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856" firstSheet="9" activeTab="17"/>
  </bookViews>
  <sheets>
    <sheet name="1.Mérleg" sheetId="1" r:id="rId1"/>
    <sheet name=" 2a.önk bevétel" sheetId="2" r:id="rId2"/>
    <sheet name="2b.önk kiadás" sheetId="3" r:id="rId3"/>
    <sheet name="3. melléklet" sheetId="4" r:id="rId4"/>
    <sheet name="3a. önk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támogatás'!$A$4:$C$26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bevétel'!$A$7:$IR$7</definedName>
    <definedName name="Excel_BuiltIn_Print_Titles_23_1">#REF!</definedName>
    <definedName name="Excel_BuiltIn_Print_Titles_25">#REF!</definedName>
    <definedName name="Excel_BuiltIn_Print_Titles_3_1">' 2a.önk bevétel'!$A$7:$IL$7</definedName>
    <definedName name="Excel_BuiltIn_Print_Titles_5">'3a. önk'!$1:$7</definedName>
    <definedName name="Excel_BuiltIn_Print_Titles_5_1">'3a. önk'!$A$1:$IT$7</definedName>
    <definedName name="Excel_BuiltIn_Print_Titles_7_1">'3b. Közös Hiv '!$B$6:$IK$6</definedName>
    <definedName name="Excel_BuiltIn_Print_Titles_9">'3b. Közös Hiv '!$A$6:$IT$6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<sst xmlns="http://schemas.openxmlformats.org/spreadsheetml/2006/main" count="1096" uniqueCount="470">
  <si>
    <t>1. melléklet</t>
  </si>
  <si>
    <t>1. oldal</t>
  </si>
  <si>
    <t>ezer Ft-ban</t>
  </si>
  <si>
    <t>Ssz.</t>
  </si>
  <si>
    <t>Megnevezés</t>
  </si>
  <si>
    <t>2014. évi előirányzat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</si>
  <si>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</si>
  <si>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</si>
  <si>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</si>
  <si>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</si>
  <si>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</si>
  <si>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</si>
  <si>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</si>
  <si>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</si>
  <si>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</si>
  <si>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</si>
  <si>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</si>
  <si>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</si>
  <si>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</si>
  <si>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</si>
  <si>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</si>
  <si>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</si>
  <si>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</si>
  <si>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</si>
  <si>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</si>
  <si>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</si>
  <si>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</si>
  <si>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</si>
  <si>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</si>
  <si>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</si>
  <si>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</si>
  <si>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</si>
  <si>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</si>
  <si>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</si>
  <si>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</si>
  <si>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</si>
  <si>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</si>
  <si>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</si>
  <si>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</si>
  <si>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</si>
  <si>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</si>
  <si>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</si>
  <si>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</si>
  <si>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</si>
  <si>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</si>
  <si>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</si>
  <si>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</si>
  <si>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</si>
  <si>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</si>
  <si>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</si>
  <si>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</si>
  <si>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</si>
  <si>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</si>
  <si>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</si>
  <si>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</si>
  <si>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</si>
  <si>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</si>
  <si>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</si>
  <si>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</si>
  <si>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</si>
  <si>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</si>
  <si>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</si>
  <si>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</si>
  <si>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</si>
  <si>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</si>
  <si>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</si>
  <si>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</si>
  <si>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</si>
  <si>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</si>
  <si>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</si>
  <si>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</si>
  <si>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</si>
  <si>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</si>
  <si>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</si>
  <si>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</si>
  <si>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</si>
  <si>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</si>
  <si>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</si>
  <si>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</si>
  <si>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</si>
  <si>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</si>
  <si>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</si>
  <si>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</si>
  <si>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</si>
  <si>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</si>
  <si>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</si>
  <si>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</si>
  <si>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</si>
  <si>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</si>
  <si>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</si>
  <si>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</si>
  <si>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</si>
  <si>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</si>
  <si>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</si>
  <si>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</si>
  <si>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</si>
  <si>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</si>
  <si>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</si>
  <si>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</si>
  <si>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</si>
  <si>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</si>
  <si>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</si>
  <si>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</si>
  <si>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</si>
  <si>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</si>
  <si>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</si>
  <si>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</si>
  <si>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</si>
  <si>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</si>
  <si>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</si>
  <si>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</si>
  <si>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</si>
  <si>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</si>
  <si>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</si>
  <si>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</si>
  <si>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</si>
  <si>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</si>
  <si>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</si>
  <si>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</si>
  <si>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</si>
  <si>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</si>
  <si>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</si>
  <si>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</si>
  <si>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</si>
  <si>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</si>
  <si>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</si>
  <si>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</si>
  <si>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</si>
  <si>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</si>
  <si>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</si>
  <si>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</si>
  <si>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</si>
  <si>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</si>
  <si>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</si>
  <si>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</si>
  <si>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</si>
  <si>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</si>
  <si>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</si>
  <si>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</si>
  <si>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</si>
  <si>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</si>
  <si>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</si>
  <si>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</si>
  <si>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</si>
  <si>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</si>
  <si>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</si>
  <si>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</si>
  <si>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</si>
  <si>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</si>
  <si>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</si>
  <si>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</si>
  <si>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</si>
  <si>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</si>
  <si>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</si>
  <si>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</si>
  <si>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</si>
  <si>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</si>
  <si>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</si>
  <si>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</si>
  <si>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</si>
  <si>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</si>
  <si>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</si>
  <si>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</si>
  <si>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</si>
  <si>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</si>
  <si>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</si>
  <si>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</si>
  <si>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</si>
  <si>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</si>
  <si>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</si>
  <si>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</si>
  <si>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</si>
  <si>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</si>
  <si>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</si>
  <si>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</si>
  <si>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</si>
  <si>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</si>
  <si>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</si>
  <si>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</si>
  <si>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</si>
  <si>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</si>
  <si>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</si>
  <si>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</si>
  <si>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</si>
  <si>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</si>
  <si>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</si>
  <si>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</si>
  <si>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</si>
  <si>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</si>
  <si>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</si>
  <si>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</si>
  <si>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</si>
  <si>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</si>
  <si>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</si>
  <si>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</si>
  <si>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</si>
  <si>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</si>
  <si>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</si>
  <si>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 - továbbszámlázott szolg.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</si>
  <si>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</si>
  <si>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</si>
  <si>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</si>
  <si>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</si>
  <si>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</si>
  <si>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</si>
  <si>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</si>
  <si>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</si>
  <si>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</si>
  <si>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 - hozzájárulás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</si>
  <si>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</si>
  <si>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</si>
  <si>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</si>
  <si>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</si>
  <si>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</si>
  <si>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</si>
  <si>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</si>
  <si>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</si>
  <si>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</si>
  <si>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</si>
  <si>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</si>
  <si>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</si>
  <si>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</si>
  <si>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</si>
  <si>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</si>
  <si>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</si>
  <si>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</si>
  <si>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</si>
  <si>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</si>
  <si>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</si>
  <si>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</si>
  <si>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</si>
  <si>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</si>
  <si>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</si>
  <si>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</si>
  <si>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</si>
  <si>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</si>
  <si>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</si>
  <si>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</si>
  <si>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</si>
  <si>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</si>
  <si>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</si>
  <si>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</si>
  <si>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</si>
  <si>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</si>
  <si>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</si>
  <si>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Rendezési terv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</si>
  <si>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</si>
  <si>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</si>
  <si>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</si>
  <si>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</si>
  <si>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</si>
  <si>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</si>
  <si>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</si>
  <si>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</si>
  <si>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</si>
  <si>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</si>
  <si>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</si>
  <si>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</si>
  <si>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</si>
  <si>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 xml:space="preserve">Művelődési Ház (IKSZT) </t>
  </si>
  <si>
    <t>Hétszínvilág pályázat (Művelődési Ház)</t>
  </si>
  <si>
    <t>11. melléklet</t>
  </si>
  <si>
    <t>Zalakomár Nagyközség Önkormányzata és intézményei egyéb felhalmozási célú támogatásai államháztartáson belülről</t>
  </si>
  <si>
    <t>Falumegújítás pályázat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</si>
  <si>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</si>
  <si>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</si>
  <si>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</si>
  <si>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>Nagykanizsa Egyesített Szociális Intézmény, Családsegítő Központ</t>
  </si>
  <si>
    <t xml:space="preserve">Zalakarosi Hétközi és Hétvégi Orvosi Ügyelet </t>
  </si>
  <si>
    <t>Iskola hozzájárulás</t>
  </si>
  <si>
    <t>Fogorvosi ügyelet</t>
  </si>
  <si>
    <t>Óvodai Társulás finanszírozása</t>
  </si>
  <si>
    <t>Egyéb működési célú támogatások államháztartáson kívülre</t>
  </si>
  <si>
    <t>Nagykanizsa és Környéke Foglalkoztatási Kft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</si>
  <si>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</si>
  <si>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</si>
  <si>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</si>
  <si>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</si>
  <si>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</si>
  <si>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</si>
  <si>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</si>
  <si>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</si>
  <si>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</si>
  <si>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</si>
  <si>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</si>
  <si>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</si>
  <si>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</si>
  <si>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</si>
  <si>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</si>
  <si>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</si>
  <si>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</si>
  <si>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</si>
  <si>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</si>
  <si>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</si>
  <si>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</si>
  <si>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</si>
  <si>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</si>
  <si>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</si>
  <si>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</si>
  <si>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</si>
  <si>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</si>
  <si>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</si>
  <si>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</si>
  <si>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</si>
  <si>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</si>
  <si>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</si>
  <si>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</si>
  <si>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</si>
  <si>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</si>
  <si>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</si>
  <si>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</si>
  <si>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</si>
  <si>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</si>
  <si>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</si>
  <si>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</si>
  <si>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</si>
  <si>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Zalakaros Kistérség működési hozzájárulás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</si>
  <si>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</si>
  <si>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</si>
  <si>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</si>
  <si>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</si>
  <si>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</si>
  <si>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</si>
  <si>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</si>
  <si>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</si>
  <si>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</si>
  <si>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</si>
  <si>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</si>
  <si>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</si>
  <si>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</si>
  <si>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</si>
  <si>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</si>
  <si>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</si>
  <si>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</si>
  <si>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</si>
  <si>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</si>
  <si>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</si>
  <si>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</si>
  <si>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</si>
  <si>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</si>
  <si>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</si>
  <si>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</si>
  <si>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</si>
  <si>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</si>
  <si>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</si>
  <si>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</si>
  <si>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</si>
  <si>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</si>
  <si>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3. Támogatások</t>
  </si>
  <si>
    <t xml:space="preserve"> - községgazdálkodás</t>
  </si>
  <si>
    <t xml:space="preserve">KMB Szolgálat (Rendőrkapitányság) </t>
  </si>
  <si>
    <t>Rendezési terv  támogatása</t>
  </si>
  <si>
    <t>költségvetési intézmény</t>
  </si>
  <si>
    <t>Utak, járdák, lakások, egyéb építmények felújítása</t>
  </si>
  <si>
    <t xml:space="preserve">Művelődési Ház eszközbeszerzés (érdekeltségnövelő támogatás) </t>
  </si>
  <si>
    <t xml:space="preserve">Zalakomár Nagyközség Önkormányzata és intézményei 2015. évi kiadásai </t>
  </si>
  <si>
    <t>2014. évi módosított előirányzat</t>
  </si>
  <si>
    <t>2015. évi előirányzat</t>
  </si>
  <si>
    <t>Zalakomár Nagyközség Önkormányzata és intézményei 2015 évi mérlege</t>
  </si>
  <si>
    <t>2015. évi működési és felhalmozási bevételei és kiadásai</t>
  </si>
  <si>
    <t>2015. évi bevételei</t>
  </si>
  <si>
    <t>2015. évi kiadásai</t>
  </si>
  <si>
    <t>Zalakomár Nagyközség Önkormányzata és intézményei kötelező és önként vállalt feladatai 2015 évben</t>
  </si>
  <si>
    <t>Zalakomár Nagyközség Önkormányzata és intézményei kötelező és önként vállalt feladatai 2015. évben</t>
  </si>
  <si>
    <t>Zalakomár Nagyközség Önkormányzata és intézményei költségvetési támogatásai 2015. évben</t>
  </si>
  <si>
    <t>Zalakomár Nagyközség Önkormányzata és intézményei beruházási kiadásai 2015. évben</t>
  </si>
  <si>
    <t>Zalakomár Nagyközség Önkormányzata és intézményei felújítási kiadásai 2015. évben</t>
  </si>
  <si>
    <t>Zalakomár Nagyközség Önkormányzata és intézményei 2015. évi Európai Uniós projektjeinek bevételei és kiadásai</t>
  </si>
  <si>
    <t>Zalakomár Nagyközség Önkormányzata és intézményei 2015. évi közvetett támogatásai</t>
  </si>
  <si>
    <t xml:space="preserve"> 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</si>
  <si>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</si>
  <si>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</si>
  <si>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</si>
  <si>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</si>
  <si>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</si>
  <si>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</si>
  <si>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</si>
  <si>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</si>
  <si>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Közös Hivatal: számítógépek</t>
  </si>
  <si>
    <t>Közmunkaprogram eszközei</t>
  </si>
  <si>
    <t>Számítógép, monitor, fényképezőgép, laptop</t>
  </si>
  <si>
    <t>Mosógép (Kulcsos Ház)</t>
  </si>
  <si>
    <t>9.</t>
  </si>
  <si>
    <t>Kiegészítő gyermekvédelmi támogatás</t>
  </si>
  <si>
    <t>10.</t>
  </si>
  <si>
    <t>Rendszeres gyermekvédelmi támogatás (Erzsébet utalvány)</t>
  </si>
  <si>
    <t>Testvértelepülési tábor támogatása</t>
  </si>
  <si>
    <t>Országgyűlési, önkormányzati és Európa Parlamenti választások ( Közös Hivatal)</t>
  </si>
  <si>
    <t>Sand Körjegyzőség elszámolása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</si>
  <si>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</si>
  <si>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310</t>
  </si>
  <si>
    <t>91</t>
  </si>
  <si>
    <t>401</t>
  </si>
  <si>
    <t>1.3. Egyéb pénzbeli és természetbeli ellátás</t>
  </si>
  <si>
    <t xml:space="preserve">2014. évi teljesítés </t>
  </si>
  <si>
    <t>2014. évi teljesítés</t>
  </si>
  <si>
    <t xml:space="preserve">9. </t>
  </si>
  <si>
    <t>Zalakarosi Mentőállomás támogatása</t>
  </si>
  <si>
    <t xml:space="preserve"> - zöldterületgadálkodás</t>
  </si>
  <si>
    <t xml:space="preserve"> - gyermekétkeztetés</t>
  </si>
  <si>
    <t xml:space="preserve"> - térítési díj, telefontsz.</t>
  </si>
  <si>
    <t>2. Kulcsosház működtetése</t>
  </si>
  <si>
    <t>5. Óvodai ellátás, iskola</t>
  </si>
  <si>
    <t>3. Pénzmaradvány</t>
  </si>
  <si>
    <t>1. Beruházások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</si>
  <si>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</si>
  <si>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</si>
  <si>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</si>
  <si>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</si>
  <si>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</si>
  <si>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</si>
  <si>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</si>
  <si>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</si>
  <si>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</si>
  <si>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</si>
  <si>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</si>
  <si>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</si>
  <si>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</si>
  <si>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</si>
  <si>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</si>
  <si>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10. Kistérség: tagdíj</t>
  </si>
  <si>
    <t>11. Támogatás: ESZI</t>
  </si>
  <si>
    <t>12. Közbiztonság</t>
  </si>
  <si>
    <t>13. Sportegyesület támogatása</t>
  </si>
  <si>
    <t>14. Közfoglalkoztatás</t>
  </si>
  <si>
    <t>15. Önkormányzati jogalkotás</t>
  </si>
  <si>
    <t>13. Sport</t>
  </si>
  <si>
    <t>15. Lakott külterület kapcs feladatok</t>
  </si>
  <si>
    <t>Zalakaros Kistérség belső ellenőrzés (Önkormányzat és Közös Hivatal)</t>
  </si>
  <si>
    <t>16. Működőképességet megőrző tám.</t>
  </si>
  <si>
    <t>Zalakomár Nagyközség Önkormányzata és intézményei 2015. évi bevételei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</si>
  <si>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</si>
  <si>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</si>
  <si>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</si>
  <si>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</si>
  <si>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</si>
  <si>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6.4. Saját hatáskörben biztosított ellátások</t>
  </si>
  <si>
    <t>6.5. Települési támogatás</t>
  </si>
  <si>
    <t>2015. évi 1. sz. módosítás</t>
  </si>
  <si>
    <t>2015. évi     1. sz. módosítás</t>
  </si>
  <si>
    <t>2015. évi   1. sz. módosítás</t>
  </si>
  <si>
    <t>2015. évi    1. sz. módosítás</t>
  </si>
  <si>
    <t>Maradvány igénybevétel</t>
  </si>
  <si>
    <t>1. sz. módosítás</t>
  </si>
  <si>
    <t>1. Ingatlan, jármű értékesítés</t>
  </si>
  <si>
    <t>Ingatlan vásárlás</t>
  </si>
  <si>
    <t>KEOP pályázat: Művelődési Ház, Óvoda szigetelése</t>
  </si>
  <si>
    <t>Háziorvosi támogatás</t>
  </si>
  <si>
    <t xml:space="preserve">KEOP pályázat: Művelődési Ház: 22 702 e Ft (Óvoda) </t>
  </si>
  <si>
    <t>III.1. Pénzbeli szociális ellátások kiegészítése</t>
  </si>
  <si>
    <t>17. Bérkompenzáció</t>
  </si>
  <si>
    <t>4. KEOP pályázat</t>
  </si>
  <si>
    <t>16. Elvonások, befizetések</t>
  </si>
  <si>
    <t>17. Kölcsön nyújtása</t>
  </si>
  <si>
    <t>5. Kölcsön nyújtás</t>
  </si>
  <si>
    <t>6. Ingatlan vásárlás</t>
  </si>
  <si>
    <t>9. Immat javat beszerzése</t>
  </si>
  <si>
    <t xml:space="preserve">18. </t>
  </si>
  <si>
    <t>18. Áh belüli megelőleg visszafizet</t>
  </si>
  <si>
    <t>ÁH belüli megelőlegezések visszafizetése</t>
  </si>
  <si>
    <t>2015. évi     II. sz. módosítás</t>
  </si>
  <si>
    <t>2015. évi   II. sz. módosítás</t>
  </si>
  <si>
    <t>2015. évi    II. sz. módosítás</t>
  </si>
  <si>
    <t>2015. évi II. sz. módosítás</t>
  </si>
  <si>
    <t>Autóbuszbeszerzés</t>
  </si>
  <si>
    <t>11.</t>
  </si>
  <si>
    <t>Természetbeli támogatás</t>
  </si>
  <si>
    <t>2. sz. módosítás</t>
  </si>
  <si>
    <t>19. Víziközmű felújítása</t>
  </si>
  <si>
    <t>II. sz. módosítás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</si>
</sst>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Bookman Old Style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53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169" fontId="25" fillId="0" borderId="9" xfId="0" applyNumberFormat="1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2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48" fillId="0" borderId="9" xfId="0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0" fontId="25" fillId="0" borderId="14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 horizontal="left"/>
    </xf>
    <xf numFmtId="3" fontId="47" fillId="0" borderId="15" xfId="0" applyNumberFormat="1" applyFont="1" applyBorder="1" applyAlignment="1">
      <alignment horizontal="right"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/>
      <protection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0" fontId="20" fillId="22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19" fillId="24" borderId="8" xfId="40" applyNumberFormat="1" applyFont="1" applyFill="1" applyBorder="1" applyAlignment="1" applyProtection="1">
      <alignment/>
      <protection/>
    </xf>
    <xf numFmtId="3" fontId="25" fillId="24" borderId="8" xfId="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165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0" fontId="41" fillId="0" borderId="8" xfId="0" applyFont="1" applyBorder="1" applyAlignment="1">
      <alignment/>
    </xf>
    <xf numFmtId="3" fontId="19" fillId="0" borderId="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20" fillId="22" borderId="14" xfId="0" applyNumberFormat="1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4" fillId="0" borderId="8" xfId="0" applyNumberFormat="1" applyFont="1" applyFill="1" applyBorder="1" applyAlignment="1">
      <alignment/>
    </xf>
    <xf numFmtId="165" fontId="44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Border="1" applyAlignment="1">
      <alignment horizontal="right"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Border="1" applyAlignment="1">
      <alignment horizontal="right" vertical="center"/>
    </xf>
    <xf numFmtId="3" fontId="20" fillId="25" borderId="14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0" fontId="20" fillId="25" borderId="14" xfId="0" applyFont="1" applyFill="1" applyBorder="1" applyAlignment="1">
      <alignment horizontal="center" vertical="center" wrapText="1"/>
    </xf>
    <xf numFmtId="3" fontId="25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19" fillId="0" borderId="1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 vertical="center"/>
    </xf>
    <xf numFmtId="3" fontId="47" fillId="0" borderId="16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right"/>
    </xf>
    <xf numFmtId="170" fontId="19" fillId="0" borderId="8" xfId="40" applyNumberFormat="1" applyFont="1" applyBorder="1" applyAlignment="1">
      <alignment horizontal="right"/>
    </xf>
    <xf numFmtId="170" fontId="19" fillId="0" borderId="11" xfId="40" applyNumberFormat="1" applyFont="1" applyBorder="1" applyAlignment="1">
      <alignment horizontal="right"/>
    </xf>
    <xf numFmtId="165" fontId="25" fillId="0" borderId="14" xfId="0" applyNumberFormat="1" applyFont="1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3" fontId="25" fillId="24" borderId="14" xfId="0" applyNumberFormat="1" applyFont="1" applyFill="1" applyBorder="1" applyAlignment="1" applyProtection="1">
      <alignment/>
      <protection/>
    </xf>
    <xf numFmtId="3" fontId="25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0" fontId="54" fillId="0" borderId="0" xfId="0" applyFont="1" applyAlignment="1">
      <alignment/>
    </xf>
    <xf numFmtId="3" fontId="25" fillId="0" borderId="14" xfId="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Border="1" applyAlignment="1">
      <alignment horizontal="right"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Border="1" applyAlignment="1">
      <alignment horizontal="right" vertical="center"/>
    </xf>
    <xf numFmtId="0" fontId="58" fillId="0" borderId="14" xfId="0" applyFont="1" applyBorder="1" applyAlignment="1">
      <alignment/>
    </xf>
    <xf numFmtId="3" fontId="35" fillId="0" borderId="14" xfId="0" applyNumberFormat="1" applyFont="1" applyBorder="1" applyAlignment="1">
      <alignment/>
    </xf>
    <xf numFmtId="0" fontId="20" fillId="22" borderId="18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3" fontId="57" fillId="0" borderId="14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left" wrapText="1"/>
    </xf>
    <xf numFmtId="3" fontId="25" fillId="0" borderId="12" xfId="0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49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left" wrapText="1"/>
    </xf>
    <xf numFmtId="165" fontId="19" fillId="0" borderId="14" xfId="0" applyNumberFormat="1" applyFont="1" applyBorder="1" applyAlignment="1">
      <alignment/>
    </xf>
    <xf numFmtId="165" fontId="19" fillId="0" borderId="14" xfId="0" applyNumberFormat="1" applyFont="1" applyBorder="1" applyAlignment="1">
      <alignment/>
    </xf>
    <xf numFmtId="165" fontId="19" fillId="0" borderId="16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 vertical="center"/>
      <protection/>
    </xf>
    <xf numFmtId="3" fontId="25" fillId="0" borderId="14" xfId="0" applyNumberFormat="1" applyFont="1" applyFill="1" applyBorder="1" applyAlignment="1" applyProtection="1">
      <alignment horizontal="right" vertical="center"/>
      <protection/>
    </xf>
    <xf numFmtId="170" fontId="19" fillId="0" borderId="14" xfId="40" applyNumberFormat="1" applyFont="1" applyBorder="1" applyAlignment="1">
      <alignment horizontal="right"/>
    </xf>
    <xf numFmtId="3" fontId="22" fillId="22" borderId="18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/>
    </xf>
    <xf numFmtId="165" fontId="44" fillId="0" borderId="14" xfId="0" applyNumberFormat="1" applyFont="1" applyFill="1" applyBorder="1" applyAlignment="1">
      <alignment/>
    </xf>
    <xf numFmtId="165" fontId="44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5" fillId="0" borderId="16" xfId="0" applyFont="1" applyBorder="1" applyAlignment="1">
      <alignment/>
    </xf>
    <xf numFmtId="3" fontId="19" fillId="0" borderId="18" xfId="0" applyNumberFormat="1" applyFont="1" applyBorder="1" applyAlignment="1">
      <alignment/>
    </xf>
    <xf numFmtId="170" fontId="25" fillId="0" borderId="14" xfId="40" applyNumberFormat="1" applyFont="1" applyBorder="1" applyAlignment="1">
      <alignment horizontal="right"/>
    </xf>
    <xf numFmtId="3" fontId="21" fillId="22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59" fillId="0" borderId="0" xfId="40" applyNumberFormat="1" applyFont="1" applyFill="1" applyBorder="1" applyAlignment="1" applyProtection="1">
      <alignment horizontal="center" vertical="center" wrapText="1"/>
      <protection/>
    </xf>
    <xf numFmtId="3" fontId="27" fillId="22" borderId="9" xfId="0" applyNumberFormat="1" applyFont="1" applyFill="1" applyBorder="1" applyAlignment="1">
      <alignment horizontal="center" vertical="center"/>
    </xf>
    <xf numFmtId="49" fontId="59" fillId="0" borderId="9" xfId="0" applyNumberFormat="1" applyFont="1" applyBorder="1" applyAlignment="1">
      <alignment vertical="center"/>
    </xf>
    <xf numFmtId="49" fontId="27" fillId="0" borderId="9" xfId="0" applyNumberFormat="1" applyFont="1" applyBorder="1" applyAlignment="1">
      <alignment vertical="center"/>
    </xf>
    <xf numFmtId="49" fontId="59" fillId="0" borderId="9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/>
    </xf>
    <xf numFmtId="49" fontId="59" fillId="0" borderId="9" xfId="0" applyNumberFormat="1" applyFont="1" applyBorder="1" applyAlignment="1">
      <alignment/>
    </xf>
    <xf numFmtId="3" fontId="59" fillId="0" borderId="9" xfId="0" applyNumberFormat="1" applyFont="1" applyBorder="1" applyAlignment="1">
      <alignment/>
    </xf>
    <xf numFmtId="3" fontId="27" fillId="0" borderId="8" xfId="0" applyNumberFormat="1" applyFont="1" applyBorder="1" applyAlignment="1">
      <alignment horizontal="left" vertical="center"/>
    </xf>
    <xf numFmtId="3" fontId="27" fillId="0" borderId="11" xfId="0" applyNumberFormat="1" applyFont="1" applyBorder="1" applyAlignment="1">
      <alignment horizontal="left" vertical="center"/>
    </xf>
    <xf numFmtId="0" fontId="60" fillId="0" borderId="9" xfId="0" applyFont="1" applyBorder="1" applyAlignment="1">
      <alignment horizontal="left"/>
    </xf>
    <xf numFmtId="0" fontId="22" fillId="22" borderId="14" xfId="0" applyFont="1" applyFill="1" applyBorder="1" applyAlignment="1">
      <alignment horizontal="center" vertical="center" wrapText="1"/>
    </xf>
    <xf numFmtId="3" fontId="45" fillId="0" borderId="9" xfId="0" applyNumberFormat="1" applyFont="1" applyFill="1" applyBorder="1" applyAlignment="1">
      <alignment/>
    </xf>
    <xf numFmtId="3" fontId="58" fillId="0" borderId="14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20" fillId="22" borderId="16" xfId="0" applyFont="1" applyFill="1" applyBorder="1" applyAlignment="1">
      <alignment horizontal="center" vertical="center" wrapText="1"/>
    </xf>
    <xf numFmtId="3" fontId="19" fillId="0" borderId="16" xfId="0" applyNumberFormat="1" applyFont="1" applyBorder="1" applyAlignment="1">
      <alignment/>
    </xf>
    <xf numFmtId="165" fontId="25" fillId="0" borderId="8" xfId="0" applyNumberFormat="1" applyFont="1" applyFill="1" applyBorder="1" applyAlignment="1">
      <alignment/>
    </xf>
    <xf numFmtId="165" fontId="25" fillId="0" borderId="14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44" fillId="22" borderId="9" xfId="0" applyFont="1" applyFill="1" applyBorder="1" applyAlignment="1">
      <alignment horizontal="center"/>
    </xf>
    <xf numFmtId="0" fontId="44" fillId="22" borderId="9" xfId="0" applyFont="1" applyFill="1" applyBorder="1" applyAlignment="1">
      <alignment horizontal="center" wrapText="1"/>
    </xf>
    <xf numFmtId="0" fontId="44" fillId="26" borderId="14" xfId="0" applyFont="1" applyFill="1" applyBorder="1" applyAlignment="1">
      <alignment horizontal="center" wrapText="1"/>
    </xf>
    <xf numFmtId="0" fontId="44" fillId="0" borderId="9" xfId="0" applyFont="1" applyBorder="1" applyAlignment="1">
      <alignment/>
    </xf>
    <xf numFmtId="0" fontId="22" fillId="0" borderId="9" xfId="0" applyFont="1" applyBorder="1" applyAlignment="1">
      <alignment/>
    </xf>
    <xf numFmtId="0" fontId="44" fillId="0" borderId="9" xfId="0" applyFont="1" applyBorder="1" applyAlignment="1">
      <alignment/>
    </xf>
    <xf numFmtId="3" fontId="44" fillId="0" borderId="9" xfId="0" applyNumberFormat="1" applyFont="1" applyBorder="1" applyAlignment="1">
      <alignment/>
    </xf>
    <xf numFmtId="3" fontId="44" fillId="0" borderId="8" xfId="0" applyNumberFormat="1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44" fillId="22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/>
    </xf>
    <xf numFmtId="0" fontId="44" fillId="0" borderId="14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44" fillId="26" borderId="14" xfId="0" applyNumberFormat="1" applyFont="1" applyFill="1" applyBorder="1" applyAlignment="1">
      <alignment horizontal="center" wrapText="1"/>
    </xf>
    <xf numFmtId="3" fontId="22" fillId="0" borderId="14" xfId="0" applyNumberFormat="1" applyFont="1" applyBorder="1" applyAlignment="1">
      <alignment horizontal="center"/>
    </xf>
    <xf numFmtId="0" fontId="22" fillId="0" borderId="9" xfId="0" applyFont="1" applyBorder="1" applyAlignment="1">
      <alignment wrapText="1"/>
    </xf>
    <xf numFmtId="0" fontId="22" fillId="0" borderId="9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59" fillId="22" borderId="9" xfId="0" applyFont="1" applyFill="1" applyBorder="1" applyAlignment="1">
      <alignment horizontal="right"/>
    </xf>
    <xf numFmtId="170" fontId="59" fillId="22" borderId="8" xfId="40" applyNumberFormat="1" applyFont="1" applyFill="1" applyBorder="1" applyAlignment="1">
      <alignment horizontal="right"/>
    </xf>
    <xf numFmtId="3" fontId="59" fillId="26" borderId="14" xfId="0" applyNumberFormat="1" applyFont="1" applyFill="1" applyBorder="1" applyAlignment="1">
      <alignment horizontal="right"/>
    </xf>
    <xf numFmtId="0" fontId="2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horizontal="center" wrapText="1"/>
    </xf>
    <xf numFmtId="1" fontId="23" fillId="0" borderId="0" xfId="4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2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/>
    </xf>
    <xf numFmtId="0" fontId="44" fillId="0" borderId="8" xfId="0" applyFont="1" applyBorder="1" applyAlignment="1">
      <alignment/>
    </xf>
    <xf numFmtId="3" fontId="25" fillId="0" borderId="0" xfId="0" applyNumberFormat="1" applyFont="1" applyBorder="1" applyAlignment="1">
      <alignment horizontal="center" wrapText="1"/>
    </xf>
    <xf numFmtId="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25" fillId="0" borderId="0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44" fillId="22" borderId="19" xfId="0" applyFont="1" applyFill="1" applyBorder="1" applyAlignment="1">
      <alignment/>
    </xf>
    <xf numFmtId="0" fontId="44" fillId="22" borderId="0" xfId="0" applyFont="1" applyFill="1" applyBorder="1" applyAlignment="1">
      <alignment/>
    </xf>
    <xf numFmtId="0" fontId="0" fillId="0" borderId="20" xfId="0" applyBorder="1" applyAlignment="1">
      <alignment/>
    </xf>
    <xf numFmtId="0" fontId="44" fillId="22" borderId="8" xfId="0" applyFont="1" applyFill="1" applyBorder="1" applyAlignment="1">
      <alignment/>
    </xf>
    <xf numFmtId="0" fontId="44" fillId="22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22" borderId="9" xfId="0" applyFont="1" applyFill="1" applyBorder="1" applyAlignment="1">
      <alignment horizontal="center"/>
    </xf>
    <xf numFmtId="0" fontId="44" fillId="22" borderId="8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9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19" fillId="0" borderId="9" xfId="0" applyFont="1" applyBorder="1" applyAlignment="1">
      <alignment/>
    </xf>
    <xf numFmtId="0" fontId="19" fillId="0" borderId="8" xfId="0" applyFont="1" applyBorder="1" applyAlignment="1">
      <alignment/>
    </xf>
    <xf numFmtId="0" fontId="0" fillId="0" borderId="0" xfId="0" applyAlignment="1">
      <alignment horizontal="center" wrapText="1"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5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12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21" xfId="0" applyFont="1" applyFill="1" applyBorder="1" applyAlignment="1">
      <alignment horizontal="center" wrapText="1"/>
    </xf>
    <xf numFmtId="0" fontId="21" fillId="22" borderId="22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3">
      <selection activeCell="J30" sqref="J30"/>
    </sheetView>
  </sheetViews>
  <sheetFormatPr defaultColWidth="9.00390625" defaultRowHeight="12.75"/>
  <cols>
    <col min="1" max="1" width="4.875" style="1" customWidth="1"/>
    <col min="2" max="2" width="31.75390625" style="2" customWidth="1"/>
    <col min="3" max="3" width="10.75390625" style="3" customWidth="1"/>
    <col min="4" max="4" width="10.75390625" style="4" customWidth="1"/>
    <col min="5" max="5" width="11.25390625" style="3" customWidth="1"/>
    <col min="6" max="6" width="10.25390625" style="3" customWidth="1"/>
    <col min="7" max="7" width="10.625" style="0" customWidth="1"/>
    <col min="8" max="8" width="10.25390625" style="3" customWidth="1"/>
  </cols>
  <sheetData>
    <row r="2" spans="4:8" ht="15.75">
      <c r="D2" s="5"/>
      <c r="F2" s="5"/>
      <c r="G2" s="5"/>
      <c r="H2" s="5" t="s">
        <v>0</v>
      </c>
    </row>
    <row r="3" spans="3:8" ht="14.25" customHeight="1">
      <c r="C3" s="6"/>
      <c r="D3" s="7"/>
      <c r="F3" s="7"/>
      <c r="G3" s="7"/>
      <c r="H3" s="7" t="s">
        <v>1</v>
      </c>
    </row>
    <row r="4" spans="3:7" ht="15.75">
      <c r="C4" s="8"/>
      <c r="D4" s="9"/>
      <c r="G4" s="3"/>
    </row>
    <row r="5" spans="1:8" ht="34.5" customHeight="1">
      <c r="A5" s="490" t="s">
        <v>358</v>
      </c>
      <c r="B5" s="490"/>
      <c r="C5" s="490"/>
      <c r="D5" s="490"/>
      <c r="E5" s="490"/>
      <c r="F5" s="490"/>
      <c r="G5" s="491"/>
      <c r="H5" s="492"/>
    </row>
    <row r="6" ht="23.25" customHeight="1">
      <c r="B6" s="10"/>
    </row>
    <row r="7" spans="2:8" ht="15.75">
      <c r="B7" s="11"/>
      <c r="C7" s="12"/>
      <c r="D7" s="5"/>
      <c r="F7" s="5"/>
      <c r="G7" s="5"/>
      <c r="H7" s="5" t="s">
        <v>2</v>
      </c>
    </row>
    <row r="8" spans="1:8" ht="48.75" customHeight="1">
      <c r="A8" s="13" t="s">
        <v>3</v>
      </c>
      <c r="B8" s="14" t="s">
        <v>4</v>
      </c>
      <c r="C8" s="17" t="s">
        <v>5</v>
      </c>
      <c r="D8" s="15" t="s">
        <v>356</v>
      </c>
      <c r="E8" s="16" t="s">
        <v>394</v>
      </c>
      <c r="F8" s="233" t="s">
        <v>357</v>
      </c>
      <c r="G8" s="350" t="s">
        <v>441</v>
      </c>
      <c r="H8" s="350" t="s">
        <v>462</v>
      </c>
    </row>
    <row r="9" spans="1:8" ht="20.25" customHeight="1">
      <c r="A9" s="18"/>
      <c r="B9" s="19" t="s">
        <v>6</v>
      </c>
      <c r="C9" s="22"/>
      <c r="D9" s="20"/>
      <c r="E9" s="21"/>
      <c r="F9" s="344"/>
      <c r="G9" s="353"/>
      <c r="H9" s="353"/>
    </row>
    <row r="10" spans="1:8" ht="20.25" customHeight="1">
      <c r="A10" s="23" t="s">
        <v>7</v>
      </c>
      <c r="B10" s="24" t="s">
        <v>8</v>
      </c>
      <c r="C10" s="22"/>
      <c r="D10" s="25"/>
      <c r="E10" s="21"/>
      <c r="F10" s="344"/>
      <c r="G10" s="353"/>
      <c r="H10" s="353"/>
    </row>
    <row r="11" spans="1:8" ht="20.25" customHeight="1">
      <c r="A11" s="26" t="s">
        <v>9</v>
      </c>
      <c r="B11" s="27" t="s">
        <v>10</v>
      </c>
      <c r="C11" s="22">
        <v>405628</v>
      </c>
      <c r="D11" s="25">
        <v>480774</v>
      </c>
      <c r="E11" s="21">
        <v>479238</v>
      </c>
      <c r="F11" s="344">
        <v>326125</v>
      </c>
      <c r="G11" s="353">
        <v>355199</v>
      </c>
      <c r="H11" s="353">
        <v>409713</v>
      </c>
    </row>
    <row r="12" spans="1:8" ht="20.25" customHeight="1">
      <c r="A12" s="26" t="s">
        <v>11</v>
      </c>
      <c r="B12" s="27" t="s">
        <v>12</v>
      </c>
      <c r="C12" s="22">
        <v>25101</v>
      </c>
      <c r="D12" s="25">
        <v>25242</v>
      </c>
      <c r="E12" s="25">
        <v>25024</v>
      </c>
      <c r="F12" s="344">
        <v>0</v>
      </c>
      <c r="G12" s="353">
        <v>47189</v>
      </c>
      <c r="H12" s="353">
        <v>47189</v>
      </c>
    </row>
    <row r="13" spans="1:8" ht="20.25" customHeight="1">
      <c r="A13" s="26" t="s">
        <v>13</v>
      </c>
      <c r="B13" s="27" t="s">
        <v>14</v>
      </c>
      <c r="C13" s="22">
        <v>71800</v>
      </c>
      <c r="D13" s="25">
        <v>69800</v>
      </c>
      <c r="E13" s="21">
        <v>75555</v>
      </c>
      <c r="F13" s="344">
        <v>63900</v>
      </c>
      <c r="G13" s="353">
        <v>63900</v>
      </c>
      <c r="H13" s="353">
        <v>71846</v>
      </c>
    </row>
    <row r="14" spans="1:8" s="29" customFormat="1" ht="20.25" customHeight="1">
      <c r="A14" s="26" t="s">
        <v>15</v>
      </c>
      <c r="B14" s="28" t="s">
        <v>16</v>
      </c>
      <c r="C14" s="22">
        <v>14459</v>
      </c>
      <c r="D14" s="25">
        <v>16459</v>
      </c>
      <c r="E14" s="21">
        <v>16242</v>
      </c>
      <c r="F14" s="344">
        <v>13303</v>
      </c>
      <c r="G14" s="353">
        <v>13432</v>
      </c>
      <c r="H14" s="353">
        <v>15972</v>
      </c>
    </row>
    <row r="15" spans="1:8" ht="20.25" customHeight="1">
      <c r="A15" s="26" t="s">
        <v>17</v>
      </c>
      <c r="B15" s="27" t="s">
        <v>18</v>
      </c>
      <c r="C15" s="22">
        <v>360</v>
      </c>
      <c r="D15" s="25">
        <v>360</v>
      </c>
      <c r="E15" s="21">
        <v>360</v>
      </c>
      <c r="F15" s="344">
        <v>360</v>
      </c>
      <c r="G15" s="353">
        <v>841</v>
      </c>
      <c r="H15" s="353">
        <v>841</v>
      </c>
    </row>
    <row r="16" spans="1:8" ht="20.25" customHeight="1">
      <c r="A16" s="26" t="s">
        <v>19</v>
      </c>
      <c r="B16" s="27" t="s">
        <v>20</v>
      </c>
      <c r="C16" s="22">
        <v>180</v>
      </c>
      <c r="D16" s="25">
        <v>865</v>
      </c>
      <c r="E16" s="21">
        <v>885</v>
      </c>
      <c r="F16" s="344">
        <v>0</v>
      </c>
      <c r="G16" s="353">
        <v>0</v>
      </c>
      <c r="H16" s="353">
        <v>0</v>
      </c>
    </row>
    <row r="17" spans="1:8" ht="20.25" customHeight="1">
      <c r="A17" s="26" t="s">
        <v>21</v>
      </c>
      <c r="B17" s="27" t="s">
        <v>22</v>
      </c>
      <c r="C17" s="22">
        <v>0</v>
      </c>
      <c r="D17" s="25">
        <v>0</v>
      </c>
      <c r="E17" s="21">
        <v>313</v>
      </c>
      <c r="F17" s="344">
        <v>0</v>
      </c>
      <c r="G17" s="353">
        <v>0</v>
      </c>
      <c r="H17" s="353">
        <v>0</v>
      </c>
    </row>
    <row r="18" spans="1:8" ht="20.25" customHeight="1">
      <c r="A18" s="18"/>
      <c r="B18" s="24" t="s">
        <v>23</v>
      </c>
      <c r="C18" s="30">
        <f aca="true" t="shared" si="0" ref="C18:H18">C11+C12+C13+C14+C15+C16+C17</f>
        <v>517528</v>
      </c>
      <c r="D18" s="30">
        <f t="shared" si="0"/>
        <v>593500</v>
      </c>
      <c r="E18" s="30">
        <f t="shared" si="0"/>
        <v>597617</v>
      </c>
      <c r="F18" s="345">
        <f t="shared" si="0"/>
        <v>403688</v>
      </c>
      <c r="G18" s="363">
        <f t="shared" si="0"/>
        <v>480561</v>
      </c>
      <c r="H18" s="363">
        <f t="shared" si="0"/>
        <v>545561</v>
      </c>
    </row>
    <row r="19" spans="1:8" ht="20.25" customHeight="1">
      <c r="A19" s="23" t="s">
        <v>24</v>
      </c>
      <c r="B19" s="24" t="s">
        <v>25</v>
      </c>
      <c r="C19" s="31">
        <v>79634</v>
      </c>
      <c r="D19" s="32">
        <v>80485</v>
      </c>
      <c r="E19" s="33">
        <v>80485</v>
      </c>
      <c r="F19" s="346">
        <v>34215</v>
      </c>
      <c r="G19" s="354">
        <v>47756</v>
      </c>
      <c r="H19" s="354">
        <v>39810</v>
      </c>
    </row>
    <row r="20" spans="1:8" ht="20.25" customHeight="1">
      <c r="A20" s="18"/>
      <c r="B20" s="24" t="s">
        <v>26</v>
      </c>
      <c r="C20" s="34">
        <f aca="true" t="shared" si="1" ref="C20:H20">C18+C19</f>
        <v>597162</v>
      </c>
      <c r="D20" s="34">
        <f t="shared" si="1"/>
        <v>673985</v>
      </c>
      <c r="E20" s="34">
        <f t="shared" si="1"/>
        <v>678102</v>
      </c>
      <c r="F20" s="347">
        <f t="shared" si="1"/>
        <v>437903</v>
      </c>
      <c r="G20" s="403">
        <f t="shared" si="1"/>
        <v>528317</v>
      </c>
      <c r="H20" s="403">
        <f t="shared" si="1"/>
        <v>585371</v>
      </c>
    </row>
    <row r="21" spans="1:8" ht="20.25" customHeight="1">
      <c r="A21" s="18"/>
      <c r="B21" s="19" t="s">
        <v>27</v>
      </c>
      <c r="C21" s="22"/>
      <c r="D21" s="25"/>
      <c r="E21" s="21"/>
      <c r="F21" s="344"/>
      <c r="G21" s="353"/>
      <c r="H21" s="353"/>
    </row>
    <row r="22" spans="1:8" s="35" customFormat="1" ht="20.25" customHeight="1">
      <c r="A22" s="23" t="s">
        <v>7</v>
      </c>
      <c r="B22" s="24" t="s">
        <v>28</v>
      </c>
      <c r="C22" s="31"/>
      <c r="D22" s="25"/>
      <c r="E22" s="33"/>
      <c r="F22" s="346"/>
      <c r="G22" s="354"/>
      <c r="H22" s="354"/>
    </row>
    <row r="23" spans="1:8" ht="20.25" customHeight="1">
      <c r="A23" s="26" t="s">
        <v>9</v>
      </c>
      <c r="B23" s="27" t="s">
        <v>29</v>
      </c>
      <c r="C23" s="127">
        <v>155534</v>
      </c>
      <c r="D23" s="25">
        <v>208745</v>
      </c>
      <c r="E23" s="21">
        <v>206208</v>
      </c>
      <c r="F23" s="343">
        <v>110332</v>
      </c>
      <c r="G23" s="353">
        <v>111280</v>
      </c>
      <c r="H23" s="353">
        <v>141792</v>
      </c>
    </row>
    <row r="24" spans="1:8" ht="25.5" customHeight="1">
      <c r="A24" s="26" t="s">
        <v>11</v>
      </c>
      <c r="B24" s="36" t="s">
        <v>30</v>
      </c>
      <c r="C24" s="127">
        <v>41768</v>
      </c>
      <c r="D24" s="25">
        <v>42114</v>
      </c>
      <c r="E24" s="21">
        <v>38768</v>
      </c>
      <c r="F24" s="343">
        <v>24716</v>
      </c>
      <c r="G24" s="353">
        <v>24933</v>
      </c>
      <c r="H24" s="353">
        <v>29128</v>
      </c>
    </row>
    <row r="25" spans="1:8" ht="20.25" customHeight="1">
      <c r="A25" s="26" t="s">
        <v>13</v>
      </c>
      <c r="B25" s="27" t="s">
        <v>31</v>
      </c>
      <c r="C25" s="127">
        <v>113480</v>
      </c>
      <c r="D25" s="37">
        <v>122927</v>
      </c>
      <c r="E25" s="127">
        <v>112513</v>
      </c>
      <c r="F25" s="343">
        <v>99918</v>
      </c>
      <c r="G25" s="353">
        <v>112249</v>
      </c>
      <c r="H25" s="353">
        <v>116630</v>
      </c>
    </row>
    <row r="26" spans="1:8" ht="20.25" customHeight="1">
      <c r="A26" s="38" t="s">
        <v>15</v>
      </c>
      <c r="B26" s="39" t="s">
        <v>32</v>
      </c>
      <c r="C26" s="269">
        <v>64250</v>
      </c>
      <c r="D26" s="41">
        <v>65300</v>
      </c>
      <c r="E26" s="42">
        <v>59813</v>
      </c>
      <c r="F26" s="348">
        <v>44421</v>
      </c>
      <c r="G26" s="353">
        <v>44421</v>
      </c>
      <c r="H26" s="353">
        <v>50667</v>
      </c>
    </row>
    <row r="27" spans="1:8" ht="20.25" customHeight="1">
      <c r="A27" s="43" t="s">
        <v>17</v>
      </c>
      <c r="B27" s="44" t="s">
        <v>33</v>
      </c>
      <c r="C27" s="21">
        <v>169047</v>
      </c>
      <c r="D27" s="45">
        <v>172674</v>
      </c>
      <c r="E27" s="21">
        <v>163843</v>
      </c>
      <c r="F27" s="349">
        <v>158066</v>
      </c>
      <c r="G27" s="353">
        <v>175015</v>
      </c>
      <c r="H27" s="353">
        <v>175796</v>
      </c>
    </row>
    <row r="28" spans="1:8" ht="20.25" customHeight="1">
      <c r="A28" s="43" t="s">
        <v>34</v>
      </c>
      <c r="B28" s="44" t="s">
        <v>35</v>
      </c>
      <c r="C28" s="127">
        <v>3083</v>
      </c>
      <c r="D28" s="46">
        <v>7115</v>
      </c>
      <c r="E28" s="332">
        <v>7094</v>
      </c>
      <c r="F28" s="343">
        <v>450</v>
      </c>
      <c r="G28" s="353">
        <v>32740</v>
      </c>
      <c r="H28" s="353">
        <v>41139</v>
      </c>
    </row>
    <row r="29" spans="1:8" ht="20.25" customHeight="1">
      <c r="A29" s="43" t="s">
        <v>21</v>
      </c>
      <c r="B29" s="44" t="s">
        <v>36</v>
      </c>
      <c r="C29" s="127">
        <v>50000</v>
      </c>
      <c r="D29" s="46">
        <v>55110</v>
      </c>
      <c r="E29" s="332">
        <v>55103</v>
      </c>
      <c r="F29" s="343">
        <v>0</v>
      </c>
      <c r="G29" s="353">
        <v>0</v>
      </c>
      <c r="H29" s="353">
        <v>2540</v>
      </c>
    </row>
    <row r="30" spans="1:8" ht="20.25" customHeight="1">
      <c r="A30" s="43" t="s">
        <v>37</v>
      </c>
      <c r="B30" s="44" t="s">
        <v>38</v>
      </c>
      <c r="C30" s="127"/>
      <c r="D30" s="46"/>
      <c r="E30" s="332"/>
      <c r="F30" s="343">
        <v>0</v>
      </c>
      <c r="G30" s="353">
        <v>19733</v>
      </c>
      <c r="H30" s="353">
        <v>19733</v>
      </c>
    </row>
    <row r="31" spans="1:8" s="35" customFormat="1" ht="20.25" customHeight="1">
      <c r="A31" s="48"/>
      <c r="B31" s="19" t="s">
        <v>39</v>
      </c>
      <c r="C31" s="30">
        <f aca="true" t="shared" si="2" ref="C31:H31">C23+C24+C25+C26+C27+C28+C29+C30</f>
        <v>597162</v>
      </c>
      <c r="D31" s="30">
        <f t="shared" si="2"/>
        <v>673985</v>
      </c>
      <c r="E31" s="30">
        <f t="shared" si="2"/>
        <v>643342</v>
      </c>
      <c r="F31" s="345">
        <f t="shared" si="2"/>
        <v>437903</v>
      </c>
      <c r="G31" s="363">
        <f t="shared" si="2"/>
        <v>520371</v>
      </c>
      <c r="H31" s="363">
        <f t="shared" si="2"/>
        <v>577425</v>
      </c>
    </row>
    <row r="32" spans="1:8" s="35" customFormat="1" ht="20.25" customHeight="1">
      <c r="A32" s="48" t="s">
        <v>24</v>
      </c>
      <c r="B32" s="19" t="s">
        <v>40</v>
      </c>
      <c r="C32" s="30">
        <v>0</v>
      </c>
      <c r="D32" s="31">
        <v>0</v>
      </c>
      <c r="E32" s="333">
        <v>0</v>
      </c>
      <c r="F32" s="345">
        <v>0</v>
      </c>
      <c r="G32" s="354">
        <v>7946</v>
      </c>
      <c r="H32" s="354">
        <v>7946</v>
      </c>
    </row>
    <row r="33" spans="1:8" s="35" customFormat="1" ht="20.25" customHeight="1">
      <c r="A33" s="50"/>
      <c r="B33" s="19" t="s">
        <v>41</v>
      </c>
      <c r="C33" s="30">
        <f aca="true" t="shared" si="3" ref="C33:H33">C31+C32</f>
        <v>597162</v>
      </c>
      <c r="D33" s="30">
        <f t="shared" si="3"/>
        <v>673985</v>
      </c>
      <c r="E33" s="30">
        <f t="shared" si="3"/>
        <v>643342</v>
      </c>
      <c r="F33" s="345">
        <f t="shared" si="3"/>
        <v>437903</v>
      </c>
      <c r="G33" s="363">
        <f t="shared" si="3"/>
        <v>528317</v>
      </c>
      <c r="H33" s="363">
        <f t="shared" si="3"/>
        <v>585371</v>
      </c>
    </row>
    <row r="35" ht="15.75">
      <c r="C35" s="52"/>
    </row>
  </sheetData>
  <sheetProtection selectLockedCells="1" selectUnlockedCells="1"/>
  <mergeCells count="1">
    <mergeCell ref="A5:H5"/>
  </mergeCells>
  <printOptions/>
  <pageMargins left="0.36" right="0.17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zoomScalePageLayoutView="0" workbookViewId="0" topLeftCell="A10">
      <selection activeCell="K17" sqref="K17"/>
    </sheetView>
  </sheetViews>
  <sheetFormatPr defaultColWidth="7.875" defaultRowHeight="12.75"/>
  <cols>
    <col min="1" max="1" width="5.125" style="95" customWidth="1"/>
    <col min="2" max="2" width="30.125" style="95" customWidth="1"/>
    <col min="3" max="3" width="10.625" style="95" customWidth="1"/>
    <col min="4" max="4" width="11.375" style="222" customWidth="1"/>
    <col min="5" max="5" width="10.875" style="95" customWidth="1"/>
    <col min="6" max="6" width="10.25390625" style="222" customWidth="1"/>
    <col min="7" max="7" width="10.125" style="222" customWidth="1"/>
    <col min="8" max="8" width="10.375" style="222" customWidth="1"/>
    <col min="9" max="249" width="7.875" style="222" customWidth="1"/>
  </cols>
  <sheetData>
    <row r="1" spans="3:8" ht="15.75">
      <c r="C1" s="96"/>
      <c r="F1" s="96"/>
      <c r="G1" s="96"/>
      <c r="H1" s="96" t="s">
        <v>244</v>
      </c>
    </row>
    <row r="2" spans="3:8" ht="12.75" customHeight="1">
      <c r="C2" s="96"/>
      <c r="F2" s="96"/>
      <c r="G2" s="96"/>
      <c r="H2" s="96" t="s">
        <v>42</v>
      </c>
    </row>
    <row r="4" spans="1:8" ht="48.75" customHeight="1">
      <c r="A4" s="527" t="s">
        <v>365</v>
      </c>
      <c r="B4" s="527"/>
      <c r="C4" s="527"/>
      <c r="D4" s="527"/>
      <c r="E4" s="527"/>
      <c r="F4" s="527"/>
      <c r="G4" s="492"/>
      <c r="H4" s="492"/>
    </row>
    <row r="7" spans="1:8" ht="15.75" customHeight="1">
      <c r="A7" s="132"/>
      <c r="C7" s="96"/>
      <c r="F7" s="96"/>
      <c r="G7" s="96"/>
      <c r="H7" s="96" t="s">
        <v>2</v>
      </c>
    </row>
    <row r="8" spans="1:256" s="63" customFormat="1" ht="57.75" customHeight="1">
      <c r="A8" s="244" t="s">
        <v>3</v>
      </c>
      <c r="B8" s="245" t="s">
        <v>4</v>
      </c>
      <c r="C8" s="17" t="s">
        <v>5</v>
      </c>
      <c r="D8" s="15" t="s">
        <v>356</v>
      </c>
      <c r="E8" s="320" t="s">
        <v>394</v>
      </c>
      <c r="F8" s="233" t="s">
        <v>357</v>
      </c>
      <c r="G8" s="418" t="s">
        <v>438</v>
      </c>
      <c r="H8" s="418" t="s">
        <v>463</v>
      </c>
      <c r="IP8" s="64"/>
      <c r="IQ8" s="64"/>
      <c r="IR8" s="64"/>
      <c r="IS8" s="64"/>
      <c r="IT8" s="64"/>
      <c r="IU8" s="64"/>
      <c r="IV8" s="64"/>
    </row>
    <row r="9" spans="1:8" ht="30.75" customHeight="1">
      <c r="A9" s="246" t="s">
        <v>9</v>
      </c>
      <c r="B9" s="249" t="s">
        <v>380</v>
      </c>
      <c r="C9" s="22"/>
      <c r="D9" s="248">
        <v>287</v>
      </c>
      <c r="E9" s="344">
        <v>287</v>
      </c>
      <c r="F9" s="353"/>
      <c r="G9" s="353"/>
      <c r="H9" s="353"/>
    </row>
    <row r="10" spans="1:8" ht="29.25" customHeight="1">
      <c r="A10" s="246" t="s">
        <v>11</v>
      </c>
      <c r="B10" s="249" t="s">
        <v>245</v>
      </c>
      <c r="C10" s="22">
        <v>2933</v>
      </c>
      <c r="D10" s="248">
        <v>2933</v>
      </c>
      <c r="E10" s="344">
        <v>2933</v>
      </c>
      <c r="F10" s="353"/>
      <c r="G10" s="353">
        <v>318</v>
      </c>
      <c r="H10" s="353">
        <v>318</v>
      </c>
    </row>
    <row r="11" spans="1:8" ht="31.5" customHeight="1">
      <c r="A11" s="246" t="s">
        <v>13</v>
      </c>
      <c r="B11" s="249" t="s">
        <v>379</v>
      </c>
      <c r="C11" s="22"/>
      <c r="D11" s="248">
        <v>2896</v>
      </c>
      <c r="E11" s="344">
        <v>2883</v>
      </c>
      <c r="F11" s="353">
        <v>200</v>
      </c>
      <c r="G11" s="353">
        <v>1470</v>
      </c>
      <c r="H11" s="353">
        <v>1889</v>
      </c>
    </row>
    <row r="12" spans="1:8" ht="31.5" customHeight="1">
      <c r="A12" s="250" t="s">
        <v>15</v>
      </c>
      <c r="B12" s="251" t="s">
        <v>381</v>
      </c>
      <c r="C12" s="40"/>
      <c r="D12" s="252">
        <v>98</v>
      </c>
      <c r="E12" s="359">
        <v>98</v>
      </c>
      <c r="F12" s="353"/>
      <c r="G12" s="353"/>
      <c r="H12" s="353"/>
    </row>
    <row r="13" spans="1:8" ht="31.5" customHeight="1">
      <c r="A13" s="246" t="s">
        <v>17</v>
      </c>
      <c r="B13" s="243" t="s">
        <v>354</v>
      </c>
      <c r="C13" s="22">
        <v>150</v>
      </c>
      <c r="D13" s="248">
        <v>310</v>
      </c>
      <c r="E13" s="344">
        <v>302</v>
      </c>
      <c r="F13" s="353">
        <v>250</v>
      </c>
      <c r="G13" s="353">
        <v>250</v>
      </c>
      <c r="H13" s="353">
        <v>250</v>
      </c>
    </row>
    <row r="14" spans="1:8" ht="31.5" customHeight="1">
      <c r="A14" s="246" t="s">
        <v>19</v>
      </c>
      <c r="B14" s="243" t="s">
        <v>378</v>
      </c>
      <c r="C14" s="253"/>
      <c r="D14" s="248">
        <v>591</v>
      </c>
      <c r="E14" s="344">
        <v>591</v>
      </c>
      <c r="F14" s="419"/>
      <c r="G14" s="353"/>
      <c r="H14" s="353"/>
    </row>
    <row r="15" spans="1:8" ht="41.25" customHeight="1">
      <c r="A15" s="246" t="s">
        <v>21</v>
      </c>
      <c r="B15" s="243" t="s">
        <v>448</v>
      </c>
      <c r="C15" s="253"/>
      <c r="D15" s="248"/>
      <c r="E15" s="344"/>
      <c r="F15" s="419"/>
      <c r="G15" s="353">
        <v>22702</v>
      </c>
      <c r="H15" s="353">
        <v>22702</v>
      </c>
    </row>
    <row r="16" spans="1:8" ht="31.5" customHeight="1">
      <c r="A16" s="246" t="s">
        <v>37</v>
      </c>
      <c r="B16" s="243" t="s">
        <v>445</v>
      </c>
      <c r="C16" s="253"/>
      <c r="D16" s="248"/>
      <c r="E16" s="344"/>
      <c r="F16" s="419"/>
      <c r="G16" s="353">
        <v>8000</v>
      </c>
      <c r="H16" s="353">
        <v>8000</v>
      </c>
    </row>
    <row r="17" spans="1:8" ht="31.5" customHeight="1">
      <c r="A17" s="246" t="s">
        <v>382</v>
      </c>
      <c r="B17" s="243" t="s">
        <v>464</v>
      </c>
      <c r="C17" s="253"/>
      <c r="D17" s="248"/>
      <c r="E17" s="344"/>
      <c r="F17" s="419"/>
      <c r="G17" s="353"/>
      <c r="H17" s="353">
        <v>7980</v>
      </c>
    </row>
    <row r="18" spans="1:256" s="70" customFormat="1" ht="31.5" customHeight="1">
      <c r="A18" s="254"/>
      <c r="B18" s="49" t="s">
        <v>217</v>
      </c>
      <c r="C18" s="31">
        <f>C9+C10+C11+C12+C13+C14</f>
        <v>3083</v>
      </c>
      <c r="D18" s="31">
        <f>D9+D10+D11+D12+D13+D14</f>
        <v>7115</v>
      </c>
      <c r="E18" s="346">
        <f>E9+E10+E11+E12+E13+E14</f>
        <v>7094</v>
      </c>
      <c r="F18" s="354">
        <f>F9+F10+F11+F12+F13+F14</f>
        <v>450</v>
      </c>
      <c r="G18" s="354">
        <f>G9+G10+G11+G12+G13+G14+G15+G16</f>
        <v>32740</v>
      </c>
      <c r="H18" s="354">
        <f>H9+H10+H11+H12+H13+H14+H15+H16+H17</f>
        <v>41139</v>
      </c>
      <c r="IP18" s="35"/>
      <c r="IQ18" s="35"/>
      <c r="IR18" s="35"/>
      <c r="IS18" s="35"/>
      <c r="IT18" s="35"/>
      <c r="IU18" s="35"/>
      <c r="IV18" s="35"/>
    </row>
    <row r="19" spans="1:8" ht="15.75">
      <c r="A19" s="255"/>
      <c r="D19" s="95"/>
      <c r="H19" s="459"/>
    </row>
    <row r="20" spans="4:8" ht="15.75">
      <c r="D20" s="95"/>
      <c r="H20" s="459"/>
    </row>
    <row r="21" spans="4:8" ht="15.75">
      <c r="D21" s="95"/>
      <c r="H21" s="459"/>
    </row>
    <row r="22" spans="4:8" ht="15.75">
      <c r="D22" s="95"/>
      <c r="H22" s="459"/>
    </row>
    <row r="23" spans="4:8" ht="15.75" customHeight="1">
      <c r="D23" s="95"/>
      <c r="H23" s="459"/>
    </row>
    <row r="24" spans="4:8" ht="15.75" customHeight="1">
      <c r="D24" s="95"/>
      <c r="H24" s="459"/>
    </row>
    <row r="25" spans="4:8" ht="15.75">
      <c r="D25" s="95"/>
      <c r="H25" s="459"/>
    </row>
    <row r="26" spans="4:8" ht="15.75">
      <c r="D26" s="95"/>
      <c r="H26" s="459"/>
    </row>
    <row r="27" spans="4:8" ht="15.75">
      <c r="D27" s="95"/>
      <c r="H27" s="459"/>
    </row>
    <row r="28" spans="4:8" ht="15.75">
      <c r="D28" s="95"/>
      <c r="H28" s="459"/>
    </row>
    <row r="29" spans="4:8" ht="15.75">
      <c r="D29" s="95"/>
      <c r="H29" s="459"/>
    </row>
    <row r="30" spans="4:8" ht="15.75">
      <c r="D30" s="95"/>
      <c r="H30" s="459"/>
    </row>
    <row r="31" spans="4:8" ht="15.75">
      <c r="D31" s="95"/>
      <c r="H31" s="459"/>
    </row>
    <row r="32" spans="4:8" ht="15.75">
      <c r="D32" s="95"/>
      <c r="H32" s="459"/>
    </row>
    <row r="33" ht="15.75">
      <c r="D33" s="95"/>
    </row>
    <row r="34" ht="16.5" customHeight="1">
      <c r="D34" s="95"/>
    </row>
    <row r="35" ht="15.75">
      <c r="D35" s="95"/>
    </row>
    <row r="36" ht="15.75">
      <c r="D36" s="95"/>
    </row>
    <row r="37" ht="15.75">
      <c r="D37" s="95"/>
    </row>
    <row r="38" ht="15.75">
      <c r="D38" s="95"/>
    </row>
    <row r="39" ht="15.75">
      <c r="D39" s="95"/>
    </row>
    <row r="40" ht="15.75">
      <c r="D40" s="95"/>
    </row>
    <row r="41" ht="15.75">
      <c r="D41" s="95"/>
    </row>
    <row r="42" ht="15.75">
      <c r="D42" s="95"/>
    </row>
    <row r="43" ht="15.75">
      <c r="D43" s="95"/>
    </row>
    <row r="44" ht="15.75">
      <c r="D44" s="95"/>
    </row>
  </sheetData>
  <sheetProtection selectLockedCells="1" selectUnlockedCells="1"/>
  <mergeCells count="1">
    <mergeCell ref="A4:H4"/>
  </mergeCells>
  <printOptions horizontalCentered="1"/>
  <pageMargins left="0.22" right="0.26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6.75390625" style="0" customWidth="1"/>
    <col min="2" max="2" width="26.00390625" style="0" customWidth="1"/>
    <col min="3" max="6" width="10.75390625" style="0" customWidth="1"/>
    <col min="7" max="8" width="10.875" style="0" customWidth="1"/>
  </cols>
  <sheetData>
    <row r="1" spans="1:8" ht="15.75">
      <c r="A1" s="95"/>
      <c r="B1" s="95"/>
      <c r="C1" s="96"/>
      <c r="F1" s="96"/>
      <c r="G1" s="96"/>
      <c r="H1" s="96" t="s">
        <v>246</v>
      </c>
    </row>
    <row r="2" spans="1:8" ht="14.25" customHeight="1">
      <c r="A2" s="95"/>
      <c r="B2" s="95"/>
      <c r="C2" s="96"/>
      <c r="F2" s="96"/>
      <c r="G2" s="96"/>
      <c r="H2" s="96" t="s">
        <v>1</v>
      </c>
    </row>
    <row r="3" spans="1:3" ht="15.75">
      <c r="A3" s="95"/>
      <c r="B3" s="95"/>
      <c r="C3" s="95"/>
    </row>
    <row r="4" spans="1:3" ht="15.75">
      <c r="A4" s="95"/>
      <c r="B4" s="95"/>
      <c r="C4" s="95"/>
    </row>
    <row r="5" spans="1:8" ht="45" customHeight="1">
      <c r="A5" s="528" t="s">
        <v>366</v>
      </c>
      <c r="B5" s="528"/>
      <c r="C5" s="528"/>
      <c r="D5" s="528"/>
      <c r="E5" s="528"/>
      <c r="F5" s="528"/>
      <c r="G5" s="529"/>
      <c r="H5" s="529"/>
    </row>
    <row r="6" spans="1:3" ht="15.75">
      <c r="A6" s="95"/>
      <c r="B6" s="95"/>
      <c r="C6" s="95"/>
    </row>
    <row r="7" spans="1:3" ht="15.75">
      <c r="A7" s="95"/>
      <c r="B7" s="95"/>
      <c r="C7" s="95"/>
    </row>
    <row r="8" spans="1:3" ht="15.75">
      <c r="A8" s="95"/>
      <c r="B8" s="95"/>
      <c r="C8" s="95"/>
    </row>
    <row r="9" spans="1:3" ht="15.75">
      <c r="A9" s="95"/>
      <c r="B9" s="95"/>
      <c r="C9" s="95"/>
    </row>
    <row r="10" spans="1:8" ht="15.75">
      <c r="A10" s="132"/>
      <c r="B10" s="95"/>
      <c r="C10" s="96"/>
      <c r="F10" s="96"/>
      <c r="G10" s="96"/>
      <c r="H10" s="96" t="s">
        <v>2</v>
      </c>
    </row>
    <row r="11" spans="1:8" s="64" customFormat="1" ht="57.75" customHeight="1">
      <c r="A11" s="244" t="s">
        <v>3</v>
      </c>
      <c r="B11" s="245" t="s">
        <v>4</v>
      </c>
      <c r="C11" s="17" t="s">
        <v>5</v>
      </c>
      <c r="D11" s="15" t="s">
        <v>356</v>
      </c>
      <c r="E11" s="16" t="s">
        <v>394</v>
      </c>
      <c r="F11" s="233" t="s">
        <v>357</v>
      </c>
      <c r="G11" s="350" t="s">
        <v>439</v>
      </c>
      <c r="H11" s="350" t="s">
        <v>460</v>
      </c>
    </row>
    <row r="12" spans="1:8" s="64" customFormat="1" ht="31.5" customHeight="1">
      <c r="A12" s="246" t="s">
        <v>94</v>
      </c>
      <c r="B12" s="249" t="s">
        <v>353</v>
      </c>
      <c r="C12" s="127">
        <v>50000</v>
      </c>
      <c r="D12" s="127">
        <v>55110</v>
      </c>
      <c r="E12" s="127">
        <v>55103</v>
      </c>
      <c r="F12" s="343"/>
      <c r="G12" s="351"/>
      <c r="H12" s="351"/>
    </row>
    <row r="13" spans="1:8" s="64" customFormat="1" ht="40.5" customHeight="1">
      <c r="A13" s="256"/>
      <c r="B13" s="49" t="s">
        <v>217</v>
      </c>
      <c r="C13" s="31">
        <f>C12</f>
        <v>50000</v>
      </c>
      <c r="D13" s="31">
        <f>D12</f>
        <v>55110</v>
      </c>
      <c r="E13" s="31">
        <f>E12</f>
        <v>55103</v>
      </c>
      <c r="F13" s="346">
        <f>F12</f>
        <v>0</v>
      </c>
      <c r="G13" s="335">
        <v>0</v>
      </c>
      <c r="H13" s="335">
        <v>0</v>
      </c>
    </row>
  </sheetData>
  <sheetProtection selectLockedCells="1" selectUnlockedCells="1"/>
  <mergeCells count="1">
    <mergeCell ref="A5:H5"/>
  </mergeCells>
  <printOptions/>
  <pageMargins left="0.36" right="0.3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95" customWidth="1"/>
    <col min="2" max="2" width="46.875" style="95" customWidth="1"/>
    <col min="3" max="4" width="9.75390625" style="95" customWidth="1"/>
  </cols>
  <sheetData>
    <row r="1" ht="15.75">
      <c r="D1" s="96" t="s">
        <v>247</v>
      </c>
    </row>
    <row r="2" ht="12" customHeight="1">
      <c r="D2" s="96" t="s">
        <v>1</v>
      </c>
    </row>
    <row r="5" spans="1:4" ht="45.75" customHeight="1">
      <c r="A5" s="530" t="s">
        <v>367</v>
      </c>
      <c r="B5" s="530"/>
      <c r="C5" s="530"/>
      <c r="D5" s="530"/>
    </row>
    <row r="10" ht="15.75">
      <c r="D10" s="96" t="s">
        <v>248</v>
      </c>
    </row>
    <row r="11" spans="1:4" ht="31.5" customHeight="1">
      <c r="A11" s="257" t="s">
        <v>3</v>
      </c>
      <c r="B11" s="245" t="s">
        <v>249</v>
      </c>
      <c r="C11" s="258" t="s">
        <v>250</v>
      </c>
      <c r="D11" s="258" t="s">
        <v>251</v>
      </c>
    </row>
    <row r="12" spans="1:4" s="262" customFormat="1" ht="41.25" customHeight="1">
      <c r="A12" s="259" t="s">
        <v>252</v>
      </c>
      <c r="B12" s="260" t="s">
        <v>252</v>
      </c>
      <c r="C12" s="261" t="s">
        <v>252</v>
      </c>
      <c r="D12" s="261" t="s">
        <v>252</v>
      </c>
    </row>
    <row r="13" spans="1:5" ht="36.75" customHeight="1">
      <c r="A13" s="247"/>
      <c r="B13" s="49" t="s">
        <v>217</v>
      </c>
      <c r="C13" s="263" t="s">
        <v>252</v>
      </c>
      <c r="D13" s="263" t="s">
        <v>221</v>
      </c>
      <c r="E13" s="262"/>
    </row>
    <row r="14" spans="1:3" ht="15.75">
      <c r="A14" s="132"/>
      <c r="B14" s="132"/>
      <c r="C14" s="132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23"/>
      <c r="B2" s="95"/>
      <c r="C2" s="95"/>
      <c r="D2" s="95"/>
      <c r="E2" s="95"/>
      <c r="F2" s="95"/>
      <c r="G2" s="95"/>
      <c r="H2" s="531" t="s">
        <v>325</v>
      </c>
      <c r="I2" s="531"/>
    </row>
    <row r="3" spans="1:9" ht="15.75">
      <c r="A3" s="323"/>
      <c r="B3" s="95"/>
      <c r="C3" s="95"/>
      <c r="D3" s="95"/>
      <c r="E3" s="95"/>
      <c r="F3" s="95"/>
      <c r="G3" s="95"/>
      <c r="H3" s="95"/>
      <c r="I3" s="96" t="s">
        <v>1</v>
      </c>
    </row>
    <row r="4" spans="1:9" ht="18.75">
      <c r="A4" s="501" t="s">
        <v>368</v>
      </c>
      <c r="B4" s="501"/>
      <c r="C4" s="501"/>
      <c r="D4" s="501"/>
      <c r="E4" s="501"/>
      <c r="F4" s="501"/>
      <c r="G4" s="501"/>
      <c r="H4" s="501"/>
      <c r="I4" s="501"/>
    </row>
    <row r="5" spans="1:9" ht="18.75">
      <c r="A5" s="324"/>
      <c r="B5" s="325"/>
      <c r="C5" s="325"/>
      <c r="D5" s="325"/>
      <c r="E5" s="325"/>
      <c r="F5" s="325"/>
      <c r="G5" s="325"/>
      <c r="H5" s="325"/>
      <c r="I5" s="325"/>
    </row>
    <row r="6" spans="1:9" ht="15.75">
      <c r="A6" s="323"/>
      <c r="B6" s="95"/>
      <c r="C6" s="95"/>
      <c r="D6" s="95"/>
      <c r="E6" s="95"/>
      <c r="F6" s="95"/>
      <c r="G6" s="95"/>
      <c r="H6" s="95"/>
      <c r="I6" s="96" t="s">
        <v>2</v>
      </c>
    </row>
    <row r="7" spans="1:9" ht="15.75">
      <c r="A7" s="532" t="s">
        <v>3</v>
      </c>
      <c r="B7" s="532" t="s">
        <v>326</v>
      </c>
      <c r="C7" s="533" t="s">
        <v>327</v>
      </c>
      <c r="D7" s="533"/>
      <c r="E7" s="533"/>
      <c r="F7" s="533" t="s">
        <v>328</v>
      </c>
      <c r="G7" s="533"/>
      <c r="H7" s="533"/>
      <c r="I7" s="322" t="s">
        <v>217</v>
      </c>
    </row>
    <row r="8" spans="1:9" ht="31.5">
      <c r="A8" s="532"/>
      <c r="B8" s="532"/>
      <c r="C8" s="326" t="s">
        <v>225</v>
      </c>
      <c r="D8" s="326" t="s">
        <v>329</v>
      </c>
      <c r="E8" s="326" t="s">
        <v>330</v>
      </c>
      <c r="F8" s="326" t="s">
        <v>225</v>
      </c>
      <c r="G8" s="326" t="s">
        <v>331</v>
      </c>
      <c r="H8" s="326" t="s">
        <v>332</v>
      </c>
      <c r="I8" s="326" t="s">
        <v>333</v>
      </c>
    </row>
    <row r="9" spans="1:9" ht="15.75">
      <c r="A9" s="68" t="s">
        <v>7</v>
      </c>
      <c r="B9" s="87" t="s">
        <v>334</v>
      </c>
      <c r="C9" s="327"/>
      <c r="D9" s="327"/>
      <c r="E9" s="327"/>
      <c r="F9" s="327"/>
      <c r="G9" s="327"/>
      <c r="H9" s="327"/>
      <c r="I9" s="327"/>
    </row>
    <row r="10" spans="1:9" ht="15.75">
      <c r="A10" s="68" t="s">
        <v>9</v>
      </c>
      <c r="B10" s="87" t="s">
        <v>335</v>
      </c>
      <c r="C10" s="43" t="s">
        <v>336</v>
      </c>
      <c r="D10" s="43" t="s">
        <v>221</v>
      </c>
      <c r="E10" s="43" t="s">
        <v>337</v>
      </c>
      <c r="F10" s="43" t="s">
        <v>222</v>
      </c>
      <c r="G10" s="43" t="s">
        <v>222</v>
      </c>
      <c r="H10" s="43" t="s">
        <v>221</v>
      </c>
      <c r="I10" s="43" t="s">
        <v>221</v>
      </c>
    </row>
    <row r="11" spans="1:9" ht="31.5">
      <c r="A11" s="68" t="s">
        <v>11</v>
      </c>
      <c r="B11" s="243" t="s">
        <v>338</v>
      </c>
      <c r="C11" s="43" t="s">
        <v>339</v>
      </c>
      <c r="D11" s="43" t="s">
        <v>222</v>
      </c>
      <c r="E11" s="43" t="s">
        <v>222</v>
      </c>
      <c r="F11" s="43" t="s">
        <v>222</v>
      </c>
      <c r="G11" s="43" t="s">
        <v>222</v>
      </c>
      <c r="H11" s="43" t="s">
        <v>222</v>
      </c>
      <c r="I11" s="43" t="s">
        <v>222</v>
      </c>
    </row>
    <row r="12" spans="1:9" ht="15.75">
      <c r="A12" s="68" t="s">
        <v>13</v>
      </c>
      <c r="B12" s="87" t="s">
        <v>340</v>
      </c>
      <c r="C12" s="43" t="s">
        <v>221</v>
      </c>
      <c r="D12" s="43" t="s">
        <v>222</v>
      </c>
      <c r="E12" s="43" t="s">
        <v>221</v>
      </c>
      <c r="F12" s="43" t="s">
        <v>221</v>
      </c>
      <c r="G12" s="43" t="s">
        <v>221</v>
      </c>
      <c r="H12" s="43" t="s">
        <v>221</v>
      </c>
      <c r="I12" s="43" t="s">
        <v>221</v>
      </c>
    </row>
    <row r="13" spans="1:9" ht="40.5" customHeight="1">
      <c r="A13" s="68" t="s">
        <v>152</v>
      </c>
      <c r="B13" s="87" t="s">
        <v>341</v>
      </c>
      <c r="C13" s="328" t="s">
        <v>342</v>
      </c>
      <c r="D13" s="328" t="s">
        <v>343</v>
      </c>
      <c r="E13" s="43" t="s">
        <v>390</v>
      </c>
      <c r="F13" s="328" t="s">
        <v>352</v>
      </c>
      <c r="G13" s="43"/>
      <c r="H13" s="43" t="s">
        <v>391</v>
      </c>
      <c r="I13" s="43" t="s">
        <v>392</v>
      </c>
    </row>
    <row r="14" spans="1:9" ht="45">
      <c r="A14" s="68" t="s">
        <v>24</v>
      </c>
      <c r="B14" s="329" t="s">
        <v>344</v>
      </c>
      <c r="C14" s="330" t="s">
        <v>337</v>
      </c>
      <c r="D14" s="330" t="s">
        <v>252</v>
      </c>
      <c r="E14" s="256" t="s">
        <v>252</v>
      </c>
      <c r="F14" s="256" t="s">
        <v>252</v>
      </c>
      <c r="G14" s="256" t="s">
        <v>252</v>
      </c>
      <c r="H14" s="256" t="s">
        <v>252</v>
      </c>
      <c r="I14" s="256" t="s">
        <v>222</v>
      </c>
    </row>
    <row r="15" spans="1:9" ht="31.5">
      <c r="A15" s="68" t="s">
        <v>54</v>
      </c>
      <c r="B15" s="243" t="s">
        <v>345</v>
      </c>
      <c r="C15" s="330" t="s">
        <v>337</v>
      </c>
      <c r="D15" s="330" t="s">
        <v>252</v>
      </c>
      <c r="E15" s="256" t="s">
        <v>252</v>
      </c>
      <c r="F15" s="256" t="s">
        <v>252</v>
      </c>
      <c r="G15" s="256" t="s">
        <v>252</v>
      </c>
      <c r="H15" s="256" t="s">
        <v>252</v>
      </c>
      <c r="I15" s="256" t="s">
        <v>222</v>
      </c>
    </row>
    <row r="16" spans="1:9" ht="60">
      <c r="A16" s="68" t="s">
        <v>111</v>
      </c>
      <c r="B16" s="329" t="s">
        <v>346</v>
      </c>
      <c r="C16" s="330" t="s">
        <v>337</v>
      </c>
      <c r="D16" s="330" t="s">
        <v>252</v>
      </c>
      <c r="E16" s="256" t="s">
        <v>252</v>
      </c>
      <c r="F16" s="256" t="s">
        <v>252</v>
      </c>
      <c r="G16" s="256" t="s">
        <v>252</v>
      </c>
      <c r="H16" s="256" t="s">
        <v>252</v>
      </c>
      <c r="I16" s="256" t="s">
        <v>222</v>
      </c>
    </row>
    <row r="17" spans="1:9" ht="47.25">
      <c r="A17" s="68" t="s">
        <v>77</v>
      </c>
      <c r="B17" s="243" t="s">
        <v>347</v>
      </c>
      <c r="C17" s="330" t="s">
        <v>337</v>
      </c>
      <c r="D17" s="330" t="s">
        <v>252</v>
      </c>
      <c r="E17" s="256" t="s">
        <v>252</v>
      </c>
      <c r="F17" s="256" t="s">
        <v>252</v>
      </c>
      <c r="G17" s="256" t="s">
        <v>252</v>
      </c>
      <c r="H17" s="256" t="s">
        <v>252</v>
      </c>
      <c r="I17" s="256" t="s">
        <v>222</v>
      </c>
    </row>
    <row r="18" spans="1:9" ht="30" customHeight="1">
      <c r="A18" s="68"/>
      <c r="B18" s="49" t="s">
        <v>217</v>
      </c>
      <c r="C18" s="330" t="s">
        <v>337</v>
      </c>
      <c r="D18" s="330" t="s">
        <v>252</v>
      </c>
      <c r="E18" s="48"/>
      <c r="F18" s="43" t="s">
        <v>221</v>
      </c>
      <c r="G18" s="43" t="s">
        <v>221</v>
      </c>
      <c r="H18" s="48"/>
      <c r="I18" s="48"/>
    </row>
    <row r="19" spans="1:9" ht="15.75">
      <c r="A19" s="323"/>
      <c r="B19" s="95"/>
      <c r="C19" s="95"/>
      <c r="D19" s="95"/>
      <c r="E19" s="95"/>
      <c r="F19" s="95"/>
      <c r="G19" s="95"/>
      <c r="H19" s="95"/>
      <c r="I19" s="95"/>
    </row>
    <row r="20" spans="1:9" ht="15.75">
      <c r="A20" s="323"/>
      <c r="B20" s="95"/>
      <c r="C20" s="95"/>
      <c r="D20" s="95"/>
      <c r="E20" s="95"/>
      <c r="F20" s="95"/>
      <c r="G20" s="95"/>
      <c r="H20" s="95"/>
      <c r="I20" s="95"/>
    </row>
    <row r="21" spans="1:9" ht="15.75">
      <c r="A21" s="323"/>
      <c r="B21" s="95"/>
      <c r="C21" s="95"/>
      <c r="D21" s="95"/>
      <c r="E21" s="95"/>
      <c r="F21" s="95"/>
      <c r="G21" s="95"/>
      <c r="H21" s="95"/>
      <c r="I21" s="95"/>
    </row>
    <row r="22" spans="1:9" ht="15.75">
      <c r="A22" s="323"/>
      <c r="B22" s="95"/>
      <c r="C22" s="95"/>
      <c r="D22" s="95"/>
      <c r="E22" s="95"/>
      <c r="F22" s="95"/>
      <c r="G22" s="95"/>
      <c r="H22" s="95"/>
      <c r="I22" s="95"/>
    </row>
    <row r="23" spans="1:9" ht="15.75">
      <c r="A23" s="323"/>
      <c r="B23" s="95"/>
      <c r="C23" s="95"/>
      <c r="D23" s="95"/>
      <c r="E23" s="95"/>
      <c r="F23" s="95"/>
      <c r="G23" s="95"/>
      <c r="H23" s="95"/>
      <c r="I23" s="95"/>
    </row>
    <row r="24" spans="1:9" ht="15.75">
      <c r="A24" s="323"/>
      <c r="B24" s="95"/>
      <c r="C24" s="95"/>
      <c r="D24" s="95"/>
      <c r="E24" s="95"/>
      <c r="F24" s="95"/>
      <c r="G24" s="95"/>
      <c r="H24" s="95"/>
      <c r="I24" s="95"/>
    </row>
    <row r="25" spans="1:9" ht="15.75">
      <c r="A25" s="323"/>
      <c r="B25" s="95"/>
      <c r="C25" s="95"/>
      <c r="D25" s="95"/>
      <c r="E25" s="95"/>
      <c r="F25" s="95"/>
      <c r="G25" s="95"/>
      <c r="H25" s="95"/>
      <c r="I25" s="95"/>
    </row>
    <row r="26" spans="1:9" ht="15.75">
      <c r="A26" s="323"/>
      <c r="B26" s="95"/>
      <c r="C26" s="95"/>
      <c r="D26" s="95"/>
      <c r="E26" s="95"/>
      <c r="F26" s="95"/>
      <c r="G26" s="95"/>
      <c r="H26" s="95"/>
      <c r="I26" s="95"/>
    </row>
    <row r="27" spans="1:9" ht="15.75">
      <c r="A27" s="323"/>
      <c r="B27" s="95"/>
      <c r="C27" s="95"/>
      <c r="D27" s="95"/>
      <c r="E27" s="95"/>
      <c r="F27" s="95"/>
      <c r="G27" s="95"/>
      <c r="H27" s="95"/>
      <c r="I27" s="95"/>
    </row>
    <row r="28" spans="1:9" ht="15.75">
      <c r="A28" s="323"/>
      <c r="B28" s="95"/>
      <c r="C28" s="95"/>
      <c r="D28" s="95"/>
      <c r="E28" s="95"/>
      <c r="F28" s="95"/>
      <c r="G28" s="95"/>
      <c r="H28" s="95"/>
      <c r="I28" s="95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0">
      <selection activeCell="I21" sqref="I21"/>
    </sheetView>
  </sheetViews>
  <sheetFormatPr defaultColWidth="9.00390625" defaultRowHeight="12.75"/>
  <cols>
    <col min="1" max="1" width="4.75390625" style="3" customWidth="1"/>
    <col min="2" max="2" width="44.375" style="52" customWidth="1"/>
    <col min="3" max="3" width="0" style="52" hidden="1" customWidth="1"/>
    <col min="4" max="7" width="11.375" style="3" customWidth="1"/>
    <col min="8" max="8" width="11.125" style="56" customWidth="1"/>
    <col min="9" max="9" width="10.875" style="56" customWidth="1"/>
    <col min="10" max="255" width="9.125" style="56" customWidth="1"/>
  </cols>
  <sheetData>
    <row r="1" spans="1:9" ht="16.5">
      <c r="A1" s="95"/>
      <c r="B1" s="94"/>
      <c r="C1" s="94"/>
      <c r="D1" s="8"/>
      <c r="G1" s="8"/>
      <c r="H1" s="8"/>
      <c r="I1" s="8" t="s">
        <v>253</v>
      </c>
    </row>
    <row r="2" spans="1:9" ht="16.5">
      <c r="A2" s="95"/>
      <c r="B2" s="94"/>
      <c r="C2" s="94"/>
      <c r="D2" s="8"/>
      <c r="G2" s="8"/>
      <c r="H2" s="8"/>
      <c r="I2" s="8" t="s">
        <v>42</v>
      </c>
    </row>
    <row r="3" spans="1:4" ht="16.5">
      <c r="A3" s="95"/>
      <c r="B3" s="94"/>
      <c r="C3" s="94"/>
      <c r="D3" s="264"/>
    </row>
    <row r="4" spans="1:4" ht="16.5">
      <c r="A4" s="95"/>
      <c r="B4" s="94"/>
      <c r="C4" s="94"/>
      <c r="D4" s="95"/>
    </row>
    <row r="5" spans="1:9" ht="45.75" customHeight="1">
      <c r="A5" s="534" t="s">
        <v>254</v>
      </c>
      <c r="B5" s="534"/>
      <c r="C5" s="534"/>
      <c r="D5" s="534"/>
      <c r="E5" s="534"/>
      <c r="F5" s="534"/>
      <c r="G5" s="534"/>
      <c r="H5" s="535"/>
      <c r="I5" s="492"/>
    </row>
    <row r="6" spans="1:4" ht="16.5" customHeight="1">
      <c r="A6" s="265"/>
      <c r="B6" s="265"/>
      <c r="C6" s="265"/>
      <c r="D6" s="95"/>
    </row>
    <row r="7" spans="1:4" ht="13.5" customHeight="1">
      <c r="A7" s="95"/>
      <c r="B7" s="265"/>
      <c r="C7" s="265"/>
      <c r="D7" s="95"/>
    </row>
    <row r="8" spans="1:9" ht="34.5" customHeight="1">
      <c r="A8" s="95"/>
      <c r="B8" s="265"/>
      <c r="C8" s="265"/>
      <c r="D8" s="96"/>
      <c r="G8" s="96"/>
      <c r="H8" s="96"/>
      <c r="I8" s="96" t="s">
        <v>2</v>
      </c>
    </row>
    <row r="9" spans="1:9" s="222" customFormat="1" ht="63" customHeight="1">
      <c r="A9" s="245" t="s">
        <v>255</v>
      </c>
      <c r="B9" s="537" t="s">
        <v>4</v>
      </c>
      <c r="C9" s="537"/>
      <c r="D9" s="17" t="s">
        <v>5</v>
      </c>
      <c r="E9" s="15" t="s">
        <v>356</v>
      </c>
      <c r="F9" s="16" t="s">
        <v>394</v>
      </c>
      <c r="G9" s="233" t="s">
        <v>357</v>
      </c>
      <c r="H9" s="376" t="s">
        <v>439</v>
      </c>
      <c r="I9" s="376" t="s">
        <v>460</v>
      </c>
    </row>
    <row r="10" spans="1:9" s="222" customFormat="1" ht="30.75" customHeight="1">
      <c r="A10" s="43" t="s">
        <v>9</v>
      </c>
      <c r="B10" s="538" t="s">
        <v>256</v>
      </c>
      <c r="C10" s="538"/>
      <c r="D10" s="127">
        <v>12000</v>
      </c>
      <c r="E10" s="248">
        <v>15261</v>
      </c>
      <c r="F10" s="127">
        <v>15261</v>
      </c>
      <c r="G10" s="343">
        <v>15432</v>
      </c>
      <c r="H10" s="353">
        <v>26432</v>
      </c>
      <c r="I10" s="353">
        <v>26432</v>
      </c>
    </row>
    <row r="11" spans="1:9" s="222" customFormat="1" ht="30.75" customHeight="1">
      <c r="A11" s="43" t="s">
        <v>11</v>
      </c>
      <c r="B11" s="539" t="s">
        <v>257</v>
      </c>
      <c r="C11" s="539"/>
      <c r="D11" s="127">
        <v>1800</v>
      </c>
      <c r="E11" s="248">
        <v>3911</v>
      </c>
      <c r="F11" s="127">
        <v>3191</v>
      </c>
      <c r="G11" s="343">
        <v>4320</v>
      </c>
      <c r="H11" s="353">
        <v>4320</v>
      </c>
      <c r="I11" s="353">
        <v>4320</v>
      </c>
    </row>
    <row r="12" spans="1:9" s="222" customFormat="1" ht="30.75" customHeight="1">
      <c r="A12" s="43" t="s">
        <v>13</v>
      </c>
      <c r="B12" s="536" t="s">
        <v>258</v>
      </c>
      <c r="C12" s="536"/>
      <c r="D12" s="127">
        <v>77096</v>
      </c>
      <c r="E12" s="248">
        <v>128200</v>
      </c>
      <c r="F12" s="127">
        <v>128200</v>
      </c>
      <c r="G12" s="343">
        <v>39654</v>
      </c>
      <c r="H12" s="353">
        <v>39654</v>
      </c>
      <c r="I12" s="353">
        <v>78403</v>
      </c>
    </row>
    <row r="13" spans="1:9" s="222" customFormat="1" ht="33.75" customHeight="1">
      <c r="A13" s="267" t="s">
        <v>15</v>
      </c>
      <c r="B13" s="268" t="s">
        <v>259</v>
      </c>
      <c r="C13" s="268"/>
      <c r="D13" s="269">
        <v>874</v>
      </c>
      <c r="E13" s="252">
        <v>874</v>
      </c>
      <c r="F13" s="269">
        <v>883</v>
      </c>
      <c r="G13" s="348">
        <v>0</v>
      </c>
      <c r="H13" s="353">
        <v>0</v>
      </c>
      <c r="I13" s="353">
        <v>0</v>
      </c>
    </row>
    <row r="14" spans="1:9" s="222" customFormat="1" ht="30.75" customHeight="1">
      <c r="A14" s="266" t="s">
        <v>17</v>
      </c>
      <c r="B14" s="243" t="s">
        <v>260</v>
      </c>
      <c r="C14" s="30"/>
      <c r="D14" s="21">
        <v>12472</v>
      </c>
      <c r="E14" s="248">
        <v>12472</v>
      </c>
      <c r="F14" s="21">
        <v>11591</v>
      </c>
      <c r="G14" s="349">
        <v>0</v>
      </c>
      <c r="H14" s="353">
        <v>0</v>
      </c>
      <c r="I14" s="353">
        <v>0</v>
      </c>
    </row>
    <row r="15" spans="1:9" s="222" customFormat="1" ht="30.75" customHeight="1">
      <c r="A15" s="266" t="s">
        <v>19</v>
      </c>
      <c r="B15" s="243" t="s">
        <v>387</v>
      </c>
      <c r="C15" s="30"/>
      <c r="D15" s="21"/>
      <c r="E15" s="248">
        <v>4757</v>
      </c>
      <c r="F15" s="21">
        <v>4657</v>
      </c>
      <c r="G15" s="349">
        <v>0</v>
      </c>
      <c r="H15" s="353">
        <v>0</v>
      </c>
      <c r="I15" s="353">
        <v>0</v>
      </c>
    </row>
    <row r="16" spans="1:9" s="222" customFormat="1" ht="30.75" customHeight="1">
      <c r="A16" s="266" t="s">
        <v>21</v>
      </c>
      <c r="B16" s="243" t="s">
        <v>383</v>
      </c>
      <c r="C16" s="30"/>
      <c r="D16" s="21"/>
      <c r="E16" s="248">
        <v>470</v>
      </c>
      <c r="F16" s="21">
        <v>626</v>
      </c>
      <c r="G16" s="349">
        <v>0</v>
      </c>
      <c r="H16" s="353">
        <v>0</v>
      </c>
      <c r="I16" s="353">
        <v>0</v>
      </c>
    </row>
    <row r="17" spans="1:9" s="222" customFormat="1" ht="30.75" customHeight="1">
      <c r="A17" s="266" t="s">
        <v>37</v>
      </c>
      <c r="B17" s="243" t="s">
        <v>385</v>
      </c>
      <c r="C17" s="30"/>
      <c r="D17" s="21"/>
      <c r="E17" s="248">
        <v>6229</v>
      </c>
      <c r="F17" s="21">
        <v>6229</v>
      </c>
      <c r="G17" s="349">
        <v>0</v>
      </c>
      <c r="H17" s="353">
        <v>0</v>
      </c>
      <c r="I17" s="353">
        <v>0</v>
      </c>
    </row>
    <row r="18" spans="1:9" s="222" customFormat="1" ht="30.75" customHeight="1">
      <c r="A18" s="266" t="s">
        <v>382</v>
      </c>
      <c r="B18" s="243" t="s">
        <v>386</v>
      </c>
      <c r="C18" s="30"/>
      <c r="D18" s="21"/>
      <c r="E18" s="248">
        <v>315</v>
      </c>
      <c r="F18" s="21">
        <v>315</v>
      </c>
      <c r="G18" s="349">
        <v>0</v>
      </c>
      <c r="H18" s="353">
        <v>0</v>
      </c>
      <c r="I18" s="353">
        <v>0</v>
      </c>
    </row>
    <row r="19" spans="1:9" s="222" customFormat="1" ht="30.75" customHeight="1">
      <c r="A19" s="266" t="s">
        <v>384</v>
      </c>
      <c r="B19" s="243" t="s">
        <v>388</v>
      </c>
      <c r="C19" s="30"/>
      <c r="D19" s="21"/>
      <c r="E19" s="248">
        <v>622</v>
      </c>
      <c r="F19" s="21">
        <v>622</v>
      </c>
      <c r="G19" s="349">
        <v>0</v>
      </c>
      <c r="H19" s="353">
        <v>0</v>
      </c>
      <c r="I19" s="353">
        <v>0</v>
      </c>
    </row>
    <row r="20" spans="1:9" s="222" customFormat="1" ht="30.75" customHeight="1">
      <c r="A20" s="266" t="s">
        <v>465</v>
      </c>
      <c r="B20" s="243" t="s">
        <v>466</v>
      </c>
      <c r="C20" s="30"/>
      <c r="D20" s="21"/>
      <c r="E20" s="248">
        <v>0</v>
      </c>
      <c r="F20" s="21">
        <v>0</v>
      </c>
      <c r="G20" s="349">
        <v>0</v>
      </c>
      <c r="H20" s="353">
        <v>0</v>
      </c>
      <c r="I20" s="353">
        <v>6246</v>
      </c>
    </row>
    <row r="21" spans="1:9" ht="30.75" customHeight="1">
      <c r="A21" s="49"/>
      <c r="B21" s="31" t="s">
        <v>217</v>
      </c>
      <c r="C21" s="31"/>
      <c r="D21" s="51">
        <f>SUM(D10:D18)</f>
        <v>104242</v>
      </c>
      <c r="E21" s="51">
        <f>SUM(E10:E20)</f>
        <v>173111</v>
      </c>
      <c r="F21" s="51">
        <f>SUM(F10:F20)</f>
        <v>171575</v>
      </c>
      <c r="G21" s="361">
        <f>SUM(G10:G20)</f>
        <v>59406</v>
      </c>
      <c r="H21" s="354">
        <f>SUM(H10:H20)</f>
        <v>70406</v>
      </c>
      <c r="I21" s="354">
        <f>SUM(I10:I20)</f>
        <v>115401</v>
      </c>
    </row>
    <row r="22" spans="1:4" ht="16.5">
      <c r="A22" s="95"/>
      <c r="B22" s="94"/>
      <c r="C22" s="94"/>
      <c r="D22" s="95"/>
    </row>
    <row r="23" spans="1:4" ht="16.5">
      <c r="A23" s="95"/>
      <c r="B23" s="94"/>
      <c r="C23" s="94"/>
      <c r="D23" s="95"/>
    </row>
    <row r="24" spans="1:4" ht="16.5">
      <c r="A24" s="95"/>
      <c r="B24" s="94"/>
      <c r="C24" s="94"/>
      <c r="D24" s="95"/>
    </row>
    <row r="25" spans="1:4" ht="16.5">
      <c r="A25" s="95"/>
      <c r="B25" s="94"/>
      <c r="C25" s="94"/>
      <c r="D25" s="95"/>
    </row>
    <row r="26" spans="1:4" ht="16.5">
      <c r="A26" s="95"/>
      <c r="B26" s="94"/>
      <c r="C26" s="94"/>
      <c r="D26" s="95"/>
    </row>
    <row r="27" spans="1:4" ht="16.5">
      <c r="A27" s="95"/>
      <c r="B27" s="94"/>
      <c r="C27" s="94"/>
      <c r="D27" s="95"/>
    </row>
    <row r="28" spans="1:4" ht="16.5">
      <c r="A28" s="95"/>
      <c r="B28" s="94"/>
      <c r="C28" s="94"/>
      <c r="D28" s="95"/>
    </row>
    <row r="29" spans="1:4" ht="16.5">
      <c r="A29" s="95"/>
      <c r="B29" s="94"/>
      <c r="C29" s="94"/>
      <c r="D29" s="95"/>
    </row>
  </sheetData>
  <sheetProtection selectLockedCells="1" selectUnlockedCells="1"/>
  <mergeCells count="5">
    <mergeCell ref="A5:I5"/>
    <mergeCell ref="B12:C12"/>
    <mergeCell ref="B9:C9"/>
    <mergeCell ref="B10:C10"/>
    <mergeCell ref="B11:C11"/>
  </mergeCells>
  <printOptions horizontalCentered="1"/>
  <pageMargins left="0.3" right="0.49027777777777776" top="0.775" bottom="0.9840277777777777" header="0.5118055555555555" footer="0.5118055555555555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5.625" style="212" customWidth="1"/>
    <col min="2" max="2" width="33.375" style="270" customWidth="1"/>
    <col min="3" max="3" width="10.625" style="212" customWidth="1"/>
    <col min="4" max="6" width="10.75390625" style="212" customWidth="1"/>
    <col min="7" max="7" width="10.00390625" style="212" customWidth="1"/>
    <col min="8" max="8" width="10.00390625" style="3" customWidth="1"/>
    <col min="9" max="254" width="9.125" style="56" customWidth="1"/>
  </cols>
  <sheetData>
    <row r="1" spans="1:8" ht="16.5">
      <c r="A1" s="271"/>
      <c r="B1" s="272"/>
      <c r="F1" s="273"/>
      <c r="G1" s="273"/>
      <c r="H1" s="96" t="s">
        <v>261</v>
      </c>
    </row>
    <row r="2" spans="1:8" ht="16.5">
      <c r="A2" s="271"/>
      <c r="B2" s="272"/>
      <c r="F2" s="273"/>
      <c r="G2" s="273"/>
      <c r="H2" s="96" t="s">
        <v>1</v>
      </c>
    </row>
    <row r="3" spans="1:2" ht="16.5">
      <c r="A3" s="271"/>
      <c r="B3" s="272"/>
    </row>
    <row r="4" spans="1:2" ht="16.5">
      <c r="A4" s="271"/>
      <c r="B4" s="272"/>
    </row>
    <row r="5" spans="1:8" ht="40.5" customHeight="1">
      <c r="A5" s="541" t="s">
        <v>262</v>
      </c>
      <c r="B5" s="541"/>
      <c r="C5" s="541"/>
      <c r="D5" s="541"/>
      <c r="E5" s="541"/>
      <c r="F5" s="541"/>
      <c r="G5" s="535"/>
      <c r="H5" s="492"/>
    </row>
    <row r="6" spans="1:2" ht="34.5" customHeight="1">
      <c r="A6" s="271"/>
      <c r="B6" s="274"/>
    </row>
    <row r="7" spans="1:8" ht="16.5">
      <c r="A7" s="271"/>
      <c r="B7" s="272"/>
      <c r="F7" s="275"/>
      <c r="G7" s="275"/>
      <c r="H7" s="12" t="s">
        <v>2</v>
      </c>
    </row>
    <row r="8" spans="1:256" s="63" customFormat="1" ht="47.25" customHeight="1">
      <c r="A8" s="276" t="s">
        <v>255</v>
      </c>
      <c r="B8" s="277" t="s">
        <v>4</v>
      </c>
      <c r="C8" s="17" t="s">
        <v>5</v>
      </c>
      <c r="D8" s="15" t="s">
        <v>356</v>
      </c>
      <c r="E8" s="16" t="s">
        <v>395</v>
      </c>
      <c r="F8" s="233" t="s">
        <v>357</v>
      </c>
      <c r="G8" s="460" t="s">
        <v>438</v>
      </c>
      <c r="H8" s="376" t="s">
        <v>463</v>
      </c>
      <c r="IU8" s="64"/>
      <c r="IV8" s="64"/>
    </row>
    <row r="9" spans="1:256" s="63" customFormat="1" ht="40.5" customHeight="1">
      <c r="A9" s="278" t="s">
        <v>9</v>
      </c>
      <c r="B9" s="280" t="s">
        <v>263</v>
      </c>
      <c r="C9" s="279">
        <v>22601</v>
      </c>
      <c r="D9" s="279">
        <v>22601</v>
      </c>
      <c r="E9" s="281">
        <v>22383</v>
      </c>
      <c r="F9" s="293">
        <v>0</v>
      </c>
      <c r="G9" s="461"/>
      <c r="H9" s="353"/>
      <c r="IU9" s="64"/>
      <c r="IV9" s="64"/>
    </row>
    <row r="10" spans="1:256" s="63" customFormat="1" ht="40.5" customHeight="1">
      <c r="A10" s="278" t="s">
        <v>11</v>
      </c>
      <c r="B10" s="280" t="s">
        <v>351</v>
      </c>
      <c r="C10" s="279">
        <v>2500</v>
      </c>
      <c r="D10" s="279">
        <v>2500</v>
      </c>
      <c r="E10" s="281">
        <v>2500</v>
      </c>
      <c r="F10" s="293">
        <v>0</v>
      </c>
      <c r="G10" s="461"/>
      <c r="H10" s="353"/>
      <c r="IU10" s="64"/>
      <c r="IV10" s="64"/>
    </row>
    <row r="11" spans="1:256" s="63" customFormat="1" ht="40.5" customHeight="1">
      <c r="A11" s="278" t="s">
        <v>145</v>
      </c>
      <c r="B11" s="280" t="s">
        <v>446</v>
      </c>
      <c r="C11" s="279"/>
      <c r="D11" s="279"/>
      <c r="E11" s="281"/>
      <c r="F11" s="293"/>
      <c r="G11" s="461">
        <v>47189</v>
      </c>
      <c r="H11" s="353">
        <v>47189</v>
      </c>
      <c r="IU11" s="64"/>
      <c r="IV11" s="64"/>
    </row>
    <row r="12" spans="1:8" s="283" customFormat="1" ht="39.75" customHeight="1">
      <c r="A12" s="540" t="s">
        <v>217</v>
      </c>
      <c r="B12" s="540"/>
      <c r="C12" s="282">
        <f>C9+C10</f>
        <v>25101</v>
      </c>
      <c r="D12" s="282">
        <f>D9+D10</f>
        <v>25101</v>
      </c>
      <c r="E12" s="282">
        <f>E9+E10</f>
        <v>24883</v>
      </c>
      <c r="F12" s="282">
        <f>F9+F10</f>
        <v>0</v>
      </c>
      <c r="G12" s="462">
        <f>G9+G10+G11</f>
        <v>47189</v>
      </c>
      <c r="H12" s="463">
        <f>H9+H10+H11</f>
        <v>47189</v>
      </c>
    </row>
    <row r="13" spans="1:256" s="63" customFormat="1" ht="15.75">
      <c r="A13" s="271"/>
      <c r="B13" s="284"/>
      <c r="C13" s="271"/>
      <c r="D13" s="271"/>
      <c r="E13" s="271"/>
      <c r="F13" s="271"/>
      <c r="G13" s="271"/>
      <c r="H13" s="95"/>
      <c r="IU13" s="64"/>
      <c r="IV13" s="64"/>
    </row>
    <row r="14" spans="1:256" s="63" customFormat="1" ht="15.75">
      <c r="A14" s="271"/>
      <c r="B14" s="272"/>
      <c r="C14" s="271"/>
      <c r="D14" s="271"/>
      <c r="E14" s="271"/>
      <c r="F14" s="271"/>
      <c r="G14" s="271"/>
      <c r="H14" s="95"/>
      <c r="IU14" s="64"/>
      <c r="IV14" s="64"/>
    </row>
    <row r="15" spans="1:256" s="63" customFormat="1" ht="15.75">
      <c r="A15" s="271"/>
      <c r="B15" s="272"/>
      <c r="C15" s="271"/>
      <c r="D15" s="271"/>
      <c r="E15" s="271"/>
      <c r="F15" s="271"/>
      <c r="G15" s="271"/>
      <c r="H15" s="95"/>
      <c r="IU15" s="64"/>
      <c r="IV15" s="64"/>
    </row>
    <row r="16" spans="1:256" s="63" customFormat="1" ht="15.75">
      <c r="A16" s="271"/>
      <c r="B16" s="272"/>
      <c r="C16" s="271"/>
      <c r="D16" s="271"/>
      <c r="E16" s="271"/>
      <c r="F16" s="271"/>
      <c r="G16" s="271"/>
      <c r="H16" s="95"/>
      <c r="IU16" s="64"/>
      <c r="IV16" s="64"/>
    </row>
    <row r="17" spans="1:256" s="63" customFormat="1" ht="15.75">
      <c r="A17" s="271"/>
      <c r="B17" s="272"/>
      <c r="C17" s="271"/>
      <c r="D17" s="271"/>
      <c r="E17" s="271"/>
      <c r="F17" s="271"/>
      <c r="G17" s="271"/>
      <c r="H17" s="95"/>
      <c r="IU17" s="64"/>
      <c r="IV17" s="64"/>
    </row>
    <row r="18" spans="1:256" s="63" customFormat="1" ht="15.75">
      <c r="A18" s="271"/>
      <c r="B18" s="272"/>
      <c r="C18" s="271"/>
      <c r="D18" s="271"/>
      <c r="E18" s="271"/>
      <c r="F18" s="271"/>
      <c r="G18" s="271"/>
      <c r="H18" s="95"/>
      <c r="IU18" s="64"/>
      <c r="IV18" s="64"/>
    </row>
    <row r="19" spans="1:256" s="63" customFormat="1" ht="15.75">
      <c r="A19" s="271"/>
      <c r="B19" s="272"/>
      <c r="C19" s="271"/>
      <c r="D19" s="271"/>
      <c r="E19" s="271"/>
      <c r="F19" s="271"/>
      <c r="G19" s="271"/>
      <c r="H19" s="95"/>
      <c r="IU19" s="64"/>
      <c r="IV19" s="64"/>
    </row>
    <row r="20" spans="1:256" s="63" customFormat="1" ht="15.75">
      <c r="A20" s="271"/>
      <c r="B20" s="272"/>
      <c r="C20" s="271"/>
      <c r="D20" s="271"/>
      <c r="E20" s="271"/>
      <c r="F20" s="271"/>
      <c r="G20" s="271"/>
      <c r="H20" s="95"/>
      <c r="IU20" s="64"/>
      <c r="IV20" s="64"/>
    </row>
    <row r="21" spans="1:256" s="63" customFormat="1" ht="15.75">
      <c r="A21" s="271"/>
      <c r="B21" s="272"/>
      <c r="C21" s="271"/>
      <c r="D21" s="271"/>
      <c r="E21" s="271"/>
      <c r="F21" s="271"/>
      <c r="G21" s="271"/>
      <c r="H21" s="95"/>
      <c r="IU21" s="64"/>
      <c r="IV21" s="64"/>
    </row>
    <row r="22" spans="1:256" s="63" customFormat="1" ht="15.75">
      <c r="A22" s="271"/>
      <c r="B22" s="272"/>
      <c r="C22" s="271"/>
      <c r="D22" s="271"/>
      <c r="E22" s="271"/>
      <c r="F22" s="271"/>
      <c r="G22" s="271"/>
      <c r="H22" s="95"/>
      <c r="IU22" s="64"/>
      <c r="IV22" s="64"/>
    </row>
    <row r="23" spans="1:256" s="63" customFormat="1" ht="15.75">
      <c r="A23" s="271"/>
      <c r="B23" s="272"/>
      <c r="C23" s="271"/>
      <c r="D23" s="271"/>
      <c r="E23" s="271"/>
      <c r="F23" s="271"/>
      <c r="G23" s="271"/>
      <c r="H23" s="95"/>
      <c r="IU23" s="64"/>
      <c r="IV23" s="64"/>
    </row>
    <row r="24" spans="1:256" s="63" customFormat="1" ht="15.75">
      <c r="A24" s="271"/>
      <c r="B24" s="272"/>
      <c r="C24" s="271"/>
      <c r="D24" s="271"/>
      <c r="E24" s="271"/>
      <c r="F24" s="271"/>
      <c r="G24" s="271"/>
      <c r="H24" s="95"/>
      <c r="IU24" s="64"/>
      <c r="IV24" s="64"/>
    </row>
    <row r="25" spans="1:256" s="63" customFormat="1" ht="15.75">
      <c r="A25" s="271"/>
      <c r="B25" s="272"/>
      <c r="C25" s="271"/>
      <c r="D25" s="271"/>
      <c r="E25" s="271"/>
      <c r="F25" s="271"/>
      <c r="G25" s="271"/>
      <c r="H25" s="95"/>
      <c r="IU25" s="64"/>
      <c r="IV25" s="64"/>
    </row>
    <row r="26" spans="1:256" s="63" customFormat="1" ht="15.75">
      <c r="A26" s="271"/>
      <c r="B26" s="272"/>
      <c r="C26" s="271"/>
      <c r="D26" s="271"/>
      <c r="E26" s="271"/>
      <c r="F26" s="271"/>
      <c r="G26" s="271"/>
      <c r="H26" s="95"/>
      <c r="IU26" s="64"/>
      <c r="IV26" s="64"/>
    </row>
    <row r="27" spans="1:256" s="63" customFormat="1" ht="15.75">
      <c r="A27" s="271"/>
      <c r="B27" s="272"/>
      <c r="C27" s="271"/>
      <c r="D27" s="271"/>
      <c r="E27" s="271"/>
      <c r="F27" s="271"/>
      <c r="G27" s="271"/>
      <c r="H27" s="95"/>
      <c r="IU27" s="64"/>
      <c r="IV27" s="64"/>
    </row>
    <row r="28" spans="1:256" s="63" customFormat="1" ht="15.75">
      <c r="A28" s="271"/>
      <c r="B28" s="272"/>
      <c r="C28" s="271"/>
      <c r="D28" s="271"/>
      <c r="E28" s="271"/>
      <c r="F28" s="271"/>
      <c r="G28" s="271"/>
      <c r="H28" s="95"/>
      <c r="IU28" s="64"/>
      <c r="IV28" s="64"/>
    </row>
    <row r="29" spans="1:256" s="63" customFormat="1" ht="15.75">
      <c r="A29" s="271"/>
      <c r="B29" s="272"/>
      <c r="C29" s="271"/>
      <c r="D29" s="271"/>
      <c r="E29" s="271"/>
      <c r="F29" s="271"/>
      <c r="G29" s="271"/>
      <c r="H29" s="95"/>
      <c r="IU29" s="64"/>
      <c r="IV29" s="64"/>
    </row>
    <row r="30" spans="1:256" s="63" customFormat="1" ht="15.75">
      <c r="A30" s="271"/>
      <c r="B30" s="272"/>
      <c r="C30" s="271"/>
      <c r="D30" s="271"/>
      <c r="E30" s="271"/>
      <c r="F30" s="271"/>
      <c r="G30" s="271"/>
      <c r="H30" s="95"/>
      <c r="IU30" s="64"/>
      <c r="IV30" s="64"/>
    </row>
    <row r="31" spans="1:256" s="63" customFormat="1" ht="15.75">
      <c r="A31" s="271"/>
      <c r="B31" s="272"/>
      <c r="C31" s="271"/>
      <c r="D31" s="271"/>
      <c r="E31" s="271"/>
      <c r="F31" s="271"/>
      <c r="G31" s="271"/>
      <c r="H31" s="95"/>
      <c r="IU31" s="64"/>
      <c r="IV31" s="64"/>
    </row>
    <row r="32" spans="1:256" s="63" customFormat="1" ht="15.75">
      <c r="A32" s="271"/>
      <c r="B32" s="272"/>
      <c r="C32" s="271"/>
      <c r="D32" s="271"/>
      <c r="E32" s="271"/>
      <c r="F32" s="271"/>
      <c r="G32" s="271"/>
      <c r="H32" s="95"/>
      <c r="IU32" s="64"/>
      <c r="IV32" s="64"/>
    </row>
    <row r="33" spans="1:256" s="63" customFormat="1" ht="15.75">
      <c r="A33" s="271"/>
      <c r="B33" s="272"/>
      <c r="C33" s="271"/>
      <c r="D33" s="271"/>
      <c r="E33" s="271"/>
      <c r="F33" s="271"/>
      <c r="G33" s="271"/>
      <c r="H33" s="95"/>
      <c r="IU33" s="64"/>
      <c r="IV33" s="64"/>
    </row>
    <row r="34" spans="1:256" s="63" customFormat="1" ht="15.75">
      <c r="A34" s="271"/>
      <c r="B34" s="272"/>
      <c r="C34" s="271"/>
      <c r="D34" s="271"/>
      <c r="E34" s="271"/>
      <c r="F34" s="271"/>
      <c r="G34" s="271"/>
      <c r="H34" s="95"/>
      <c r="IU34" s="64"/>
      <c r="IV34" s="64"/>
    </row>
    <row r="35" spans="1:256" s="63" customFormat="1" ht="15.75">
      <c r="A35" s="271"/>
      <c r="B35" s="272"/>
      <c r="C35" s="271"/>
      <c r="D35" s="271"/>
      <c r="E35" s="271"/>
      <c r="F35" s="271"/>
      <c r="G35" s="271"/>
      <c r="H35" s="95"/>
      <c r="IU35" s="64"/>
      <c r="IV35" s="64"/>
    </row>
    <row r="36" spans="1:256" s="63" customFormat="1" ht="15.75">
      <c r="A36" s="271"/>
      <c r="B36" s="272"/>
      <c r="C36" s="271"/>
      <c r="D36" s="271"/>
      <c r="E36" s="271"/>
      <c r="F36" s="271"/>
      <c r="G36" s="271"/>
      <c r="H36" s="95"/>
      <c r="IU36" s="64"/>
      <c r="IV36" s="64"/>
    </row>
    <row r="37" spans="1:256" s="63" customFormat="1" ht="15.75">
      <c r="A37" s="271"/>
      <c r="B37" s="272"/>
      <c r="C37" s="271"/>
      <c r="D37" s="271"/>
      <c r="E37" s="271"/>
      <c r="F37" s="271"/>
      <c r="G37" s="271"/>
      <c r="H37" s="95"/>
      <c r="IU37" s="64"/>
      <c r="IV37" s="64"/>
    </row>
    <row r="38" spans="1:256" s="63" customFormat="1" ht="15.75">
      <c r="A38" s="271"/>
      <c r="B38" s="272"/>
      <c r="C38" s="271"/>
      <c r="D38" s="271"/>
      <c r="E38" s="271"/>
      <c r="F38" s="271"/>
      <c r="G38" s="271"/>
      <c r="H38" s="95"/>
      <c r="IU38" s="64"/>
      <c r="IV38" s="64"/>
    </row>
    <row r="39" spans="1:256" s="63" customFormat="1" ht="15.75">
      <c r="A39" s="271"/>
      <c r="B39" s="272"/>
      <c r="C39" s="271"/>
      <c r="D39" s="271"/>
      <c r="E39" s="271"/>
      <c r="F39" s="271"/>
      <c r="G39" s="271"/>
      <c r="H39" s="95"/>
      <c r="IU39" s="64"/>
      <c r="IV39" s="64"/>
    </row>
    <row r="40" spans="1:256" s="63" customFormat="1" ht="15.75">
      <c r="A40" s="271"/>
      <c r="B40" s="272"/>
      <c r="C40" s="271"/>
      <c r="D40" s="271"/>
      <c r="E40" s="271"/>
      <c r="F40" s="271"/>
      <c r="G40" s="271"/>
      <c r="H40" s="95"/>
      <c r="IU40" s="64"/>
      <c r="IV40" s="64"/>
    </row>
    <row r="41" spans="1:256" s="63" customFormat="1" ht="15.75">
      <c r="A41" s="271"/>
      <c r="B41" s="272"/>
      <c r="C41" s="271"/>
      <c r="D41" s="271"/>
      <c r="E41" s="271"/>
      <c r="F41" s="271"/>
      <c r="G41" s="271"/>
      <c r="H41" s="95"/>
      <c r="IU41" s="64"/>
      <c r="IV41" s="64"/>
    </row>
    <row r="42" spans="1:256" s="63" customFormat="1" ht="15.75">
      <c r="A42" s="271"/>
      <c r="B42" s="272"/>
      <c r="C42" s="271"/>
      <c r="D42" s="271"/>
      <c r="E42" s="271"/>
      <c r="F42" s="271"/>
      <c r="G42" s="271"/>
      <c r="H42" s="95"/>
      <c r="IU42" s="64"/>
      <c r="IV42" s="64"/>
    </row>
    <row r="43" spans="1:256" s="63" customFormat="1" ht="15.75">
      <c r="A43" s="271"/>
      <c r="B43" s="272"/>
      <c r="C43" s="271"/>
      <c r="D43" s="271"/>
      <c r="E43" s="271"/>
      <c r="F43" s="271"/>
      <c r="G43" s="271"/>
      <c r="H43" s="95"/>
      <c r="IU43" s="64"/>
      <c r="IV43" s="64"/>
    </row>
    <row r="44" spans="1:256" s="63" customFormat="1" ht="15.75">
      <c r="A44" s="271"/>
      <c r="B44" s="272"/>
      <c r="C44" s="271"/>
      <c r="D44" s="271"/>
      <c r="E44" s="271"/>
      <c r="F44" s="271"/>
      <c r="G44" s="271"/>
      <c r="H44" s="95"/>
      <c r="IU44" s="64"/>
      <c r="IV44" s="64"/>
    </row>
    <row r="45" spans="1:256" s="63" customFormat="1" ht="15.75">
      <c r="A45" s="271"/>
      <c r="B45" s="272"/>
      <c r="C45" s="271"/>
      <c r="D45" s="271"/>
      <c r="E45" s="271"/>
      <c r="F45" s="271"/>
      <c r="G45" s="271"/>
      <c r="H45" s="95"/>
      <c r="IU45" s="64"/>
      <c r="IV45" s="64"/>
    </row>
    <row r="46" spans="1:256" s="63" customFormat="1" ht="15.75">
      <c r="A46" s="271"/>
      <c r="B46" s="272"/>
      <c r="C46" s="271"/>
      <c r="D46" s="271"/>
      <c r="E46" s="271"/>
      <c r="F46" s="271"/>
      <c r="G46" s="271"/>
      <c r="H46" s="95"/>
      <c r="IU46" s="64"/>
      <c r="IV46" s="64"/>
    </row>
    <row r="47" spans="1:256" s="63" customFormat="1" ht="15.75">
      <c r="A47" s="271"/>
      <c r="B47" s="272"/>
      <c r="C47" s="271"/>
      <c r="D47" s="271"/>
      <c r="E47" s="271"/>
      <c r="F47" s="271"/>
      <c r="G47" s="271"/>
      <c r="H47" s="95"/>
      <c r="IU47" s="64"/>
      <c r="IV47" s="64"/>
    </row>
    <row r="48" spans="1:256" s="63" customFormat="1" ht="15.75">
      <c r="A48" s="271"/>
      <c r="B48" s="272"/>
      <c r="C48" s="271"/>
      <c r="D48" s="271"/>
      <c r="E48" s="271"/>
      <c r="F48" s="271"/>
      <c r="G48" s="271"/>
      <c r="H48" s="95"/>
      <c r="IU48" s="64"/>
      <c r="IV48" s="64"/>
    </row>
    <row r="49" spans="1:256" s="63" customFormat="1" ht="15.75">
      <c r="A49" s="271"/>
      <c r="B49" s="272"/>
      <c r="C49" s="271"/>
      <c r="D49" s="271"/>
      <c r="E49" s="271"/>
      <c r="F49" s="271"/>
      <c r="G49" s="271"/>
      <c r="H49" s="95"/>
      <c r="IU49" s="64"/>
      <c r="IV49" s="64"/>
    </row>
    <row r="50" spans="1:256" s="63" customFormat="1" ht="15.75">
      <c r="A50" s="271"/>
      <c r="B50" s="272"/>
      <c r="C50" s="271"/>
      <c r="D50" s="271"/>
      <c r="E50" s="271"/>
      <c r="F50" s="271"/>
      <c r="G50" s="271"/>
      <c r="H50" s="95"/>
      <c r="IU50" s="64"/>
      <c r="IV50" s="64"/>
    </row>
    <row r="51" spans="1:256" s="63" customFormat="1" ht="15.75">
      <c r="A51" s="271"/>
      <c r="B51" s="272"/>
      <c r="C51" s="271"/>
      <c r="D51" s="271"/>
      <c r="E51" s="271"/>
      <c r="F51" s="271"/>
      <c r="G51" s="271"/>
      <c r="H51" s="95"/>
      <c r="IU51" s="64"/>
      <c r="IV51" s="64"/>
    </row>
    <row r="52" spans="1:256" s="63" customFormat="1" ht="15.75">
      <c r="A52" s="271"/>
      <c r="B52" s="272"/>
      <c r="C52" s="271"/>
      <c r="D52" s="271"/>
      <c r="E52" s="271"/>
      <c r="F52" s="271"/>
      <c r="G52" s="271"/>
      <c r="H52" s="95"/>
      <c r="IU52" s="64"/>
      <c r="IV52" s="64"/>
    </row>
  </sheetData>
  <sheetProtection selectLockedCells="1" selectUnlockedCells="1"/>
  <mergeCells count="2">
    <mergeCell ref="A12:B12"/>
    <mergeCell ref="A5:H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20">
      <selection activeCell="L22" sqref="L22"/>
    </sheetView>
  </sheetViews>
  <sheetFormatPr defaultColWidth="7.875" defaultRowHeight="12.75"/>
  <cols>
    <col min="1" max="1" width="5.875" style="285" customWidth="1"/>
    <col min="2" max="2" width="45.125" style="52" customWidth="1"/>
    <col min="3" max="3" width="10.75390625" style="52" customWidth="1"/>
    <col min="4" max="5" width="10.75390625" style="79" customWidth="1"/>
    <col min="6" max="6" width="10.75390625" style="52" customWidth="1"/>
    <col min="7" max="7" width="10.00390625" style="79" customWidth="1"/>
    <col min="8" max="8" width="9.875" style="52" customWidth="1"/>
    <col min="9" max="250" width="7.875" style="79" customWidth="1"/>
  </cols>
  <sheetData>
    <row r="1" spans="3:8" ht="15">
      <c r="C1" s="12"/>
      <c r="F1" s="12"/>
      <c r="G1" s="12"/>
      <c r="H1" s="12" t="s">
        <v>264</v>
      </c>
    </row>
    <row r="2" spans="3:8" ht="15">
      <c r="C2" s="12"/>
      <c r="F2" s="12"/>
      <c r="G2" s="12"/>
      <c r="H2" s="12" t="s">
        <v>1</v>
      </c>
    </row>
    <row r="4" spans="1:8" ht="38.25" customHeight="1">
      <c r="A4" s="542" t="s">
        <v>265</v>
      </c>
      <c r="B4" s="542"/>
      <c r="C4" s="542"/>
      <c r="D4" s="542"/>
      <c r="E4" s="542"/>
      <c r="F4" s="542"/>
      <c r="G4" s="535"/>
      <c r="H4" s="492"/>
    </row>
    <row r="5" spans="1:3" ht="21.75" customHeight="1">
      <c r="A5" s="216"/>
      <c r="B5" s="216"/>
      <c r="C5" s="241"/>
    </row>
    <row r="6" spans="2:8" ht="15.75">
      <c r="B6" s="286"/>
      <c r="C6" s="215"/>
      <c r="F6" s="215"/>
      <c r="G6" s="215"/>
      <c r="H6" s="215" t="s">
        <v>2</v>
      </c>
    </row>
    <row r="7" spans="1:8" s="287" customFormat="1" ht="50.25" customHeight="1">
      <c r="A7" s="245" t="s">
        <v>255</v>
      </c>
      <c r="B7" s="14" t="s">
        <v>4</v>
      </c>
      <c r="C7" s="17" t="s">
        <v>5</v>
      </c>
      <c r="D7" s="15" t="s">
        <v>356</v>
      </c>
      <c r="E7" s="16" t="s">
        <v>394</v>
      </c>
      <c r="F7" s="233" t="s">
        <v>357</v>
      </c>
      <c r="G7" s="350" t="s">
        <v>438</v>
      </c>
      <c r="H7" s="376" t="s">
        <v>463</v>
      </c>
    </row>
    <row r="8" spans="1:8" s="287" customFormat="1" ht="37.5" customHeight="1">
      <c r="A8" s="544" t="s">
        <v>266</v>
      </c>
      <c r="B8" s="544"/>
      <c r="C8" s="290"/>
      <c r="D8" s="288"/>
      <c r="E8" s="289"/>
      <c r="F8" s="399"/>
      <c r="G8" s="407"/>
      <c r="H8" s="407"/>
    </row>
    <row r="9" spans="1:8" ht="37.5" customHeight="1">
      <c r="A9" s="291" t="s">
        <v>9</v>
      </c>
      <c r="B9" s="292" t="s">
        <v>267</v>
      </c>
      <c r="C9" s="46">
        <v>4000</v>
      </c>
      <c r="D9" s="279">
        <v>4000</v>
      </c>
      <c r="E9" s="293">
        <v>1994</v>
      </c>
      <c r="F9" s="358">
        <v>2000</v>
      </c>
      <c r="G9" s="353">
        <v>2000</v>
      </c>
      <c r="H9" s="353">
        <v>2000</v>
      </c>
    </row>
    <row r="10" spans="1:8" ht="30" customHeight="1">
      <c r="A10" s="291" t="s">
        <v>11</v>
      </c>
      <c r="B10" s="294" t="s">
        <v>268</v>
      </c>
      <c r="C10" s="46">
        <v>2632</v>
      </c>
      <c r="D10" s="279">
        <v>2632</v>
      </c>
      <c r="E10" s="293">
        <v>2621</v>
      </c>
      <c r="F10" s="358">
        <v>2621</v>
      </c>
      <c r="G10" s="353">
        <v>2855</v>
      </c>
      <c r="H10" s="353">
        <v>2855</v>
      </c>
    </row>
    <row r="11" spans="1:8" ht="30" customHeight="1">
      <c r="A11" s="38" t="s">
        <v>145</v>
      </c>
      <c r="B11" s="295" t="s">
        <v>269</v>
      </c>
      <c r="C11" s="84">
        <v>22560</v>
      </c>
      <c r="D11" s="296">
        <v>22560</v>
      </c>
      <c r="E11" s="296">
        <v>22560</v>
      </c>
      <c r="F11" s="400">
        <v>22560</v>
      </c>
      <c r="G11" s="353">
        <v>22560</v>
      </c>
      <c r="H11" s="353">
        <v>22560</v>
      </c>
    </row>
    <row r="12" spans="1:8" ht="30" customHeight="1">
      <c r="A12" s="43" t="s">
        <v>15</v>
      </c>
      <c r="B12" s="294" t="s">
        <v>270</v>
      </c>
      <c r="C12" s="46">
        <v>160</v>
      </c>
      <c r="D12" s="279">
        <v>160</v>
      </c>
      <c r="E12" s="279">
        <v>232</v>
      </c>
      <c r="F12" s="358"/>
      <c r="G12" s="353"/>
      <c r="H12" s="353"/>
    </row>
    <row r="13" spans="1:8" ht="33.75" customHeight="1">
      <c r="A13" s="43" t="s">
        <v>17</v>
      </c>
      <c r="B13" s="292" t="s">
        <v>271</v>
      </c>
      <c r="C13" s="46">
        <v>130563</v>
      </c>
      <c r="D13" s="279">
        <v>131584</v>
      </c>
      <c r="E13" s="279">
        <v>121500</v>
      </c>
      <c r="F13" s="358">
        <v>118630</v>
      </c>
      <c r="G13" s="353">
        <v>119332</v>
      </c>
      <c r="H13" s="353">
        <v>119915</v>
      </c>
    </row>
    <row r="14" spans="1:8" ht="33.75" customHeight="1">
      <c r="A14" s="82" t="s">
        <v>19</v>
      </c>
      <c r="B14" s="421" t="s">
        <v>316</v>
      </c>
      <c r="C14" s="84">
        <v>716</v>
      </c>
      <c r="D14" s="296">
        <v>716</v>
      </c>
      <c r="E14" s="296">
        <v>737</v>
      </c>
      <c r="F14" s="400">
        <v>715</v>
      </c>
      <c r="G14" s="353">
        <v>715</v>
      </c>
      <c r="H14" s="353">
        <v>715</v>
      </c>
    </row>
    <row r="15" spans="1:8" ht="33.75" customHeight="1">
      <c r="A15" s="424" t="s">
        <v>21</v>
      </c>
      <c r="B15" s="425" t="s">
        <v>428</v>
      </c>
      <c r="C15" s="426"/>
      <c r="D15" s="427"/>
      <c r="E15" s="427">
        <v>70</v>
      </c>
      <c r="F15" s="428">
        <v>140</v>
      </c>
      <c r="G15" s="353">
        <v>140</v>
      </c>
      <c r="H15" s="353">
        <v>140</v>
      </c>
    </row>
    <row r="16" spans="1:8" ht="33.75" customHeight="1">
      <c r="A16" s="424" t="s">
        <v>37</v>
      </c>
      <c r="B16" s="425" t="s">
        <v>350</v>
      </c>
      <c r="C16" s="426">
        <v>400</v>
      </c>
      <c r="D16" s="427">
        <v>400</v>
      </c>
      <c r="E16" s="427">
        <v>400</v>
      </c>
      <c r="F16" s="428">
        <v>400</v>
      </c>
      <c r="G16" s="353">
        <v>400</v>
      </c>
      <c r="H16" s="353">
        <v>400</v>
      </c>
    </row>
    <row r="17" spans="1:8" ht="33.75" customHeight="1">
      <c r="A17" s="424" t="s">
        <v>396</v>
      </c>
      <c r="B17" s="425" t="s">
        <v>274</v>
      </c>
      <c r="C17" s="426"/>
      <c r="D17" s="427">
        <v>200</v>
      </c>
      <c r="E17" s="427">
        <v>240</v>
      </c>
      <c r="F17" s="428">
        <v>200</v>
      </c>
      <c r="G17" s="353">
        <v>200</v>
      </c>
      <c r="H17" s="353">
        <v>200</v>
      </c>
    </row>
    <row r="18" spans="1:8" ht="30" customHeight="1">
      <c r="A18" s="545" t="s">
        <v>217</v>
      </c>
      <c r="B18" s="545"/>
      <c r="C18" s="422">
        <f>C9+C10+C11+C12+C13+C14+C16</f>
        <v>161031</v>
      </c>
      <c r="D18" s="422">
        <f>D9+D10+D11+D12+D13+D14+D16</f>
        <v>162052</v>
      </c>
      <c r="E18" s="422">
        <f>E9+E10+E11+E12+E13+E14+E16+E15+E17</f>
        <v>150354</v>
      </c>
      <c r="F18" s="423">
        <f>F9+F10+F11+F12+F13+F14+F16+F15+F17</f>
        <v>147266</v>
      </c>
      <c r="G18" s="403">
        <f>G9+G10+G11+G12+G13+G14+G16+G15+G17</f>
        <v>148202</v>
      </c>
      <c r="H18" s="403">
        <f>H9+H10+H11+H12+H13+H14+H16+H15+H17</f>
        <v>148785</v>
      </c>
    </row>
    <row r="19" spans="1:8" ht="30" customHeight="1">
      <c r="A19" s="546" t="s">
        <v>272</v>
      </c>
      <c r="B19" s="546"/>
      <c r="C19" s="299"/>
      <c r="D19" s="297"/>
      <c r="E19" s="298"/>
      <c r="F19" s="401"/>
      <c r="G19" s="353"/>
      <c r="H19" s="353"/>
    </row>
    <row r="20" spans="1:8" ht="30.75" customHeight="1">
      <c r="A20" s="291" t="s">
        <v>9</v>
      </c>
      <c r="B20" s="294" t="s">
        <v>273</v>
      </c>
      <c r="C20" s="46">
        <v>316</v>
      </c>
      <c r="D20" s="279">
        <v>316</v>
      </c>
      <c r="E20" s="293">
        <v>298</v>
      </c>
      <c r="F20" s="358">
        <v>300</v>
      </c>
      <c r="G20" s="353">
        <v>300</v>
      </c>
      <c r="H20" s="353">
        <v>300</v>
      </c>
    </row>
    <row r="21" spans="1:8" ht="30" customHeight="1">
      <c r="A21" s="291" t="s">
        <v>11</v>
      </c>
      <c r="B21" s="294" t="s">
        <v>274</v>
      </c>
      <c r="C21" s="46">
        <v>200</v>
      </c>
      <c r="D21" s="279"/>
      <c r="E21" s="279"/>
      <c r="F21" s="358"/>
      <c r="G21" s="420"/>
      <c r="H21" s="353"/>
    </row>
    <row r="22" spans="1:8" ht="30" customHeight="1">
      <c r="A22" s="291" t="s">
        <v>13</v>
      </c>
      <c r="B22" s="294" t="s">
        <v>275</v>
      </c>
      <c r="C22" s="46">
        <v>4500</v>
      </c>
      <c r="D22" s="279">
        <v>4500</v>
      </c>
      <c r="E22" s="279">
        <v>7224</v>
      </c>
      <c r="F22" s="358">
        <v>7500</v>
      </c>
      <c r="G22" s="353">
        <v>7500</v>
      </c>
      <c r="H22" s="353">
        <v>7500</v>
      </c>
    </row>
    <row r="23" spans="1:8" ht="30" customHeight="1">
      <c r="A23" s="291" t="s">
        <v>15</v>
      </c>
      <c r="B23" s="294" t="s">
        <v>276</v>
      </c>
      <c r="C23" s="46">
        <v>3000</v>
      </c>
      <c r="D23" s="279">
        <v>3000</v>
      </c>
      <c r="E23" s="279">
        <v>3450</v>
      </c>
      <c r="F23" s="358">
        <v>3000</v>
      </c>
      <c r="G23" s="353">
        <v>3000</v>
      </c>
      <c r="H23" s="353">
        <v>3000</v>
      </c>
    </row>
    <row r="24" spans="1:8" ht="30" customHeight="1">
      <c r="A24" s="291" t="s">
        <v>17</v>
      </c>
      <c r="B24" s="294" t="s">
        <v>397</v>
      </c>
      <c r="C24" s="46"/>
      <c r="D24" s="279"/>
      <c r="E24" s="279">
        <v>50</v>
      </c>
      <c r="F24" s="358"/>
      <c r="G24" s="353"/>
      <c r="H24" s="353"/>
    </row>
    <row r="25" spans="1:8" ht="30" customHeight="1">
      <c r="A25" s="424" t="s">
        <v>384</v>
      </c>
      <c r="B25" s="425" t="s">
        <v>447</v>
      </c>
      <c r="C25" s="426"/>
      <c r="D25" s="427"/>
      <c r="E25" s="427"/>
      <c r="F25" s="428"/>
      <c r="G25" s="353">
        <v>11000</v>
      </c>
      <c r="H25" s="353">
        <v>11000</v>
      </c>
    </row>
    <row r="26" spans="1:8" s="287" customFormat="1" ht="30" customHeight="1">
      <c r="A26" s="543" t="s">
        <v>217</v>
      </c>
      <c r="B26" s="543"/>
      <c r="C26" s="300">
        <f>SUM(C20:C23)</f>
        <v>8016</v>
      </c>
      <c r="D26" s="300">
        <f>SUM(D20:D23)</f>
        <v>7816</v>
      </c>
      <c r="E26" s="300">
        <f>SUM(E20:E24)</f>
        <v>11022</v>
      </c>
      <c r="F26" s="402">
        <f>SUM(F20:F23)</f>
        <v>10800</v>
      </c>
      <c r="G26" s="429">
        <f>SUM(G20:G25)</f>
        <v>21800</v>
      </c>
      <c r="H26" s="429">
        <f>SUM(H20:H25)</f>
        <v>21800</v>
      </c>
    </row>
    <row r="27" spans="1:3" ht="16.5">
      <c r="A27" s="301"/>
      <c r="B27" s="94"/>
      <c r="C27" s="94"/>
    </row>
    <row r="28" spans="1:3" ht="16.5">
      <c r="A28" s="301"/>
      <c r="B28" s="94"/>
      <c r="C28" s="94"/>
    </row>
    <row r="29" spans="1:3" ht="16.5">
      <c r="A29" s="301"/>
      <c r="B29" s="94"/>
      <c r="C29" s="94"/>
    </row>
    <row r="30" spans="1:3" ht="16.5">
      <c r="A30" s="301"/>
      <c r="B30" s="94"/>
      <c r="C30" s="94"/>
    </row>
    <row r="31" spans="1:3" ht="16.5">
      <c r="A31" s="301"/>
      <c r="B31" s="94"/>
      <c r="C31" s="94"/>
    </row>
    <row r="32" spans="1:3" ht="16.5">
      <c r="A32" s="301"/>
      <c r="B32" s="94"/>
      <c r="C32" s="94"/>
    </row>
    <row r="33" spans="1:8" ht="16.5">
      <c r="A33" s="301"/>
      <c r="B33" s="94"/>
      <c r="C33" s="94"/>
      <c r="D33" s="302"/>
      <c r="E33" s="303"/>
      <c r="F33" s="80"/>
      <c r="G33" s="302"/>
      <c r="H33" s="304"/>
    </row>
    <row r="34" spans="1:8" ht="16.5">
      <c r="A34" s="301"/>
      <c r="B34" s="94"/>
      <c r="C34" s="94"/>
      <c r="D34" s="302"/>
      <c r="E34" s="302"/>
      <c r="F34" s="304"/>
      <c r="G34" s="302"/>
      <c r="H34" s="304"/>
    </row>
    <row r="35" spans="1:3" ht="16.5">
      <c r="A35" s="301"/>
      <c r="B35" s="94"/>
      <c r="C35" s="94"/>
    </row>
    <row r="36" spans="1:3" ht="16.5">
      <c r="A36" s="301"/>
      <c r="B36" s="94"/>
      <c r="C36" s="94"/>
    </row>
    <row r="37" spans="1:3" ht="16.5">
      <c r="A37" s="301"/>
      <c r="B37" s="94"/>
      <c r="C37" s="94"/>
    </row>
    <row r="38" spans="1:3" ht="16.5">
      <c r="A38" s="301"/>
      <c r="B38" s="94"/>
      <c r="C38" s="94"/>
    </row>
  </sheetData>
  <sheetProtection selectLockedCells="1" selectUnlockedCells="1"/>
  <mergeCells count="5">
    <mergeCell ref="A4:H4"/>
    <mergeCell ref="A26:B26"/>
    <mergeCell ref="A8:B8"/>
    <mergeCell ref="A18:B18"/>
    <mergeCell ref="A19:B19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3">
      <selection activeCell="J24" sqref="J24"/>
    </sheetView>
  </sheetViews>
  <sheetFormatPr defaultColWidth="9.00390625" defaultRowHeight="12.75"/>
  <cols>
    <col min="1" max="1" width="5.125" style="305" customWidth="1"/>
    <col min="2" max="2" width="47.125" style="306" customWidth="1"/>
    <col min="3" max="6" width="10.75390625" style="56" customWidth="1"/>
    <col min="7" max="7" width="10.00390625" style="56" customWidth="1"/>
    <col min="8" max="8" width="9.375" style="3" customWidth="1"/>
    <col min="9" max="255" width="9.125" style="56" customWidth="1"/>
  </cols>
  <sheetData>
    <row r="1" spans="1:8" ht="16.5">
      <c r="A1" s="307"/>
      <c r="B1" s="308"/>
      <c r="C1" s="6"/>
      <c r="F1" s="6"/>
      <c r="G1" s="6"/>
      <c r="H1" s="6" t="s">
        <v>277</v>
      </c>
    </row>
    <row r="2" spans="1:8" ht="16.5">
      <c r="A2" s="307"/>
      <c r="B2" s="308"/>
      <c r="C2" s="96"/>
      <c r="F2" s="96"/>
      <c r="G2" s="96"/>
      <c r="H2" s="96" t="s">
        <v>1</v>
      </c>
    </row>
    <row r="3" spans="1:3" ht="16.5">
      <c r="A3" s="307"/>
      <c r="B3" s="308"/>
      <c r="C3" s="96"/>
    </row>
    <row r="4" spans="1:8" ht="39.75" customHeight="1">
      <c r="A4" s="547" t="s">
        <v>278</v>
      </c>
      <c r="B4" s="547"/>
      <c r="C4" s="547"/>
      <c r="D4" s="547"/>
      <c r="E4" s="547"/>
      <c r="F4" s="547"/>
      <c r="G4" s="492"/>
      <c r="H4" s="492"/>
    </row>
    <row r="5" spans="1:3" ht="18" customHeight="1">
      <c r="A5" s="309"/>
      <c r="B5" s="310"/>
      <c r="C5" s="309"/>
    </row>
    <row r="6" spans="1:2" ht="16.5">
      <c r="A6" s="307"/>
      <c r="B6" s="308"/>
    </row>
    <row r="7" spans="1:8" ht="16.5">
      <c r="A7" s="307"/>
      <c r="B7" s="308"/>
      <c r="C7" s="96"/>
      <c r="F7" s="96"/>
      <c r="G7" s="96"/>
      <c r="H7" s="96" t="s">
        <v>2</v>
      </c>
    </row>
    <row r="8" spans="1:8" s="110" customFormat="1" ht="51" customHeight="1">
      <c r="A8" s="245" t="s">
        <v>255</v>
      </c>
      <c r="B8" s="311" t="s">
        <v>4</v>
      </c>
      <c r="C8" s="17" t="s">
        <v>5</v>
      </c>
      <c r="D8" s="15" t="s">
        <v>356</v>
      </c>
      <c r="E8" s="16" t="s">
        <v>394</v>
      </c>
      <c r="F8" s="233" t="s">
        <v>357</v>
      </c>
      <c r="G8" s="350" t="s">
        <v>438</v>
      </c>
      <c r="H8" s="376" t="s">
        <v>463</v>
      </c>
    </row>
    <row r="9" spans="1:8" ht="19.5" customHeight="1">
      <c r="A9" s="68" t="s">
        <v>9</v>
      </c>
      <c r="B9" s="292" t="s">
        <v>279</v>
      </c>
      <c r="C9" s="279"/>
      <c r="D9" s="279"/>
      <c r="E9" s="279"/>
      <c r="F9" s="293"/>
      <c r="G9" s="362"/>
      <c r="H9" s="362"/>
    </row>
    <row r="10" spans="1:8" ht="20.25" customHeight="1">
      <c r="A10" s="68"/>
      <c r="B10" s="292" t="s">
        <v>280</v>
      </c>
      <c r="C10" s="279"/>
      <c r="D10" s="279">
        <v>715</v>
      </c>
      <c r="E10" s="279">
        <v>714</v>
      </c>
      <c r="F10" s="293"/>
      <c r="G10" s="362"/>
      <c r="H10" s="362"/>
    </row>
    <row r="11" spans="1:8" ht="19.5" customHeight="1">
      <c r="A11" s="68"/>
      <c r="B11" s="292" t="s">
        <v>281</v>
      </c>
      <c r="C11" s="279"/>
      <c r="D11" s="279">
        <v>1820</v>
      </c>
      <c r="E11" s="279">
        <v>1820</v>
      </c>
      <c r="F11" s="293"/>
      <c r="G11" s="362"/>
      <c r="H11" s="362"/>
    </row>
    <row r="12" spans="1:8" ht="19.5" customHeight="1">
      <c r="A12" s="68"/>
      <c r="B12" s="292" t="s">
        <v>393</v>
      </c>
      <c r="C12" s="279"/>
      <c r="D12" s="279">
        <v>6229</v>
      </c>
      <c r="E12" s="279">
        <v>6212</v>
      </c>
      <c r="F12" s="293"/>
      <c r="G12" s="362"/>
      <c r="H12" s="362">
        <v>6246</v>
      </c>
    </row>
    <row r="13" spans="1:8" ht="19.5" customHeight="1">
      <c r="A13" s="68"/>
      <c r="B13" s="294" t="s">
        <v>282</v>
      </c>
      <c r="C13" s="46">
        <f>C10+C11+C12</f>
        <v>0</v>
      </c>
      <c r="D13" s="46">
        <f>D12+D11+D10</f>
        <v>8764</v>
      </c>
      <c r="E13" s="46">
        <f>E12+E11+E10</f>
        <v>8746</v>
      </c>
      <c r="F13" s="46">
        <f>F12+F11+F10</f>
        <v>0</v>
      </c>
      <c r="G13" s="46">
        <f>G12+G11+G10</f>
        <v>0</v>
      </c>
      <c r="H13" s="46">
        <f>H12+H11+H10</f>
        <v>6246</v>
      </c>
    </row>
    <row r="14" spans="1:8" ht="19.5" customHeight="1">
      <c r="A14" s="68" t="s">
        <v>11</v>
      </c>
      <c r="B14" s="292" t="s">
        <v>283</v>
      </c>
      <c r="C14" s="279"/>
      <c r="D14" s="279"/>
      <c r="E14" s="279"/>
      <c r="F14" s="293"/>
      <c r="G14" s="362"/>
      <c r="H14" s="362"/>
    </row>
    <row r="15" spans="1:8" ht="18.75" customHeight="1">
      <c r="A15" s="68"/>
      <c r="B15" s="292" t="s">
        <v>284</v>
      </c>
      <c r="C15" s="279"/>
      <c r="D15" s="279"/>
      <c r="E15" s="279"/>
      <c r="F15" s="293"/>
      <c r="G15" s="362"/>
      <c r="H15" s="362"/>
    </row>
    <row r="16" spans="1:8" ht="18.75" customHeight="1">
      <c r="A16" s="68"/>
      <c r="B16" s="292" t="s">
        <v>432</v>
      </c>
      <c r="C16" s="279"/>
      <c r="D16" s="279"/>
      <c r="E16" s="279"/>
      <c r="F16" s="293"/>
      <c r="G16" s="362"/>
      <c r="H16" s="362"/>
    </row>
    <row r="17" spans="1:8" ht="18.75" customHeight="1">
      <c r="A17" s="68"/>
      <c r="B17" s="292" t="s">
        <v>285</v>
      </c>
      <c r="C17" s="279"/>
      <c r="D17" s="279"/>
      <c r="E17" s="279"/>
      <c r="F17" s="293"/>
      <c r="G17" s="362"/>
      <c r="H17" s="362"/>
    </row>
    <row r="18" spans="1:8" ht="31.5" customHeight="1">
      <c r="A18" s="43" t="s">
        <v>13</v>
      </c>
      <c r="B18" s="292" t="s">
        <v>286</v>
      </c>
      <c r="C18" s="279"/>
      <c r="D18" s="279"/>
      <c r="E18" s="279"/>
      <c r="F18" s="293"/>
      <c r="G18" s="362"/>
      <c r="H18" s="362"/>
    </row>
    <row r="19" spans="1:8" ht="19.5" customHeight="1">
      <c r="A19" s="68"/>
      <c r="B19" s="292" t="s">
        <v>287</v>
      </c>
      <c r="C19" s="279">
        <v>41920</v>
      </c>
      <c r="D19" s="279">
        <v>33940</v>
      </c>
      <c r="E19" s="279">
        <v>28496</v>
      </c>
      <c r="F19" s="293">
        <v>10456</v>
      </c>
      <c r="G19" s="362">
        <v>10940</v>
      </c>
      <c r="H19" s="362">
        <v>10940</v>
      </c>
    </row>
    <row r="20" spans="1:8" ht="19.5" customHeight="1">
      <c r="A20" s="43" t="s">
        <v>15</v>
      </c>
      <c r="B20" s="294" t="s">
        <v>288</v>
      </c>
      <c r="C20" s="279"/>
      <c r="D20" s="279"/>
      <c r="E20" s="279"/>
      <c r="F20" s="293"/>
      <c r="G20" s="362"/>
      <c r="H20" s="362"/>
    </row>
    <row r="21" spans="1:8" ht="19.5" customHeight="1">
      <c r="A21" s="68"/>
      <c r="B21" s="292" t="s">
        <v>289</v>
      </c>
      <c r="C21" s="46">
        <v>15000</v>
      </c>
      <c r="D21" s="46">
        <v>15071</v>
      </c>
      <c r="E21" s="46">
        <v>15071</v>
      </c>
      <c r="F21" s="358">
        <v>10327</v>
      </c>
      <c r="G21" s="362">
        <v>9843</v>
      </c>
      <c r="H21" s="362">
        <v>9843</v>
      </c>
    </row>
    <row r="22" spans="1:8" ht="19.5" customHeight="1">
      <c r="A22" s="68" t="s">
        <v>17</v>
      </c>
      <c r="B22" s="292" t="s">
        <v>290</v>
      </c>
      <c r="C22" s="279"/>
      <c r="D22" s="279"/>
      <c r="E22" s="281"/>
      <c r="F22" s="293"/>
      <c r="G22" s="362"/>
      <c r="H22" s="362"/>
    </row>
    <row r="23" spans="1:8" ht="19.5" customHeight="1">
      <c r="A23" s="68" t="s">
        <v>19</v>
      </c>
      <c r="B23" s="292" t="s">
        <v>291</v>
      </c>
      <c r="C23" s="279"/>
      <c r="D23" s="279"/>
      <c r="E23" s="279"/>
      <c r="F23" s="293"/>
      <c r="G23" s="362"/>
      <c r="H23" s="362"/>
    </row>
    <row r="24" spans="1:8" ht="19.5" customHeight="1">
      <c r="A24" s="68"/>
      <c r="B24" s="294" t="s">
        <v>433</v>
      </c>
      <c r="C24" s="279">
        <v>7200</v>
      </c>
      <c r="D24" s="279">
        <v>7129</v>
      </c>
      <c r="E24" s="279">
        <v>7105</v>
      </c>
      <c r="F24" s="293">
        <v>1781</v>
      </c>
      <c r="G24" s="362">
        <v>1781</v>
      </c>
      <c r="H24" s="362">
        <v>1781</v>
      </c>
    </row>
    <row r="25" spans="1:8" ht="19.5" customHeight="1">
      <c r="A25" s="68"/>
      <c r="B25" s="294" t="s">
        <v>434</v>
      </c>
      <c r="C25" s="279">
        <v>130</v>
      </c>
      <c r="D25" s="279">
        <v>373</v>
      </c>
      <c r="E25" s="279">
        <v>373</v>
      </c>
      <c r="F25" s="293"/>
      <c r="G25" s="362"/>
      <c r="H25" s="362"/>
    </row>
    <row r="26" spans="1:8" ht="19.5" customHeight="1">
      <c r="A26" s="68"/>
      <c r="B26" s="294" t="s">
        <v>435</v>
      </c>
      <c r="C26" s="279"/>
      <c r="D26" s="279"/>
      <c r="E26" s="279"/>
      <c r="F26" s="293">
        <v>245</v>
      </c>
      <c r="G26" s="362">
        <v>245</v>
      </c>
      <c r="H26" s="362">
        <v>245</v>
      </c>
    </row>
    <row r="27" spans="1:8" ht="19.5" customHeight="1">
      <c r="A27" s="68"/>
      <c r="B27" s="294" t="s">
        <v>436</v>
      </c>
      <c r="C27" s="279"/>
      <c r="D27" s="279">
        <v>23</v>
      </c>
      <c r="E27" s="279">
        <v>22</v>
      </c>
      <c r="F27" s="293"/>
      <c r="G27" s="362"/>
      <c r="H27" s="362"/>
    </row>
    <row r="28" spans="1:8" ht="19.5" customHeight="1">
      <c r="A28" s="68"/>
      <c r="B28" s="294" t="s">
        <v>437</v>
      </c>
      <c r="C28" s="279"/>
      <c r="D28" s="279"/>
      <c r="E28" s="279"/>
      <c r="F28" s="293">
        <v>21612</v>
      </c>
      <c r="G28" s="362">
        <v>21612</v>
      </c>
      <c r="H28" s="362">
        <v>21612</v>
      </c>
    </row>
    <row r="29" spans="1:8" ht="19.5" customHeight="1">
      <c r="A29" s="68"/>
      <c r="B29" s="294" t="s">
        <v>292</v>
      </c>
      <c r="C29" s="279">
        <f aca="true" t="shared" si="0" ref="C29:H29">+C24+C25+C26+C28</f>
        <v>7330</v>
      </c>
      <c r="D29" s="279">
        <f t="shared" si="0"/>
        <v>7502</v>
      </c>
      <c r="E29" s="279">
        <f t="shared" si="0"/>
        <v>7478</v>
      </c>
      <c r="F29" s="293">
        <f t="shared" si="0"/>
        <v>23638</v>
      </c>
      <c r="G29" s="427">
        <f t="shared" si="0"/>
        <v>23638</v>
      </c>
      <c r="H29" s="427">
        <f t="shared" si="0"/>
        <v>23638</v>
      </c>
    </row>
    <row r="30" spans="1:8" s="105" customFormat="1" ht="30" customHeight="1">
      <c r="A30" s="543" t="s">
        <v>293</v>
      </c>
      <c r="B30" s="543"/>
      <c r="C30" s="312">
        <f aca="true" t="shared" si="1" ref="C30:H30">C13+C17+C19+C21+C22+C29</f>
        <v>64250</v>
      </c>
      <c r="D30" s="312">
        <f t="shared" si="1"/>
        <v>65277</v>
      </c>
      <c r="E30" s="312">
        <f t="shared" si="1"/>
        <v>59791</v>
      </c>
      <c r="F30" s="404">
        <f t="shared" si="1"/>
        <v>44421</v>
      </c>
      <c r="G30" s="430">
        <f t="shared" si="1"/>
        <v>44421</v>
      </c>
      <c r="H30" s="430">
        <f t="shared" si="1"/>
        <v>50667</v>
      </c>
    </row>
    <row r="31" spans="1:2" ht="16.5">
      <c r="A31" s="307"/>
      <c r="B31" s="194"/>
    </row>
    <row r="32" ht="16.5">
      <c r="B32" s="313"/>
    </row>
    <row r="33" ht="16.5">
      <c r="B33" s="313"/>
    </row>
    <row r="34" ht="16.5">
      <c r="B34" s="313"/>
    </row>
  </sheetData>
  <sheetProtection selectLockedCells="1" selectUnlockedCells="1"/>
  <mergeCells count="2">
    <mergeCell ref="A30:B30"/>
    <mergeCell ref="A4:H4"/>
  </mergeCells>
  <printOptions/>
  <pageMargins left="0.39" right="0.45" top="0.7701388888888889" bottom="1" header="0.5118055555555555" footer="0.5118055555555555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H18" sqref="H18"/>
    </sheetView>
  </sheetViews>
  <sheetFormatPr defaultColWidth="9.00390625" defaultRowHeight="12.75"/>
  <cols>
    <col min="1" max="1" width="38.75390625" style="95" customWidth="1"/>
    <col min="2" max="2" width="10.125" style="95" customWidth="1"/>
    <col min="3" max="3" width="10.875" style="95" customWidth="1"/>
    <col min="4" max="4" width="11.125" style="95" customWidth="1"/>
    <col min="5" max="5" width="10.375" style="95" customWidth="1"/>
    <col min="6" max="6" width="11.75390625" style="95" customWidth="1"/>
    <col min="7" max="7" width="9.125" style="95" customWidth="1"/>
  </cols>
  <sheetData>
    <row r="1" ht="14.25" customHeight="1">
      <c r="F1" s="96" t="s">
        <v>294</v>
      </c>
    </row>
    <row r="2" ht="12" customHeight="1">
      <c r="F2" s="96" t="s">
        <v>1</v>
      </c>
    </row>
    <row r="4" spans="1:6" ht="55.5" customHeight="1">
      <c r="A4" s="548" t="s">
        <v>389</v>
      </c>
      <c r="B4" s="548"/>
      <c r="C4" s="548"/>
      <c r="D4" s="548"/>
      <c r="E4" s="548"/>
      <c r="F4" s="548"/>
    </row>
    <row r="5" spans="1:5" ht="14.25" customHeight="1">
      <c r="A5" s="314"/>
      <c r="B5" s="315"/>
      <c r="C5" s="315"/>
      <c r="D5" s="315"/>
      <c r="E5" s="315"/>
    </row>
    <row r="7" ht="15.75">
      <c r="F7" s="96" t="s">
        <v>2</v>
      </c>
    </row>
    <row r="8" spans="1:6" ht="51" customHeight="1">
      <c r="A8" s="549" t="s">
        <v>4</v>
      </c>
      <c r="B8" s="549" t="s">
        <v>295</v>
      </c>
      <c r="C8" s="550" t="s">
        <v>296</v>
      </c>
      <c r="D8" s="551"/>
      <c r="E8" s="552"/>
      <c r="F8" s="549" t="s">
        <v>217</v>
      </c>
    </row>
    <row r="9" spans="1:6" ht="30.75" customHeight="1">
      <c r="A9" s="549"/>
      <c r="B9" s="549"/>
      <c r="C9" s="316" t="s">
        <v>297</v>
      </c>
      <c r="D9" s="316" t="s">
        <v>298</v>
      </c>
      <c r="E9" s="316" t="s">
        <v>299</v>
      </c>
      <c r="F9" s="549"/>
    </row>
    <row r="10" spans="1:6" ht="15.75">
      <c r="A10" s="47" t="s">
        <v>300</v>
      </c>
      <c r="B10" s="22">
        <v>63900</v>
      </c>
      <c r="C10" s="22">
        <v>63900</v>
      </c>
      <c r="D10" s="22">
        <v>63900</v>
      </c>
      <c r="E10" s="22">
        <v>63900</v>
      </c>
      <c r="F10" s="22">
        <f>B10+C10+D10+E10</f>
        <v>255600</v>
      </c>
    </row>
    <row r="11" spans="1:6" ht="15.75">
      <c r="A11" s="47" t="s">
        <v>301</v>
      </c>
      <c r="B11" s="22"/>
      <c r="C11" s="22"/>
      <c r="D11" s="22"/>
      <c r="E11" s="22"/>
      <c r="F11" s="22">
        <f aca="true" t="shared" si="0" ref="F11:F16">B11+C11+D11+E11</f>
        <v>0</v>
      </c>
    </row>
    <row r="12" spans="1:7" s="29" customFormat="1" ht="15.75">
      <c r="A12" s="47" t="s">
        <v>302</v>
      </c>
      <c r="B12" s="22"/>
      <c r="C12" s="22"/>
      <c r="D12" s="22"/>
      <c r="E12" s="22"/>
      <c r="F12" s="22">
        <f t="shared" si="0"/>
        <v>0</v>
      </c>
      <c r="G12" s="95"/>
    </row>
    <row r="13" spans="1:6" ht="17.25" customHeight="1">
      <c r="A13" s="47" t="s">
        <v>303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304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305</v>
      </c>
      <c r="B15" s="22">
        <f>B10+B11+B12+B13+B14</f>
        <v>63900</v>
      </c>
      <c r="C15" s="22">
        <f>C10+C11+C12+C13+C14</f>
        <v>63900</v>
      </c>
      <c r="D15" s="22">
        <f>D10+D11+D12+D13+D14</f>
        <v>63900</v>
      </c>
      <c r="E15" s="22">
        <f>E10+E11+E12+E13+E14</f>
        <v>63900</v>
      </c>
      <c r="F15" s="22">
        <f t="shared" si="0"/>
        <v>255600</v>
      </c>
    </row>
    <row r="16" spans="1:7" s="35" customFormat="1" ht="18" customHeight="1">
      <c r="A16" s="317" t="s">
        <v>306</v>
      </c>
      <c r="B16" s="31">
        <f>B15*0.5</f>
        <v>31950</v>
      </c>
      <c r="C16" s="31">
        <f>C15*0.5</f>
        <v>31950</v>
      </c>
      <c r="D16" s="31">
        <f>D15*0.5</f>
        <v>31950</v>
      </c>
      <c r="E16" s="31">
        <f>E15*0.5</f>
        <v>31950</v>
      </c>
      <c r="F16" s="31">
        <f t="shared" si="0"/>
        <v>127800</v>
      </c>
      <c r="G16" s="242"/>
    </row>
    <row r="17" spans="1:6" ht="18" customHeight="1">
      <c r="A17" s="47" t="s">
        <v>307</v>
      </c>
      <c r="B17" s="22"/>
      <c r="C17" s="22"/>
      <c r="D17" s="22"/>
      <c r="E17" s="22"/>
      <c r="F17" s="22">
        <f aca="true" t="shared" si="1" ref="F17:F26">B17+C17+D17+E17</f>
        <v>0</v>
      </c>
    </row>
    <row r="18" spans="1:6" ht="18" customHeight="1">
      <c r="A18" s="47" t="s">
        <v>308</v>
      </c>
      <c r="B18" s="22"/>
      <c r="C18" s="22"/>
      <c r="D18" s="22"/>
      <c r="E18" s="22"/>
      <c r="F18" s="22">
        <f t="shared" si="1"/>
        <v>0</v>
      </c>
    </row>
    <row r="19" spans="1:6" ht="18" customHeight="1">
      <c r="A19" s="47" t="s">
        <v>309</v>
      </c>
      <c r="B19" s="22"/>
      <c r="C19" s="22"/>
      <c r="D19" s="22"/>
      <c r="E19" s="22"/>
      <c r="F19" s="22">
        <f t="shared" si="1"/>
        <v>0</v>
      </c>
    </row>
    <row r="20" spans="1:6" ht="34.5" customHeight="1">
      <c r="A20" s="318" t="s">
        <v>310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1"/>
        <v>0</v>
      </c>
    </row>
    <row r="21" spans="1:6" ht="18" customHeight="1">
      <c r="A21" s="47" t="s">
        <v>307</v>
      </c>
      <c r="B21" s="22"/>
      <c r="C21" s="22"/>
      <c r="D21" s="22"/>
      <c r="E21" s="22"/>
      <c r="F21" s="22">
        <f t="shared" si="1"/>
        <v>0</v>
      </c>
    </row>
    <row r="22" spans="1:6" ht="18" customHeight="1">
      <c r="A22" s="47" t="s">
        <v>308</v>
      </c>
      <c r="B22" s="22"/>
      <c r="C22" s="22"/>
      <c r="D22" s="22"/>
      <c r="E22" s="22"/>
      <c r="F22" s="22">
        <f t="shared" si="1"/>
        <v>0</v>
      </c>
    </row>
    <row r="23" spans="1:6" ht="18" customHeight="1">
      <c r="A23" s="47" t="s">
        <v>309</v>
      </c>
      <c r="B23" s="87"/>
      <c r="C23" s="87"/>
      <c r="D23" s="87"/>
      <c r="E23" s="87"/>
      <c r="F23" s="22">
        <f t="shared" si="1"/>
        <v>0</v>
      </c>
    </row>
    <row r="24" spans="1:6" ht="31.5" customHeight="1">
      <c r="A24" s="318" t="s">
        <v>311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1"/>
        <v>0</v>
      </c>
    </row>
    <row r="25" spans="1:7" s="35" customFormat="1" ht="18" customHeight="1">
      <c r="A25" s="317" t="s">
        <v>312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1"/>
        <v>0</v>
      </c>
      <c r="G25" s="242"/>
    </row>
    <row r="26" spans="1:7" s="35" customFormat="1" ht="33" customHeight="1">
      <c r="A26" s="319" t="s">
        <v>313</v>
      </c>
      <c r="B26" s="31">
        <f>B16-B25</f>
        <v>31950</v>
      </c>
      <c r="C26" s="31">
        <f>C16-C25</f>
        <v>31950</v>
      </c>
      <c r="D26" s="31">
        <f>D16-D25</f>
        <v>31950</v>
      </c>
      <c r="E26" s="31">
        <f>E16-E25</f>
        <v>31950</v>
      </c>
      <c r="F26" s="31">
        <f t="shared" si="1"/>
        <v>127800</v>
      </c>
      <c r="G26" s="242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89"/>
  <sheetViews>
    <sheetView zoomScalePageLayoutView="0" workbookViewId="0" topLeftCell="A1">
      <selection activeCell="N10" sqref="N10"/>
    </sheetView>
  </sheetViews>
  <sheetFormatPr defaultColWidth="7.875" defaultRowHeight="12.75"/>
  <cols>
    <col min="1" max="1" width="3.625" style="53" customWidth="1"/>
    <col min="2" max="2" width="37.375" style="54" customWidth="1"/>
    <col min="3" max="3" width="10.25390625" style="55" customWidth="1"/>
    <col min="4" max="5" width="10.00390625" style="55" customWidth="1"/>
    <col min="6" max="6" width="9.625" style="3" customWidth="1"/>
    <col min="7" max="7" width="9.625" style="56" customWidth="1"/>
    <col min="8" max="8" width="9.75390625" style="94" customWidth="1"/>
    <col min="9" max="9" width="10.125" style="56" customWidth="1"/>
    <col min="10" max="247" width="7.875" style="56" customWidth="1"/>
  </cols>
  <sheetData>
    <row r="2" spans="2:6" ht="16.5">
      <c r="B2" s="57"/>
      <c r="E2" s="58"/>
      <c r="F2" s="58"/>
    </row>
    <row r="3" spans="2:6" ht="12" customHeight="1">
      <c r="B3" s="57"/>
      <c r="E3" s="7"/>
      <c r="F3" s="7"/>
    </row>
    <row r="4" spans="1:8" ht="22.5" customHeight="1">
      <c r="A4" s="493" t="s">
        <v>430</v>
      </c>
      <c r="B4" s="493"/>
      <c r="C4" s="493"/>
      <c r="D4" s="493"/>
      <c r="E4" s="493"/>
      <c r="F4" s="493"/>
      <c r="G4" s="492"/>
      <c r="H4" s="492"/>
    </row>
    <row r="5" ht="21.75" customHeight="1">
      <c r="B5" s="60"/>
    </row>
    <row r="6" spans="2:8" ht="12.75" customHeight="1">
      <c r="B6" s="61"/>
      <c r="E6" s="7"/>
      <c r="F6" s="7"/>
      <c r="G6" s="7"/>
      <c r="H6" s="6" t="s">
        <v>2</v>
      </c>
    </row>
    <row r="7" spans="1:255" s="63" customFormat="1" ht="47.25" customHeight="1">
      <c r="A7" s="13" t="s">
        <v>3</v>
      </c>
      <c r="B7" s="62" t="s">
        <v>4</v>
      </c>
      <c r="C7" s="17" t="s">
        <v>5</v>
      </c>
      <c r="D7" s="15" t="s">
        <v>356</v>
      </c>
      <c r="E7" s="16" t="s">
        <v>394</v>
      </c>
      <c r="F7" s="233" t="s">
        <v>357</v>
      </c>
      <c r="G7" s="350" t="s">
        <v>439</v>
      </c>
      <c r="H7" s="441" t="s">
        <v>460</v>
      </c>
      <c r="J7" s="7"/>
      <c r="IN7" s="64"/>
      <c r="IO7" s="64"/>
      <c r="IP7" s="64"/>
      <c r="IQ7" s="64"/>
      <c r="IR7" s="64"/>
      <c r="IS7" s="64"/>
      <c r="IT7" s="64"/>
      <c r="IU7" s="64"/>
    </row>
    <row r="8" spans="1:8" ht="17.25" customHeight="1">
      <c r="A8" s="48" t="s">
        <v>7</v>
      </c>
      <c r="B8" s="65" t="s">
        <v>10</v>
      </c>
      <c r="C8" s="22"/>
      <c r="D8" s="46"/>
      <c r="E8" s="22"/>
      <c r="F8" s="344"/>
      <c r="G8" s="362"/>
      <c r="H8" s="353"/>
    </row>
    <row r="9" spans="1:8" ht="17.25" customHeight="1">
      <c r="A9" s="43" t="s">
        <v>9</v>
      </c>
      <c r="B9" s="66" t="s">
        <v>43</v>
      </c>
      <c r="C9" s="22"/>
      <c r="D9" s="46"/>
      <c r="E9" s="22"/>
      <c r="F9" s="344"/>
      <c r="G9" s="362"/>
      <c r="H9" s="353"/>
    </row>
    <row r="10" spans="1:8" ht="17.25" customHeight="1">
      <c r="A10" s="43"/>
      <c r="B10" s="67" t="s">
        <v>44</v>
      </c>
      <c r="C10" s="22">
        <v>81660</v>
      </c>
      <c r="D10" s="46">
        <v>102679</v>
      </c>
      <c r="E10" s="22">
        <v>102679</v>
      </c>
      <c r="F10" s="344">
        <v>81164</v>
      </c>
      <c r="G10" s="362">
        <v>81164</v>
      </c>
      <c r="H10" s="353">
        <v>81164</v>
      </c>
    </row>
    <row r="11" spans="1:8" ht="17.25" customHeight="1">
      <c r="A11" s="43"/>
      <c r="B11" s="67" t="s">
        <v>45</v>
      </c>
      <c r="C11" s="22">
        <v>100887</v>
      </c>
      <c r="D11" s="46">
        <v>100887</v>
      </c>
      <c r="E11" s="22">
        <v>100887</v>
      </c>
      <c r="F11" s="344">
        <v>102125</v>
      </c>
      <c r="G11" s="362">
        <v>102125</v>
      </c>
      <c r="H11" s="442">
        <v>105762</v>
      </c>
    </row>
    <row r="12" spans="1:8" ht="17.25" customHeight="1">
      <c r="A12" s="43"/>
      <c r="B12" s="67" t="s">
        <v>46</v>
      </c>
      <c r="C12" s="22">
        <v>113649</v>
      </c>
      <c r="D12" s="22">
        <v>83658</v>
      </c>
      <c r="E12" s="22">
        <v>83658</v>
      </c>
      <c r="F12" s="344">
        <v>71374</v>
      </c>
      <c r="G12" s="362">
        <v>87626</v>
      </c>
      <c r="H12" s="353">
        <v>87586</v>
      </c>
    </row>
    <row r="13" spans="1:8" ht="17.25" customHeight="1">
      <c r="A13" s="43"/>
      <c r="B13" s="67" t="s">
        <v>47</v>
      </c>
      <c r="C13" s="22">
        <v>3515</v>
      </c>
      <c r="D13" s="46">
        <v>3515</v>
      </c>
      <c r="E13" s="22">
        <v>3515</v>
      </c>
      <c r="F13" s="344">
        <v>3527</v>
      </c>
      <c r="G13" s="362">
        <v>3527</v>
      </c>
      <c r="H13" s="353">
        <v>3527</v>
      </c>
    </row>
    <row r="14" spans="1:8" ht="17.25" customHeight="1">
      <c r="A14" s="43"/>
      <c r="B14" s="67" t="s">
        <v>370</v>
      </c>
      <c r="C14" s="22">
        <v>1675</v>
      </c>
      <c r="D14" s="46">
        <v>16924</v>
      </c>
      <c r="E14" s="22">
        <v>16924</v>
      </c>
      <c r="F14" s="344">
        <v>8529</v>
      </c>
      <c r="G14" s="362">
        <v>10351</v>
      </c>
      <c r="H14" s="353">
        <v>16273</v>
      </c>
    </row>
    <row r="15" spans="1:8" ht="17.25" customHeight="1">
      <c r="A15" s="68" t="s">
        <v>11</v>
      </c>
      <c r="B15" s="67" t="s">
        <v>48</v>
      </c>
      <c r="C15" s="22">
        <v>104242</v>
      </c>
      <c r="D15" s="46">
        <v>173111</v>
      </c>
      <c r="E15" s="22">
        <v>171575</v>
      </c>
      <c r="F15" s="344">
        <v>59406</v>
      </c>
      <c r="G15" s="362">
        <v>70406</v>
      </c>
      <c r="H15" s="353">
        <v>115401</v>
      </c>
    </row>
    <row r="16" spans="1:255" s="70" customFormat="1" ht="17.25" customHeight="1">
      <c r="A16" s="69"/>
      <c r="B16" s="65" t="s">
        <v>49</v>
      </c>
      <c r="C16" s="31">
        <f aca="true" t="shared" si="0" ref="C16:H16">C10+C11+C12+C13+C14+C15</f>
        <v>405628</v>
      </c>
      <c r="D16" s="31">
        <f t="shared" si="0"/>
        <v>480774</v>
      </c>
      <c r="E16" s="31">
        <f t="shared" si="0"/>
        <v>479238</v>
      </c>
      <c r="F16" s="346">
        <f t="shared" si="0"/>
        <v>326125</v>
      </c>
      <c r="G16" s="354">
        <f t="shared" si="0"/>
        <v>355199</v>
      </c>
      <c r="H16" s="354">
        <f t="shared" si="0"/>
        <v>409713</v>
      </c>
      <c r="IN16" s="71"/>
      <c r="IO16" s="71"/>
      <c r="IP16" s="71"/>
      <c r="IQ16" s="71"/>
      <c r="IR16" s="71"/>
      <c r="IS16" s="71"/>
      <c r="IT16" s="71"/>
      <c r="IU16" s="71"/>
    </row>
    <row r="17" spans="1:255" s="72" customFormat="1" ht="17.25" customHeight="1">
      <c r="A17" s="48" t="s">
        <v>24</v>
      </c>
      <c r="B17" s="65" t="s">
        <v>50</v>
      </c>
      <c r="C17" s="31"/>
      <c r="D17" s="51"/>
      <c r="E17" s="31"/>
      <c r="F17" s="346"/>
      <c r="G17" s="363"/>
      <c r="H17" s="354"/>
      <c r="IN17" s="35"/>
      <c r="IO17" s="35"/>
      <c r="IP17" s="35"/>
      <c r="IQ17" s="35"/>
      <c r="IR17" s="35"/>
      <c r="IS17" s="35"/>
      <c r="IT17" s="35"/>
      <c r="IU17" s="35"/>
    </row>
    <row r="18" spans="1:8" ht="17.25" customHeight="1">
      <c r="A18" s="43" t="s">
        <v>9</v>
      </c>
      <c r="B18" s="67" t="s">
        <v>51</v>
      </c>
      <c r="C18" s="73"/>
      <c r="D18" s="73"/>
      <c r="E18" s="73"/>
      <c r="F18" s="355"/>
      <c r="G18" s="362"/>
      <c r="H18" s="353"/>
    </row>
    <row r="19" spans="1:8" ht="17.25" customHeight="1">
      <c r="A19" s="43" t="s">
        <v>11</v>
      </c>
      <c r="B19" s="67" t="s">
        <v>52</v>
      </c>
      <c r="C19" s="73">
        <v>25101</v>
      </c>
      <c r="D19" s="73">
        <v>25242</v>
      </c>
      <c r="E19" s="73">
        <v>25024</v>
      </c>
      <c r="F19" s="355">
        <v>0</v>
      </c>
      <c r="G19" s="362">
        <v>47189</v>
      </c>
      <c r="H19" s="353">
        <v>47189</v>
      </c>
    </row>
    <row r="20" spans="1:255" s="72" customFormat="1" ht="17.25" customHeight="1">
      <c r="A20" s="48"/>
      <c r="B20" s="65" t="s">
        <v>53</v>
      </c>
      <c r="C20" s="74">
        <f aca="true" t="shared" si="1" ref="C20:H20">C18+C19</f>
        <v>25101</v>
      </c>
      <c r="D20" s="74">
        <f t="shared" si="1"/>
        <v>25242</v>
      </c>
      <c r="E20" s="74">
        <f t="shared" si="1"/>
        <v>25024</v>
      </c>
      <c r="F20" s="356">
        <f t="shared" si="1"/>
        <v>0</v>
      </c>
      <c r="G20" s="405">
        <f t="shared" si="1"/>
        <v>47189</v>
      </c>
      <c r="H20" s="405">
        <f t="shared" si="1"/>
        <v>47189</v>
      </c>
      <c r="IN20" s="35"/>
      <c r="IO20" s="35"/>
      <c r="IP20" s="35"/>
      <c r="IQ20" s="35"/>
      <c r="IR20" s="35"/>
      <c r="IS20" s="35"/>
      <c r="IT20" s="35"/>
      <c r="IU20" s="35"/>
    </row>
    <row r="21" spans="1:8" ht="17.25" customHeight="1">
      <c r="A21" s="48" t="s">
        <v>54</v>
      </c>
      <c r="B21" s="65" t="s">
        <v>14</v>
      </c>
      <c r="C21" s="22"/>
      <c r="D21" s="46"/>
      <c r="E21" s="22"/>
      <c r="F21" s="344"/>
      <c r="G21" s="362"/>
      <c r="H21" s="353"/>
    </row>
    <row r="22" spans="1:8" ht="17.25" customHeight="1">
      <c r="A22" s="43" t="s">
        <v>9</v>
      </c>
      <c r="B22" s="67" t="s">
        <v>55</v>
      </c>
      <c r="C22" s="22"/>
      <c r="D22" s="46"/>
      <c r="E22" s="22"/>
      <c r="F22" s="344"/>
      <c r="G22" s="362"/>
      <c r="H22" s="353"/>
    </row>
    <row r="23" spans="1:8" ht="17.25" customHeight="1">
      <c r="A23" s="43" t="s">
        <v>11</v>
      </c>
      <c r="B23" s="67" t="s">
        <v>56</v>
      </c>
      <c r="C23" s="75"/>
      <c r="D23" s="46"/>
      <c r="E23" s="46"/>
      <c r="F23" s="357"/>
      <c r="G23" s="362"/>
      <c r="H23" s="353"/>
    </row>
    <row r="24" spans="1:8" ht="17.25" customHeight="1">
      <c r="A24" s="43" t="s">
        <v>13</v>
      </c>
      <c r="B24" s="67" t="s">
        <v>57</v>
      </c>
      <c r="C24" s="75"/>
      <c r="D24" s="46"/>
      <c r="E24" s="46"/>
      <c r="F24" s="357"/>
      <c r="G24" s="362"/>
      <c r="H24" s="353"/>
    </row>
    <row r="25" spans="1:8" ht="17.25" customHeight="1">
      <c r="A25" s="43" t="s">
        <v>15</v>
      </c>
      <c r="B25" s="67" t="s">
        <v>58</v>
      </c>
      <c r="C25" s="22">
        <f>C26+C27</f>
        <v>27000</v>
      </c>
      <c r="D25" s="22">
        <f>D26+D27</f>
        <v>27000</v>
      </c>
      <c r="E25" s="22">
        <f>E26+E27</f>
        <v>26127</v>
      </c>
      <c r="F25" s="344">
        <f>F26+F27</f>
        <v>21900</v>
      </c>
      <c r="G25" s="362">
        <v>21900</v>
      </c>
      <c r="H25" s="353">
        <v>21900</v>
      </c>
    </row>
    <row r="26" spans="1:8" ht="17.25" customHeight="1">
      <c r="A26" s="43"/>
      <c r="B26" s="67" t="s">
        <v>59</v>
      </c>
      <c r="C26" s="22">
        <v>5000</v>
      </c>
      <c r="D26" s="46">
        <v>5000</v>
      </c>
      <c r="E26" s="46">
        <v>4916</v>
      </c>
      <c r="F26" s="344">
        <v>4900</v>
      </c>
      <c r="G26" s="362">
        <v>4900</v>
      </c>
      <c r="H26" s="353">
        <v>4900</v>
      </c>
    </row>
    <row r="27" spans="1:8" ht="17.25" customHeight="1">
      <c r="A27" s="43"/>
      <c r="B27" s="67" t="s">
        <v>60</v>
      </c>
      <c r="C27" s="22">
        <v>22000</v>
      </c>
      <c r="D27" s="46">
        <v>22000</v>
      </c>
      <c r="E27" s="46">
        <v>21211</v>
      </c>
      <c r="F27" s="344">
        <v>17000</v>
      </c>
      <c r="G27" s="362">
        <v>17000</v>
      </c>
      <c r="H27" s="353">
        <v>17000</v>
      </c>
    </row>
    <row r="28" spans="1:8" ht="17.25" customHeight="1">
      <c r="A28" s="43" t="s">
        <v>17</v>
      </c>
      <c r="B28" s="76" t="s">
        <v>61</v>
      </c>
      <c r="C28" s="22">
        <f>C29+C30</f>
        <v>42800</v>
      </c>
      <c r="D28" s="22">
        <f>D29+D30</f>
        <v>42800</v>
      </c>
      <c r="E28" s="22">
        <f>E29+E30</f>
        <v>48283</v>
      </c>
      <c r="F28" s="344">
        <f>F29+F30</f>
        <v>42000</v>
      </c>
      <c r="G28" s="362">
        <v>42000</v>
      </c>
      <c r="H28" s="353">
        <v>49946</v>
      </c>
    </row>
    <row r="29" spans="1:8" ht="17.25" customHeight="1">
      <c r="A29" s="43"/>
      <c r="B29" s="76" t="s">
        <v>62</v>
      </c>
      <c r="C29" s="22">
        <v>38000</v>
      </c>
      <c r="D29" s="46">
        <v>38000</v>
      </c>
      <c r="E29" s="46">
        <v>44233</v>
      </c>
      <c r="F29" s="344">
        <v>38000</v>
      </c>
      <c r="G29" s="362">
        <v>38000</v>
      </c>
      <c r="H29" s="353">
        <v>45946</v>
      </c>
    </row>
    <row r="30" spans="1:8" ht="17.25" customHeight="1">
      <c r="A30" s="43"/>
      <c r="B30" s="76" t="s">
        <v>63</v>
      </c>
      <c r="C30" s="22">
        <v>4800</v>
      </c>
      <c r="D30" s="46">
        <v>4800</v>
      </c>
      <c r="E30" s="46">
        <v>4050</v>
      </c>
      <c r="F30" s="344">
        <v>4000</v>
      </c>
      <c r="G30" s="362">
        <v>4000</v>
      </c>
      <c r="H30" s="353">
        <v>4000</v>
      </c>
    </row>
    <row r="31" spans="1:8" ht="17.25" customHeight="1">
      <c r="A31" s="43" t="s">
        <v>19</v>
      </c>
      <c r="B31" s="76" t="s">
        <v>314</v>
      </c>
      <c r="C31" s="22">
        <v>2000</v>
      </c>
      <c r="D31" s="46">
        <v>0</v>
      </c>
      <c r="E31" s="46">
        <v>0</v>
      </c>
      <c r="F31" s="344">
        <v>0</v>
      </c>
      <c r="G31" s="362">
        <v>0</v>
      </c>
      <c r="H31" s="353">
        <v>0</v>
      </c>
    </row>
    <row r="32" spans="1:8" ht="17.25" customHeight="1">
      <c r="A32" s="43" t="s">
        <v>21</v>
      </c>
      <c r="B32" s="76" t="s">
        <v>64</v>
      </c>
      <c r="C32" s="22"/>
      <c r="D32" s="46"/>
      <c r="E32" s="46">
        <v>1145</v>
      </c>
      <c r="F32" s="344"/>
      <c r="G32" s="362"/>
      <c r="H32" s="353"/>
    </row>
    <row r="33" spans="1:255" s="70" customFormat="1" ht="17.25" customHeight="1">
      <c r="A33" s="77"/>
      <c r="B33" s="78" t="s">
        <v>65</v>
      </c>
      <c r="C33" s="31">
        <f aca="true" t="shared" si="2" ref="C33:H33">C22+C23+C24+C25+C28+C32+C31</f>
        <v>71800</v>
      </c>
      <c r="D33" s="31">
        <f t="shared" si="2"/>
        <v>69800</v>
      </c>
      <c r="E33" s="31">
        <f t="shared" si="2"/>
        <v>75555</v>
      </c>
      <c r="F33" s="346">
        <f t="shared" si="2"/>
        <v>63900</v>
      </c>
      <c r="G33" s="354">
        <f t="shared" si="2"/>
        <v>63900</v>
      </c>
      <c r="H33" s="354">
        <f t="shared" si="2"/>
        <v>71846</v>
      </c>
      <c r="IN33" s="71"/>
      <c r="IO33" s="71"/>
      <c r="IP33" s="71"/>
      <c r="IQ33" s="71"/>
      <c r="IR33" s="71"/>
      <c r="IS33" s="71"/>
      <c r="IT33" s="71"/>
      <c r="IU33" s="71"/>
    </row>
    <row r="34" spans="1:255" s="70" customFormat="1" ht="17.25" customHeight="1">
      <c r="A34" s="77" t="s">
        <v>66</v>
      </c>
      <c r="B34" s="78" t="s">
        <v>16</v>
      </c>
      <c r="C34" s="31"/>
      <c r="D34" s="51"/>
      <c r="E34" s="51"/>
      <c r="F34" s="346"/>
      <c r="G34" s="363"/>
      <c r="H34" s="354"/>
      <c r="IN34" s="71"/>
      <c r="IO34" s="71"/>
      <c r="IP34" s="71"/>
      <c r="IQ34" s="71"/>
      <c r="IR34" s="71"/>
      <c r="IS34" s="71"/>
      <c r="IT34" s="71"/>
      <c r="IU34" s="71"/>
    </row>
    <row r="35" spans="1:8" ht="17.25" customHeight="1">
      <c r="A35" s="43" t="s">
        <v>9</v>
      </c>
      <c r="B35" s="76" t="s">
        <v>67</v>
      </c>
      <c r="C35" s="22"/>
      <c r="D35" s="46"/>
      <c r="E35" s="46">
        <v>1118</v>
      </c>
      <c r="F35" s="344"/>
      <c r="G35" s="362"/>
      <c r="H35" s="353"/>
    </row>
    <row r="36" spans="1:255" ht="17.25" customHeight="1">
      <c r="A36" s="43" t="s">
        <v>68</v>
      </c>
      <c r="B36" s="67" t="s">
        <v>69</v>
      </c>
      <c r="C36" s="22">
        <v>5950</v>
      </c>
      <c r="D36" s="22">
        <v>5950</v>
      </c>
      <c r="E36" s="22">
        <v>6685</v>
      </c>
      <c r="F36" s="344">
        <v>6150</v>
      </c>
      <c r="G36" s="362">
        <v>6150</v>
      </c>
      <c r="H36" s="353">
        <v>6150</v>
      </c>
      <c r="IN36" s="29"/>
      <c r="IO36" s="29"/>
      <c r="IP36" s="29"/>
      <c r="IQ36" s="29"/>
      <c r="IR36" s="29"/>
      <c r="IS36" s="29"/>
      <c r="IT36" s="29"/>
      <c r="IU36" s="29"/>
    </row>
    <row r="37" spans="1:255" ht="17.25" customHeight="1">
      <c r="A37" s="43" t="s">
        <v>13</v>
      </c>
      <c r="B37" s="67" t="s">
        <v>70</v>
      </c>
      <c r="C37" s="22">
        <v>2999</v>
      </c>
      <c r="D37" s="46">
        <v>2999</v>
      </c>
      <c r="E37" s="22">
        <v>3194</v>
      </c>
      <c r="F37" s="344">
        <v>2870</v>
      </c>
      <c r="G37" s="362">
        <v>2870</v>
      </c>
      <c r="H37" s="353">
        <v>2870</v>
      </c>
      <c r="IN37" s="29"/>
      <c r="IO37" s="29"/>
      <c r="IP37" s="29"/>
      <c r="IQ37" s="29"/>
      <c r="IR37" s="29"/>
      <c r="IS37" s="29"/>
      <c r="IT37" s="29"/>
      <c r="IU37" s="29"/>
    </row>
    <row r="38" spans="1:8" s="56" customFormat="1" ht="18" customHeight="1">
      <c r="A38" s="43" t="s">
        <v>15</v>
      </c>
      <c r="B38" s="67" t="s">
        <v>71</v>
      </c>
      <c r="C38" s="22">
        <v>3000</v>
      </c>
      <c r="D38" s="46">
        <v>3000</v>
      </c>
      <c r="E38" s="22">
        <v>6</v>
      </c>
      <c r="F38" s="344"/>
      <c r="G38" s="362"/>
      <c r="H38" s="353">
        <v>2540</v>
      </c>
    </row>
    <row r="39" spans="1:8" s="56" customFormat="1" ht="18" customHeight="1">
      <c r="A39" s="43" t="s">
        <v>17</v>
      </c>
      <c r="B39" s="67" t="s">
        <v>72</v>
      </c>
      <c r="C39" s="22">
        <v>1137</v>
      </c>
      <c r="D39" s="22">
        <v>1137</v>
      </c>
      <c r="E39" s="22">
        <v>924</v>
      </c>
      <c r="F39" s="344">
        <v>739</v>
      </c>
      <c r="G39" s="362">
        <v>739</v>
      </c>
      <c r="H39" s="353">
        <v>739</v>
      </c>
    </row>
    <row r="40" spans="1:8" s="56" customFormat="1" ht="19.5" customHeight="1">
      <c r="A40" s="43" t="s">
        <v>19</v>
      </c>
      <c r="B40" s="81" t="s">
        <v>73</v>
      </c>
      <c r="C40" s="22">
        <v>1373</v>
      </c>
      <c r="D40" s="46">
        <v>1373</v>
      </c>
      <c r="E40" s="22">
        <v>610</v>
      </c>
      <c r="F40" s="344">
        <v>544</v>
      </c>
      <c r="G40" s="362">
        <v>673</v>
      </c>
      <c r="H40" s="353">
        <v>673</v>
      </c>
    </row>
    <row r="41" spans="1:255" ht="17.25" customHeight="1">
      <c r="A41" s="43" t="s">
        <v>21</v>
      </c>
      <c r="B41" s="67" t="s">
        <v>74</v>
      </c>
      <c r="C41" s="22"/>
      <c r="D41" s="46"/>
      <c r="E41" s="22">
        <v>151</v>
      </c>
      <c r="F41" s="344"/>
      <c r="G41" s="362"/>
      <c r="H41" s="353"/>
      <c r="IN41" s="29"/>
      <c r="IO41" s="29"/>
      <c r="IP41" s="29"/>
      <c r="IQ41" s="29"/>
      <c r="IR41" s="29"/>
      <c r="IS41" s="29"/>
      <c r="IT41" s="29"/>
      <c r="IU41" s="29"/>
    </row>
    <row r="42" spans="1:255" ht="17.25" customHeight="1">
      <c r="A42" s="43" t="s">
        <v>37</v>
      </c>
      <c r="B42" s="67" t="s">
        <v>75</v>
      </c>
      <c r="C42" s="22"/>
      <c r="D42" s="46">
        <v>2000</v>
      </c>
      <c r="E42" s="22">
        <v>3554</v>
      </c>
      <c r="F42" s="344">
        <v>3000</v>
      </c>
      <c r="G42" s="362">
        <v>3000</v>
      </c>
      <c r="H42" s="353">
        <v>3000</v>
      </c>
      <c r="IN42" s="29"/>
      <c r="IO42" s="29"/>
      <c r="IP42" s="29"/>
      <c r="IQ42" s="29"/>
      <c r="IR42" s="29"/>
      <c r="IS42" s="29"/>
      <c r="IT42" s="29"/>
      <c r="IU42" s="29"/>
    </row>
    <row r="43" spans="1:255" s="70" customFormat="1" ht="16.5" customHeight="1">
      <c r="A43" s="77"/>
      <c r="B43" s="65" t="s">
        <v>76</v>
      </c>
      <c r="C43" s="31">
        <f aca="true" t="shared" si="3" ref="C43:H43">SUM(C35:C42)</f>
        <v>14459</v>
      </c>
      <c r="D43" s="31">
        <f t="shared" si="3"/>
        <v>16459</v>
      </c>
      <c r="E43" s="31">
        <f t="shared" si="3"/>
        <v>16242</v>
      </c>
      <c r="F43" s="346">
        <f t="shared" si="3"/>
        <v>13303</v>
      </c>
      <c r="G43" s="354">
        <f t="shared" si="3"/>
        <v>13432</v>
      </c>
      <c r="H43" s="354">
        <f t="shared" si="3"/>
        <v>15972</v>
      </c>
      <c r="IN43" s="71"/>
      <c r="IO43" s="71"/>
      <c r="IP43" s="71"/>
      <c r="IQ43" s="71"/>
      <c r="IR43" s="71"/>
      <c r="IS43" s="71"/>
      <c r="IT43" s="71"/>
      <c r="IU43" s="71"/>
    </row>
    <row r="44" spans="1:255" s="70" customFormat="1" ht="17.25" customHeight="1">
      <c r="A44" s="77" t="s">
        <v>77</v>
      </c>
      <c r="B44" s="65" t="s">
        <v>18</v>
      </c>
      <c r="C44" s="31"/>
      <c r="D44" s="51"/>
      <c r="E44" s="31"/>
      <c r="F44" s="346"/>
      <c r="G44" s="363"/>
      <c r="H44" s="354"/>
      <c r="IN44" s="71"/>
      <c r="IO44" s="71"/>
      <c r="IP44" s="71"/>
      <c r="IQ44" s="71"/>
      <c r="IR44" s="71"/>
      <c r="IS44" s="71"/>
      <c r="IT44" s="71"/>
      <c r="IU44" s="71"/>
    </row>
    <row r="45" spans="1:255" ht="17.25" customHeight="1">
      <c r="A45" s="43" t="s">
        <v>9</v>
      </c>
      <c r="B45" s="67" t="s">
        <v>78</v>
      </c>
      <c r="C45" s="46"/>
      <c r="D45" s="46"/>
      <c r="E45" s="46"/>
      <c r="F45" s="358"/>
      <c r="G45" s="362"/>
      <c r="H45" s="353"/>
      <c r="IN45" s="29"/>
      <c r="IO45" s="29"/>
      <c r="IP45" s="29"/>
      <c r="IQ45" s="29"/>
      <c r="IR45" s="29"/>
      <c r="IS45" s="29"/>
      <c r="IT45" s="29"/>
      <c r="IU45" s="29"/>
    </row>
    <row r="46" spans="1:255" ht="17.25" customHeight="1">
      <c r="A46" s="43" t="s">
        <v>68</v>
      </c>
      <c r="B46" s="67" t="s">
        <v>79</v>
      </c>
      <c r="C46" s="22">
        <v>360</v>
      </c>
      <c r="D46" s="46">
        <v>360</v>
      </c>
      <c r="E46" s="22">
        <v>360</v>
      </c>
      <c r="F46" s="344">
        <v>360</v>
      </c>
      <c r="G46" s="362">
        <v>360</v>
      </c>
      <c r="H46" s="353">
        <v>360</v>
      </c>
      <c r="IN46" s="29"/>
      <c r="IO46" s="29"/>
      <c r="IP46" s="29"/>
      <c r="IQ46" s="29"/>
      <c r="IR46" s="29"/>
      <c r="IS46" s="29"/>
      <c r="IT46" s="29"/>
      <c r="IU46" s="29"/>
    </row>
    <row r="47" spans="1:255" ht="16.5" customHeight="1">
      <c r="A47" s="43" t="s">
        <v>13</v>
      </c>
      <c r="B47" s="67" t="s">
        <v>80</v>
      </c>
      <c r="C47" s="22"/>
      <c r="D47" s="46"/>
      <c r="E47" s="22"/>
      <c r="F47" s="344"/>
      <c r="G47" s="362">
        <v>481</v>
      </c>
      <c r="H47" s="353">
        <v>481</v>
      </c>
      <c r="IN47" s="29"/>
      <c r="IO47" s="29"/>
      <c r="IP47" s="29"/>
      <c r="IQ47" s="29"/>
      <c r="IR47" s="29"/>
      <c r="IS47" s="29"/>
      <c r="IT47" s="29"/>
      <c r="IU47" s="29"/>
    </row>
    <row r="48" spans="1:255" s="70" customFormat="1" ht="17.25" customHeight="1">
      <c r="A48" s="77"/>
      <c r="B48" s="65" t="s">
        <v>81</v>
      </c>
      <c r="C48" s="31">
        <f aca="true" t="shared" si="4" ref="C48:H48">C46+C47</f>
        <v>360</v>
      </c>
      <c r="D48" s="31">
        <f t="shared" si="4"/>
        <v>360</v>
      </c>
      <c r="E48" s="31">
        <f t="shared" si="4"/>
        <v>360</v>
      </c>
      <c r="F48" s="346">
        <f t="shared" si="4"/>
        <v>360</v>
      </c>
      <c r="G48" s="363">
        <f t="shared" si="4"/>
        <v>841</v>
      </c>
      <c r="H48" s="363">
        <f t="shared" si="4"/>
        <v>841</v>
      </c>
      <c r="IN48" s="71"/>
      <c r="IO48" s="71"/>
      <c r="IP48" s="71"/>
      <c r="IQ48" s="71"/>
      <c r="IR48" s="71"/>
      <c r="IS48" s="71"/>
      <c r="IT48" s="71"/>
      <c r="IU48" s="71"/>
    </row>
    <row r="49" spans="1:255" s="70" customFormat="1" ht="17.25" customHeight="1">
      <c r="A49" s="77" t="s">
        <v>82</v>
      </c>
      <c r="B49" s="65" t="s">
        <v>83</v>
      </c>
      <c r="C49" s="31"/>
      <c r="D49" s="51"/>
      <c r="E49" s="31"/>
      <c r="F49" s="346"/>
      <c r="G49" s="363"/>
      <c r="H49" s="354"/>
      <c r="IN49" s="71"/>
      <c r="IO49" s="71"/>
      <c r="IP49" s="71"/>
      <c r="IQ49" s="71"/>
      <c r="IR49" s="71"/>
      <c r="IS49" s="71"/>
      <c r="IT49" s="71"/>
      <c r="IU49" s="71"/>
    </row>
    <row r="50" spans="1:252" s="56" customFormat="1" ht="17.25" customHeight="1">
      <c r="A50" s="43" t="s">
        <v>9</v>
      </c>
      <c r="B50" s="67" t="s">
        <v>84</v>
      </c>
      <c r="C50" s="22">
        <v>180</v>
      </c>
      <c r="D50" s="46">
        <v>865</v>
      </c>
      <c r="E50" s="22">
        <v>885</v>
      </c>
      <c r="F50" s="344"/>
      <c r="G50" s="362"/>
      <c r="H50" s="353"/>
      <c r="IN50" s="29"/>
      <c r="IO50" s="29"/>
      <c r="IP50" s="29"/>
      <c r="IQ50" s="29"/>
      <c r="IR50" s="29"/>
    </row>
    <row r="51" spans="1:252" s="56" customFormat="1" ht="17.25" customHeight="1">
      <c r="A51" s="82" t="s">
        <v>68</v>
      </c>
      <c r="B51" s="83" t="s">
        <v>85</v>
      </c>
      <c r="C51" s="40"/>
      <c r="D51" s="84"/>
      <c r="E51" s="40"/>
      <c r="F51" s="359"/>
      <c r="G51" s="362"/>
      <c r="H51" s="353"/>
      <c r="IN51" s="29"/>
      <c r="IO51" s="29"/>
      <c r="IP51" s="29"/>
      <c r="IQ51" s="29"/>
      <c r="IR51" s="29"/>
    </row>
    <row r="52" spans="1:255" s="70" customFormat="1" ht="18" customHeight="1">
      <c r="A52" s="43"/>
      <c r="B52" s="85" t="s">
        <v>86</v>
      </c>
      <c r="C52" s="31">
        <f>C50+C51</f>
        <v>180</v>
      </c>
      <c r="D52" s="31">
        <f>D50+D51</f>
        <v>865</v>
      </c>
      <c r="E52" s="31">
        <f>E50+E51</f>
        <v>885</v>
      </c>
      <c r="F52" s="346">
        <f>F50+F51</f>
        <v>0</v>
      </c>
      <c r="G52" s="363">
        <v>0</v>
      </c>
      <c r="H52" s="363">
        <v>0</v>
      </c>
      <c r="IN52" s="71"/>
      <c r="IO52" s="71"/>
      <c r="IP52" s="71"/>
      <c r="IQ52" s="71"/>
      <c r="IR52" s="71"/>
      <c r="IS52" s="71"/>
      <c r="IT52" s="71"/>
      <c r="IU52" s="71"/>
    </row>
    <row r="53" spans="1:255" s="70" customFormat="1" ht="16.5" customHeight="1">
      <c r="A53" s="48" t="s">
        <v>87</v>
      </c>
      <c r="B53" s="24" t="s">
        <v>88</v>
      </c>
      <c r="C53" s="31"/>
      <c r="D53" s="49"/>
      <c r="E53" s="31"/>
      <c r="F53" s="346"/>
      <c r="G53" s="363"/>
      <c r="H53" s="354"/>
      <c r="IN53" s="71"/>
      <c r="IO53" s="71"/>
      <c r="IP53" s="71"/>
      <c r="IQ53" s="71"/>
      <c r="IR53" s="71"/>
      <c r="IS53" s="71"/>
      <c r="IT53" s="71"/>
      <c r="IU53" s="71"/>
    </row>
    <row r="54" spans="1:8" ht="16.5" customHeight="1">
      <c r="A54" s="43" t="s">
        <v>9</v>
      </c>
      <c r="B54" s="86" t="s">
        <v>89</v>
      </c>
      <c r="C54" s="22"/>
      <c r="D54" s="87"/>
      <c r="E54" s="22"/>
      <c r="F54" s="344"/>
      <c r="G54" s="362"/>
      <c r="H54" s="353"/>
    </row>
    <row r="55" spans="1:8" ht="16.5">
      <c r="A55" s="43" t="s">
        <v>68</v>
      </c>
      <c r="B55" s="88" t="s">
        <v>90</v>
      </c>
      <c r="C55" s="22"/>
      <c r="D55" s="87"/>
      <c r="E55" s="22">
        <v>313</v>
      </c>
      <c r="F55" s="344"/>
      <c r="G55" s="362"/>
      <c r="H55" s="353"/>
    </row>
    <row r="56" spans="1:8" ht="16.5">
      <c r="A56" s="43"/>
      <c r="B56" s="89" t="s">
        <v>91</v>
      </c>
      <c r="C56" s="49">
        <f>C54+C55</f>
        <v>0</v>
      </c>
      <c r="D56" s="49">
        <f>D54+D55</f>
        <v>0</v>
      </c>
      <c r="E56" s="49">
        <f>E54+E55</f>
        <v>313</v>
      </c>
      <c r="F56" s="360">
        <f>F54+F55</f>
        <v>0</v>
      </c>
      <c r="G56" s="363">
        <v>0</v>
      </c>
      <c r="H56" s="363">
        <v>0</v>
      </c>
    </row>
    <row r="57" spans="1:255" s="70" customFormat="1" ht="16.5" customHeight="1">
      <c r="A57" s="69" t="s">
        <v>92</v>
      </c>
      <c r="B57" s="24" t="s">
        <v>93</v>
      </c>
      <c r="C57" s="51"/>
      <c r="D57" s="51"/>
      <c r="E57" s="51"/>
      <c r="F57" s="361"/>
      <c r="G57" s="363"/>
      <c r="H57" s="354"/>
      <c r="IN57" s="71"/>
      <c r="IO57" s="71"/>
      <c r="IP57" s="71"/>
      <c r="IQ57" s="71"/>
      <c r="IR57" s="71"/>
      <c r="IS57" s="71"/>
      <c r="IT57" s="71"/>
      <c r="IU57" s="71"/>
    </row>
    <row r="58" spans="1:8" ht="16.5" customHeight="1">
      <c r="A58" s="43" t="s">
        <v>94</v>
      </c>
      <c r="B58" s="90" t="s">
        <v>95</v>
      </c>
      <c r="C58" s="46"/>
      <c r="D58" s="46"/>
      <c r="E58" s="46"/>
      <c r="F58" s="358"/>
      <c r="G58" s="362"/>
      <c r="H58" s="353"/>
    </row>
    <row r="59" spans="1:8" ht="16.5" customHeight="1">
      <c r="A59" s="91"/>
      <c r="B59" s="90" t="s">
        <v>96</v>
      </c>
      <c r="C59" s="46"/>
      <c r="D59" s="46"/>
      <c r="E59" s="46"/>
      <c r="F59" s="358"/>
      <c r="G59" s="362"/>
      <c r="H59" s="353"/>
    </row>
    <row r="60" spans="1:8" ht="16.5" customHeight="1">
      <c r="A60" s="91"/>
      <c r="B60" s="90" t="s">
        <v>97</v>
      </c>
      <c r="C60" s="46">
        <v>79634</v>
      </c>
      <c r="D60" s="46">
        <v>80485</v>
      </c>
      <c r="E60" s="46">
        <v>80485</v>
      </c>
      <c r="F60" s="358">
        <v>34215</v>
      </c>
      <c r="G60" s="362">
        <v>47756</v>
      </c>
      <c r="H60" s="353">
        <v>39810</v>
      </c>
    </row>
    <row r="61" spans="1:255" s="70" customFormat="1" ht="16.5" customHeight="1">
      <c r="A61" s="69"/>
      <c r="B61" s="24" t="s">
        <v>98</v>
      </c>
      <c r="C61" s="51">
        <f>C59+C60</f>
        <v>79634</v>
      </c>
      <c r="D61" s="51">
        <f>D59+D60</f>
        <v>80485</v>
      </c>
      <c r="E61" s="51">
        <f>E59+E60</f>
        <v>80485</v>
      </c>
      <c r="F61" s="361">
        <f>F59+F60</f>
        <v>34215</v>
      </c>
      <c r="G61" s="363">
        <v>47756</v>
      </c>
      <c r="H61" s="354">
        <v>39810</v>
      </c>
      <c r="IN61" s="71"/>
      <c r="IO61" s="71"/>
      <c r="IP61" s="71"/>
      <c r="IQ61" s="71"/>
      <c r="IR61" s="71"/>
      <c r="IS61" s="71"/>
      <c r="IT61" s="71"/>
      <c r="IU61" s="71"/>
    </row>
    <row r="62" spans="1:255" s="70" customFormat="1" ht="16.5" customHeight="1">
      <c r="A62" s="69"/>
      <c r="B62" s="24" t="s">
        <v>99</v>
      </c>
      <c r="C62" s="51">
        <f aca="true" t="shared" si="5" ref="C62:H62">C61+C56+C52+C48+C43+C33+C20+C16</f>
        <v>597162</v>
      </c>
      <c r="D62" s="51">
        <f t="shared" si="5"/>
        <v>673985</v>
      </c>
      <c r="E62" s="51">
        <f t="shared" si="5"/>
        <v>678102</v>
      </c>
      <c r="F62" s="361">
        <f t="shared" si="5"/>
        <v>437903</v>
      </c>
      <c r="G62" s="398">
        <f t="shared" si="5"/>
        <v>528317</v>
      </c>
      <c r="H62" s="398">
        <f t="shared" si="5"/>
        <v>585371</v>
      </c>
      <c r="IN62" s="71"/>
      <c r="IO62" s="71"/>
      <c r="IP62" s="71"/>
      <c r="IQ62" s="71"/>
      <c r="IR62" s="71"/>
      <c r="IS62" s="71"/>
      <c r="IT62" s="71"/>
      <c r="IU62" s="71"/>
    </row>
    <row r="63" spans="1:6" ht="16.5">
      <c r="A63" s="92"/>
      <c r="B63" s="57"/>
      <c r="C63" s="93"/>
      <c r="D63" s="93"/>
      <c r="E63" s="80"/>
      <c r="F63" s="80"/>
    </row>
    <row r="64" spans="1:6" ht="16.5">
      <c r="A64" s="92"/>
      <c r="B64" s="57"/>
      <c r="C64" s="93"/>
      <c r="D64" s="93"/>
      <c r="E64" s="80"/>
      <c r="F64" s="80"/>
    </row>
    <row r="65" spans="1:6" ht="16.5">
      <c r="A65" s="92"/>
      <c r="B65" s="57"/>
      <c r="C65" s="93"/>
      <c r="D65" s="93"/>
      <c r="E65" s="80"/>
      <c r="F65" s="80"/>
    </row>
    <row r="66" spans="1:6" ht="16.5">
      <c r="A66" s="92"/>
      <c r="B66" s="57"/>
      <c r="C66" s="93"/>
      <c r="D66" s="93"/>
      <c r="E66" s="80"/>
      <c r="F66" s="80"/>
    </row>
    <row r="67" spans="5:6" ht="16.5">
      <c r="E67" s="94"/>
      <c r="F67" s="94"/>
    </row>
    <row r="68" spans="5:6" ht="16.5">
      <c r="E68" s="94"/>
      <c r="F68" s="94"/>
    </row>
    <row r="69" spans="5:6" ht="16.5">
      <c r="E69" s="94"/>
      <c r="F69" s="94"/>
    </row>
    <row r="70" spans="5:6" ht="16.5">
      <c r="E70" s="94"/>
      <c r="F70" s="94"/>
    </row>
    <row r="71" spans="5:6" ht="16.5">
      <c r="E71" s="94"/>
      <c r="F71" s="94"/>
    </row>
    <row r="72" spans="5:6" ht="16.5">
      <c r="E72" s="94"/>
      <c r="F72" s="94"/>
    </row>
    <row r="73" spans="5:6" ht="16.5">
      <c r="E73" s="94"/>
      <c r="F73" s="94"/>
    </row>
    <row r="74" spans="5:6" ht="16.5">
      <c r="E74" s="94"/>
      <c r="F74" s="94"/>
    </row>
    <row r="75" spans="5:6" ht="16.5">
      <c r="E75" s="94"/>
      <c r="F75" s="94"/>
    </row>
    <row r="76" spans="5:6" ht="16.5">
      <c r="E76" s="94"/>
      <c r="F76" s="94"/>
    </row>
    <row r="77" spans="5:6" ht="16.5">
      <c r="E77" s="94"/>
      <c r="F77" s="94"/>
    </row>
    <row r="78" spans="5:6" ht="16.5">
      <c r="E78" s="94"/>
      <c r="F78" s="94"/>
    </row>
    <row r="79" spans="5:6" ht="16.5">
      <c r="E79" s="94"/>
      <c r="F79" s="94"/>
    </row>
    <row r="80" spans="5:6" ht="16.5">
      <c r="E80" s="94"/>
      <c r="F80" s="94"/>
    </row>
    <row r="81" spans="5:6" ht="16.5">
      <c r="E81" s="94"/>
      <c r="F81" s="94"/>
    </row>
    <row r="82" spans="5:6" ht="16.5">
      <c r="E82" s="94"/>
      <c r="F82" s="94"/>
    </row>
    <row r="83" spans="5:6" ht="16.5">
      <c r="E83" s="94"/>
      <c r="F83" s="94"/>
    </row>
    <row r="84" spans="5:6" ht="16.5">
      <c r="E84" s="94"/>
      <c r="F84" s="94"/>
    </row>
    <row r="85" spans="5:6" ht="16.5">
      <c r="E85" s="94"/>
      <c r="F85" s="94"/>
    </row>
    <row r="86" spans="5:6" ht="16.5">
      <c r="E86" s="94"/>
      <c r="F86" s="94"/>
    </row>
    <row r="87" spans="5:6" ht="16.5">
      <c r="E87" s="94"/>
      <c r="F87" s="94"/>
    </row>
    <row r="88" spans="5:6" ht="16.5">
      <c r="E88" s="94"/>
      <c r="F88" s="94"/>
    </row>
    <row r="89" spans="5:6" ht="16.5">
      <c r="E89" s="94"/>
      <c r="F89" s="94"/>
    </row>
  </sheetData>
  <sheetProtection selectLockedCells="1" selectUnlockedCells="1"/>
  <mergeCells count="1">
    <mergeCell ref="A4:H4"/>
  </mergeCells>
  <printOptions/>
  <pageMargins left="0.22" right="0.3" top="0.97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2.a. melléklet
&amp;P.oldal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A21">
      <selection activeCell="O37" sqref="O37"/>
    </sheetView>
  </sheetViews>
  <sheetFormatPr defaultColWidth="7.875" defaultRowHeight="12.75"/>
  <cols>
    <col min="1" max="1" width="5.00390625" style="55" customWidth="1"/>
    <col min="2" max="2" width="35.625" style="443" customWidth="1"/>
    <col min="3" max="4" width="10.375" style="95" customWidth="1"/>
    <col min="5" max="5" width="10.00390625" style="56" customWidth="1"/>
    <col min="6" max="6" width="10.375" style="56" customWidth="1"/>
    <col min="7" max="7" width="9.875" style="56" customWidth="1"/>
    <col min="8" max="8" width="11.125" style="3" customWidth="1"/>
    <col min="9" max="248" width="7.875" style="56" customWidth="1"/>
  </cols>
  <sheetData>
    <row r="1" spans="4:8" ht="16.5">
      <c r="D1" s="96"/>
      <c r="F1" s="96"/>
      <c r="G1" s="96"/>
      <c r="H1" s="96" t="s">
        <v>100</v>
      </c>
    </row>
    <row r="2" spans="1:8" ht="15.75">
      <c r="A2" s="93"/>
      <c r="B2" s="444"/>
      <c r="C2" s="97"/>
      <c r="D2" s="96"/>
      <c r="F2" s="96"/>
      <c r="G2" s="96"/>
      <c r="H2" s="96" t="s">
        <v>1</v>
      </c>
    </row>
    <row r="3" spans="1:4" ht="15.75">
      <c r="A3" s="93"/>
      <c r="B3" s="444"/>
      <c r="C3" s="98"/>
      <c r="D3" s="98"/>
    </row>
    <row r="4" spans="1:4" ht="15.75">
      <c r="A4" s="93"/>
      <c r="B4" s="444"/>
      <c r="C4" s="98"/>
      <c r="D4" s="98"/>
    </row>
    <row r="5" spans="1:8" ht="30.75" customHeight="1">
      <c r="A5" s="494" t="s">
        <v>355</v>
      </c>
      <c r="B5" s="494"/>
      <c r="C5" s="494"/>
      <c r="D5" s="494"/>
      <c r="E5" s="494"/>
      <c r="F5" s="494"/>
      <c r="G5" s="495"/>
      <c r="H5" s="492"/>
    </row>
    <row r="6" spans="1:4" ht="14.25" customHeight="1">
      <c r="A6" s="93"/>
      <c r="B6" s="445"/>
      <c r="C6" s="99"/>
      <c r="D6" s="99"/>
    </row>
    <row r="7" spans="1:8" ht="15" customHeight="1">
      <c r="A7" s="93"/>
      <c r="B7" s="444"/>
      <c r="C7" s="100"/>
      <c r="D7" s="100"/>
      <c r="F7" s="100"/>
      <c r="G7" s="100"/>
      <c r="H7" s="100" t="s">
        <v>2</v>
      </c>
    </row>
    <row r="8" spans="1:8" ht="48.75" customHeight="1">
      <c r="A8" s="101" t="s">
        <v>3</v>
      </c>
      <c r="B8" s="446" t="s">
        <v>4</v>
      </c>
      <c r="C8" s="15" t="s">
        <v>5</v>
      </c>
      <c r="D8" s="15" t="s">
        <v>356</v>
      </c>
      <c r="E8" s="16" t="s">
        <v>394</v>
      </c>
      <c r="F8" s="233" t="s">
        <v>357</v>
      </c>
      <c r="G8" s="376" t="s">
        <v>440</v>
      </c>
      <c r="H8" s="376" t="s">
        <v>461</v>
      </c>
    </row>
    <row r="9" spans="1:8" s="105" customFormat="1" ht="20.25" customHeight="1">
      <c r="A9" s="102" t="s">
        <v>7</v>
      </c>
      <c r="B9" s="447" t="s">
        <v>29</v>
      </c>
      <c r="C9" s="103"/>
      <c r="D9" s="104"/>
      <c r="E9" s="103"/>
      <c r="F9" s="364"/>
      <c r="G9" s="406"/>
      <c r="H9" s="406"/>
    </row>
    <row r="10" spans="1:8" s="109" customFormat="1" ht="20.25" customHeight="1">
      <c r="A10" s="106" t="s">
        <v>9</v>
      </c>
      <c r="B10" s="448" t="s">
        <v>101</v>
      </c>
      <c r="C10" s="107">
        <v>145258</v>
      </c>
      <c r="D10" s="108">
        <v>193913</v>
      </c>
      <c r="E10" s="107">
        <v>191671</v>
      </c>
      <c r="F10" s="365">
        <v>99711</v>
      </c>
      <c r="G10" s="407">
        <v>100611</v>
      </c>
      <c r="H10" s="407">
        <v>131123</v>
      </c>
    </row>
    <row r="11" spans="1:8" s="110" customFormat="1" ht="20.25" customHeight="1">
      <c r="A11" s="106" t="s">
        <v>68</v>
      </c>
      <c r="B11" s="448" t="s">
        <v>102</v>
      </c>
      <c r="C11" s="107">
        <v>10276</v>
      </c>
      <c r="D11" s="108">
        <v>14832</v>
      </c>
      <c r="E11" s="107">
        <v>14537</v>
      </c>
      <c r="F11" s="365">
        <v>10621</v>
      </c>
      <c r="G11" s="407">
        <v>10669</v>
      </c>
      <c r="H11" s="407">
        <v>10669</v>
      </c>
    </row>
    <row r="12" spans="1:8" s="105" customFormat="1" ht="20.25" customHeight="1">
      <c r="A12" s="102"/>
      <c r="B12" s="447" t="s">
        <v>103</v>
      </c>
      <c r="C12" s="103">
        <f aca="true" t="shared" si="0" ref="C12:H12">C10+C11</f>
        <v>155534</v>
      </c>
      <c r="D12" s="103">
        <f t="shared" si="0"/>
        <v>208745</v>
      </c>
      <c r="E12" s="103">
        <f t="shared" si="0"/>
        <v>206208</v>
      </c>
      <c r="F12" s="364">
        <f t="shared" si="0"/>
        <v>110332</v>
      </c>
      <c r="G12" s="406">
        <f t="shared" si="0"/>
        <v>111280</v>
      </c>
      <c r="H12" s="406">
        <f t="shared" si="0"/>
        <v>141792</v>
      </c>
    </row>
    <row r="13" spans="1:8" s="105" customFormat="1" ht="28.5" customHeight="1">
      <c r="A13" s="102" t="s">
        <v>24</v>
      </c>
      <c r="B13" s="449" t="s">
        <v>30</v>
      </c>
      <c r="C13" s="103">
        <v>41768</v>
      </c>
      <c r="D13" s="104">
        <v>42114</v>
      </c>
      <c r="E13" s="103">
        <v>38768</v>
      </c>
      <c r="F13" s="364">
        <v>24716</v>
      </c>
      <c r="G13" s="406">
        <v>24933</v>
      </c>
      <c r="H13" s="406">
        <v>29128</v>
      </c>
    </row>
    <row r="14" spans="1:8" s="105" customFormat="1" ht="20.25" customHeight="1">
      <c r="A14" s="102" t="s">
        <v>54</v>
      </c>
      <c r="B14" s="447" t="s">
        <v>31</v>
      </c>
      <c r="C14" s="103"/>
      <c r="D14" s="104"/>
      <c r="E14" s="103"/>
      <c r="F14" s="364"/>
      <c r="G14" s="406"/>
      <c r="H14" s="406"/>
    </row>
    <row r="15" spans="1:8" s="110" customFormat="1" ht="20.25" customHeight="1">
      <c r="A15" s="106" t="s">
        <v>94</v>
      </c>
      <c r="B15" s="448" t="s">
        <v>104</v>
      </c>
      <c r="C15" s="107">
        <v>17801</v>
      </c>
      <c r="D15" s="108">
        <v>16689</v>
      </c>
      <c r="E15" s="107">
        <v>14969</v>
      </c>
      <c r="F15" s="365">
        <v>15596</v>
      </c>
      <c r="G15" s="407">
        <v>22992</v>
      </c>
      <c r="H15" s="407">
        <v>27373</v>
      </c>
    </row>
    <row r="16" spans="1:8" s="110" customFormat="1" ht="20.25" customHeight="1">
      <c r="A16" s="106" t="s">
        <v>68</v>
      </c>
      <c r="B16" s="450" t="s">
        <v>105</v>
      </c>
      <c r="C16" s="111">
        <v>3899</v>
      </c>
      <c r="D16" s="112">
        <v>4447</v>
      </c>
      <c r="E16" s="111">
        <v>3873</v>
      </c>
      <c r="F16" s="365">
        <v>4314</v>
      </c>
      <c r="G16" s="407">
        <v>4314</v>
      </c>
      <c r="H16" s="407">
        <v>4314</v>
      </c>
    </row>
    <row r="17" spans="1:8" s="110" customFormat="1" ht="20.25" customHeight="1">
      <c r="A17" s="113" t="s">
        <v>13</v>
      </c>
      <c r="B17" s="448" t="s">
        <v>106</v>
      </c>
      <c r="C17" s="107">
        <v>65224</v>
      </c>
      <c r="D17" s="108">
        <v>75537</v>
      </c>
      <c r="E17" s="107">
        <v>69170</v>
      </c>
      <c r="F17" s="365">
        <v>59581</v>
      </c>
      <c r="G17" s="407">
        <v>64516</v>
      </c>
      <c r="H17" s="407">
        <v>64516</v>
      </c>
    </row>
    <row r="18" spans="1:8" s="110" customFormat="1" ht="20.25" customHeight="1">
      <c r="A18" s="113" t="s">
        <v>15</v>
      </c>
      <c r="B18" s="448" t="s">
        <v>107</v>
      </c>
      <c r="C18" s="107">
        <v>2182</v>
      </c>
      <c r="D18" s="108">
        <v>2273</v>
      </c>
      <c r="E18" s="107">
        <v>2191</v>
      </c>
      <c r="F18" s="365">
        <v>1572</v>
      </c>
      <c r="G18" s="407">
        <v>1572</v>
      </c>
      <c r="H18" s="407">
        <v>1572</v>
      </c>
    </row>
    <row r="19" spans="1:8" s="110" customFormat="1" ht="20.25" customHeight="1">
      <c r="A19" s="113" t="s">
        <v>108</v>
      </c>
      <c r="B19" s="448" t="s">
        <v>109</v>
      </c>
      <c r="C19" s="107">
        <v>24374</v>
      </c>
      <c r="D19" s="108">
        <v>23981</v>
      </c>
      <c r="E19" s="107">
        <v>22310</v>
      </c>
      <c r="F19" s="365">
        <v>18855</v>
      </c>
      <c r="G19" s="407">
        <v>18855</v>
      </c>
      <c r="H19" s="407">
        <v>18855</v>
      </c>
    </row>
    <row r="20" spans="1:8" s="105" customFormat="1" ht="20.25" customHeight="1">
      <c r="A20" s="114"/>
      <c r="B20" s="447" t="s">
        <v>110</v>
      </c>
      <c r="C20" s="103">
        <f aca="true" t="shared" si="1" ref="C20:H20">SUM(C15:C19)</f>
        <v>113480</v>
      </c>
      <c r="D20" s="103">
        <f t="shared" si="1"/>
        <v>122927</v>
      </c>
      <c r="E20" s="103">
        <f t="shared" si="1"/>
        <v>112513</v>
      </c>
      <c r="F20" s="364">
        <f t="shared" si="1"/>
        <v>99918</v>
      </c>
      <c r="G20" s="406">
        <f t="shared" si="1"/>
        <v>112249</v>
      </c>
      <c r="H20" s="406">
        <f t="shared" si="1"/>
        <v>116630</v>
      </c>
    </row>
    <row r="21" spans="1:8" s="115" customFormat="1" ht="20.25" customHeight="1">
      <c r="A21" s="114" t="s">
        <v>111</v>
      </c>
      <c r="B21" s="447" t="s">
        <v>32</v>
      </c>
      <c r="C21" s="103">
        <v>64250</v>
      </c>
      <c r="D21" s="104">
        <v>65300</v>
      </c>
      <c r="E21" s="103">
        <v>59813</v>
      </c>
      <c r="F21" s="364">
        <v>44421</v>
      </c>
      <c r="G21" s="406">
        <v>44421</v>
      </c>
      <c r="H21" s="406">
        <v>50667</v>
      </c>
    </row>
    <row r="22" spans="1:8" s="117" customFormat="1" ht="20.25" customHeight="1">
      <c r="A22" s="114" t="s">
        <v>77</v>
      </c>
      <c r="B22" s="451" t="s">
        <v>33</v>
      </c>
      <c r="C22" s="116"/>
      <c r="D22" s="104"/>
      <c r="E22" s="116"/>
      <c r="F22" s="366"/>
      <c r="G22" s="408"/>
      <c r="H22" s="408"/>
    </row>
    <row r="23" spans="1:8" s="109" customFormat="1" ht="20.25" customHeight="1">
      <c r="A23" s="118" t="s">
        <v>94</v>
      </c>
      <c r="B23" s="123" t="s">
        <v>112</v>
      </c>
      <c r="C23" s="119"/>
      <c r="D23" s="120"/>
      <c r="E23" s="119"/>
      <c r="F23" s="365"/>
      <c r="G23" s="407">
        <v>4637</v>
      </c>
      <c r="H23" s="407">
        <v>4835</v>
      </c>
    </row>
    <row r="24" spans="1:8" s="109" customFormat="1" ht="20.25" customHeight="1">
      <c r="A24" s="118" t="s">
        <v>11</v>
      </c>
      <c r="B24" s="123" t="s">
        <v>113</v>
      </c>
      <c r="C24" s="119"/>
      <c r="D24" s="120"/>
      <c r="E24" s="119"/>
      <c r="F24" s="367"/>
      <c r="G24" s="407"/>
      <c r="H24" s="407"/>
    </row>
    <row r="25" spans="1:8" s="110" customFormat="1" ht="20.25" customHeight="1">
      <c r="A25" s="113" t="s">
        <v>13</v>
      </c>
      <c r="B25" s="448" t="s">
        <v>114</v>
      </c>
      <c r="C25" s="107">
        <v>161031</v>
      </c>
      <c r="D25" s="108">
        <v>161926</v>
      </c>
      <c r="E25" s="107">
        <v>152646</v>
      </c>
      <c r="F25" s="365">
        <v>147266</v>
      </c>
      <c r="G25" s="407">
        <v>148202</v>
      </c>
      <c r="H25" s="407">
        <v>148785</v>
      </c>
    </row>
    <row r="26" spans="1:8" ht="20.25" customHeight="1">
      <c r="A26" s="121" t="s">
        <v>15</v>
      </c>
      <c r="B26" s="123" t="s">
        <v>115</v>
      </c>
      <c r="C26" s="122"/>
      <c r="D26" s="122"/>
      <c r="E26" s="122"/>
      <c r="F26" s="368"/>
      <c r="G26" s="353"/>
      <c r="H26" s="353"/>
    </row>
    <row r="27" spans="1:8" ht="18" customHeight="1">
      <c r="A27" s="121" t="s">
        <v>108</v>
      </c>
      <c r="B27" s="448" t="s">
        <v>116</v>
      </c>
      <c r="C27" s="22">
        <v>8016</v>
      </c>
      <c r="D27" s="108">
        <v>10748</v>
      </c>
      <c r="E27" s="22">
        <v>11197</v>
      </c>
      <c r="F27" s="344">
        <v>10800</v>
      </c>
      <c r="G27" s="353">
        <v>22176</v>
      </c>
      <c r="H27" s="353">
        <v>22176</v>
      </c>
    </row>
    <row r="28" spans="1:8" s="115" customFormat="1" ht="20.25" customHeight="1">
      <c r="A28" s="114"/>
      <c r="B28" s="447" t="s">
        <v>117</v>
      </c>
      <c r="C28" s="103">
        <f aca="true" t="shared" si="2" ref="C28:H28">C23+C24+C25+C26+C27</f>
        <v>169047</v>
      </c>
      <c r="D28" s="103">
        <f t="shared" si="2"/>
        <v>172674</v>
      </c>
      <c r="E28" s="103">
        <f t="shared" si="2"/>
        <v>163843</v>
      </c>
      <c r="F28" s="364">
        <f t="shared" si="2"/>
        <v>158066</v>
      </c>
      <c r="G28" s="406">
        <f t="shared" si="2"/>
        <v>175015</v>
      </c>
      <c r="H28" s="406">
        <f t="shared" si="2"/>
        <v>175796</v>
      </c>
    </row>
    <row r="29" spans="1:8" s="105" customFormat="1" ht="20.25" customHeight="1">
      <c r="A29" s="114" t="s">
        <v>82</v>
      </c>
      <c r="B29" s="447" t="s">
        <v>35</v>
      </c>
      <c r="C29" s="103">
        <v>3083</v>
      </c>
      <c r="D29" s="104">
        <v>7115</v>
      </c>
      <c r="E29" s="103">
        <v>7094</v>
      </c>
      <c r="F29" s="364">
        <v>450</v>
      </c>
      <c r="G29" s="406">
        <v>32740</v>
      </c>
      <c r="H29" s="406">
        <v>41139</v>
      </c>
    </row>
    <row r="30" spans="1:8" s="105" customFormat="1" ht="20.25" customHeight="1">
      <c r="A30" s="114" t="s">
        <v>82</v>
      </c>
      <c r="B30" s="447" t="s">
        <v>36</v>
      </c>
      <c r="C30" s="103">
        <v>50000</v>
      </c>
      <c r="D30" s="104">
        <v>55110</v>
      </c>
      <c r="E30" s="103">
        <v>55103</v>
      </c>
      <c r="F30" s="364">
        <v>0</v>
      </c>
      <c r="G30" s="406">
        <v>0</v>
      </c>
      <c r="H30" s="406">
        <v>2540</v>
      </c>
    </row>
    <row r="31" spans="1:8" s="105" customFormat="1" ht="20.25" customHeight="1">
      <c r="A31" s="114" t="s">
        <v>92</v>
      </c>
      <c r="B31" s="447" t="s">
        <v>38</v>
      </c>
      <c r="C31" s="103"/>
      <c r="D31" s="104"/>
      <c r="E31" s="103"/>
      <c r="F31" s="364"/>
      <c r="G31" s="406"/>
      <c r="H31" s="406"/>
    </row>
    <row r="32" spans="1:8" ht="20.25" customHeight="1">
      <c r="A32" s="121" t="s">
        <v>94</v>
      </c>
      <c r="B32" s="123" t="s">
        <v>118</v>
      </c>
      <c r="C32" s="108"/>
      <c r="D32" s="108"/>
      <c r="E32" s="108"/>
      <c r="F32" s="369"/>
      <c r="G32" s="353"/>
      <c r="H32" s="353"/>
    </row>
    <row r="33" spans="1:8" ht="20.25" customHeight="1">
      <c r="A33" s="124" t="s">
        <v>11</v>
      </c>
      <c r="B33" s="450" t="s">
        <v>119</v>
      </c>
      <c r="C33" s="125"/>
      <c r="D33" s="125"/>
      <c r="E33" s="125"/>
      <c r="F33" s="370"/>
      <c r="G33" s="353">
        <v>19733</v>
      </c>
      <c r="H33" s="353">
        <v>19733</v>
      </c>
    </row>
    <row r="34" spans="1:256" ht="20.25" customHeight="1">
      <c r="A34" s="126" t="s">
        <v>120</v>
      </c>
      <c r="B34" s="123" t="s">
        <v>121</v>
      </c>
      <c r="C34" s="127"/>
      <c r="D34" s="128"/>
      <c r="E34" s="127"/>
      <c r="F34" s="343"/>
      <c r="G34" s="362"/>
      <c r="H34" s="353"/>
      <c r="IO34" s="29"/>
      <c r="IP34" s="29"/>
      <c r="IQ34" s="29"/>
      <c r="IR34" s="29"/>
      <c r="IS34" s="29"/>
      <c r="IT34" s="29"/>
      <c r="IU34" s="29"/>
      <c r="IV34" s="29"/>
    </row>
    <row r="35" spans="1:8" s="72" customFormat="1" ht="20.25" customHeight="1">
      <c r="A35" s="126" t="s">
        <v>15</v>
      </c>
      <c r="B35" s="448" t="s">
        <v>122</v>
      </c>
      <c r="C35" s="87"/>
      <c r="D35" s="46"/>
      <c r="E35" s="129"/>
      <c r="F35" s="371"/>
      <c r="G35" s="354"/>
      <c r="H35" s="354"/>
    </row>
    <row r="36" spans="1:256" s="72" customFormat="1" ht="19.5" customHeight="1">
      <c r="A36" s="77"/>
      <c r="B36" s="452" t="s">
        <v>123</v>
      </c>
      <c r="C36" s="49">
        <f>C32+C33+C34+C35</f>
        <v>0</v>
      </c>
      <c r="D36" s="49">
        <f>D32+D33+D34+D35</f>
        <v>0</v>
      </c>
      <c r="E36" s="49">
        <f>E32+E33+E34+E35</f>
        <v>0</v>
      </c>
      <c r="F36" s="360">
        <f>F32+F33+F34+F35</f>
        <v>0</v>
      </c>
      <c r="G36" s="354">
        <v>19733</v>
      </c>
      <c r="H36" s="354">
        <v>19733</v>
      </c>
      <c r="IO36" s="35"/>
      <c r="IP36" s="35"/>
      <c r="IQ36" s="35"/>
      <c r="IR36" s="35"/>
      <c r="IS36" s="35"/>
      <c r="IT36" s="35"/>
      <c r="IU36" s="35"/>
      <c r="IV36" s="35"/>
    </row>
    <row r="37" spans="1:256" s="72" customFormat="1" ht="19.5" customHeight="1">
      <c r="A37" s="77" t="s">
        <v>124</v>
      </c>
      <c r="B37" s="452" t="s">
        <v>40</v>
      </c>
      <c r="C37" s="49"/>
      <c r="D37" s="130"/>
      <c r="E37" s="22"/>
      <c r="F37" s="372"/>
      <c r="G37" s="354">
        <v>7946</v>
      </c>
      <c r="H37" s="354">
        <v>7946</v>
      </c>
      <c r="IO37" s="35"/>
      <c r="IP37" s="35"/>
      <c r="IQ37" s="35"/>
      <c r="IR37" s="35"/>
      <c r="IS37" s="35"/>
      <c r="IT37" s="35"/>
      <c r="IU37" s="35"/>
      <c r="IV37" s="35"/>
    </row>
    <row r="38" spans="1:256" s="72" customFormat="1" ht="19.5" customHeight="1">
      <c r="A38" s="131"/>
      <c r="B38" s="452" t="s">
        <v>125</v>
      </c>
      <c r="C38" s="51">
        <f>C30+C29+C28+C21+C20+C13+C12</f>
        <v>597162</v>
      </c>
      <c r="D38" s="51">
        <f>D30+D29+D28+D21+D20+D13+D12</f>
        <v>673985</v>
      </c>
      <c r="E38" s="51">
        <f>E30+E29+E28+E21+E20+E13+E12</f>
        <v>643342</v>
      </c>
      <c r="F38" s="361">
        <f>F30+F29+F28+F21+F20+F13+F12</f>
        <v>437903</v>
      </c>
      <c r="G38" s="398">
        <f>G30+G29+G28+G21+G20+G13+G12+G37+G36</f>
        <v>528317</v>
      </c>
      <c r="H38" s="398">
        <f>H30+H29+H28+H21+H20+H13+H12+H37+H36</f>
        <v>585371</v>
      </c>
      <c r="IO38" s="35"/>
      <c r="IP38" s="35"/>
      <c r="IQ38" s="35"/>
      <c r="IR38" s="35"/>
      <c r="IS38" s="35"/>
      <c r="IT38" s="35"/>
      <c r="IU38" s="35"/>
      <c r="IV38" s="35"/>
    </row>
    <row r="39" spans="1:8" ht="16.5">
      <c r="A39" s="167"/>
      <c r="B39" s="453" t="s">
        <v>183</v>
      </c>
      <c r="C39" s="203">
        <v>523325</v>
      </c>
      <c r="D39" s="203">
        <v>594248</v>
      </c>
      <c r="E39" s="203">
        <v>561665</v>
      </c>
      <c r="F39" s="373">
        <v>435541</v>
      </c>
      <c r="G39" s="353">
        <v>475520</v>
      </c>
      <c r="H39" s="353">
        <v>524594</v>
      </c>
    </row>
    <row r="40" spans="1:8" ht="16.5">
      <c r="A40" s="206"/>
      <c r="B40" s="454" t="s">
        <v>184</v>
      </c>
      <c r="C40" s="208">
        <v>73837</v>
      </c>
      <c r="D40" s="208">
        <v>79737</v>
      </c>
      <c r="E40" s="208">
        <v>81677</v>
      </c>
      <c r="F40" s="374">
        <v>2362</v>
      </c>
      <c r="G40" s="353">
        <v>52797</v>
      </c>
      <c r="H40" s="353">
        <v>60777</v>
      </c>
    </row>
    <row r="41" spans="1:8" ht="16.5">
      <c r="A41" s="209"/>
      <c r="B41" s="455" t="s">
        <v>185</v>
      </c>
      <c r="C41" s="211">
        <v>118</v>
      </c>
      <c r="D41" s="211">
        <v>118</v>
      </c>
      <c r="E41" s="211">
        <v>158</v>
      </c>
      <c r="F41" s="375">
        <v>93</v>
      </c>
      <c r="G41" s="354">
        <v>93</v>
      </c>
      <c r="H41" s="354">
        <v>93</v>
      </c>
    </row>
    <row r="42" ht="16.5">
      <c r="H42" s="94"/>
    </row>
  </sheetData>
  <sheetProtection selectLockedCells="1" selectUnlockedCells="1"/>
  <mergeCells count="1">
    <mergeCell ref="A5:H5"/>
  </mergeCells>
  <printOptions horizontalCentered="1"/>
  <pageMargins left="0.23" right="0.19" top="0.23" bottom="0.24" header="0.25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SheetLayoutView="100" zoomScalePageLayoutView="0" workbookViewId="0" topLeftCell="A6">
      <selection activeCell="R23" sqref="R22:R23"/>
    </sheetView>
  </sheetViews>
  <sheetFormatPr defaultColWidth="11.625" defaultRowHeight="12.75"/>
  <cols>
    <col min="1" max="1" width="3.125" style="134" customWidth="1"/>
    <col min="2" max="2" width="26.625" style="135" customWidth="1"/>
    <col min="3" max="3" width="7.875" style="95" customWidth="1"/>
    <col min="4" max="4" width="8.00390625" style="95" customWidth="1"/>
    <col min="5" max="5" width="7.875" style="95" customWidth="1"/>
    <col min="6" max="6" width="7.75390625" style="95" customWidth="1"/>
    <col min="7" max="7" width="7.125" style="95" customWidth="1"/>
    <col min="8" max="8" width="7.25390625" style="95" customWidth="1"/>
    <col min="9" max="9" width="3.625" style="134" customWidth="1"/>
    <col min="10" max="10" width="22.00390625" style="135" customWidth="1"/>
    <col min="11" max="11" width="7.75390625" style="95" customWidth="1"/>
    <col min="12" max="12" width="7.875" style="95" customWidth="1"/>
    <col min="13" max="13" width="8.125" style="3" customWidth="1"/>
    <col min="14" max="14" width="7.75390625" style="3" customWidth="1"/>
    <col min="15" max="16" width="7.25390625" style="0" customWidth="1"/>
  </cols>
  <sheetData>
    <row r="1" spans="1:16" ht="12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N1" s="96"/>
      <c r="O1" s="96"/>
      <c r="P1" s="96" t="s">
        <v>126</v>
      </c>
    </row>
    <row r="2" spans="1:16" ht="10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N2" s="96"/>
      <c r="O2" s="96"/>
      <c r="P2" s="96" t="s">
        <v>1</v>
      </c>
    </row>
    <row r="3" spans="1:14" ht="20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N3" s="96"/>
    </row>
    <row r="4" spans="1:16" s="137" customFormat="1" ht="21" customHeight="1">
      <c r="A4" s="496" t="s">
        <v>127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2"/>
      <c r="P4" s="492"/>
    </row>
    <row r="5" spans="1:16" s="137" customFormat="1" ht="21.75" customHeight="1">
      <c r="A5" s="498" t="s">
        <v>359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2"/>
      <c r="P5" s="492"/>
    </row>
    <row r="6" spans="1:14" s="137" customFormat="1" ht="18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1:16" ht="9.75" customHeight="1">
      <c r="K7" s="96"/>
      <c r="L7" s="96"/>
      <c r="N7" s="96"/>
      <c r="O7" s="96"/>
      <c r="P7" s="96" t="s">
        <v>2</v>
      </c>
    </row>
    <row r="8" spans="1:16" s="146" customFormat="1" ht="42" customHeight="1">
      <c r="A8" s="139" t="s">
        <v>3</v>
      </c>
      <c r="B8" s="140" t="s">
        <v>4</v>
      </c>
      <c r="C8" s="141" t="s">
        <v>5</v>
      </c>
      <c r="D8" s="141" t="s">
        <v>356</v>
      </c>
      <c r="E8" s="142" t="s">
        <v>394</v>
      </c>
      <c r="F8" s="143" t="s">
        <v>357</v>
      </c>
      <c r="G8" s="143" t="s">
        <v>438</v>
      </c>
      <c r="H8" s="143" t="s">
        <v>463</v>
      </c>
      <c r="I8" s="144" t="s">
        <v>3</v>
      </c>
      <c r="J8" s="145" t="s">
        <v>4</v>
      </c>
      <c r="K8" s="141" t="s">
        <v>5</v>
      </c>
      <c r="L8" s="141" t="s">
        <v>356</v>
      </c>
      <c r="M8" s="142" t="s">
        <v>394</v>
      </c>
      <c r="N8" s="377" t="s">
        <v>357</v>
      </c>
      <c r="O8" s="432" t="s">
        <v>438</v>
      </c>
      <c r="P8" s="456" t="s">
        <v>463</v>
      </c>
    </row>
    <row r="9" spans="1:16" ht="12.75">
      <c r="A9" s="147"/>
      <c r="B9" s="148" t="s">
        <v>128</v>
      </c>
      <c r="C9" s="149"/>
      <c r="D9" s="149"/>
      <c r="E9" s="149"/>
      <c r="F9" s="149"/>
      <c r="G9" s="149"/>
      <c r="H9" s="156"/>
      <c r="I9" s="150"/>
      <c r="J9" s="151" t="s">
        <v>129</v>
      </c>
      <c r="K9" s="152"/>
      <c r="L9" s="152"/>
      <c r="M9" s="378"/>
      <c r="N9" s="409"/>
      <c r="O9" s="409"/>
      <c r="P9" s="409"/>
    </row>
    <row r="10" spans="1:16" ht="12.75">
      <c r="A10" s="147" t="s">
        <v>9</v>
      </c>
      <c r="B10" s="154" t="s">
        <v>130</v>
      </c>
      <c r="C10" s="149"/>
      <c r="D10" s="149"/>
      <c r="E10" s="149"/>
      <c r="F10" s="149"/>
      <c r="G10" s="149"/>
      <c r="H10" s="156"/>
      <c r="I10" s="150" t="s">
        <v>9</v>
      </c>
      <c r="J10" s="155" t="s">
        <v>131</v>
      </c>
      <c r="K10" s="156">
        <f aca="true" t="shared" si="0" ref="K10:P10">K11+K12+K13</f>
        <v>222421</v>
      </c>
      <c r="L10" s="156">
        <f t="shared" si="0"/>
        <v>280310</v>
      </c>
      <c r="M10" s="379">
        <f t="shared" si="0"/>
        <v>269185</v>
      </c>
      <c r="N10" s="433">
        <f t="shared" si="0"/>
        <v>168556</v>
      </c>
      <c r="O10" s="433">
        <f t="shared" si="0"/>
        <v>181096</v>
      </c>
      <c r="P10" s="433">
        <f t="shared" si="0"/>
        <v>219536</v>
      </c>
    </row>
    <row r="11" spans="1:16" ht="12.75">
      <c r="A11" s="147"/>
      <c r="B11" s="154" t="s">
        <v>132</v>
      </c>
      <c r="C11" s="149">
        <v>301386</v>
      </c>
      <c r="D11" s="149">
        <v>307663</v>
      </c>
      <c r="E11" s="149">
        <v>307663</v>
      </c>
      <c r="F11" s="149">
        <v>266719</v>
      </c>
      <c r="G11" s="149">
        <v>284793</v>
      </c>
      <c r="H11" s="156">
        <v>294312</v>
      </c>
      <c r="I11" s="150"/>
      <c r="J11" s="155" t="s">
        <v>133</v>
      </c>
      <c r="K11" s="153">
        <v>107560</v>
      </c>
      <c r="L11" s="149">
        <v>156176</v>
      </c>
      <c r="M11" s="378">
        <v>154821</v>
      </c>
      <c r="N11" s="409">
        <v>69727</v>
      </c>
      <c r="O11" s="409">
        <v>69997</v>
      </c>
      <c r="P11" s="409">
        <v>100000</v>
      </c>
    </row>
    <row r="12" spans="1:16" ht="12.75">
      <c r="A12" s="147"/>
      <c r="B12" s="154" t="s">
        <v>134</v>
      </c>
      <c r="C12" s="149"/>
      <c r="D12" s="149"/>
      <c r="E12" s="149"/>
      <c r="F12" s="149"/>
      <c r="G12" s="149"/>
      <c r="H12" s="156"/>
      <c r="I12" s="150"/>
      <c r="J12" s="155" t="s">
        <v>135</v>
      </c>
      <c r="K12" s="153">
        <v>29043</v>
      </c>
      <c r="L12" s="149">
        <v>28394</v>
      </c>
      <c r="M12" s="378">
        <v>25119</v>
      </c>
      <c r="N12" s="409">
        <v>13880</v>
      </c>
      <c r="O12" s="409">
        <v>13944</v>
      </c>
      <c r="P12" s="409">
        <v>18000</v>
      </c>
    </row>
    <row r="13" spans="1:16" ht="12.75">
      <c r="A13" s="147"/>
      <c r="B13" s="154" t="s">
        <v>136</v>
      </c>
      <c r="C13" s="149"/>
      <c r="D13" s="149"/>
      <c r="E13" s="149"/>
      <c r="F13" s="149"/>
      <c r="G13" s="149"/>
      <c r="H13" s="156"/>
      <c r="I13" s="150"/>
      <c r="J13" s="155" t="s">
        <v>137</v>
      </c>
      <c r="K13" s="153">
        <v>85818</v>
      </c>
      <c r="L13" s="149">
        <v>95740</v>
      </c>
      <c r="M13" s="378">
        <v>89245</v>
      </c>
      <c r="N13" s="409">
        <v>84949</v>
      </c>
      <c r="O13" s="409">
        <v>97155</v>
      </c>
      <c r="P13" s="409">
        <v>101536</v>
      </c>
    </row>
    <row r="14" spans="1:16" ht="12.75">
      <c r="A14" s="147"/>
      <c r="B14" s="154" t="s">
        <v>138</v>
      </c>
      <c r="C14" s="149">
        <v>104242</v>
      </c>
      <c r="D14" s="149">
        <v>173111</v>
      </c>
      <c r="E14" s="149">
        <v>171575</v>
      </c>
      <c r="F14" s="149">
        <v>59406</v>
      </c>
      <c r="G14" s="149">
        <v>70406</v>
      </c>
      <c r="H14" s="156">
        <v>115401</v>
      </c>
      <c r="I14" s="150" t="s">
        <v>11</v>
      </c>
      <c r="J14" s="155" t="s">
        <v>139</v>
      </c>
      <c r="K14" s="156">
        <f aca="true" t="shared" si="1" ref="K14:P14">K15+K16+K17</f>
        <v>60648</v>
      </c>
      <c r="L14" s="156">
        <f t="shared" si="1"/>
        <v>65977</v>
      </c>
      <c r="M14" s="379">
        <f t="shared" si="1"/>
        <v>63209</v>
      </c>
      <c r="N14" s="433">
        <f t="shared" si="1"/>
        <v>57309</v>
      </c>
      <c r="O14" s="433">
        <f t="shared" si="1"/>
        <v>58194</v>
      </c>
      <c r="P14" s="433">
        <f t="shared" si="1"/>
        <v>58782</v>
      </c>
    </row>
    <row r="15" spans="1:16" ht="12.75">
      <c r="A15" s="147"/>
      <c r="B15" s="154" t="s">
        <v>49</v>
      </c>
      <c r="C15" s="149">
        <f aca="true" t="shared" si="2" ref="C15:H15">C11+C12+C13+C14</f>
        <v>405628</v>
      </c>
      <c r="D15" s="149">
        <f t="shared" si="2"/>
        <v>480774</v>
      </c>
      <c r="E15" s="149">
        <f t="shared" si="2"/>
        <v>479238</v>
      </c>
      <c r="F15" s="149">
        <f t="shared" si="2"/>
        <v>326125</v>
      </c>
      <c r="G15" s="149">
        <f t="shared" si="2"/>
        <v>355199</v>
      </c>
      <c r="H15" s="149">
        <f t="shared" si="2"/>
        <v>409713</v>
      </c>
      <c r="I15" s="150"/>
      <c r="J15" s="155" t="s">
        <v>140</v>
      </c>
      <c r="K15" s="153">
        <v>38426</v>
      </c>
      <c r="L15" s="149">
        <v>42989</v>
      </c>
      <c r="M15" s="378">
        <v>41827</v>
      </c>
      <c r="N15" s="409">
        <v>36579</v>
      </c>
      <c r="O15" s="409">
        <v>37162</v>
      </c>
      <c r="P15" s="409">
        <v>37626</v>
      </c>
    </row>
    <row r="16" spans="1:16" ht="12.75">
      <c r="A16" s="147" t="s">
        <v>68</v>
      </c>
      <c r="B16" s="154" t="s">
        <v>14</v>
      </c>
      <c r="C16" s="149"/>
      <c r="D16" s="149"/>
      <c r="E16" s="149"/>
      <c r="F16" s="149"/>
      <c r="G16" s="149"/>
      <c r="H16" s="156"/>
      <c r="I16" s="150"/>
      <c r="J16" s="155" t="s">
        <v>141</v>
      </c>
      <c r="K16" s="153">
        <v>10262</v>
      </c>
      <c r="L16" s="149">
        <v>11243</v>
      </c>
      <c r="M16" s="378">
        <v>11206</v>
      </c>
      <c r="N16" s="409">
        <v>9749</v>
      </c>
      <c r="O16" s="409">
        <v>9875</v>
      </c>
      <c r="P16" s="409">
        <v>9999</v>
      </c>
    </row>
    <row r="17" spans="1:16" ht="12.75">
      <c r="A17" s="147"/>
      <c r="B17" s="157" t="s">
        <v>142</v>
      </c>
      <c r="C17" s="149"/>
      <c r="D17" s="149"/>
      <c r="E17" s="149"/>
      <c r="F17" s="149"/>
      <c r="G17" s="149"/>
      <c r="H17" s="156"/>
      <c r="I17" s="150"/>
      <c r="J17" s="155" t="s">
        <v>143</v>
      </c>
      <c r="K17" s="153">
        <v>11960</v>
      </c>
      <c r="L17" s="149">
        <v>11745</v>
      </c>
      <c r="M17" s="378">
        <v>10176</v>
      </c>
      <c r="N17" s="409">
        <v>10981</v>
      </c>
      <c r="O17" s="409">
        <v>11157</v>
      </c>
      <c r="P17" s="409">
        <v>11157</v>
      </c>
    </row>
    <row r="18" spans="1:16" ht="12.75">
      <c r="A18" s="147"/>
      <c r="B18" s="157" t="s">
        <v>144</v>
      </c>
      <c r="C18" s="149"/>
      <c r="D18" s="149"/>
      <c r="E18" s="149"/>
      <c r="F18" s="149"/>
      <c r="G18" s="149"/>
      <c r="H18" s="156"/>
      <c r="I18" s="150" t="s">
        <v>145</v>
      </c>
      <c r="J18" s="155" t="s">
        <v>153</v>
      </c>
      <c r="K18" s="156">
        <f aca="true" t="shared" si="3" ref="K18:P18">K19+K20+K21</f>
        <v>27713</v>
      </c>
      <c r="L18" s="156">
        <f t="shared" si="3"/>
        <v>27499</v>
      </c>
      <c r="M18" s="379">
        <f t="shared" si="3"/>
        <v>25095</v>
      </c>
      <c r="N18" s="433">
        <f t="shared" si="3"/>
        <v>9101</v>
      </c>
      <c r="O18" s="433">
        <f t="shared" si="3"/>
        <v>9172</v>
      </c>
      <c r="P18" s="433">
        <f t="shared" si="3"/>
        <v>9232</v>
      </c>
    </row>
    <row r="19" spans="1:16" ht="12.75">
      <c r="A19" s="147"/>
      <c r="B19" s="157" t="s">
        <v>146</v>
      </c>
      <c r="C19" s="158"/>
      <c r="D19" s="149"/>
      <c r="E19" s="149"/>
      <c r="F19" s="158"/>
      <c r="G19" s="158"/>
      <c r="H19" s="457"/>
      <c r="I19" s="150"/>
      <c r="J19" s="155" t="s">
        <v>147</v>
      </c>
      <c r="K19" s="156">
        <v>9548</v>
      </c>
      <c r="L19" s="149">
        <v>9580</v>
      </c>
      <c r="M19" s="379">
        <v>9560</v>
      </c>
      <c r="N19" s="433">
        <v>4026</v>
      </c>
      <c r="O19" s="409">
        <v>4121</v>
      </c>
      <c r="P19" s="409">
        <v>4166</v>
      </c>
    </row>
    <row r="20" spans="1:16" ht="12.75">
      <c r="A20" s="147"/>
      <c r="B20" s="157" t="s">
        <v>148</v>
      </c>
      <c r="C20" s="158">
        <v>27000</v>
      </c>
      <c r="D20" s="149">
        <v>27000</v>
      </c>
      <c r="E20" s="149">
        <v>26127</v>
      </c>
      <c r="F20" s="158">
        <v>21900</v>
      </c>
      <c r="G20" s="158">
        <v>21900</v>
      </c>
      <c r="H20" s="457">
        <v>21900</v>
      </c>
      <c r="I20" s="150"/>
      <c r="J20" s="155" t="s">
        <v>371</v>
      </c>
      <c r="K20" s="153">
        <v>2463</v>
      </c>
      <c r="L20" s="149">
        <v>2477</v>
      </c>
      <c r="M20" s="378">
        <v>2443</v>
      </c>
      <c r="N20" s="409">
        <v>1087</v>
      </c>
      <c r="O20" s="409">
        <v>1114</v>
      </c>
      <c r="P20" s="409">
        <v>1129</v>
      </c>
    </row>
    <row r="21" spans="1:16" ht="12.75">
      <c r="A21" s="147"/>
      <c r="B21" s="154" t="s">
        <v>149</v>
      </c>
      <c r="C21" s="149">
        <v>44800</v>
      </c>
      <c r="D21" s="149">
        <v>42800</v>
      </c>
      <c r="E21" s="149">
        <v>48283</v>
      </c>
      <c r="F21" s="149">
        <v>42000</v>
      </c>
      <c r="G21" s="149">
        <v>42000</v>
      </c>
      <c r="H21" s="156">
        <v>49946</v>
      </c>
      <c r="I21" s="150"/>
      <c r="J21" s="155" t="s">
        <v>150</v>
      </c>
      <c r="K21" s="153">
        <v>15702</v>
      </c>
      <c r="L21" s="149">
        <v>15442</v>
      </c>
      <c r="M21" s="378">
        <v>13092</v>
      </c>
      <c r="N21" s="409">
        <v>3988</v>
      </c>
      <c r="O21" s="409">
        <v>3937</v>
      </c>
      <c r="P21" s="409">
        <v>3937</v>
      </c>
    </row>
    <row r="22" spans="1:16" ht="12.75">
      <c r="A22" s="147"/>
      <c r="B22" s="154" t="s">
        <v>151</v>
      </c>
      <c r="C22" s="149"/>
      <c r="D22" s="149"/>
      <c r="E22" s="149">
        <v>1145</v>
      </c>
      <c r="F22" s="149"/>
      <c r="G22" s="149"/>
      <c r="H22" s="156"/>
      <c r="I22" s="150" t="s">
        <v>15</v>
      </c>
      <c r="J22" s="155" t="s">
        <v>32</v>
      </c>
      <c r="K22" s="153">
        <v>64250</v>
      </c>
      <c r="L22" s="156">
        <v>65300</v>
      </c>
      <c r="M22" s="379">
        <v>59813</v>
      </c>
      <c r="N22" s="433">
        <v>44421</v>
      </c>
      <c r="O22" s="409">
        <v>44421</v>
      </c>
      <c r="P22" s="409">
        <v>50667</v>
      </c>
    </row>
    <row r="23" spans="1:16" ht="12.75">
      <c r="A23" s="147"/>
      <c r="B23" s="154" t="s">
        <v>65</v>
      </c>
      <c r="C23" s="149">
        <f>C17+C18+C19+C20+C21+C22</f>
        <v>71800</v>
      </c>
      <c r="D23" s="149">
        <f>D17+D18+D19+D20+D21+D22</f>
        <v>69800</v>
      </c>
      <c r="E23" s="149">
        <f>E17+E18+E19+E20+E21+E22</f>
        <v>75555</v>
      </c>
      <c r="F23" s="149">
        <f>F17+F18+F19+F20+F21+F22</f>
        <v>63900</v>
      </c>
      <c r="G23" s="149">
        <v>63900</v>
      </c>
      <c r="H23" s="149">
        <f>H20+H21</f>
        <v>71846</v>
      </c>
      <c r="I23" s="150" t="s">
        <v>17</v>
      </c>
      <c r="J23" s="155" t="s">
        <v>33</v>
      </c>
      <c r="K23" s="153">
        <v>169047</v>
      </c>
      <c r="L23" s="149">
        <v>172674</v>
      </c>
      <c r="M23" s="379">
        <v>163843</v>
      </c>
      <c r="N23" s="433">
        <v>158066</v>
      </c>
      <c r="O23" s="409">
        <v>175015</v>
      </c>
      <c r="P23" s="409">
        <v>175796</v>
      </c>
    </row>
    <row r="24" spans="1:16" ht="12.75">
      <c r="A24" s="147" t="s">
        <v>13</v>
      </c>
      <c r="B24" s="154" t="s">
        <v>16</v>
      </c>
      <c r="C24" s="149">
        <v>14459</v>
      </c>
      <c r="D24" s="149">
        <v>16459</v>
      </c>
      <c r="E24" s="149">
        <v>16242</v>
      </c>
      <c r="F24" s="149">
        <v>13303</v>
      </c>
      <c r="G24" s="149">
        <v>13432</v>
      </c>
      <c r="H24" s="156">
        <v>15972</v>
      </c>
      <c r="I24" s="161"/>
      <c r="J24" s="151" t="s">
        <v>154</v>
      </c>
      <c r="K24" s="160">
        <f aca="true" t="shared" si="4" ref="K24:P24">K23+K22+K18+K14+K10+K6</f>
        <v>544079</v>
      </c>
      <c r="L24" s="160">
        <f t="shared" si="4"/>
        <v>611760</v>
      </c>
      <c r="M24" s="380">
        <f t="shared" si="4"/>
        <v>581145</v>
      </c>
      <c r="N24" s="434">
        <f t="shared" si="4"/>
        <v>437453</v>
      </c>
      <c r="O24" s="434">
        <f t="shared" si="4"/>
        <v>467898</v>
      </c>
      <c r="P24" s="434">
        <f t="shared" si="4"/>
        <v>514013</v>
      </c>
    </row>
    <row r="25" spans="1:16" ht="12.75">
      <c r="A25" s="147" t="s">
        <v>152</v>
      </c>
      <c r="B25" s="154" t="s">
        <v>83</v>
      </c>
      <c r="C25" s="149">
        <v>180</v>
      </c>
      <c r="D25" s="149">
        <v>865</v>
      </c>
      <c r="E25" s="149">
        <v>885</v>
      </c>
      <c r="F25" s="149"/>
      <c r="G25" s="149"/>
      <c r="H25" s="156"/>
      <c r="I25" s="150"/>
      <c r="J25" s="162"/>
      <c r="K25" s="153"/>
      <c r="L25" s="163"/>
      <c r="M25" s="378"/>
      <c r="N25" s="409"/>
      <c r="O25" s="409"/>
      <c r="P25" s="409"/>
    </row>
    <row r="26" spans="1:16" ht="12.75">
      <c r="A26" s="159"/>
      <c r="B26" s="148" t="s">
        <v>76</v>
      </c>
      <c r="C26" s="160">
        <f aca="true" t="shared" si="5" ref="C26:H26">C15+C23+C24+C25</f>
        <v>492067</v>
      </c>
      <c r="D26" s="160">
        <f t="shared" si="5"/>
        <v>567898</v>
      </c>
      <c r="E26" s="160">
        <f t="shared" si="5"/>
        <v>571920</v>
      </c>
      <c r="F26" s="160">
        <f t="shared" si="5"/>
        <v>403328</v>
      </c>
      <c r="G26" s="160">
        <f t="shared" si="5"/>
        <v>432531</v>
      </c>
      <c r="H26" s="160">
        <f t="shared" si="5"/>
        <v>497531</v>
      </c>
      <c r="I26" s="150"/>
      <c r="J26" s="162"/>
      <c r="K26" s="153"/>
      <c r="L26" s="163"/>
      <c r="M26" s="378"/>
      <c r="N26" s="409"/>
      <c r="O26" s="409"/>
      <c r="P26" s="409"/>
    </row>
    <row r="27" spans="1:16" ht="12.75">
      <c r="A27" s="147"/>
      <c r="B27" s="148" t="s">
        <v>155</v>
      </c>
      <c r="C27" s="149"/>
      <c r="D27" s="149"/>
      <c r="E27" s="149"/>
      <c r="F27" s="149"/>
      <c r="G27" s="149"/>
      <c r="H27" s="156"/>
      <c r="I27" s="150"/>
      <c r="J27" s="162" t="s">
        <v>156</v>
      </c>
      <c r="K27" s="153"/>
      <c r="L27" s="163"/>
      <c r="M27" s="378"/>
      <c r="N27" s="409"/>
      <c r="O27" s="409"/>
      <c r="P27" s="409"/>
    </row>
    <row r="28" spans="1:16" s="35" customFormat="1" ht="12.75">
      <c r="A28" s="147" t="s">
        <v>94</v>
      </c>
      <c r="B28" s="154" t="s">
        <v>157</v>
      </c>
      <c r="C28" s="149">
        <v>25101</v>
      </c>
      <c r="D28" s="149">
        <v>25242</v>
      </c>
      <c r="E28" s="149">
        <v>25024</v>
      </c>
      <c r="F28" s="149"/>
      <c r="G28" s="149">
        <v>47189</v>
      </c>
      <c r="H28" s="156">
        <v>47189</v>
      </c>
      <c r="I28" s="150" t="s">
        <v>9</v>
      </c>
      <c r="J28" s="164" t="s">
        <v>35</v>
      </c>
      <c r="K28" s="153">
        <v>3083</v>
      </c>
      <c r="L28" s="163">
        <v>7115</v>
      </c>
      <c r="M28" s="378">
        <v>7094</v>
      </c>
      <c r="N28" s="409">
        <v>450</v>
      </c>
      <c r="O28" s="409">
        <v>32740</v>
      </c>
      <c r="P28" s="409">
        <v>41139</v>
      </c>
    </row>
    <row r="29" spans="1:16" ht="12.75">
      <c r="A29" s="147" t="s">
        <v>68</v>
      </c>
      <c r="B29" s="154" t="s">
        <v>18</v>
      </c>
      <c r="C29" s="149">
        <v>360</v>
      </c>
      <c r="D29" s="149">
        <v>360</v>
      </c>
      <c r="E29" s="149">
        <v>360</v>
      </c>
      <c r="F29" s="149">
        <v>360</v>
      </c>
      <c r="G29" s="149">
        <v>841</v>
      </c>
      <c r="H29" s="156">
        <v>841</v>
      </c>
      <c r="I29" s="150" t="s">
        <v>11</v>
      </c>
      <c r="J29" s="164" t="s">
        <v>36</v>
      </c>
      <c r="K29" s="153">
        <v>50000</v>
      </c>
      <c r="L29" s="163">
        <v>55110</v>
      </c>
      <c r="M29" s="378">
        <v>55103</v>
      </c>
      <c r="N29" s="409"/>
      <c r="O29" s="409"/>
      <c r="P29" s="409">
        <v>2540</v>
      </c>
    </row>
    <row r="30" spans="1:16" ht="12.75">
      <c r="A30" s="147" t="s">
        <v>13</v>
      </c>
      <c r="B30" s="154" t="s">
        <v>88</v>
      </c>
      <c r="C30" s="149"/>
      <c r="D30" s="149"/>
      <c r="E30" s="149">
        <v>313</v>
      </c>
      <c r="F30" s="149"/>
      <c r="G30" s="149"/>
      <c r="H30" s="156"/>
      <c r="I30" s="150" t="s">
        <v>13</v>
      </c>
      <c r="J30" s="164" t="s">
        <v>38</v>
      </c>
      <c r="K30" s="153"/>
      <c r="L30" s="163"/>
      <c r="M30" s="378"/>
      <c r="N30" s="435"/>
      <c r="O30" s="409">
        <v>19733</v>
      </c>
      <c r="P30" s="409">
        <v>19733</v>
      </c>
    </row>
    <row r="31" spans="1:16" ht="12.75">
      <c r="A31" s="150"/>
      <c r="B31" s="165" t="s">
        <v>158</v>
      </c>
      <c r="C31" s="166">
        <f aca="true" t="shared" si="6" ref="C31:H31">C28+C29+C30</f>
        <v>25461</v>
      </c>
      <c r="D31" s="166">
        <f t="shared" si="6"/>
        <v>25602</v>
      </c>
      <c r="E31" s="166">
        <f t="shared" si="6"/>
        <v>25697</v>
      </c>
      <c r="F31" s="166">
        <f t="shared" si="6"/>
        <v>360</v>
      </c>
      <c r="G31" s="166">
        <f t="shared" si="6"/>
        <v>48030</v>
      </c>
      <c r="H31" s="166">
        <f t="shared" si="6"/>
        <v>48030</v>
      </c>
      <c r="I31" s="150"/>
      <c r="J31" s="162" t="s">
        <v>159</v>
      </c>
      <c r="K31" s="166">
        <f aca="true" t="shared" si="7" ref="K31:P31">K28+K29+K30</f>
        <v>53083</v>
      </c>
      <c r="L31" s="166">
        <f t="shared" si="7"/>
        <v>62225</v>
      </c>
      <c r="M31" s="381">
        <f t="shared" si="7"/>
        <v>62197</v>
      </c>
      <c r="N31" s="435">
        <f t="shared" si="7"/>
        <v>450</v>
      </c>
      <c r="O31" s="435">
        <f t="shared" si="7"/>
        <v>52473</v>
      </c>
      <c r="P31" s="435">
        <f t="shared" si="7"/>
        <v>63412</v>
      </c>
    </row>
    <row r="32" spans="1:16" ht="12.75">
      <c r="A32" s="150"/>
      <c r="B32" s="165" t="s">
        <v>160</v>
      </c>
      <c r="C32" s="166">
        <v>79634</v>
      </c>
      <c r="D32" s="166">
        <v>80485</v>
      </c>
      <c r="E32" s="166">
        <v>80485</v>
      </c>
      <c r="F32" s="166">
        <v>34215</v>
      </c>
      <c r="G32" s="166">
        <v>47756</v>
      </c>
      <c r="H32" s="166">
        <v>39810</v>
      </c>
      <c r="I32" s="150"/>
      <c r="J32" s="162" t="s">
        <v>161</v>
      </c>
      <c r="K32" s="166"/>
      <c r="L32" s="166"/>
      <c r="M32" s="381"/>
      <c r="N32" s="436"/>
      <c r="O32" s="410">
        <v>7946</v>
      </c>
      <c r="P32" s="410">
        <v>7946</v>
      </c>
    </row>
    <row r="33" spans="1:16" ht="12.75">
      <c r="A33" s="167"/>
      <c r="B33" s="168" t="s">
        <v>26</v>
      </c>
      <c r="C33" s="169">
        <f aca="true" t="shared" si="8" ref="C33:H33">C26+C31+C32</f>
        <v>597162</v>
      </c>
      <c r="D33" s="169">
        <f t="shared" si="8"/>
        <v>673985</v>
      </c>
      <c r="E33" s="169">
        <f t="shared" si="8"/>
        <v>678102</v>
      </c>
      <c r="F33" s="169">
        <f t="shared" si="8"/>
        <v>437903</v>
      </c>
      <c r="G33" s="169">
        <f t="shared" si="8"/>
        <v>528317</v>
      </c>
      <c r="H33" s="169">
        <f t="shared" si="8"/>
        <v>585371</v>
      </c>
      <c r="I33" s="167"/>
      <c r="J33" s="170" t="s">
        <v>41</v>
      </c>
      <c r="K33" s="169">
        <f aca="true" t="shared" si="9" ref="K33:P33">K24+K31+K32</f>
        <v>597162</v>
      </c>
      <c r="L33" s="169">
        <f t="shared" si="9"/>
        <v>673985</v>
      </c>
      <c r="M33" s="382">
        <f t="shared" si="9"/>
        <v>643342</v>
      </c>
      <c r="N33" s="436">
        <f t="shared" si="9"/>
        <v>437903</v>
      </c>
      <c r="O33" s="436">
        <f t="shared" si="9"/>
        <v>528317</v>
      </c>
      <c r="P33" s="436">
        <f t="shared" si="9"/>
        <v>585371</v>
      </c>
    </row>
    <row r="34" spans="9:15" ht="15.75">
      <c r="I34" s="171"/>
      <c r="J34" s="172"/>
      <c r="M34" s="94"/>
      <c r="N34" s="94"/>
      <c r="O34" s="411"/>
    </row>
    <row r="35" spans="10:15" ht="15.75">
      <c r="J35" s="172"/>
      <c r="M35" s="94"/>
      <c r="N35" s="94"/>
      <c r="O35" s="411"/>
    </row>
    <row r="36" spans="10:15" ht="15.75">
      <c r="J36" s="172"/>
      <c r="M36" s="94"/>
      <c r="N36" s="94"/>
      <c r="O36" s="411"/>
    </row>
    <row r="37" spans="10:15" ht="15.75">
      <c r="J37" s="172"/>
      <c r="M37" s="94"/>
      <c r="N37" s="94"/>
      <c r="O37" s="411"/>
    </row>
    <row r="38" spans="10:15" ht="15.75">
      <c r="J38" s="172"/>
      <c r="M38" s="95"/>
      <c r="N38" s="95"/>
      <c r="O38" s="411"/>
    </row>
    <row r="39" spans="10:15" ht="15.75">
      <c r="J39" s="172"/>
      <c r="M39" s="95"/>
      <c r="N39" s="95"/>
      <c r="O39" s="411"/>
    </row>
    <row r="40" spans="10:15" ht="15.75">
      <c r="J40" s="172"/>
      <c r="M40" s="95"/>
      <c r="N40" s="95"/>
      <c r="O40" s="411"/>
    </row>
    <row r="41" spans="10:15" ht="15.75">
      <c r="J41" s="172"/>
      <c r="M41" s="95"/>
      <c r="N41" s="95"/>
      <c r="O41" s="411"/>
    </row>
    <row r="42" spans="10:15" ht="15.75">
      <c r="J42" s="172"/>
      <c r="O42" s="411"/>
    </row>
    <row r="43" ht="15.75">
      <c r="O43" s="411"/>
    </row>
    <row r="44" ht="15.75">
      <c r="O44" s="411"/>
    </row>
    <row r="45" ht="15.75">
      <c r="O45" s="411"/>
    </row>
    <row r="46" ht="15.75">
      <c r="O46" s="411"/>
    </row>
  </sheetData>
  <sheetProtection selectLockedCells="1" selectUnlockedCells="1"/>
  <mergeCells count="2">
    <mergeCell ref="A4:P4"/>
    <mergeCell ref="A5:P5"/>
  </mergeCells>
  <printOptions/>
  <pageMargins left="0.17" right="0.19" top="0.19" bottom="0.25" header="0.19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K67" sqref="K67"/>
    </sheetView>
  </sheetViews>
  <sheetFormatPr defaultColWidth="9.00390625" defaultRowHeight="12.75"/>
  <cols>
    <col min="1" max="1" width="4.875" style="0" customWidth="1"/>
    <col min="2" max="2" width="35.00390625" style="0" customWidth="1"/>
    <col min="3" max="4" width="10.75390625" style="0" customWidth="1"/>
    <col min="5" max="5" width="10.125" style="0" customWidth="1"/>
    <col min="6" max="7" width="10.00390625" style="0" customWidth="1"/>
    <col min="8" max="8" width="9.375" style="3" customWidth="1"/>
  </cols>
  <sheetData>
    <row r="1" spans="1:8" ht="15.75">
      <c r="A1" s="95"/>
      <c r="B1" s="95"/>
      <c r="C1" s="95"/>
      <c r="D1" s="95"/>
      <c r="E1" s="95"/>
      <c r="F1" s="96"/>
      <c r="G1" s="96"/>
      <c r="H1" s="96" t="s">
        <v>162</v>
      </c>
    </row>
    <row r="2" spans="1:8" ht="10.5" customHeight="1">
      <c r="A2" s="95"/>
      <c r="B2" s="95"/>
      <c r="C2" s="95"/>
      <c r="D2" s="95"/>
      <c r="E2" s="95"/>
      <c r="F2" s="96"/>
      <c r="G2" s="96"/>
      <c r="H2" s="96" t="s">
        <v>42</v>
      </c>
    </row>
    <row r="3" spans="1:6" ht="9.75" customHeight="1">
      <c r="A3" s="134"/>
      <c r="B3" s="173"/>
      <c r="C3" s="173"/>
      <c r="D3" s="173"/>
      <c r="E3" s="173"/>
      <c r="F3" s="174"/>
    </row>
    <row r="4" spans="1:8" ht="18.75" customHeight="1">
      <c r="A4" s="496" t="s">
        <v>163</v>
      </c>
      <c r="B4" s="496"/>
      <c r="C4" s="496"/>
      <c r="D4" s="496"/>
      <c r="E4" s="496"/>
      <c r="F4" s="496"/>
      <c r="G4" s="492"/>
      <c r="H4" s="492"/>
    </row>
    <row r="5" spans="1:8" ht="17.25" customHeight="1">
      <c r="A5" s="498" t="s">
        <v>360</v>
      </c>
      <c r="B5" s="498"/>
      <c r="C5" s="498"/>
      <c r="D5" s="498"/>
      <c r="E5" s="498"/>
      <c r="F5" s="498"/>
      <c r="G5" s="492"/>
      <c r="H5" s="492"/>
    </row>
    <row r="6" spans="1:6" ht="18.75" customHeight="1">
      <c r="A6" s="95"/>
      <c r="B6" s="95"/>
      <c r="C6" s="95"/>
      <c r="D6" s="95"/>
      <c r="E6" s="95"/>
      <c r="F6" s="95"/>
    </row>
    <row r="7" spans="1:8" s="64" customFormat="1" ht="48.75" customHeight="1">
      <c r="A7" s="95"/>
      <c r="B7" s="95"/>
      <c r="C7" s="95"/>
      <c r="D7" s="95"/>
      <c r="E7" s="95"/>
      <c r="F7" s="96"/>
      <c r="G7" s="96"/>
      <c r="H7" s="96" t="s">
        <v>2</v>
      </c>
    </row>
    <row r="8" spans="1:8" ht="45">
      <c r="A8" s="175" t="s">
        <v>3</v>
      </c>
      <c r="B8" s="176" t="s">
        <v>4</v>
      </c>
      <c r="C8" s="179" t="s">
        <v>5</v>
      </c>
      <c r="D8" s="177" t="s">
        <v>356</v>
      </c>
      <c r="E8" s="178" t="s">
        <v>394</v>
      </c>
      <c r="F8" s="197" t="s">
        <v>357</v>
      </c>
      <c r="G8" s="387" t="s">
        <v>438</v>
      </c>
      <c r="H8" s="387" t="s">
        <v>463</v>
      </c>
    </row>
    <row r="9" spans="1:8" ht="19.5" customHeight="1">
      <c r="A9" s="48" t="s">
        <v>7</v>
      </c>
      <c r="B9" s="180" t="s">
        <v>10</v>
      </c>
      <c r="C9" s="21"/>
      <c r="D9" s="181"/>
      <c r="E9" s="181"/>
      <c r="F9" s="349"/>
      <c r="G9" s="353"/>
      <c r="H9" s="353"/>
    </row>
    <row r="10" spans="1:8" ht="18.75" customHeight="1">
      <c r="A10" s="43" t="s">
        <v>9</v>
      </c>
      <c r="B10" s="182" t="s">
        <v>164</v>
      </c>
      <c r="C10" s="21">
        <v>301386</v>
      </c>
      <c r="D10" s="183">
        <v>307663</v>
      </c>
      <c r="E10" s="183">
        <v>307663</v>
      </c>
      <c r="F10" s="349">
        <v>266719</v>
      </c>
      <c r="G10" s="353">
        <v>284793</v>
      </c>
      <c r="H10" s="353">
        <v>294312</v>
      </c>
    </row>
    <row r="11" spans="1:8" ht="18.75" customHeight="1">
      <c r="A11" s="43" t="s">
        <v>11</v>
      </c>
      <c r="B11" s="182" t="s">
        <v>165</v>
      </c>
      <c r="C11" s="21">
        <v>90896</v>
      </c>
      <c r="D11" s="183">
        <v>155008</v>
      </c>
      <c r="E11" s="183">
        <v>154444</v>
      </c>
      <c r="F11" s="349">
        <v>59406</v>
      </c>
      <c r="G11" s="353">
        <v>70406</v>
      </c>
      <c r="H11" s="353">
        <v>115401</v>
      </c>
    </row>
    <row r="12" spans="1:8" ht="18.75" customHeight="1">
      <c r="A12" s="43"/>
      <c r="B12" s="180" t="s">
        <v>166</v>
      </c>
      <c r="C12" s="184">
        <f aca="true" t="shared" si="0" ref="C12:H12">C10+C11</f>
        <v>392282</v>
      </c>
      <c r="D12" s="184">
        <f t="shared" si="0"/>
        <v>462671</v>
      </c>
      <c r="E12" s="184">
        <f t="shared" si="0"/>
        <v>462107</v>
      </c>
      <c r="F12" s="383">
        <f t="shared" si="0"/>
        <v>326125</v>
      </c>
      <c r="G12" s="412">
        <f t="shared" si="0"/>
        <v>355199</v>
      </c>
      <c r="H12" s="412">
        <f t="shared" si="0"/>
        <v>409713</v>
      </c>
    </row>
    <row r="13" spans="1:8" ht="18.75" customHeight="1">
      <c r="A13" s="48" t="s">
        <v>24</v>
      </c>
      <c r="B13" s="180" t="s">
        <v>167</v>
      </c>
      <c r="C13" s="21"/>
      <c r="D13" s="181"/>
      <c r="E13" s="181" t="s">
        <v>369</v>
      </c>
      <c r="F13" s="349"/>
      <c r="G13" s="353"/>
      <c r="H13" s="353"/>
    </row>
    <row r="14" spans="1:8" ht="18.75" customHeight="1">
      <c r="A14" s="43" t="s">
        <v>9</v>
      </c>
      <c r="B14" s="182" t="s">
        <v>168</v>
      </c>
      <c r="C14" s="21">
        <v>0</v>
      </c>
      <c r="D14" s="183">
        <v>141</v>
      </c>
      <c r="E14" s="183">
        <v>141</v>
      </c>
      <c r="F14" s="349">
        <v>0</v>
      </c>
      <c r="G14" s="353">
        <v>0</v>
      </c>
      <c r="H14" s="353">
        <v>0</v>
      </c>
    </row>
    <row r="15" spans="1:8" ht="18.75" customHeight="1">
      <c r="A15" s="43" t="s">
        <v>11</v>
      </c>
      <c r="B15" s="182" t="s">
        <v>169</v>
      </c>
      <c r="C15" s="21">
        <v>25101</v>
      </c>
      <c r="D15" s="183">
        <v>25101</v>
      </c>
      <c r="E15" s="183">
        <v>24883</v>
      </c>
      <c r="F15" s="349">
        <v>0</v>
      </c>
      <c r="G15" s="353">
        <v>47189</v>
      </c>
      <c r="H15" s="353">
        <v>47189</v>
      </c>
    </row>
    <row r="16" spans="1:8" ht="18.75" customHeight="1">
      <c r="A16" s="43"/>
      <c r="B16" s="180" t="s">
        <v>50</v>
      </c>
      <c r="C16" s="184">
        <f>C14+C15</f>
        <v>25101</v>
      </c>
      <c r="D16" s="184">
        <f>D14+D15</f>
        <v>25242</v>
      </c>
      <c r="E16" s="184">
        <f>E14+E15</f>
        <v>25024</v>
      </c>
      <c r="F16" s="383">
        <f>F14+F15</f>
        <v>0</v>
      </c>
      <c r="G16" s="412">
        <f>G14+G15</f>
        <v>47189</v>
      </c>
      <c r="H16" s="354">
        <v>47189</v>
      </c>
    </row>
    <row r="17" spans="1:8" ht="18.75" customHeight="1">
      <c r="A17" s="48" t="s">
        <v>54</v>
      </c>
      <c r="B17" s="180" t="s">
        <v>14</v>
      </c>
      <c r="C17" s="33">
        <v>71800</v>
      </c>
      <c r="D17" s="181">
        <v>69800</v>
      </c>
      <c r="E17" s="181">
        <v>75555</v>
      </c>
      <c r="F17" s="384">
        <v>63900</v>
      </c>
      <c r="G17" s="413">
        <v>63900</v>
      </c>
      <c r="H17" s="354">
        <v>71846</v>
      </c>
    </row>
    <row r="18" spans="1:8" ht="18.75" customHeight="1">
      <c r="A18" s="48" t="s">
        <v>66</v>
      </c>
      <c r="B18" s="180" t="s">
        <v>16</v>
      </c>
      <c r="C18" s="33"/>
      <c r="D18" s="181"/>
      <c r="E18" s="181"/>
      <c r="F18" s="384"/>
      <c r="G18" s="353"/>
      <c r="H18" s="353"/>
    </row>
    <row r="19" spans="1:8" ht="18.75" customHeight="1">
      <c r="A19" s="43" t="s">
        <v>9</v>
      </c>
      <c r="B19" s="182" t="s">
        <v>170</v>
      </c>
      <c r="C19" s="33"/>
      <c r="D19" s="183"/>
      <c r="E19" s="183">
        <v>1118</v>
      </c>
      <c r="F19" s="384"/>
      <c r="G19" s="353"/>
      <c r="H19" s="353"/>
    </row>
    <row r="20" spans="1:8" s="29" customFormat="1" ht="18.75" customHeight="1">
      <c r="A20" s="43" t="s">
        <v>11</v>
      </c>
      <c r="B20" s="182" t="s">
        <v>69</v>
      </c>
      <c r="C20" s="21">
        <v>5850</v>
      </c>
      <c r="D20" s="183">
        <v>5850</v>
      </c>
      <c r="E20" s="183">
        <v>6618</v>
      </c>
      <c r="F20" s="349">
        <v>6050</v>
      </c>
      <c r="G20" s="353">
        <v>6050</v>
      </c>
      <c r="H20" s="353">
        <v>6050</v>
      </c>
    </row>
    <row r="21" spans="1:8" s="29" customFormat="1" ht="18.75" customHeight="1">
      <c r="A21" s="43" t="s">
        <v>13</v>
      </c>
      <c r="B21" s="182" t="s">
        <v>70</v>
      </c>
      <c r="C21" s="21">
        <v>2999</v>
      </c>
      <c r="D21" s="183">
        <v>2999</v>
      </c>
      <c r="E21" s="183">
        <v>1678</v>
      </c>
      <c r="F21" s="349">
        <v>2870</v>
      </c>
      <c r="G21" s="353">
        <v>2870</v>
      </c>
      <c r="H21" s="353">
        <v>2870</v>
      </c>
    </row>
    <row r="22" spans="1:8" s="29" customFormat="1" ht="18.75" customHeight="1">
      <c r="A22" s="43" t="s">
        <v>15</v>
      </c>
      <c r="B22" s="182" t="s">
        <v>71</v>
      </c>
      <c r="C22" s="21">
        <v>3000</v>
      </c>
      <c r="D22" s="183">
        <v>3000</v>
      </c>
      <c r="E22" s="183">
        <v>1533</v>
      </c>
      <c r="F22" s="349">
        <v>0</v>
      </c>
      <c r="G22" s="353">
        <v>0</v>
      </c>
      <c r="H22" s="353">
        <v>2540</v>
      </c>
    </row>
    <row r="23" spans="1:8" s="29" customFormat="1" ht="18.75" customHeight="1">
      <c r="A23" s="43" t="s">
        <v>17</v>
      </c>
      <c r="B23" s="182" t="s">
        <v>72</v>
      </c>
      <c r="C23" s="21">
        <v>1137</v>
      </c>
      <c r="D23" s="183">
        <v>1137</v>
      </c>
      <c r="E23" s="183">
        <v>924</v>
      </c>
      <c r="F23" s="349">
        <v>739</v>
      </c>
      <c r="G23" s="353">
        <v>739</v>
      </c>
      <c r="H23" s="353">
        <v>739</v>
      </c>
    </row>
    <row r="24" spans="1:8" s="29" customFormat="1" ht="18.75" customHeight="1">
      <c r="A24" s="43" t="s">
        <v>19</v>
      </c>
      <c r="B24" s="182" t="s">
        <v>73</v>
      </c>
      <c r="C24" s="21">
        <v>1373</v>
      </c>
      <c r="D24" s="183">
        <v>1373</v>
      </c>
      <c r="E24" s="183">
        <v>610</v>
      </c>
      <c r="F24" s="349">
        <v>544</v>
      </c>
      <c r="G24" s="353">
        <v>673</v>
      </c>
      <c r="H24" s="353">
        <v>673</v>
      </c>
    </row>
    <row r="25" spans="1:8" s="29" customFormat="1" ht="18.75" customHeight="1">
      <c r="A25" s="43" t="s">
        <v>21</v>
      </c>
      <c r="B25" s="182" t="s">
        <v>75</v>
      </c>
      <c r="C25" s="21"/>
      <c r="D25" s="183">
        <v>2000</v>
      </c>
      <c r="E25" s="183">
        <v>3694</v>
      </c>
      <c r="F25" s="349">
        <v>3000</v>
      </c>
      <c r="G25" s="353">
        <v>3000</v>
      </c>
      <c r="H25" s="353">
        <v>3000</v>
      </c>
    </row>
    <row r="26" spans="1:8" ht="18" customHeight="1">
      <c r="A26" s="43"/>
      <c r="B26" s="180" t="s">
        <v>76</v>
      </c>
      <c r="C26" s="181">
        <f aca="true" t="shared" si="1" ref="C26:H26">C19+C20+C21+C23+C24+C25+C22</f>
        <v>14359</v>
      </c>
      <c r="D26" s="181">
        <f t="shared" si="1"/>
        <v>16359</v>
      </c>
      <c r="E26" s="181">
        <f t="shared" si="1"/>
        <v>16175</v>
      </c>
      <c r="F26" s="385">
        <f t="shared" si="1"/>
        <v>13203</v>
      </c>
      <c r="G26" s="414">
        <f t="shared" si="1"/>
        <v>13332</v>
      </c>
      <c r="H26" s="414">
        <f t="shared" si="1"/>
        <v>15872</v>
      </c>
    </row>
    <row r="27" spans="1:8" ht="18.75" customHeight="1">
      <c r="A27" s="48" t="s">
        <v>77</v>
      </c>
      <c r="B27" s="180" t="s">
        <v>18</v>
      </c>
      <c r="C27" s="33">
        <v>360</v>
      </c>
      <c r="D27" s="181">
        <v>360</v>
      </c>
      <c r="E27" s="181">
        <v>360</v>
      </c>
      <c r="F27" s="384">
        <v>360</v>
      </c>
      <c r="G27" s="354">
        <v>841</v>
      </c>
      <c r="H27" s="354">
        <v>841</v>
      </c>
    </row>
    <row r="28" spans="1:8" ht="18.75" customHeight="1">
      <c r="A28" s="48" t="s">
        <v>82</v>
      </c>
      <c r="B28" s="180" t="s">
        <v>20</v>
      </c>
      <c r="C28" s="33">
        <v>180</v>
      </c>
      <c r="D28" s="181">
        <v>865</v>
      </c>
      <c r="E28" s="181">
        <v>885</v>
      </c>
      <c r="F28" s="384">
        <v>0</v>
      </c>
      <c r="G28" s="354">
        <v>0</v>
      </c>
      <c r="H28" s="354">
        <v>0</v>
      </c>
    </row>
    <row r="29" spans="1:8" ht="18.75" customHeight="1">
      <c r="A29" s="48" t="s">
        <v>87</v>
      </c>
      <c r="B29" s="180" t="s">
        <v>22</v>
      </c>
      <c r="C29" s="33">
        <v>0</v>
      </c>
      <c r="D29" s="181">
        <v>0</v>
      </c>
      <c r="E29" s="181">
        <v>313</v>
      </c>
      <c r="F29" s="384">
        <v>0</v>
      </c>
      <c r="G29" s="354">
        <v>0</v>
      </c>
      <c r="H29" s="354">
        <v>0</v>
      </c>
    </row>
    <row r="30" spans="1:8" ht="18.75" customHeight="1">
      <c r="A30" s="48"/>
      <c r="B30" s="180" t="s">
        <v>171</v>
      </c>
      <c r="C30" s="184">
        <f aca="true" t="shared" si="2" ref="C30:H30">C29+C28+C27+C17+C26+C16+C12</f>
        <v>504082</v>
      </c>
      <c r="D30" s="184">
        <f t="shared" si="2"/>
        <v>575297</v>
      </c>
      <c r="E30" s="184">
        <f t="shared" si="2"/>
        <v>580419</v>
      </c>
      <c r="F30" s="383">
        <f t="shared" si="2"/>
        <v>403588</v>
      </c>
      <c r="G30" s="412">
        <f t="shared" si="2"/>
        <v>480461</v>
      </c>
      <c r="H30" s="412">
        <f t="shared" si="2"/>
        <v>545461</v>
      </c>
    </row>
    <row r="31" spans="1:8" ht="18.75" customHeight="1">
      <c r="A31" s="48" t="s">
        <v>92</v>
      </c>
      <c r="B31" s="185" t="s">
        <v>93</v>
      </c>
      <c r="C31" s="21"/>
      <c r="D31" s="186"/>
      <c r="E31" s="186"/>
      <c r="F31" s="349"/>
      <c r="G31" s="353"/>
      <c r="H31" s="353"/>
    </row>
    <row r="32" spans="1:8" ht="18.75" customHeight="1">
      <c r="A32" s="43" t="s">
        <v>9</v>
      </c>
      <c r="B32" s="187" t="s">
        <v>315</v>
      </c>
      <c r="C32" s="21">
        <v>79634</v>
      </c>
      <c r="D32" s="188">
        <v>71344</v>
      </c>
      <c r="E32" s="188">
        <v>71344</v>
      </c>
      <c r="F32" s="349">
        <v>34215</v>
      </c>
      <c r="G32" s="353">
        <v>47571</v>
      </c>
      <c r="H32" s="353">
        <v>39625</v>
      </c>
    </row>
    <row r="33" spans="1:8" ht="18.75" customHeight="1">
      <c r="A33" s="43"/>
      <c r="B33" s="189" t="s">
        <v>172</v>
      </c>
      <c r="C33" s="190">
        <f aca="true" t="shared" si="3" ref="C33:H33">C12+C16+C17+C26+C27+C28+C29+C32</f>
        <v>583716</v>
      </c>
      <c r="D33" s="190">
        <f t="shared" si="3"/>
        <v>646641</v>
      </c>
      <c r="E33" s="190">
        <f t="shared" si="3"/>
        <v>651763</v>
      </c>
      <c r="F33" s="386">
        <f t="shared" si="3"/>
        <v>437803</v>
      </c>
      <c r="G33" s="415">
        <f t="shared" si="3"/>
        <v>528032</v>
      </c>
      <c r="H33" s="415">
        <f t="shared" si="3"/>
        <v>585086</v>
      </c>
    </row>
    <row r="34" spans="1:7" ht="18" customHeight="1">
      <c r="A34" s="171"/>
      <c r="B34" s="191"/>
      <c r="C34" s="191"/>
      <c r="D34" s="191"/>
      <c r="E34" s="191"/>
      <c r="F34" s="192"/>
      <c r="G34" s="193"/>
    </row>
    <row r="35" spans="1:6" ht="18.75" customHeight="1">
      <c r="A35" s="171"/>
      <c r="B35" s="191"/>
      <c r="C35" s="191"/>
      <c r="D35" s="191"/>
      <c r="E35" s="191"/>
      <c r="F35" s="192"/>
    </row>
    <row r="36" spans="1:6" ht="18.75" customHeight="1">
      <c r="A36" s="171"/>
      <c r="B36" s="191"/>
      <c r="C36" s="191"/>
      <c r="D36" s="191"/>
      <c r="E36" s="191"/>
      <c r="F36" s="192"/>
    </row>
    <row r="37" spans="1:6" ht="18.75" customHeight="1">
      <c r="A37" s="171"/>
      <c r="B37" s="191"/>
      <c r="C37" s="191"/>
      <c r="D37" s="191"/>
      <c r="E37" s="191"/>
      <c r="F37" s="192"/>
    </row>
    <row r="38" spans="1:6" ht="18.75" customHeight="1">
      <c r="A38" s="171"/>
      <c r="B38" s="191"/>
      <c r="C38" s="191"/>
      <c r="D38" s="191"/>
      <c r="E38" s="191"/>
      <c r="F38" s="192"/>
    </row>
    <row r="39" spans="1:6" ht="18.75" customHeight="1">
      <c r="A39" s="171"/>
      <c r="B39" s="191"/>
      <c r="C39" s="191"/>
      <c r="D39" s="191"/>
      <c r="E39" s="191"/>
      <c r="F39" s="192"/>
    </row>
    <row r="40" spans="1:6" ht="18.75" customHeight="1">
      <c r="A40" s="171"/>
      <c r="B40" s="191"/>
      <c r="C40" s="191"/>
      <c r="D40" s="191"/>
      <c r="E40" s="191"/>
      <c r="F40" s="192"/>
    </row>
    <row r="41" spans="1:8" ht="18.75" customHeight="1">
      <c r="A41" s="134"/>
      <c r="B41" s="194"/>
      <c r="C41" s="194"/>
      <c r="D41" s="194"/>
      <c r="E41" s="194"/>
      <c r="G41" s="96"/>
      <c r="H41" s="96" t="s">
        <v>162</v>
      </c>
    </row>
    <row r="42" spans="1:8" ht="18.75" customHeight="1">
      <c r="A42" s="134"/>
      <c r="B42" s="194"/>
      <c r="C42" s="194"/>
      <c r="D42" s="194"/>
      <c r="E42" s="194"/>
      <c r="G42" s="96"/>
      <c r="H42" s="96" t="s">
        <v>173</v>
      </c>
    </row>
    <row r="43" spans="1:6" ht="18.75" customHeight="1">
      <c r="A43" s="134"/>
      <c r="B43" s="173"/>
      <c r="C43" s="173"/>
      <c r="D43" s="173"/>
      <c r="E43" s="173"/>
      <c r="F43" s="174"/>
    </row>
    <row r="44" spans="1:6" ht="18.75" customHeight="1">
      <c r="A44" s="134"/>
      <c r="B44" s="173"/>
      <c r="C44" s="173"/>
      <c r="D44" s="173"/>
      <c r="E44" s="173"/>
      <c r="F44" s="174"/>
    </row>
    <row r="45" spans="1:8" ht="18" customHeight="1">
      <c r="A45" s="496" t="s">
        <v>163</v>
      </c>
      <c r="B45" s="496"/>
      <c r="C45" s="496"/>
      <c r="D45" s="496"/>
      <c r="E45" s="496"/>
      <c r="F45" s="496"/>
      <c r="G45" s="499"/>
      <c r="H45" s="499"/>
    </row>
    <row r="46" spans="1:8" ht="18" customHeight="1">
      <c r="A46" s="498" t="s">
        <v>361</v>
      </c>
      <c r="B46" s="498"/>
      <c r="C46" s="498"/>
      <c r="D46" s="498"/>
      <c r="E46" s="498"/>
      <c r="F46" s="498"/>
      <c r="G46" s="492"/>
      <c r="H46" s="492"/>
    </row>
    <row r="47" spans="1:6" ht="23.25" customHeight="1">
      <c r="A47" s="59"/>
      <c r="B47" s="59"/>
      <c r="C47" s="59"/>
      <c r="D47" s="59"/>
      <c r="E47" s="59"/>
      <c r="F47" s="195"/>
    </row>
    <row r="48" spans="1:6" ht="18" customHeight="1">
      <c r="A48" s="59"/>
      <c r="B48" s="59"/>
      <c r="C48" s="59"/>
      <c r="D48" s="59"/>
      <c r="E48" s="59"/>
      <c r="F48" s="195"/>
    </row>
    <row r="49" spans="1:6" ht="8.25" customHeight="1">
      <c r="A49" s="59"/>
      <c r="B49" s="59"/>
      <c r="C49" s="59"/>
      <c r="D49" s="59"/>
      <c r="E49" s="59"/>
      <c r="F49" s="195"/>
    </row>
    <row r="50" spans="1:8" ht="18" customHeight="1">
      <c r="A50" s="134"/>
      <c r="B50" s="196"/>
      <c r="C50" s="196"/>
      <c r="D50" s="196"/>
      <c r="E50" s="196"/>
      <c r="F50" s="96"/>
      <c r="G50" s="96"/>
      <c r="H50" s="96" t="s">
        <v>2</v>
      </c>
    </row>
    <row r="51" spans="1:8" ht="48.75" customHeight="1">
      <c r="A51" s="175" t="s">
        <v>3</v>
      </c>
      <c r="B51" s="176" t="s">
        <v>4</v>
      </c>
      <c r="C51" s="179" t="s">
        <v>5</v>
      </c>
      <c r="D51" s="179" t="s">
        <v>356</v>
      </c>
      <c r="E51" s="197" t="s">
        <v>395</v>
      </c>
      <c r="F51" s="197" t="s">
        <v>357</v>
      </c>
      <c r="G51" s="389" t="s">
        <v>438</v>
      </c>
      <c r="H51" s="387" t="s">
        <v>463</v>
      </c>
    </row>
    <row r="52" spans="1:8" ht="18" customHeight="1">
      <c r="A52" s="198"/>
      <c r="B52" s="199" t="s">
        <v>174</v>
      </c>
      <c r="C52" s="201"/>
      <c r="D52" s="200"/>
      <c r="E52" s="200"/>
      <c r="F52" s="388"/>
      <c r="G52" s="353"/>
      <c r="H52" s="362"/>
    </row>
    <row r="53" spans="1:8" ht="18" customHeight="1">
      <c r="A53" s="126" t="s">
        <v>7</v>
      </c>
      <c r="B53" s="202" t="s">
        <v>29</v>
      </c>
      <c r="C53" s="21">
        <v>107560</v>
      </c>
      <c r="D53" s="203">
        <v>156176</v>
      </c>
      <c r="E53" s="203">
        <v>154821</v>
      </c>
      <c r="F53" s="349">
        <v>69727</v>
      </c>
      <c r="G53" s="353">
        <v>69997</v>
      </c>
      <c r="H53" s="362">
        <v>100000</v>
      </c>
    </row>
    <row r="54" spans="1:8" ht="18" customHeight="1">
      <c r="A54" s="126" t="s">
        <v>24</v>
      </c>
      <c r="B54" s="202" t="s">
        <v>175</v>
      </c>
      <c r="C54" s="21">
        <v>29043</v>
      </c>
      <c r="D54" s="203">
        <v>28394</v>
      </c>
      <c r="E54" s="203">
        <v>25119</v>
      </c>
      <c r="F54" s="349">
        <v>13880</v>
      </c>
      <c r="G54" s="353">
        <v>13944</v>
      </c>
      <c r="H54" s="362">
        <v>18000</v>
      </c>
    </row>
    <row r="55" spans="1:8" ht="18" customHeight="1">
      <c r="A55" s="126" t="s">
        <v>54</v>
      </c>
      <c r="B55" s="202" t="s">
        <v>31</v>
      </c>
      <c r="C55" s="21">
        <v>85818</v>
      </c>
      <c r="D55" s="203">
        <v>95740</v>
      </c>
      <c r="E55" s="203">
        <v>89245</v>
      </c>
      <c r="F55" s="349">
        <v>84949</v>
      </c>
      <c r="G55" s="353">
        <v>97155</v>
      </c>
      <c r="H55" s="362">
        <v>101536</v>
      </c>
    </row>
    <row r="56" spans="1:8" ht="18" customHeight="1">
      <c r="A56" s="126" t="s">
        <v>66</v>
      </c>
      <c r="B56" s="202" t="s">
        <v>32</v>
      </c>
      <c r="C56" s="21">
        <v>64250</v>
      </c>
      <c r="D56" s="203">
        <v>65300</v>
      </c>
      <c r="E56" s="203">
        <v>59813</v>
      </c>
      <c r="F56" s="349">
        <v>44421</v>
      </c>
      <c r="G56" s="353">
        <v>44421</v>
      </c>
      <c r="H56" s="362">
        <v>50667</v>
      </c>
    </row>
    <row r="57" spans="1:8" ht="18" customHeight="1">
      <c r="A57" s="126" t="s">
        <v>77</v>
      </c>
      <c r="B57" s="202" t="s">
        <v>176</v>
      </c>
      <c r="C57" s="21">
        <v>169047</v>
      </c>
      <c r="D57" s="203">
        <v>172152</v>
      </c>
      <c r="E57" s="203">
        <v>163410</v>
      </c>
      <c r="F57" s="349">
        <v>157996</v>
      </c>
      <c r="G57" s="353">
        <v>174930</v>
      </c>
      <c r="H57" s="362">
        <v>175711</v>
      </c>
    </row>
    <row r="58" spans="1:8" ht="18" customHeight="1">
      <c r="A58" s="126"/>
      <c r="B58" s="204" t="s">
        <v>177</v>
      </c>
      <c r="C58" s="190">
        <f aca="true" t="shared" si="4" ref="C58:H58">C53+C54+C55+C56+C57</f>
        <v>455718</v>
      </c>
      <c r="D58" s="190">
        <f t="shared" si="4"/>
        <v>517762</v>
      </c>
      <c r="E58" s="190">
        <f t="shared" si="4"/>
        <v>492408</v>
      </c>
      <c r="F58" s="386">
        <f t="shared" si="4"/>
        <v>370973</v>
      </c>
      <c r="G58" s="415">
        <f t="shared" si="4"/>
        <v>400447</v>
      </c>
      <c r="H58" s="415">
        <f t="shared" si="4"/>
        <v>445914</v>
      </c>
    </row>
    <row r="59" spans="1:8" ht="18" customHeight="1">
      <c r="A59" s="77"/>
      <c r="B59" s="205" t="s">
        <v>178</v>
      </c>
      <c r="C59" s="21"/>
      <c r="D59" s="33"/>
      <c r="E59" s="33"/>
      <c r="F59" s="349"/>
      <c r="G59" s="353"/>
      <c r="H59" s="362"/>
    </row>
    <row r="60" spans="1:8" ht="18" customHeight="1">
      <c r="A60" s="126" t="s">
        <v>82</v>
      </c>
      <c r="B60" s="202" t="s">
        <v>179</v>
      </c>
      <c r="C60" s="21">
        <v>2933</v>
      </c>
      <c r="D60" s="203">
        <v>6214</v>
      </c>
      <c r="E60" s="203">
        <v>6201</v>
      </c>
      <c r="F60" s="349">
        <v>200</v>
      </c>
      <c r="G60" s="353">
        <v>9788</v>
      </c>
      <c r="H60" s="362">
        <v>18187</v>
      </c>
    </row>
    <row r="61" spans="1:8" ht="18" customHeight="1">
      <c r="A61" s="126" t="s">
        <v>87</v>
      </c>
      <c r="B61" s="202" t="s">
        <v>36</v>
      </c>
      <c r="C61" s="21">
        <v>50000</v>
      </c>
      <c r="D61" s="203">
        <v>55110</v>
      </c>
      <c r="E61" s="203">
        <v>55103</v>
      </c>
      <c r="F61" s="349">
        <v>0</v>
      </c>
      <c r="G61" s="353">
        <v>0</v>
      </c>
      <c r="H61" s="362">
        <v>2540</v>
      </c>
    </row>
    <row r="62" spans="1:8" ht="18" customHeight="1">
      <c r="A62" s="126" t="s">
        <v>180</v>
      </c>
      <c r="B62" s="202" t="s">
        <v>38</v>
      </c>
      <c r="C62" s="21"/>
      <c r="D62" s="203"/>
      <c r="E62" s="203"/>
      <c r="F62" s="349"/>
      <c r="G62" s="353">
        <v>19733</v>
      </c>
      <c r="H62" s="362">
        <v>19733</v>
      </c>
    </row>
    <row r="63" spans="1:8" ht="18" customHeight="1">
      <c r="A63" s="126"/>
      <c r="B63" s="204" t="s">
        <v>181</v>
      </c>
      <c r="C63" s="190">
        <f aca="true" t="shared" si="5" ref="C63:H63">C60+C61+C62</f>
        <v>52933</v>
      </c>
      <c r="D63" s="190">
        <f t="shared" si="5"/>
        <v>61324</v>
      </c>
      <c r="E63" s="190">
        <f t="shared" si="5"/>
        <v>61304</v>
      </c>
      <c r="F63" s="386">
        <f t="shared" si="5"/>
        <v>200</v>
      </c>
      <c r="G63" s="415">
        <f t="shared" si="5"/>
        <v>29521</v>
      </c>
      <c r="H63" s="415">
        <f t="shared" si="5"/>
        <v>40460</v>
      </c>
    </row>
    <row r="64" spans="1:8" ht="18" customHeight="1">
      <c r="A64" s="126"/>
      <c r="B64" s="204" t="s">
        <v>28</v>
      </c>
      <c r="C64" s="190">
        <f aca="true" t="shared" si="6" ref="C64:H64">C58+C63</f>
        <v>508651</v>
      </c>
      <c r="D64" s="190">
        <f t="shared" si="6"/>
        <v>579086</v>
      </c>
      <c r="E64" s="190">
        <f t="shared" si="6"/>
        <v>553712</v>
      </c>
      <c r="F64" s="386">
        <f t="shared" si="6"/>
        <v>371173</v>
      </c>
      <c r="G64" s="415">
        <f t="shared" si="6"/>
        <v>429968</v>
      </c>
      <c r="H64" s="415">
        <f t="shared" si="6"/>
        <v>486374</v>
      </c>
    </row>
    <row r="65" spans="1:8" ht="18" customHeight="1">
      <c r="A65" s="126" t="s">
        <v>124</v>
      </c>
      <c r="B65" s="204" t="s">
        <v>40</v>
      </c>
      <c r="C65" s="21"/>
      <c r="D65" s="190"/>
      <c r="E65" s="190"/>
      <c r="F65" s="349"/>
      <c r="G65" s="353"/>
      <c r="H65" s="362"/>
    </row>
    <row r="66" spans="1:8" ht="15.75">
      <c r="A66" s="126" t="s">
        <v>9</v>
      </c>
      <c r="B66" s="202" t="s">
        <v>182</v>
      </c>
      <c r="C66" s="21">
        <v>75065</v>
      </c>
      <c r="D66" s="203">
        <v>67555</v>
      </c>
      <c r="E66" s="203">
        <v>63490</v>
      </c>
      <c r="F66" s="349">
        <v>66630</v>
      </c>
      <c r="G66" s="353">
        <v>90118</v>
      </c>
      <c r="H66" s="362">
        <v>90766</v>
      </c>
    </row>
    <row r="67" spans="1:8" ht="15.75">
      <c r="A67" s="126" t="s">
        <v>11</v>
      </c>
      <c r="B67" s="202" t="s">
        <v>459</v>
      </c>
      <c r="C67" s="21"/>
      <c r="D67" s="203"/>
      <c r="E67" s="203"/>
      <c r="F67" s="349"/>
      <c r="G67" s="353">
        <v>7946</v>
      </c>
      <c r="H67" s="362">
        <v>7946</v>
      </c>
    </row>
    <row r="68" spans="1:8" ht="18" customHeight="1">
      <c r="A68" s="126"/>
      <c r="B68" s="204" t="s">
        <v>125</v>
      </c>
      <c r="C68" s="190">
        <f>C64+C66</f>
        <v>583716</v>
      </c>
      <c r="D68" s="190">
        <f>D64+D66</f>
        <v>646641</v>
      </c>
      <c r="E68" s="190">
        <f>E64+E66</f>
        <v>617202</v>
      </c>
      <c r="F68" s="386">
        <f>F64+F66</f>
        <v>437803</v>
      </c>
      <c r="G68" s="415">
        <f>G64+G66+G67</f>
        <v>528032</v>
      </c>
      <c r="H68" s="415">
        <f>H64+H66+H67</f>
        <v>585086</v>
      </c>
    </row>
    <row r="69" spans="1:8" ht="18" customHeight="1">
      <c r="A69" s="167"/>
      <c r="B69" s="202" t="s">
        <v>183</v>
      </c>
      <c r="C69" s="203">
        <v>523475</v>
      </c>
      <c r="D69" s="203">
        <v>585349</v>
      </c>
      <c r="E69" s="203">
        <v>553346</v>
      </c>
      <c r="F69" s="373">
        <v>435691</v>
      </c>
      <c r="G69" s="353">
        <v>498187</v>
      </c>
      <c r="H69" s="362">
        <v>547261</v>
      </c>
    </row>
    <row r="70" spans="1:8" ht="15.75">
      <c r="A70" s="206"/>
      <c r="B70" s="207" t="s">
        <v>184</v>
      </c>
      <c r="C70" s="208">
        <v>60241</v>
      </c>
      <c r="D70" s="208">
        <v>61292</v>
      </c>
      <c r="E70" s="208">
        <v>63856</v>
      </c>
      <c r="F70" s="374">
        <v>2112</v>
      </c>
      <c r="G70" s="353">
        <v>29845</v>
      </c>
      <c r="H70" s="362">
        <v>37825</v>
      </c>
    </row>
    <row r="71" spans="1:8" ht="15.75">
      <c r="A71" s="209"/>
      <c r="B71" s="210" t="s">
        <v>185</v>
      </c>
      <c r="C71" s="211">
        <v>100</v>
      </c>
      <c r="D71" s="211">
        <v>100</v>
      </c>
      <c r="E71" s="211">
        <v>141</v>
      </c>
      <c r="F71" s="375">
        <v>76</v>
      </c>
      <c r="G71" s="354">
        <v>76</v>
      </c>
      <c r="H71" s="363">
        <v>76</v>
      </c>
    </row>
  </sheetData>
  <sheetProtection selectLockedCells="1" selectUnlockedCells="1"/>
  <mergeCells count="4">
    <mergeCell ref="A4:H4"/>
    <mergeCell ref="A5:H5"/>
    <mergeCell ref="A45:H45"/>
    <mergeCell ref="A46:H46"/>
  </mergeCells>
  <printOptions/>
  <pageMargins left="0.3" right="0.17" top="0.4701388888888889" bottom="0.5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zoomScalePageLayoutView="0" workbookViewId="0" topLeftCell="A50">
      <selection activeCell="L56" sqref="L56"/>
    </sheetView>
  </sheetViews>
  <sheetFormatPr defaultColWidth="7.875" defaultRowHeight="12.75"/>
  <cols>
    <col min="1" max="1" width="4.75390625" style="213" customWidth="1"/>
    <col min="2" max="2" width="34.625" style="63" customWidth="1"/>
    <col min="3" max="4" width="10.75390625" style="3" customWidth="1"/>
    <col min="5" max="6" width="10.625" style="3" customWidth="1"/>
    <col min="7" max="7" width="9.875" style="56" customWidth="1"/>
    <col min="8" max="8" width="9.25390625" style="3" customWidth="1"/>
    <col min="9" max="246" width="7.875" style="56" customWidth="1"/>
  </cols>
  <sheetData>
    <row r="1" spans="2:8" ht="23.25" customHeight="1">
      <c r="B1" s="214"/>
      <c r="C1" s="215"/>
      <c r="D1" s="216"/>
      <c r="F1" s="215"/>
      <c r="G1" s="215"/>
      <c r="H1" s="215" t="s">
        <v>186</v>
      </c>
    </row>
    <row r="2" spans="2:8" ht="14.25" customHeight="1">
      <c r="B2" s="214"/>
      <c r="C2" s="215"/>
      <c r="D2" s="216"/>
      <c r="F2" s="215"/>
      <c r="G2" s="215"/>
      <c r="H2" s="215" t="s">
        <v>1</v>
      </c>
    </row>
    <row r="3" spans="2:4" ht="12.75" customHeight="1">
      <c r="B3" s="214"/>
      <c r="C3" s="217"/>
      <c r="D3" s="216"/>
    </row>
    <row r="4" spans="1:8" ht="18.75">
      <c r="A4" s="500" t="s">
        <v>187</v>
      </c>
      <c r="B4" s="500"/>
      <c r="C4" s="500"/>
      <c r="D4" s="500"/>
      <c r="E4" s="500"/>
      <c r="F4" s="500"/>
      <c r="G4" s="492"/>
      <c r="H4" s="492"/>
    </row>
    <row r="5" spans="1:8" ht="18" customHeight="1">
      <c r="A5" s="501" t="s">
        <v>360</v>
      </c>
      <c r="B5" s="501"/>
      <c r="C5" s="501"/>
      <c r="D5" s="501"/>
      <c r="E5" s="501"/>
      <c r="F5" s="501"/>
      <c r="G5" s="492"/>
      <c r="H5" s="492"/>
    </row>
    <row r="6" spans="2:3" ht="19.5" customHeight="1">
      <c r="B6" s="218"/>
      <c r="C6" s="219"/>
    </row>
    <row r="7" spans="2:8" ht="19.5" customHeight="1">
      <c r="B7" s="193"/>
      <c r="C7" s="215"/>
      <c r="F7" s="215"/>
      <c r="G7" s="215"/>
      <c r="H7" s="215" t="s">
        <v>2</v>
      </c>
    </row>
    <row r="8" spans="1:256" s="222" customFormat="1" ht="50.25" customHeight="1">
      <c r="A8" s="220" t="s">
        <v>3</v>
      </c>
      <c r="B8" s="221" t="s">
        <v>4</v>
      </c>
      <c r="C8" s="17" t="s">
        <v>5</v>
      </c>
      <c r="D8" s="15" t="s">
        <v>356</v>
      </c>
      <c r="E8" s="16" t="s">
        <v>394</v>
      </c>
      <c r="F8" s="233" t="s">
        <v>357</v>
      </c>
      <c r="G8" s="350" t="s">
        <v>438</v>
      </c>
      <c r="H8" s="376" t="s">
        <v>463</v>
      </c>
      <c r="IM8" s="137"/>
      <c r="IN8" s="137"/>
      <c r="IO8" s="137"/>
      <c r="IP8" s="137"/>
      <c r="IQ8" s="137"/>
      <c r="IR8" s="137"/>
      <c r="IS8" s="137"/>
      <c r="IT8" s="137"/>
      <c r="IU8" s="137"/>
      <c r="IV8" s="137"/>
    </row>
    <row r="9" spans="1:8" ht="18" customHeight="1">
      <c r="A9" s="48" t="s">
        <v>7</v>
      </c>
      <c r="B9" s="180" t="s">
        <v>10</v>
      </c>
      <c r="C9" s="181"/>
      <c r="D9" s="181"/>
      <c r="E9" s="181"/>
      <c r="F9" s="349"/>
      <c r="G9" s="352"/>
      <c r="H9" s="353"/>
    </row>
    <row r="10" spans="1:8" ht="18" customHeight="1">
      <c r="A10" s="43" t="s">
        <v>9</v>
      </c>
      <c r="B10" s="182" t="s">
        <v>43</v>
      </c>
      <c r="C10" s="183"/>
      <c r="D10" s="183"/>
      <c r="E10" s="183"/>
      <c r="F10" s="349"/>
      <c r="G10" s="352"/>
      <c r="H10" s="353"/>
    </row>
    <row r="11" spans="1:8" ht="18" customHeight="1">
      <c r="A11" s="43" t="s">
        <v>11</v>
      </c>
      <c r="B11" s="182" t="s">
        <v>165</v>
      </c>
      <c r="C11" s="183"/>
      <c r="D11" s="183">
        <v>4757</v>
      </c>
      <c r="E11" s="183">
        <v>4657</v>
      </c>
      <c r="F11" s="349"/>
      <c r="G11" s="352"/>
      <c r="H11" s="353"/>
    </row>
    <row r="12" spans="1:8" ht="18" customHeight="1">
      <c r="A12" s="43"/>
      <c r="B12" s="180" t="s">
        <v>166</v>
      </c>
      <c r="C12" s="181"/>
      <c r="D12" s="181">
        <v>4757</v>
      </c>
      <c r="E12" s="181">
        <v>4657</v>
      </c>
      <c r="F12" s="390">
        <v>0</v>
      </c>
      <c r="G12" s="335">
        <v>0</v>
      </c>
      <c r="H12" s="354">
        <v>0</v>
      </c>
    </row>
    <row r="13" spans="1:8" s="223" customFormat="1" ht="18" customHeight="1">
      <c r="A13" s="48" t="s">
        <v>24</v>
      </c>
      <c r="B13" s="180" t="s">
        <v>167</v>
      </c>
      <c r="C13" s="181"/>
      <c r="D13" s="181"/>
      <c r="E13" s="181"/>
      <c r="F13" s="349"/>
      <c r="G13" s="416"/>
      <c r="H13" s="458"/>
    </row>
    <row r="14" spans="1:8" ht="18" customHeight="1">
      <c r="A14" s="43" t="s">
        <v>9</v>
      </c>
      <c r="B14" s="182" t="s">
        <v>168</v>
      </c>
      <c r="C14" s="183"/>
      <c r="D14" s="183"/>
      <c r="E14" s="183"/>
      <c r="F14" s="349"/>
      <c r="G14" s="352"/>
      <c r="H14" s="353"/>
    </row>
    <row r="15" spans="1:8" ht="18" customHeight="1">
      <c r="A15" s="43" t="s">
        <v>11</v>
      </c>
      <c r="B15" s="182" t="s">
        <v>169</v>
      </c>
      <c r="C15" s="183"/>
      <c r="D15" s="183"/>
      <c r="E15" s="183"/>
      <c r="F15" s="349"/>
      <c r="G15" s="352"/>
      <c r="H15" s="353"/>
    </row>
    <row r="16" spans="1:8" ht="18" customHeight="1">
      <c r="A16" s="43"/>
      <c r="B16" s="180" t="s">
        <v>50</v>
      </c>
      <c r="C16" s="181"/>
      <c r="D16" s="181"/>
      <c r="E16" s="181"/>
      <c r="F16" s="349"/>
      <c r="G16" s="352"/>
      <c r="H16" s="353"/>
    </row>
    <row r="17" spans="1:8" ht="18" customHeight="1">
      <c r="A17" s="48" t="s">
        <v>54</v>
      </c>
      <c r="B17" s="180" t="s">
        <v>14</v>
      </c>
      <c r="C17" s="181"/>
      <c r="D17" s="181"/>
      <c r="E17" s="181"/>
      <c r="F17" s="349"/>
      <c r="G17" s="352"/>
      <c r="H17" s="353"/>
    </row>
    <row r="18" spans="1:8" s="133" customFormat="1" ht="18" customHeight="1">
      <c r="A18" s="48" t="s">
        <v>66</v>
      </c>
      <c r="B18" s="180" t="s">
        <v>16</v>
      </c>
      <c r="C18" s="181"/>
      <c r="D18" s="181"/>
      <c r="E18" s="181"/>
      <c r="F18" s="384"/>
      <c r="G18" s="352"/>
      <c r="H18" s="353"/>
    </row>
    <row r="19" spans="1:8" ht="18" customHeight="1">
      <c r="A19" s="43" t="s">
        <v>9</v>
      </c>
      <c r="B19" s="182" t="s">
        <v>69</v>
      </c>
      <c r="C19" s="183"/>
      <c r="D19" s="183"/>
      <c r="E19" s="183"/>
      <c r="F19" s="349"/>
      <c r="G19" s="352"/>
      <c r="H19" s="353"/>
    </row>
    <row r="20" spans="1:8" ht="18" customHeight="1">
      <c r="A20" s="43" t="s">
        <v>11</v>
      </c>
      <c r="B20" s="182" t="s">
        <v>70</v>
      </c>
      <c r="C20" s="183"/>
      <c r="D20" s="183"/>
      <c r="E20" s="183">
        <v>9</v>
      </c>
      <c r="F20" s="349"/>
      <c r="G20" s="352"/>
      <c r="H20" s="353"/>
    </row>
    <row r="21" spans="1:8" ht="18" customHeight="1">
      <c r="A21" s="43" t="s">
        <v>13</v>
      </c>
      <c r="B21" s="182" t="s">
        <v>72</v>
      </c>
      <c r="C21" s="183"/>
      <c r="D21" s="183"/>
      <c r="E21" s="183"/>
      <c r="F21" s="349"/>
      <c r="G21" s="352"/>
      <c r="H21" s="353"/>
    </row>
    <row r="22" spans="1:8" ht="18" customHeight="1">
      <c r="A22" s="43" t="s">
        <v>15</v>
      </c>
      <c r="B22" s="182" t="s">
        <v>71</v>
      </c>
      <c r="C22" s="183"/>
      <c r="D22" s="183"/>
      <c r="E22" s="183"/>
      <c r="F22" s="349"/>
      <c r="G22" s="352"/>
      <c r="H22" s="353"/>
    </row>
    <row r="23" spans="1:8" ht="18" customHeight="1">
      <c r="A23" s="43" t="s">
        <v>17</v>
      </c>
      <c r="B23" s="182" t="s">
        <v>72</v>
      </c>
      <c r="C23" s="183"/>
      <c r="D23" s="183"/>
      <c r="E23" s="183"/>
      <c r="F23" s="349"/>
      <c r="G23" s="352"/>
      <c r="H23" s="353"/>
    </row>
    <row r="24" spans="1:8" ht="18" customHeight="1">
      <c r="A24" s="43" t="s">
        <v>19</v>
      </c>
      <c r="B24" s="182" t="s">
        <v>73</v>
      </c>
      <c r="C24" s="183"/>
      <c r="D24" s="183"/>
      <c r="E24" s="183"/>
      <c r="F24" s="349"/>
      <c r="G24" s="352"/>
      <c r="H24" s="353"/>
    </row>
    <row r="25" spans="1:8" s="223" customFormat="1" ht="18" customHeight="1">
      <c r="A25" s="43" t="s">
        <v>21</v>
      </c>
      <c r="B25" s="182" t="s">
        <v>75</v>
      </c>
      <c r="C25" s="183"/>
      <c r="D25" s="183"/>
      <c r="E25" s="183"/>
      <c r="F25" s="349"/>
      <c r="G25" s="416"/>
      <c r="H25" s="458"/>
    </row>
    <row r="26" spans="1:8" s="223" customFormat="1" ht="18" customHeight="1">
      <c r="A26" s="43"/>
      <c r="B26" s="180" t="s">
        <v>76</v>
      </c>
      <c r="C26" s="181">
        <f>C19+C20+C21+C24+C25</f>
        <v>0</v>
      </c>
      <c r="D26" s="181">
        <f>D19+D20+D21+D24+D25</f>
        <v>0</v>
      </c>
      <c r="E26" s="181">
        <f>E19+E20+E21+E24+E25</f>
        <v>9</v>
      </c>
      <c r="F26" s="385">
        <f>F19+F20+F21+F24+F25</f>
        <v>0</v>
      </c>
      <c r="G26" s="335">
        <v>0</v>
      </c>
      <c r="H26" s="354">
        <v>0</v>
      </c>
    </row>
    <row r="27" spans="1:8" s="223" customFormat="1" ht="18" customHeight="1">
      <c r="A27" s="48" t="s">
        <v>77</v>
      </c>
      <c r="B27" s="180" t="s">
        <v>18</v>
      </c>
      <c r="C27" s="181"/>
      <c r="D27" s="181"/>
      <c r="E27" s="181"/>
      <c r="F27" s="349"/>
      <c r="G27" s="416"/>
      <c r="H27" s="458"/>
    </row>
    <row r="28" spans="1:8" s="224" customFormat="1" ht="18" customHeight="1">
      <c r="A28" s="48" t="s">
        <v>82</v>
      </c>
      <c r="B28" s="180" t="s">
        <v>20</v>
      </c>
      <c r="C28" s="181"/>
      <c r="D28" s="181"/>
      <c r="E28" s="181"/>
      <c r="F28" s="384"/>
      <c r="G28" s="416"/>
      <c r="H28" s="458"/>
    </row>
    <row r="29" spans="1:8" s="223" customFormat="1" ht="18" customHeight="1">
      <c r="A29" s="48" t="s">
        <v>87</v>
      </c>
      <c r="B29" s="180" t="s">
        <v>22</v>
      </c>
      <c r="C29" s="181"/>
      <c r="D29" s="181"/>
      <c r="E29" s="181"/>
      <c r="F29" s="384"/>
      <c r="G29" s="416"/>
      <c r="H29" s="458"/>
    </row>
    <row r="30" spans="1:8" s="223" customFormat="1" ht="18" customHeight="1">
      <c r="A30" s="48"/>
      <c r="B30" s="180" t="s">
        <v>171</v>
      </c>
      <c r="C30" s="181">
        <f>C12+C16+C26+C27+C28+C29</f>
        <v>0</v>
      </c>
      <c r="D30" s="181">
        <f>D12+D16+D26+D27+D28+D29</f>
        <v>4757</v>
      </c>
      <c r="E30" s="181">
        <f>E12+E16+E26+E27+E28+E29</f>
        <v>4666</v>
      </c>
      <c r="F30" s="385">
        <f>F12+F16+F26+F27+F28+F29</f>
        <v>0</v>
      </c>
      <c r="G30" s="335">
        <v>0</v>
      </c>
      <c r="H30" s="354">
        <v>0</v>
      </c>
    </row>
    <row r="31" spans="1:8" ht="18" customHeight="1">
      <c r="A31" s="48" t="s">
        <v>92</v>
      </c>
      <c r="B31" s="185" t="s">
        <v>93</v>
      </c>
      <c r="C31" s="186"/>
      <c r="D31" s="186"/>
      <c r="E31" s="186"/>
      <c r="F31" s="391"/>
      <c r="G31" s="352"/>
      <c r="H31" s="353"/>
    </row>
    <row r="32" spans="1:8" ht="18" customHeight="1">
      <c r="A32" s="43" t="s">
        <v>9</v>
      </c>
      <c r="B32" s="187" t="s">
        <v>182</v>
      </c>
      <c r="C32" s="188">
        <v>60648</v>
      </c>
      <c r="D32" s="188">
        <v>60538</v>
      </c>
      <c r="E32" s="188">
        <v>58014</v>
      </c>
      <c r="F32" s="349">
        <v>57379</v>
      </c>
      <c r="G32" s="353">
        <v>58103</v>
      </c>
      <c r="H32" s="353">
        <v>58691</v>
      </c>
    </row>
    <row r="33" spans="1:8" ht="18" customHeight="1">
      <c r="A33" s="43" t="s">
        <v>11</v>
      </c>
      <c r="B33" s="187" t="s">
        <v>315</v>
      </c>
      <c r="C33" s="188"/>
      <c r="D33" s="188">
        <v>1795</v>
      </c>
      <c r="E33" s="188">
        <v>1795</v>
      </c>
      <c r="F33" s="349"/>
      <c r="G33" s="352">
        <v>176</v>
      </c>
      <c r="H33" s="353">
        <v>176</v>
      </c>
    </row>
    <row r="34" spans="1:8" s="223" customFormat="1" ht="18.75" customHeight="1">
      <c r="A34" s="43"/>
      <c r="B34" s="189" t="s">
        <v>99</v>
      </c>
      <c r="C34" s="190">
        <f aca="true" t="shared" si="0" ref="C34:H34">C30+C32+C33</f>
        <v>60648</v>
      </c>
      <c r="D34" s="190">
        <f t="shared" si="0"/>
        <v>67090</v>
      </c>
      <c r="E34" s="190">
        <f t="shared" si="0"/>
        <v>64475</v>
      </c>
      <c r="F34" s="386">
        <f t="shared" si="0"/>
        <v>57379</v>
      </c>
      <c r="G34" s="415">
        <f t="shared" si="0"/>
        <v>58279</v>
      </c>
      <c r="H34" s="415">
        <f t="shared" si="0"/>
        <v>58867</v>
      </c>
    </row>
    <row r="35" spans="1:8" s="110" customFormat="1" ht="17.25" customHeight="1">
      <c r="A35" s="134"/>
      <c r="B35" s="225"/>
      <c r="C35" s="226"/>
      <c r="D35" s="227"/>
      <c r="E35" s="227"/>
      <c r="F35" s="228"/>
      <c r="H35" s="228"/>
    </row>
    <row r="36" spans="1:8" s="110" customFormat="1" ht="17.25" customHeight="1">
      <c r="A36" s="134"/>
      <c r="B36" s="225"/>
      <c r="C36" s="229"/>
      <c r="D36" s="227"/>
      <c r="E36" s="227"/>
      <c r="F36" s="229"/>
      <c r="G36" s="229"/>
      <c r="H36" s="229" t="s">
        <v>186</v>
      </c>
    </row>
    <row r="37" spans="1:8" s="110" customFormat="1" ht="11.25" customHeight="1">
      <c r="A37" s="134"/>
      <c r="B37" s="214"/>
      <c r="C37" s="215"/>
      <c r="D37" s="227"/>
      <c r="E37" s="227"/>
      <c r="F37" s="215"/>
      <c r="G37" s="215"/>
      <c r="H37" s="215" t="s">
        <v>188</v>
      </c>
    </row>
    <row r="38" spans="1:5" ht="16.5">
      <c r="A38" s="134"/>
      <c r="B38" s="214"/>
      <c r="C38" s="217"/>
      <c r="D38" s="230"/>
      <c r="E38" s="230"/>
    </row>
    <row r="39" spans="1:8" ht="18" customHeight="1">
      <c r="A39" s="502" t="s">
        <v>187</v>
      </c>
      <c r="B39" s="502"/>
      <c r="C39" s="502"/>
      <c r="D39" s="502"/>
      <c r="E39" s="502"/>
      <c r="F39" s="502"/>
      <c r="G39" s="495"/>
      <c r="H39" s="492"/>
    </row>
    <row r="40" spans="1:8" s="72" customFormat="1" ht="19.5" customHeight="1">
      <c r="A40" s="501" t="s">
        <v>361</v>
      </c>
      <c r="B40" s="501"/>
      <c r="C40" s="501"/>
      <c r="D40" s="501"/>
      <c r="E40" s="501"/>
      <c r="F40" s="501"/>
      <c r="G40" s="492"/>
      <c r="H40" s="492"/>
    </row>
    <row r="41" spans="1:8" s="72" customFormat="1" ht="12.75" customHeight="1" hidden="1">
      <c r="A41" s="134"/>
      <c r="B41" s="218"/>
      <c r="C41" s="219"/>
      <c r="D41" s="231"/>
      <c r="E41" s="231"/>
      <c r="F41" s="231"/>
      <c r="H41" s="231"/>
    </row>
    <row r="42" spans="1:8" s="72" customFormat="1" ht="15.75">
      <c r="A42" s="134"/>
      <c r="B42" s="193"/>
      <c r="C42" s="232"/>
      <c r="D42" s="231"/>
      <c r="E42" s="231"/>
      <c r="F42" s="231"/>
      <c r="H42" s="231"/>
    </row>
    <row r="43" spans="1:8" s="72" customFormat="1" ht="17.25" customHeight="1">
      <c r="A43" s="134"/>
      <c r="B43" s="193"/>
      <c r="C43" s="215"/>
      <c r="D43" s="215"/>
      <c r="E43" s="215"/>
      <c r="F43" s="215"/>
      <c r="G43" s="215"/>
      <c r="H43" s="215" t="s">
        <v>2</v>
      </c>
    </row>
    <row r="44" spans="1:8" s="110" customFormat="1" ht="46.5" customHeight="1">
      <c r="A44" s="220" t="s">
        <v>3</v>
      </c>
      <c r="B44" s="221" t="s">
        <v>4</v>
      </c>
      <c r="C44" s="17" t="s">
        <v>5</v>
      </c>
      <c r="D44" s="15" t="s">
        <v>356</v>
      </c>
      <c r="E44" s="16" t="s">
        <v>394</v>
      </c>
      <c r="F44" s="233" t="s">
        <v>357</v>
      </c>
      <c r="G44" s="376" t="s">
        <v>438</v>
      </c>
      <c r="H44" s="376" t="s">
        <v>463</v>
      </c>
    </row>
    <row r="45" spans="1:8" s="110" customFormat="1" ht="18" customHeight="1">
      <c r="A45" s="198"/>
      <c r="B45" s="199" t="s">
        <v>174</v>
      </c>
      <c r="C45" s="200"/>
      <c r="D45" s="200"/>
      <c r="E45" s="200"/>
      <c r="F45" s="388"/>
      <c r="G45" s="407"/>
      <c r="H45" s="407"/>
    </row>
    <row r="46" spans="1:8" s="110" customFormat="1" ht="18" customHeight="1">
      <c r="A46" s="126" t="s">
        <v>7</v>
      </c>
      <c r="B46" s="202" t="s">
        <v>29</v>
      </c>
      <c r="C46" s="203">
        <v>38426</v>
      </c>
      <c r="D46" s="203">
        <v>42989</v>
      </c>
      <c r="E46" s="203">
        <v>41827</v>
      </c>
      <c r="F46" s="349">
        <v>36579</v>
      </c>
      <c r="G46" s="407">
        <v>37162</v>
      </c>
      <c r="H46" s="407">
        <v>37626</v>
      </c>
    </row>
    <row r="47" spans="1:8" s="110" customFormat="1" ht="18" customHeight="1">
      <c r="A47" s="126" t="s">
        <v>24</v>
      </c>
      <c r="B47" s="202" t="s">
        <v>175</v>
      </c>
      <c r="C47" s="203">
        <v>10262</v>
      </c>
      <c r="D47" s="203">
        <v>11243</v>
      </c>
      <c r="E47" s="203">
        <v>11206</v>
      </c>
      <c r="F47" s="349">
        <v>9749</v>
      </c>
      <c r="G47" s="407">
        <v>9875</v>
      </c>
      <c r="H47" s="407">
        <v>9999</v>
      </c>
    </row>
    <row r="48" spans="1:8" s="110" customFormat="1" ht="18" customHeight="1">
      <c r="A48" s="126" t="s">
        <v>54</v>
      </c>
      <c r="B48" s="202" t="s">
        <v>31</v>
      </c>
      <c r="C48" s="203">
        <v>11960</v>
      </c>
      <c r="D48" s="203">
        <v>11745</v>
      </c>
      <c r="E48" s="203">
        <v>10176</v>
      </c>
      <c r="F48" s="349">
        <v>10981</v>
      </c>
      <c r="G48" s="407">
        <v>11157</v>
      </c>
      <c r="H48" s="407">
        <v>11157</v>
      </c>
    </row>
    <row r="49" spans="1:8" s="110" customFormat="1" ht="18" customHeight="1">
      <c r="A49" s="126" t="s">
        <v>66</v>
      </c>
      <c r="B49" s="202" t="s">
        <v>32</v>
      </c>
      <c r="C49" s="203"/>
      <c r="D49" s="203"/>
      <c r="E49" s="203"/>
      <c r="F49" s="349"/>
      <c r="G49" s="407"/>
      <c r="H49" s="407"/>
    </row>
    <row r="50" spans="1:8" ht="18" customHeight="1">
      <c r="A50" s="126" t="s">
        <v>77</v>
      </c>
      <c r="B50" s="202" t="s">
        <v>176</v>
      </c>
      <c r="C50" s="203"/>
      <c r="D50" s="203">
        <v>522</v>
      </c>
      <c r="E50" s="203">
        <v>433</v>
      </c>
      <c r="F50" s="349">
        <v>70</v>
      </c>
      <c r="G50" s="353">
        <v>85</v>
      </c>
      <c r="H50" s="353">
        <v>85</v>
      </c>
    </row>
    <row r="51" spans="1:8" s="234" customFormat="1" ht="18" customHeight="1">
      <c r="A51" s="126"/>
      <c r="B51" s="204" t="s">
        <v>177</v>
      </c>
      <c r="C51" s="190">
        <f aca="true" t="shared" si="1" ref="C51:H51">C46+C47+C48+C49+C50</f>
        <v>60648</v>
      </c>
      <c r="D51" s="190">
        <f t="shared" si="1"/>
        <v>66499</v>
      </c>
      <c r="E51" s="190">
        <f t="shared" si="1"/>
        <v>63642</v>
      </c>
      <c r="F51" s="386">
        <f t="shared" si="1"/>
        <v>57379</v>
      </c>
      <c r="G51" s="415">
        <f t="shared" si="1"/>
        <v>58279</v>
      </c>
      <c r="H51" s="415">
        <f t="shared" si="1"/>
        <v>58867</v>
      </c>
    </row>
    <row r="52" spans="1:8" s="110" customFormat="1" ht="18" customHeight="1">
      <c r="A52" s="77"/>
      <c r="B52" s="205" t="s">
        <v>178</v>
      </c>
      <c r="C52" s="33"/>
      <c r="D52" s="33"/>
      <c r="E52" s="33"/>
      <c r="F52" s="349"/>
      <c r="G52" s="407"/>
      <c r="H52" s="407"/>
    </row>
    <row r="53" spans="1:8" s="110" customFormat="1" ht="18" customHeight="1">
      <c r="A53" s="126" t="s">
        <v>82</v>
      </c>
      <c r="B53" s="202" t="s">
        <v>179</v>
      </c>
      <c r="C53" s="203"/>
      <c r="D53" s="203">
        <v>591</v>
      </c>
      <c r="E53" s="203">
        <v>591</v>
      </c>
      <c r="F53" s="349"/>
      <c r="G53" s="407"/>
      <c r="H53" s="407"/>
    </row>
    <row r="54" spans="1:8" s="110" customFormat="1" ht="18" customHeight="1">
      <c r="A54" s="126" t="s">
        <v>87</v>
      </c>
      <c r="B54" s="202" t="s">
        <v>36</v>
      </c>
      <c r="C54" s="203"/>
      <c r="D54" s="203"/>
      <c r="E54" s="203"/>
      <c r="F54" s="349"/>
      <c r="G54" s="407"/>
      <c r="H54" s="407"/>
    </row>
    <row r="55" spans="1:8" ht="18" customHeight="1">
      <c r="A55" s="126" t="s">
        <v>180</v>
      </c>
      <c r="B55" s="202" t="s">
        <v>38</v>
      </c>
      <c r="C55" s="203"/>
      <c r="D55" s="203"/>
      <c r="E55" s="203"/>
      <c r="F55" s="349"/>
      <c r="G55" s="353"/>
      <c r="H55" s="353"/>
    </row>
    <row r="56" spans="1:8" ht="18" customHeight="1">
      <c r="A56" s="126"/>
      <c r="B56" s="204" t="s">
        <v>181</v>
      </c>
      <c r="C56" s="190"/>
      <c r="D56" s="190">
        <v>591</v>
      </c>
      <c r="E56" s="190">
        <v>591</v>
      </c>
      <c r="F56" s="386"/>
      <c r="G56" s="353"/>
      <c r="H56" s="353"/>
    </row>
    <row r="57" spans="1:8" ht="18" customHeight="1">
      <c r="A57" s="126"/>
      <c r="B57" s="204" t="s">
        <v>28</v>
      </c>
      <c r="C57" s="190">
        <f aca="true" t="shared" si="2" ref="C57:H57">C51+C56</f>
        <v>60648</v>
      </c>
      <c r="D57" s="190">
        <f t="shared" si="2"/>
        <v>67090</v>
      </c>
      <c r="E57" s="190">
        <f t="shared" si="2"/>
        <v>64233</v>
      </c>
      <c r="F57" s="386">
        <f t="shared" si="2"/>
        <v>57379</v>
      </c>
      <c r="G57" s="415">
        <f t="shared" si="2"/>
        <v>58279</v>
      </c>
      <c r="H57" s="415">
        <f t="shared" si="2"/>
        <v>58867</v>
      </c>
    </row>
    <row r="58" spans="1:8" ht="18" customHeight="1">
      <c r="A58" s="126" t="s">
        <v>124</v>
      </c>
      <c r="B58" s="204" t="s">
        <v>40</v>
      </c>
      <c r="C58" s="190"/>
      <c r="D58" s="190"/>
      <c r="E58" s="190"/>
      <c r="F58" s="349"/>
      <c r="G58" s="353"/>
      <c r="H58" s="353"/>
    </row>
    <row r="59" spans="1:8" s="110" customFormat="1" ht="18" customHeight="1">
      <c r="A59" s="126" t="s">
        <v>9</v>
      </c>
      <c r="B59" s="202" t="s">
        <v>182</v>
      </c>
      <c r="C59" s="203"/>
      <c r="D59" s="203"/>
      <c r="E59" s="203"/>
      <c r="F59" s="349"/>
      <c r="G59" s="407"/>
      <c r="H59" s="407"/>
    </row>
    <row r="60" spans="1:8" s="110" customFormat="1" ht="18" customHeight="1">
      <c r="A60" s="235" t="s">
        <v>68</v>
      </c>
      <c r="B60" s="207" t="s">
        <v>189</v>
      </c>
      <c r="C60" s="208"/>
      <c r="D60" s="208"/>
      <c r="E60" s="208"/>
      <c r="F60" s="392"/>
      <c r="G60" s="407"/>
      <c r="H60" s="407"/>
    </row>
    <row r="61" spans="1:8" s="110" customFormat="1" ht="18" customHeight="1">
      <c r="A61" s="235"/>
      <c r="B61" s="236" t="s">
        <v>125</v>
      </c>
      <c r="C61" s="237">
        <f>C57+C59</f>
        <v>60648</v>
      </c>
      <c r="D61" s="237">
        <f>D57+D59</f>
        <v>67090</v>
      </c>
      <c r="E61" s="237">
        <f>E57+E59+E60</f>
        <v>64233</v>
      </c>
      <c r="F61" s="393">
        <f>F57+F59</f>
        <v>57379</v>
      </c>
      <c r="G61" s="415">
        <f>G57+G59</f>
        <v>58279</v>
      </c>
      <c r="H61" s="415">
        <f>H57+H59</f>
        <v>58867</v>
      </c>
    </row>
    <row r="62" spans="1:8" ht="18" customHeight="1">
      <c r="A62" s="43"/>
      <c r="B62" s="238" t="s">
        <v>190</v>
      </c>
      <c r="C62" s="203">
        <v>60648</v>
      </c>
      <c r="D62" s="203">
        <v>67090</v>
      </c>
      <c r="E62" s="203">
        <v>64233</v>
      </c>
      <c r="F62" s="373">
        <v>57379</v>
      </c>
      <c r="G62" s="353">
        <v>58279</v>
      </c>
      <c r="H62" s="353">
        <v>58867</v>
      </c>
    </row>
    <row r="63" spans="1:8" ht="18" customHeight="1">
      <c r="A63" s="206"/>
      <c r="B63" s="336" t="s">
        <v>191</v>
      </c>
      <c r="C63" s="208"/>
      <c r="D63" s="208"/>
      <c r="E63" s="208"/>
      <c r="F63" s="374"/>
      <c r="G63" s="353"/>
      <c r="H63" s="353"/>
    </row>
    <row r="64" spans="1:8" s="72" customFormat="1" ht="18.75" customHeight="1">
      <c r="A64" s="337"/>
      <c r="B64" s="338" t="s">
        <v>185</v>
      </c>
      <c r="C64" s="339">
        <v>16</v>
      </c>
      <c r="D64" s="339">
        <v>16</v>
      </c>
      <c r="E64" s="339">
        <v>15</v>
      </c>
      <c r="F64" s="394">
        <v>16</v>
      </c>
      <c r="G64" s="354">
        <v>16</v>
      </c>
      <c r="H64" s="354">
        <v>16</v>
      </c>
    </row>
    <row r="65" spans="1:2" ht="16.5">
      <c r="A65" s="134"/>
      <c r="B65" s="64"/>
    </row>
    <row r="66" spans="1:2" ht="16.5">
      <c r="A66" s="134"/>
      <c r="B66" s="64"/>
    </row>
    <row r="67" spans="1:2" ht="16.5">
      <c r="A67" s="134"/>
      <c r="B67" s="64"/>
    </row>
    <row r="68" spans="1:2" ht="16.5">
      <c r="A68" s="134"/>
      <c r="B68" s="64"/>
    </row>
    <row r="69" spans="1:2" ht="16.5">
      <c r="A69" s="134"/>
      <c r="B69" s="64"/>
    </row>
    <row r="70" ht="16.5">
      <c r="B70" s="64"/>
    </row>
    <row r="71" ht="16.5"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</sheetData>
  <sheetProtection selectLockedCells="1" selectUnlockedCells="1"/>
  <mergeCells count="4">
    <mergeCell ref="A4:H4"/>
    <mergeCell ref="A5:H5"/>
    <mergeCell ref="A39:H39"/>
    <mergeCell ref="A40:H40"/>
  </mergeCells>
  <printOptions horizontalCentered="1"/>
  <pageMargins left="0.22013888888888888" right="0.16" top="0.5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47">
      <selection activeCell="K63" sqref="K63"/>
    </sheetView>
  </sheetViews>
  <sheetFormatPr defaultColWidth="9.00390625" defaultRowHeight="12.75"/>
  <cols>
    <col min="1" max="1" width="4.75390625" style="213" customWidth="1"/>
    <col min="2" max="2" width="33.875" style="63" customWidth="1"/>
    <col min="3" max="3" width="10.625" style="3" customWidth="1"/>
    <col min="4" max="4" width="10.875" style="3" customWidth="1"/>
    <col min="5" max="5" width="10.375" style="3" customWidth="1"/>
    <col min="6" max="6" width="10.75390625" style="3" customWidth="1"/>
    <col min="7" max="7" width="10.125" style="0" customWidth="1"/>
    <col min="8" max="8" width="9.625" style="3" customWidth="1"/>
  </cols>
  <sheetData>
    <row r="1" spans="2:8" ht="18.75">
      <c r="B1" s="214"/>
      <c r="C1" s="215"/>
      <c r="D1" s="216"/>
      <c r="F1" s="215"/>
      <c r="G1" s="215"/>
      <c r="H1" s="215" t="s">
        <v>431</v>
      </c>
    </row>
    <row r="2" spans="2:8" ht="11.25" customHeight="1">
      <c r="B2" s="214"/>
      <c r="C2" s="215"/>
      <c r="D2" s="216"/>
      <c r="F2" s="215"/>
      <c r="G2" s="215"/>
      <c r="H2" s="215" t="s">
        <v>1</v>
      </c>
    </row>
    <row r="3" spans="2:4" ht="18.75">
      <c r="B3" s="214"/>
      <c r="C3" s="217"/>
      <c r="D3" s="216"/>
    </row>
    <row r="4" spans="1:8" ht="18.75">
      <c r="A4" s="500" t="s">
        <v>192</v>
      </c>
      <c r="B4" s="500"/>
      <c r="C4" s="500"/>
      <c r="D4" s="500"/>
      <c r="E4" s="500"/>
      <c r="F4" s="500"/>
      <c r="G4" s="492"/>
      <c r="H4" s="492"/>
    </row>
    <row r="5" spans="1:8" ht="18" customHeight="1">
      <c r="A5" s="503" t="s">
        <v>360</v>
      </c>
      <c r="B5" s="503"/>
      <c r="C5" s="503"/>
      <c r="D5" s="503"/>
      <c r="E5" s="503"/>
      <c r="F5" s="503"/>
      <c r="G5" s="492"/>
      <c r="H5" s="492"/>
    </row>
    <row r="6" spans="2:3" ht="27.75" customHeight="1">
      <c r="B6" s="218"/>
      <c r="C6" s="219"/>
    </row>
    <row r="7" spans="2:8" ht="18.75" customHeight="1">
      <c r="B7" s="193"/>
      <c r="C7" s="215"/>
      <c r="F7" s="215"/>
      <c r="G7" s="215"/>
      <c r="H7" s="215" t="s">
        <v>2</v>
      </c>
    </row>
    <row r="8" spans="1:8" ht="48.75" customHeight="1">
      <c r="A8" s="220" t="s">
        <v>3</v>
      </c>
      <c r="B8" s="221" t="s">
        <v>4</v>
      </c>
      <c r="C8" s="17" t="s">
        <v>5</v>
      </c>
      <c r="D8" s="15" t="s">
        <v>356</v>
      </c>
      <c r="E8" s="16" t="s">
        <v>394</v>
      </c>
      <c r="F8" s="233" t="s">
        <v>357</v>
      </c>
      <c r="G8" s="350" t="s">
        <v>438</v>
      </c>
      <c r="H8" s="350" t="s">
        <v>463</v>
      </c>
    </row>
    <row r="9" spans="1:8" ht="15.75">
      <c r="A9" s="48" t="s">
        <v>7</v>
      </c>
      <c r="B9" s="180" t="s">
        <v>10</v>
      </c>
      <c r="C9" s="21"/>
      <c r="D9" s="181"/>
      <c r="E9" s="181"/>
      <c r="F9" s="349"/>
      <c r="G9" s="353"/>
      <c r="H9" s="353"/>
    </row>
    <row r="10" spans="1:8" ht="15.75">
      <c r="A10" s="43" t="s">
        <v>9</v>
      </c>
      <c r="B10" s="182" t="s">
        <v>43</v>
      </c>
      <c r="C10" s="21"/>
      <c r="D10" s="183"/>
      <c r="E10" s="183"/>
      <c r="F10" s="349"/>
      <c r="G10" s="353"/>
      <c r="H10" s="353"/>
    </row>
    <row r="11" spans="1:8" ht="18" customHeight="1">
      <c r="A11" s="43" t="s">
        <v>11</v>
      </c>
      <c r="B11" s="182" t="s">
        <v>165</v>
      </c>
      <c r="C11" s="21">
        <v>13346</v>
      </c>
      <c r="D11" s="183">
        <v>13346</v>
      </c>
      <c r="E11" s="183">
        <v>12474</v>
      </c>
      <c r="F11" s="349"/>
      <c r="G11" s="353"/>
      <c r="H11" s="353"/>
    </row>
    <row r="12" spans="1:8" ht="18" customHeight="1">
      <c r="A12" s="43"/>
      <c r="B12" s="180" t="s">
        <v>166</v>
      </c>
      <c r="C12" s="184">
        <f>C10+C11</f>
        <v>13346</v>
      </c>
      <c r="D12" s="181">
        <v>13346</v>
      </c>
      <c r="E12" s="184">
        <v>12474</v>
      </c>
      <c r="F12" s="383">
        <v>0</v>
      </c>
      <c r="G12" s="354">
        <v>0</v>
      </c>
      <c r="H12" s="354">
        <v>0</v>
      </c>
    </row>
    <row r="13" spans="1:8" ht="18" customHeight="1">
      <c r="A13" s="48" t="s">
        <v>24</v>
      </c>
      <c r="B13" s="180" t="s">
        <v>167</v>
      </c>
      <c r="C13" s="21"/>
      <c r="D13" s="181"/>
      <c r="E13" s="181"/>
      <c r="F13" s="349"/>
      <c r="G13" s="353"/>
      <c r="H13" s="353"/>
    </row>
    <row r="14" spans="1:8" ht="18" customHeight="1">
      <c r="A14" s="43" t="s">
        <v>9</v>
      </c>
      <c r="B14" s="182" t="s">
        <v>168</v>
      </c>
      <c r="C14" s="21"/>
      <c r="D14" s="183"/>
      <c r="E14" s="183"/>
      <c r="F14" s="349"/>
      <c r="G14" s="353"/>
      <c r="H14" s="353"/>
    </row>
    <row r="15" spans="1:8" ht="18" customHeight="1">
      <c r="A15" s="43" t="s">
        <v>11</v>
      </c>
      <c r="B15" s="182" t="s">
        <v>169</v>
      </c>
      <c r="C15" s="21"/>
      <c r="D15" s="183"/>
      <c r="E15" s="183"/>
      <c r="F15" s="349"/>
      <c r="G15" s="353"/>
      <c r="H15" s="353"/>
    </row>
    <row r="16" spans="1:8" ht="18" customHeight="1">
      <c r="A16" s="43"/>
      <c r="B16" s="180" t="s">
        <v>50</v>
      </c>
      <c r="C16" s="21"/>
      <c r="D16" s="181"/>
      <c r="E16" s="181"/>
      <c r="F16" s="349"/>
      <c r="G16" s="353"/>
      <c r="H16" s="353"/>
    </row>
    <row r="17" spans="1:8" ht="18" customHeight="1">
      <c r="A17" s="48" t="s">
        <v>54</v>
      </c>
      <c r="B17" s="180" t="s">
        <v>14</v>
      </c>
      <c r="C17" s="21"/>
      <c r="D17" s="181"/>
      <c r="E17" s="181"/>
      <c r="F17" s="349"/>
      <c r="G17" s="353"/>
      <c r="H17" s="353"/>
    </row>
    <row r="18" spans="1:8" ht="18" customHeight="1">
      <c r="A18" s="48" t="s">
        <v>66</v>
      </c>
      <c r="B18" s="180" t="s">
        <v>16</v>
      </c>
      <c r="C18" s="33"/>
      <c r="D18" s="181"/>
      <c r="E18" s="181"/>
      <c r="F18" s="384"/>
      <c r="G18" s="353"/>
      <c r="H18" s="353"/>
    </row>
    <row r="19" spans="1:8" ht="18" customHeight="1">
      <c r="A19" s="43" t="s">
        <v>9</v>
      </c>
      <c r="B19" s="182" t="s">
        <v>69</v>
      </c>
      <c r="C19" s="21">
        <v>100</v>
      </c>
      <c r="D19" s="183">
        <v>100</v>
      </c>
      <c r="E19" s="183">
        <v>58</v>
      </c>
      <c r="F19" s="349">
        <v>100</v>
      </c>
      <c r="G19" s="353">
        <v>100</v>
      </c>
      <c r="H19" s="353">
        <v>100</v>
      </c>
    </row>
    <row r="20" spans="1:8" ht="18" customHeight="1">
      <c r="A20" s="43" t="s">
        <v>11</v>
      </c>
      <c r="B20" s="182" t="s">
        <v>70</v>
      </c>
      <c r="C20" s="21"/>
      <c r="D20" s="183"/>
      <c r="E20" s="183"/>
      <c r="F20" s="349"/>
      <c r="G20" s="353"/>
      <c r="H20" s="353"/>
    </row>
    <row r="21" spans="1:8" ht="18" customHeight="1">
      <c r="A21" s="43" t="s">
        <v>13</v>
      </c>
      <c r="B21" s="182" t="s">
        <v>72</v>
      </c>
      <c r="C21" s="21"/>
      <c r="D21" s="183"/>
      <c r="E21" s="183"/>
      <c r="F21" s="349"/>
      <c r="G21" s="353"/>
      <c r="H21" s="353"/>
    </row>
    <row r="22" spans="1:8" ht="18" customHeight="1">
      <c r="A22" s="43" t="s">
        <v>15</v>
      </c>
      <c r="B22" s="182" t="s">
        <v>71</v>
      </c>
      <c r="C22" s="21"/>
      <c r="D22" s="183"/>
      <c r="E22" s="183"/>
      <c r="F22" s="349"/>
      <c r="G22" s="353"/>
      <c r="H22" s="353"/>
    </row>
    <row r="23" spans="1:8" ht="18" customHeight="1">
      <c r="A23" s="43" t="s">
        <v>17</v>
      </c>
      <c r="B23" s="182" t="s">
        <v>73</v>
      </c>
      <c r="C23" s="21"/>
      <c r="D23" s="183"/>
      <c r="E23" s="183"/>
      <c r="F23" s="349"/>
      <c r="G23" s="353"/>
      <c r="H23" s="353"/>
    </row>
    <row r="24" spans="1:8" ht="18" customHeight="1">
      <c r="A24" s="43" t="s">
        <v>34</v>
      </c>
      <c r="B24" s="182" t="s">
        <v>75</v>
      </c>
      <c r="C24" s="21"/>
      <c r="D24" s="183"/>
      <c r="E24" s="183"/>
      <c r="F24" s="349"/>
      <c r="G24" s="353"/>
      <c r="H24" s="353"/>
    </row>
    <row r="25" spans="1:8" ht="18" customHeight="1">
      <c r="A25" s="43"/>
      <c r="B25" s="180" t="s">
        <v>76</v>
      </c>
      <c r="C25" s="184">
        <f>C19+C20+C21+C23+C24</f>
        <v>100</v>
      </c>
      <c r="D25" s="184">
        <f>D19+D20+D21+D23+D24</f>
        <v>100</v>
      </c>
      <c r="E25" s="184">
        <f>E19+E20+E21+E23+E24</f>
        <v>58</v>
      </c>
      <c r="F25" s="383">
        <f>F19+F20+F21+F23+F24</f>
        <v>100</v>
      </c>
      <c r="G25" s="354">
        <v>100</v>
      </c>
      <c r="H25" s="354">
        <v>100</v>
      </c>
    </row>
    <row r="26" spans="1:8" ht="18" customHeight="1">
      <c r="A26" s="48" t="s">
        <v>77</v>
      </c>
      <c r="B26" s="180" t="s">
        <v>18</v>
      </c>
      <c r="C26" s="21"/>
      <c r="D26" s="181"/>
      <c r="E26" s="181"/>
      <c r="F26" s="349"/>
      <c r="G26" s="353"/>
      <c r="H26" s="353"/>
    </row>
    <row r="27" spans="1:8" ht="18" customHeight="1">
      <c r="A27" s="48" t="s">
        <v>82</v>
      </c>
      <c r="B27" s="180" t="s">
        <v>20</v>
      </c>
      <c r="C27" s="33"/>
      <c r="D27" s="181"/>
      <c r="E27" s="181"/>
      <c r="F27" s="384"/>
      <c r="G27" s="353"/>
      <c r="H27" s="353"/>
    </row>
    <row r="28" spans="1:8" ht="18" customHeight="1">
      <c r="A28" s="48" t="s">
        <v>87</v>
      </c>
      <c r="B28" s="180" t="s">
        <v>22</v>
      </c>
      <c r="C28" s="33"/>
      <c r="D28" s="181"/>
      <c r="E28" s="181"/>
      <c r="F28" s="384"/>
      <c r="G28" s="353"/>
      <c r="H28" s="353"/>
    </row>
    <row r="29" spans="1:8" ht="18" customHeight="1">
      <c r="A29" s="48"/>
      <c r="B29" s="180" t="s">
        <v>171</v>
      </c>
      <c r="C29" s="184">
        <f aca="true" t="shared" si="0" ref="C29:H29">C28+C27+C26+C25+C17+C13+C12</f>
        <v>13446</v>
      </c>
      <c r="D29" s="184">
        <f t="shared" si="0"/>
        <v>13446</v>
      </c>
      <c r="E29" s="184">
        <f t="shared" si="0"/>
        <v>12532</v>
      </c>
      <c r="F29" s="383">
        <f t="shared" si="0"/>
        <v>100</v>
      </c>
      <c r="G29" s="412">
        <f t="shared" si="0"/>
        <v>100</v>
      </c>
      <c r="H29" s="412">
        <f t="shared" si="0"/>
        <v>100</v>
      </c>
    </row>
    <row r="30" spans="1:8" ht="17.25" customHeight="1">
      <c r="A30" s="48" t="s">
        <v>92</v>
      </c>
      <c r="B30" s="185" t="s">
        <v>93</v>
      </c>
      <c r="C30" s="21"/>
      <c r="D30" s="186"/>
      <c r="E30" s="186"/>
      <c r="F30" s="349"/>
      <c r="G30" s="353"/>
      <c r="H30" s="353"/>
    </row>
    <row r="31" spans="1:8" ht="18" customHeight="1">
      <c r="A31" s="43" t="s">
        <v>9</v>
      </c>
      <c r="B31" s="187" t="s">
        <v>182</v>
      </c>
      <c r="C31" s="21">
        <v>14417</v>
      </c>
      <c r="D31" s="188">
        <v>14363</v>
      </c>
      <c r="E31" s="188">
        <v>12873</v>
      </c>
      <c r="F31" s="349">
        <v>9251</v>
      </c>
      <c r="G31" s="353">
        <v>32015</v>
      </c>
      <c r="H31" s="353">
        <v>32075</v>
      </c>
    </row>
    <row r="32" spans="1:8" ht="18" customHeight="1">
      <c r="A32" s="43" t="s">
        <v>68</v>
      </c>
      <c r="B32" s="187" t="s">
        <v>442</v>
      </c>
      <c r="C32" s="21"/>
      <c r="D32" s="188"/>
      <c r="E32" s="188"/>
      <c r="F32" s="349"/>
      <c r="G32" s="353">
        <v>9</v>
      </c>
      <c r="H32" s="353">
        <v>9</v>
      </c>
    </row>
    <row r="33" spans="1:8" ht="18" customHeight="1">
      <c r="A33" s="43"/>
      <c r="B33" s="189" t="s">
        <v>99</v>
      </c>
      <c r="C33" s="190">
        <f>C29+C31</f>
        <v>27863</v>
      </c>
      <c r="D33" s="190">
        <f>D29+D31</f>
        <v>27809</v>
      </c>
      <c r="E33" s="190">
        <f>E29+E31</f>
        <v>25405</v>
      </c>
      <c r="F33" s="386">
        <f>F29+F31</f>
        <v>9351</v>
      </c>
      <c r="G33" s="415">
        <f>G29+G31+G32</f>
        <v>32124</v>
      </c>
      <c r="H33" s="415">
        <f>H29+H31+H32</f>
        <v>32184</v>
      </c>
    </row>
    <row r="34" spans="1:6" ht="12" customHeight="1">
      <c r="A34" s="134"/>
      <c r="B34" s="225"/>
      <c r="C34" s="226"/>
      <c r="D34" s="227"/>
      <c r="E34" s="227"/>
      <c r="F34" s="228"/>
    </row>
    <row r="35" spans="1:8" ht="21.75" customHeight="1">
      <c r="A35" s="134"/>
      <c r="B35" s="225"/>
      <c r="C35" s="229"/>
      <c r="D35" s="227"/>
      <c r="E35" s="227"/>
      <c r="F35" s="229"/>
      <c r="G35" s="229"/>
      <c r="H35" s="229" t="s">
        <v>431</v>
      </c>
    </row>
    <row r="36" spans="1:8" ht="15" customHeight="1">
      <c r="A36" s="134"/>
      <c r="B36" s="214"/>
      <c r="C36" s="215"/>
      <c r="D36" s="227"/>
      <c r="E36" s="227"/>
      <c r="F36" s="215"/>
      <c r="G36" s="215"/>
      <c r="H36" s="215" t="s">
        <v>188</v>
      </c>
    </row>
    <row r="37" spans="1:5" ht="15.75">
      <c r="A37" s="134"/>
      <c r="B37" s="214"/>
      <c r="C37" s="215"/>
      <c r="D37" s="230"/>
      <c r="E37" s="239"/>
    </row>
    <row r="38" spans="1:5" ht="25.5" customHeight="1">
      <c r="A38" s="134"/>
      <c r="B38" s="214"/>
      <c r="C38" s="217"/>
      <c r="D38" s="230"/>
      <c r="E38" s="230"/>
    </row>
    <row r="39" spans="1:8" ht="18" customHeight="1">
      <c r="A39" s="501" t="s">
        <v>192</v>
      </c>
      <c r="B39" s="501"/>
      <c r="C39" s="501"/>
      <c r="D39" s="501"/>
      <c r="E39" s="501"/>
      <c r="F39" s="501"/>
      <c r="G39" s="492"/>
      <c r="H39" s="492"/>
    </row>
    <row r="40" spans="1:8" ht="18" customHeight="1">
      <c r="A40" s="503" t="s">
        <v>361</v>
      </c>
      <c r="B40" s="503"/>
      <c r="C40" s="503"/>
      <c r="D40" s="503"/>
      <c r="E40" s="503"/>
      <c r="F40" s="503"/>
      <c r="G40" s="492"/>
      <c r="H40" s="492"/>
    </row>
    <row r="41" spans="1:6" ht="18" customHeight="1">
      <c r="A41" s="134"/>
      <c r="B41" s="218"/>
      <c r="C41" s="219"/>
      <c r="D41" s="231"/>
      <c r="E41" s="231"/>
      <c r="F41" s="231"/>
    </row>
    <row r="42" spans="1:6" ht="18" customHeight="1">
      <c r="A42" s="134"/>
      <c r="B42" s="193"/>
      <c r="C42" s="232"/>
      <c r="D42" s="231"/>
      <c r="E42" s="231"/>
      <c r="F42" s="231"/>
    </row>
    <row r="43" spans="1:8" ht="18" customHeight="1">
      <c r="A43" s="134"/>
      <c r="B43" s="193"/>
      <c r="C43" s="215"/>
      <c r="D43" s="215"/>
      <c r="E43" s="215"/>
      <c r="F43" s="215"/>
      <c r="G43" s="215"/>
      <c r="H43" s="215" t="s">
        <v>2</v>
      </c>
    </row>
    <row r="44" spans="1:8" ht="46.5" customHeight="1">
      <c r="A44" s="220" t="s">
        <v>3</v>
      </c>
      <c r="B44" s="221" t="s">
        <v>4</v>
      </c>
      <c r="C44" s="17" t="s">
        <v>5</v>
      </c>
      <c r="D44" s="17" t="s">
        <v>356</v>
      </c>
      <c r="E44" s="233" t="s">
        <v>394</v>
      </c>
      <c r="F44" s="233" t="s">
        <v>357</v>
      </c>
      <c r="G44" s="376" t="s">
        <v>438</v>
      </c>
      <c r="H44" s="376" t="s">
        <v>463</v>
      </c>
    </row>
    <row r="45" spans="1:8" ht="18" customHeight="1">
      <c r="A45" s="198"/>
      <c r="B45" s="199" t="s">
        <v>174</v>
      </c>
      <c r="C45" s="201"/>
      <c r="D45" s="200"/>
      <c r="E45" s="200"/>
      <c r="F45" s="388"/>
      <c r="G45" s="353"/>
      <c r="H45" s="353"/>
    </row>
    <row r="46" spans="1:8" ht="18" customHeight="1">
      <c r="A46" s="126" t="s">
        <v>7</v>
      </c>
      <c r="B46" s="202" t="s">
        <v>29</v>
      </c>
      <c r="C46" s="21">
        <v>9548</v>
      </c>
      <c r="D46" s="203">
        <v>9580</v>
      </c>
      <c r="E46" s="203">
        <v>9560</v>
      </c>
      <c r="F46" s="349">
        <v>4026</v>
      </c>
      <c r="G46" s="353">
        <v>4121</v>
      </c>
      <c r="H46" s="353">
        <v>4166</v>
      </c>
    </row>
    <row r="47" spans="1:8" ht="18" customHeight="1">
      <c r="A47" s="126" t="s">
        <v>24</v>
      </c>
      <c r="B47" s="202" t="s">
        <v>175</v>
      </c>
      <c r="C47" s="21">
        <v>2463</v>
      </c>
      <c r="D47" s="203">
        <v>2477</v>
      </c>
      <c r="E47" s="203">
        <v>2443</v>
      </c>
      <c r="F47" s="349">
        <v>1087</v>
      </c>
      <c r="G47" s="353">
        <v>1114</v>
      </c>
      <c r="H47" s="353">
        <v>1129</v>
      </c>
    </row>
    <row r="48" spans="1:8" ht="18" customHeight="1">
      <c r="A48" s="126" t="s">
        <v>54</v>
      </c>
      <c r="B48" s="202" t="s">
        <v>31</v>
      </c>
      <c r="C48" s="21">
        <v>15702</v>
      </c>
      <c r="D48" s="203">
        <v>15442</v>
      </c>
      <c r="E48" s="203">
        <v>13092</v>
      </c>
      <c r="F48" s="349">
        <v>3988</v>
      </c>
      <c r="G48" s="353">
        <v>3937</v>
      </c>
      <c r="H48" s="353">
        <v>3937</v>
      </c>
    </row>
    <row r="49" spans="1:8" ht="18" customHeight="1">
      <c r="A49" s="126" t="s">
        <v>66</v>
      </c>
      <c r="B49" s="202" t="s">
        <v>32</v>
      </c>
      <c r="C49" s="21"/>
      <c r="D49" s="203"/>
      <c r="E49" s="203"/>
      <c r="F49" s="349"/>
      <c r="G49" s="353"/>
      <c r="H49" s="353"/>
    </row>
    <row r="50" spans="1:8" ht="18" customHeight="1">
      <c r="A50" s="126" t="s">
        <v>77</v>
      </c>
      <c r="B50" s="202" t="s">
        <v>176</v>
      </c>
      <c r="C50" s="21"/>
      <c r="D50" s="203"/>
      <c r="E50" s="203"/>
      <c r="F50" s="349"/>
      <c r="G50" s="353"/>
      <c r="H50" s="353"/>
    </row>
    <row r="51" spans="1:8" ht="18" customHeight="1">
      <c r="A51" s="126"/>
      <c r="B51" s="204" t="s">
        <v>177</v>
      </c>
      <c r="C51" s="190">
        <f aca="true" t="shared" si="1" ref="C51:H51">C46+C47+C48+C49+C50</f>
        <v>27713</v>
      </c>
      <c r="D51" s="190">
        <f t="shared" si="1"/>
        <v>27499</v>
      </c>
      <c r="E51" s="190">
        <f t="shared" si="1"/>
        <v>25095</v>
      </c>
      <c r="F51" s="386">
        <f t="shared" si="1"/>
        <v>9101</v>
      </c>
      <c r="G51" s="415">
        <f t="shared" si="1"/>
        <v>9172</v>
      </c>
      <c r="H51" s="415">
        <f t="shared" si="1"/>
        <v>9232</v>
      </c>
    </row>
    <row r="52" spans="1:8" ht="18" customHeight="1">
      <c r="A52" s="77"/>
      <c r="B52" s="205" t="s">
        <v>178</v>
      </c>
      <c r="C52" s="21"/>
      <c r="D52" s="33"/>
      <c r="E52" s="33"/>
      <c r="F52" s="349"/>
      <c r="G52" s="353"/>
      <c r="H52" s="353"/>
    </row>
    <row r="53" spans="1:8" ht="18" customHeight="1">
      <c r="A53" s="126" t="s">
        <v>82</v>
      </c>
      <c r="B53" s="202" t="s">
        <v>179</v>
      </c>
      <c r="C53" s="21">
        <v>150</v>
      </c>
      <c r="D53" s="203">
        <v>310</v>
      </c>
      <c r="E53" s="203">
        <v>302</v>
      </c>
      <c r="F53" s="349">
        <v>250</v>
      </c>
      <c r="G53" s="353">
        <v>22952</v>
      </c>
      <c r="H53" s="353">
        <v>22952</v>
      </c>
    </row>
    <row r="54" spans="1:8" ht="18" customHeight="1">
      <c r="A54" s="126" t="s">
        <v>87</v>
      </c>
      <c r="B54" s="202" t="s">
        <v>36</v>
      </c>
      <c r="C54" s="21"/>
      <c r="D54" s="203"/>
      <c r="E54" s="203"/>
      <c r="F54" s="349"/>
      <c r="G54" s="353"/>
      <c r="H54" s="353"/>
    </row>
    <row r="55" spans="1:8" ht="18" customHeight="1">
      <c r="A55" s="126" t="s">
        <v>180</v>
      </c>
      <c r="B55" s="202" t="s">
        <v>38</v>
      </c>
      <c r="C55" s="21"/>
      <c r="D55" s="203"/>
      <c r="E55" s="203"/>
      <c r="F55" s="349"/>
      <c r="G55" s="353"/>
      <c r="H55" s="353"/>
    </row>
    <row r="56" spans="1:8" ht="18" customHeight="1">
      <c r="A56" s="126"/>
      <c r="B56" s="204" t="s">
        <v>181</v>
      </c>
      <c r="C56" s="190">
        <v>150</v>
      </c>
      <c r="D56" s="190">
        <v>310</v>
      </c>
      <c r="E56" s="190">
        <v>302</v>
      </c>
      <c r="F56" s="386">
        <v>250</v>
      </c>
      <c r="G56" s="354">
        <v>22952</v>
      </c>
      <c r="H56" s="354">
        <v>22952</v>
      </c>
    </row>
    <row r="57" spans="1:8" ht="18" customHeight="1">
      <c r="A57" s="126"/>
      <c r="B57" s="204" t="s">
        <v>28</v>
      </c>
      <c r="C57" s="190">
        <f aca="true" t="shared" si="2" ref="C57:H57">C51+C56</f>
        <v>27863</v>
      </c>
      <c r="D57" s="190">
        <f t="shared" si="2"/>
        <v>27809</v>
      </c>
      <c r="E57" s="190">
        <f t="shared" si="2"/>
        <v>25397</v>
      </c>
      <c r="F57" s="386">
        <f t="shared" si="2"/>
        <v>9351</v>
      </c>
      <c r="G57" s="415">
        <f t="shared" si="2"/>
        <v>32124</v>
      </c>
      <c r="H57" s="415">
        <f t="shared" si="2"/>
        <v>32184</v>
      </c>
    </row>
    <row r="58" spans="1:8" s="240" customFormat="1" ht="18" customHeight="1">
      <c r="A58" s="126" t="s">
        <v>124</v>
      </c>
      <c r="B58" s="204" t="s">
        <v>40</v>
      </c>
      <c r="C58" s="21"/>
      <c r="D58" s="190"/>
      <c r="E58" s="190"/>
      <c r="F58" s="349"/>
      <c r="G58" s="417"/>
      <c r="H58" s="417"/>
    </row>
    <row r="59" spans="1:8" ht="15.75">
      <c r="A59" s="126" t="s">
        <v>9</v>
      </c>
      <c r="B59" s="202" t="s">
        <v>182</v>
      </c>
      <c r="C59" s="21"/>
      <c r="D59" s="203"/>
      <c r="E59" s="203"/>
      <c r="F59" s="349"/>
      <c r="G59" s="353"/>
      <c r="H59" s="353"/>
    </row>
    <row r="60" spans="1:8" ht="15.75">
      <c r="A60" s="235"/>
      <c r="B60" s="236" t="s">
        <v>125</v>
      </c>
      <c r="C60" s="237">
        <f aca="true" t="shared" si="3" ref="C60:H60">C57+C59</f>
        <v>27863</v>
      </c>
      <c r="D60" s="237">
        <f t="shared" si="3"/>
        <v>27809</v>
      </c>
      <c r="E60" s="237">
        <f t="shared" si="3"/>
        <v>25397</v>
      </c>
      <c r="F60" s="393">
        <f t="shared" si="3"/>
        <v>9351</v>
      </c>
      <c r="G60" s="415">
        <f t="shared" si="3"/>
        <v>32124</v>
      </c>
      <c r="H60" s="415">
        <f t="shared" si="3"/>
        <v>32184</v>
      </c>
    </row>
    <row r="61" spans="1:8" ht="15.75">
      <c r="A61" s="43"/>
      <c r="B61" s="238" t="s">
        <v>190</v>
      </c>
      <c r="C61" s="203">
        <v>9418</v>
      </c>
      <c r="D61" s="203">
        <v>9364</v>
      </c>
      <c r="E61" s="203">
        <v>7576</v>
      </c>
      <c r="F61" s="373">
        <v>9101</v>
      </c>
      <c r="G61" s="353">
        <v>9172</v>
      </c>
      <c r="H61" s="353">
        <v>9232</v>
      </c>
    </row>
    <row r="62" spans="1:8" ht="15.75">
      <c r="A62" s="167"/>
      <c r="B62" s="238" t="s">
        <v>191</v>
      </c>
      <c r="C62" s="203">
        <v>18445</v>
      </c>
      <c r="D62" s="203">
        <v>18445</v>
      </c>
      <c r="E62" s="203">
        <v>17821</v>
      </c>
      <c r="F62" s="373">
        <v>250</v>
      </c>
      <c r="G62" s="353">
        <v>22952</v>
      </c>
      <c r="H62" s="353">
        <v>22952</v>
      </c>
    </row>
    <row r="63" spans="1:8" ht="15.75">
      <c r="A63" s="340"/>
      <c r="B63" s="341" t="s">
        <v>185</v>
      </c>
      <c r="C63" s="342">
        <v>2</v>
      </c>
      <c r="D63" s="342">
        <v>2</v>
      </c>
      <c r="E63" s="342">
        <v>2</v>
      </c>
      <c r="F63" s="395">
        <v>2</v>
      </c>
      <c r="G63" s="354">
        <v>2</v>
      </c>
      <c r="H63" s="354">
        <v>2</v>
      </c>
    </row>
    <row r="64" spans="1:2" ht="15.75">
      <c r="A64" s="134"/>
      <c r="B64" s="64"/>
    </row>
    <row r="65" spans="1:2" ht="15.75">
      <c r="A65" s="134"/>
      <c r="B65" s="64"/>
    </row>
    <row r="66" spans="1:2" ht="15.75">
      <c r="A66" s="134"/>
      <c r="B66" s="64"/>
    </row>
    <row r="67" spans="1:2" ht="15.75">
      <c r="A67" s="134"/>
      <c r="B67" s="64"/>
    </row>
    <row r="68" spans="1:2" ht="15.75">
      <c r="A68" s="134"/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</sheetData>
  <sheetProtection selectLockedCells="1" selectUnlockedCells="1"/>
  <mergeCells count="4">
    <mergeCell ref="A39:H39"/>
    <mergeCell ref="A40:H40"/>
    <mergeCell ref="A4:H4"/>
    <mergeCell ref="A5:H5"/>
  </mergeCells>
  <printOptions/>
  <pageMargins left="0.27" right="0.23" top="0.6" bottom="2.309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49">
      <selection activeCell="M59" sqref="M59"/>
    </sheetView>
  </sheetViews>
  <sheetFormatPr defaultColWidth="9.00390625" defaultRowHeight="12.75"/>
  <cols>
    <col min="1" max="1" width="23.875" style="411" customWidth="1"/>
    <col min="2" max="2" width="9.00390625" style="411" customWidth="1"/>
    <col min="3" max="3" width="8.875" style="411" customWidth="1"/>
    <col min="4" max="4" width="8.625" style="411" customWidth="1"/>
    <col min="5" max="5" width="23.125" style="411" customWidth="1"/>
    <col min="6" max="6" width="9.25390625" style="411" customWidth="1"/>
    <col min="7" max="7" width="8.875" style="411" customWidth="1"/>
    <col min="8" max="8" width="8.375" style="464" customWidth="1"/>
  </cols>
  <sheetData>
    <row r="1" spans="1:8" s="3" customFormat="1" ht="12.75">
      <c r="A1" s="464"/>
      <c r="B1" s="464"/>
      <c r="C1" s="464"/>
      <c r="D1" s="464"/>
      <c r="E1" s="464"/>
      <c r="F1" s="96"/>
      <c r="G1" s="96"/>
      <c r="H1" s="96" t="s">
        <v>193</v>
      </c>
    </row>
    <row r="2" spans="1:8" s="3" customFormat="1" ht="12.75">
      <c r="A2" s="464"/>
      <c r="B2" s="464"/>
      <c r="C2" s="464"/>
      <c r="D2" s="464"/>
      <c r="E2" s="464"/>
      <c r="F2" s="96"/>
      <c r="G2" s="96"/>
      <c r="H2" s="96" t="s">
        <v>1</v>
      </c>
    </row>
    <row r="3" spans="1:8" s="3" customFormat="1" ht="12.75">
      <c r="A3" s="464"/>
      <c r="B3" s="464"/>
      <c r="C3" s="464"/>
      <c r="D3" s="464"/>
      <c r="E3" s="464"/>
      <c r="F3" s="96"/>
      <c r="G3" s="464"/>
      <c r="H3" s="464"/>
    </row>
    <row r="4" spans="1:8" s="3" customFormat="1" ht="12.75">
      <c r="A4" s="464"/>
      <c r="B4" s="464"/>
      <c r="C4" s="464"/>
      <c r="D4" s="464"/>
      <c r="E4" s="464"/>
      <c r="F4" s="464"/>
      <c r="G4" s="464"/>
      <c r="H4" s="464"/>
    </row>
    <row r="5" spans="1:8" s="3" customFormat="1" ht="35.25" customHeight="1">
      <c r="A5" s="506" t="s">
        <v>363</v>
      </c>
      <c r="B5" s="506"/>
      <c r="C5" s="506"/>
      <c r="D5" s="506"/>
      <c r="E5" s="506"/>
      <c r="F5" s="506"/>
      <c r="G5" s="507"/>
      <c r="H5" s="508"/>
    </row>
    <row r="6" spans="1:8" s="3" customFormat="1" ht="12.75">
      <c r="A6" s="464"/>
      <c r="B6" s="464"/>
      <c r="C6" s="464"/>
      <c r="D6" s="464"/>
      <c r="E6" s="464"/>
      <c r="F6" s="464"/>
      <c r="G6" s="464"/>
      <c r="H6" s="464"/>
    </row>
    <row r="7" spans="1:8" s="3" customFormat="1" ht="12.75">
      <c r="A7" s="464"/>
      <c r="B7" s="464"/>
      <c r="C7" s="464"/>
      <c r="D7" s="464"/>
      <c r="E7" s="464"/>
      <c r="F7" s="96"/>
      <c r="G7" s="96"/>
      <c r="H7" s="96" t="s">
        <v>2</v>
      </c>
    </row>
    <row r="8" spans="1:8" ht="32.25" customHeight="1">
      <c r="A8" s="518" t="s">
        <v>6</v>
      </c>
      <c r="B8" s="518"/>
      <c r="C8" s="466" t="s">
        <v>443</v>
      </c>
      <c r="D8" s="466" t="s">
        <v>467</v>
      </c>
      <c r="E8" s="518" t="s">
        <v>27</v>
      </c>
      <c r="F8" s="519"/>
      <c r="G8" s="467" t="s">
        <v>443</v>
      </c>
      <c r="H8" s="482" t="s">
        <v>467</v>
      </c>
    </row>
    <row r="9" spans="1:8" ht="15.75" customHeight="1">
      <c r="A9" s="504" t="s">
        <v>194</v>
      </c>
      <c r="B9" s="504"/>
      <c r="C9" s="468"/>
      <c r="D9" s="468"/>
      <c r="E9" s="504" t="s">
        <v>194</v>
      </c>
      <c r="F9" s="505"/>
      <c r="G9" s="409"/>
      <c r="H9" s="409"/>
    </row>
    <row r="10" spans="1:8" ht="12.75">
      <c r="A10" s="469" t="s">
        <v>195</v>
      </c>
      <c r="B10" s="153"/>
      <c r="C10" s="153"/>
      <c r="D10" s="153"/>
      <c r="E10" s="469" t="s">
        <v>195</v>
      </c>
      <c r="F10" s="378">
        <v>57379</v>
      </c>
      <c r="G10" s="409">
        <v>58279</v>
      </c>
      <c r="H10" s="409">
        <v>58867</v>
      </c>
    </row>
    <row r="11" spans="1:8" ht="12.75">
      <c r="A11" s="469" t="s">
        <v>196</v>
      </c>
      <c r="B11" s="153">
        <v>55097</v>
      </c>
      <c r="C11" s="153">
        <v>55097</v>
      </c>
      <c r="D11" s="153">
        <v>55097</v>
      </c>
      <c r="E11" s="469" t="s">
        <v>197</v>
      </c>
      <c r="F11" s="378"/>
      <c r="G11" s="409"/>
      <c r="H11" s="409"/>
    </row>
    <row r="12" spans="1:8" ht="12.75">
      <c r="A12" s="469" t="s">
        <v>198</v>
      </c>
      <c r="B12" s="153">
        <v>1689</v>
      </c>
      <c r="C12" s="153">
        <v>1689</v>
      </c>
      <c r="D12" s="153">
        <v>1689</v>
      </c>
      <c r="E12" s="469" t="s">
        <v>199</v>
      </c>
      <c r="F12" s="378"/>
      <c r="G12" s="409"/>
      <c r="H12" s="409"/>
    </row>
    <row r="13" spans="1:8" ht="12.75">
      <c r="A13" s="469" t="s">
        <v>200</v>
      </c>
      <c r="B13" s="153">
        <f>B14+B15+B17+B16</f>
        <v>18212</v>
      </c>
      <c r="C13" s="153">
        <v>18212</v>
      </c>
      <c r="D13" s="153">
        <v>22593</v>
      </c>
      <c r="E13" s="469" t="s">
        <v>200</v>
      </c>
      <c r="F13" s="378">
        <f>F14+F15+F16+F17</f>
        <v>33101</v>
      </c>
      <c r="G13" s="409">
        <v>40330</v>
      </c>
      <c r="H13" s="409">
        <v>45031</v>
      </c>
    </row>
    <row r="14" spans="1:8" ht="12.75">
      <c r="A14" s="469" t="s">
        <v>398</v>
      </c>
      <c r="B14" s="153">
        <v>9132</v>
      </c>
      <c r="C14" s="153">
        <v>9132</v>
      </c>
      <c r="D14" s="153">
        <v>13513</v>
      </c>
      <c r="E14" s="469" t="s">
        <v>349</v>
      </c>
      <c r="F14" s="378">
        <v>26134</v>
      </c>
      <c r="G14" s="409">
        <v>33363</v>
      </c>
      <c r="H14" s="409">
        <v>38065</v>
      </c>
    </row>
    <row r="15" spans="1:8" ht="12.75">
      <c r="A15" s="469" t="s">
        <v>201</v>
      </c>
      <c r="B15" s="153">
        <v>5280</v>
      </c>
      <c r="C15" s="153">
        <v>5280</v>
      </c>
      <c r="D15" s="153">
        <v>5280</v>
      </c>
      <c r="E15" s="469" t="s">
        <v>201</v>
      </c>
      <c r="F15" s="378">
        <v>6840</v>
      </c>
      <c r="G15" s="409">
        <v>6840</v>
      </c>
      <c r="H15" s="409">
        <v>6840</v>
      </c>
    </row>
    <row r="16" spans="1:8" ht="12.75">
      <c r="A16" s="469" t="s">
        <v>202</v>
      </c>
      <c r="B16" s="153">
        <v>354</v>
      </c>
      <c r="C16" s="153">
        <v>354</v>
      </c>
      <c r="D16" s="153">
        <v>354</v>
      </c>
      <c r="E16" s="469" t="s">
        <v>203</v>
      </c>
      <c r="F16" s="378">
        <v>127</v>
      </c>
      <c r="G16" s="409">
        <v>127</v>
      </c>
      <c r="H16" s="409">
        <v>127</v>
      </c>
    </row>
    <row r="17" spans="1:8" ht="12.75">
      <c r="A17" s="469" t="s">
        <v>204</v>
      </c>
      <c r="B17" s="153">
        <v>3446</v>
      </c>
      <c r="C17" s="153">
        <v>3446</v>
      </c>
      <c r="D17" s="153">
        <v>3446</v>
      </c>
      <c r="E17" s="469" t="s">
        <v>204</v>
      </c>
      <c r="F17" s="378"/>
      <c r="G17" s="409"/>
      <c r="H17" s="409"/>
    </row>
    <row r="18" spans="1:8" ht="12.75">
      <c r="A18" s="469" t="s">
        <v>205</v>
      </c>
      <c r="B18" s="153">
        <v>8354</v>
      </c>
      <c r="C18" s="153">
        <v>8354</v>
      </c>
      <c r="D18" s="153">
        <v>8354</v>
      </c>
      <c r="E18" s="469" t="s">
        <v>408</v>
      </c>
      <c r="F18" s="378"/>
      <c r="G18" s="409"/>
      <c r="H18" s="409"/>
    </row>
    <row r="19" spans="1:8" ht="12.75">
      <c r="A19" s="469" t="s">
        <v>406</v>
      </c>
      <c r="B19" s="153">
        <v>30644</v>
      </c>
      <c r="C19" s="153">
        <v>46896</v>
      </c>
      <c r="D19" s="153">
        <v>53102</v>
      </c>
      <c r="E19" s="469" t="s">
        <v>407</v>
      </c>
      <c r="F19" s="378">
        <v>44421</v>
      </c>
      <c r="G19" s="409">
        <v>44421</v>
      </c>
      <c r="H19" s="409">
        <v>50667</v>
      </c>
    </row>
    <row r="20" spans="1:8" ht="12.75">
      <c r="A20" s="469" t="s">
        <v>409</v>
      </c>
      <c r="B20" s="153"/>
      <c r="C20" s="153"/>
      <c r="D20" s="153"/>
      <c r="E20" s="469" t="s">
        <v>402</v>
      </c>
      <c r="F20" s="378"/>
      <c r="G20" s="409"/>
      <c r="H20" s="409"/>
    </row>
    <row r="21" spans="1:8" ht="12.75">
      <c r="A21" s="469" t="s">
        <v>206</v>
      </c>
      <c r="B21" s="153">
        <v>102125</v>
      </c>
      <c r="C21" s="153">
        <v>102125</v>
      </c>
      <c r="D21" s="153">
        <v>105762</v>
      </c>
      <c r="E21" s="469" t="s">
        <v>405</v>
      </c>
      <c r="F21" s="378">
        <v>118630</v>
      </c>
      <c r="G21" s="409">
        <v>119332</v>
      </c>
      <c r="H21" s="409">
        <v>119915</v>
      </c>
    </row>
    <row r="22" spans="1:8" ht="12.75">
      <c r="A22" s="469" t="s">
        <v>399</v>
      </c>
      <c r="B22" s="153">
        <v>40730</v>
      </c>
      <c r="C22" s="153">
        <v>40730</v>
      </c>
      <c r="D22" s="153">
        <v>40730</v>
      </c>
      <c r="E22" s="469" t="s">
        <v>207</v>
      </c>
      <c r="F22" s="378">
        <v>27529</v>
      </c>
      <c r="G22" s="409">
        <v>27529</v>
      </c>
      <c r="H22" s="409">
        <v>27529</v>
      </c>
    </row>
    <row r="23" spans="1:8" ht="12.75">
      <c r="A23" s="469" t="s">
        <v>400</v>
      </c>
      <c r="B23" s="153">
        <v>1002</v>
      </c>
      <c r="C23" s="153">
        <v>1002</v>
      </c>
      <c r="D23" s="153">
        <v>1002</v>
      </c>
      <c r="E23" s="469" t="s">
        <v>208</v>
      </c>
      <c r="F23" s="378">
        <v>22623</v>
      </c>
      <c r="G23" s="409">
        <v>22623</v>
      </c>
      <c r="H23" s="409">
        <v>22623</v>
      </c>
    </row>
    <row r="24" spans="1:8" ht="12.75">
      <c r="A24" s="469" t="s">
        <v>410</v>
      </c>
      <c r="B24" s="153">
        <v>15432</v>
      </c>
      <c r="C24" s="153">
        <v>26432</v>
      </c>
      <c r="D24" s="153">
        <v>26432</v>
      </c>
      <c r="E24" s="469" t="s">
        <v>411</v>
      </c>
      <c r="F24" s="378">
        <f>F25+F26+F27+F28</f>
        <v>17666</v>
      </c>
      <c r="G24" s="409">
        <v>28900</v>
      </c>
      <c r="H24" s="409">
        <v>28900</v>
      </c>
    </row>
    <row r="25" spans="1:8" ht="12.75">
      <c r="A25" s="469"/>
      <c r="B25" s="469"/>
      <c r="C25" s="469"/>
      <c r="D25" s="469"/>
      <c r="E25" s="469" t="s">
        <v>209</v>
      </c>
      <c r="F25" s="378">
        <v>6440</v>
      </c>
      <c r="G25" s="409">
        <v>6440</v>
      </c>
      <c r="H25" s="409">
        <v>6440</v>
      </c>
    </row>
    <row r="26" spans="1:8" ht="12.75">
      <c r="A26" s="469"/>
      <c r="B26" s="469"/>
      <c r="C26" s="469"/>
      <c r="D26" s="469"/>
      <c r="E26" s="469" t="s">
        <v>210</v>
      </c>
      <c r="F26" s="378">
        <v>7500</v>
      </c>
      <c r="G26" s="409">
        <v>7500</v>
      </c>
      <c r="H26" s="409">
        <v>7500</v>
      </c>
    </row>
    <row r="27" spans="1:8" ht="12.75">
      <c r="A27" s="469"/>
      <c r="B27" s="469"/>
      <c r="C27" s="469"/>
      <c r="D27" s="469"/>
      <c r="E27" s="469" t="s">
        <v>211</v>
      </c>
      <c r="F27" s="378">
        <v>1105</v>
      </c>
      <c r="G27" s="409">
        <v>12105</v>
      </c>
      <c r="H27" s="409">
        <v>12105</v>
      </c>
    </row>
    <row r="28" spans="1:8" ht="12.75">
      <c r="A28" s="469"/>
      <c r="B28" s="469"/>
      <c r="C28" s="469"/>
      <c r="D28" s="469"/>
      <c r="E28" s="469" t="s">
        <v>212</v>
      </c>
      <c r="F28" s="378">
        <v>2621</v>
      </c>
      <c r="G28" s="409">
        <v>2855</v>
      </c>
      <c r="H28" s="409">
        <v>2855</v>
      </c>
    </row>
    <row r="29" spans="1:8" ht="12.75">
      <c r="A29" s="469" t="s">
        <v>412</v>
      </c>
      <c r="B29" s="153">
        <v>63900</v>
      </c>
      <c r="C29" s="153">
        <v>63900</v>
      </c>
      <c r="D29" s="153">
        <v>71846</v>
      </c>
      <c r="E29" s="469"/>
      <c r="F29" s="378"/>
      <c r="G29" s="409"/>
      <c r="H29" s="409"/>
    </row>
    <row r="30" spans="1:8" ht="12.75">
      <c r="A30" s="469" t="s">
        <v>413</v>
      </c>
      <c r="B30" s="153">
        <v>3627</v>
      </c>
      <c r="C30" s="153">
        <v>3627</v>
      </c>
      <c r="D30" s="153">
        <v>3627</v>
      </c>
      <c r="E30" s="469" t="s">
        <v>417</v>
      </c>
      <c r="F30" s="378">
        <v>9101</v>
      </c>
      <c r="G30" s="409">
        <v>9172</v>
      </c>
      <c r="H30" s="409">
        <v>9222</v>
      </c>
    </row>
    <row r="31" spans="1:8" ht="12.75">
      <c r="A31" s="469" t="s">
        <v>414</v>
      </c>
      <c r="B31" s="153">
        <v>127</v>
      </c>
      <c r="C31" s="153">
        <v>127</v>
      </c>
      <c r="D31" s="153">
        <v>127</v>
      </c>
      <c r="E31" s="469" t="s">
        <v>418</v>
      </c>
      <c r="F31" s="378">
        <v>20798</v>
      </c>
      <c r="G31" s="409">
        <v>20798</v>
      </c>
      <c r="H31" s="409">
        <v>20798</v>
      </c>
    </row>
    <row r="32" spans="1:8" ht="12.75">
      <c r="A32" s="469" t="s">
        <v>415</v>
      </c>
      <c r="B32" s="153">
        <v>6000</v>
      </c>
      <c r="C32" s="153">
        <v>6000</v>
      </c>
      <c r="D32" s="153">
        <v>6000</v>
      </c>
      <c r="E32" s="469" t="s">
        <v>419</v>
      </c>
      <c r="F32" s="378">
        <v>2032</v>
      </c>
      <c r="G32" s="409">
        <v>2032</v>
      </c>
      <c r="H32" s="409">
        <v>2032</v>
      </c>
    </row>
    <row r="33" spans="1:8" ht="12.75">
      <c r="A33" s="469" t="s">
        <v>416</v>
      </c>
      <c r="B33" s="153"/>
      <c r="C33" s="153"/>
      <c r="D33" s="153"/>
      <c r="E33" s="469" t="s">
        <v>420</v>
      </c>
      <c r="F33" s="378">
        <v>785</v>
      </c>
      <c r="G33" s="409">
        <v>785</v>
      </c>
      <c r="H33" s="409">
        <v>785</v>
      </c>
    </row>
    <row r="34" spans="1:8" ht="12.75">
      <c r="A34" s="469"/>
      <c r="B34" s="153"/>
      <c r="C34" s="153"/>
      <c r="D34" s="153"/>
      <c r="E34" s="469" t="s">
        <v>421</v>
      </c>
      <c r="F34" s="378">
        <v>2000</v>
      </c>
      <c r="G34" s="409">
        <v>2000</v>
      </c>
      <c r="H34" s="409">
        <v>2000</v>
      </c>
    </row>
    <row r="35" spans="1:8" ht="12.75">
      <c r="A35" s="469" t="s">
        <v>422</v>
      </c>
      <c r="B35" s="153"/>
      <c r="C35" s="153"/>
      <c r="D35" s="153"/>
      <c r="E35" s="469" t="s">
        <v>422</v>
      </c>
      <c r="F35" s="378"/>
      <c r="G35" s="409"/>
      <c r="H35" s="409"/>
    </row>
    <row r="36" spans="1:8" ht="12.75">
      <c r="A36" s="469" t="s">
        <v>213</v>
      </c>
      <c r="B36" s="153">
        <v>7352</v>
      </c>
      <c r="C36" s="153">
        <v>7352</v>
      </c>
      <c r="D36" s="153">
        <v>7352</v>
      </c>
      <c r="E36" s="469" t="s">
        <v>213</v>
      </c>
      <c r="F36" s="378">
        <v>11214</v>
      </c>
      <c r="G36" s="409">
        <v>11214</v>
      </c>
      <c r="H36" s="409">
        <v>11214</v>
      </c>
    </row>
    <row r="37" spans="1:8" ht="12.75">
      <c r="A37" s="469" t="s">
        <v>214</v>
      </c>
      <c r="B37" s="153"/>
      <c r="C37" s="153"/>
      <c r="D37" s="153"/>
      <c r="E37" s="469" t="s">
        <v>214</v>
      </c>
      <c r="F37" s="378"/>
      <c r="G37" s="409"/>
      <c r="H37" s="409"/>
    </row>
    <row r="38" spans="1:8" ht="12.75">
      <c r="A38" s="469" t="s">
        <v>215</v>
      </c>
      <c r="B38" s="153"/>
      <c r="C38" s="153"/>
      <c r="D38" s="153"/>
      <c r="E38" s="469" t="s">
        <v>216</v>
      </c>
      <c r="F38" s="378">
        <v>400</v>
      </c>
      <c r="G38" s="409">
        <v>400</v>
      </c>
      <c r="H38" s="409">
        <v>400</v>
      </c>
    </row>
    <row r="39" spans="1:8" ht="12.75">
      <c r="A39" s="469" t="s">
        <v>426</v>
      </c>
      <c r="B39" s="153"/>
      <c r="C39" s="153"/>
      <c r="D39" s="153"/>
      <c r="E39" s="469" t="s">
        <v>423</v>
      </c>
      <c r="F39" s="378">
        <v>3406</v>
      </c>
      <c r="G39" s="409">
        <v>3406</v>
      </c>
      <c r="H39" s="409">
        <v>3406</v>
      </c>
    </row>
    <row r="40" spans="1:8" ht="12.75">
      <c r="A40" s="469" t="s">
        <v>424</v>
      </c>
      <c r="B40" s="153">
        <v>39654</v>
      </c>
      <c r="C40" s="153">
        <v>39654</v>
      </c>
      <c r="D40" s="153">
        <v>78403</v>
      </c>
      <c r="E40" s="469" t="s">
        <v>424</v>
      </c>
      <c r="F40" s="378">
        <v>44980</v>
      </c>
      <c r="G40" s="409">
        <v>46250</v>
      </c>
      <c r="H40" s="409">
        <v>80418</v>
      </c>
    </row>
    <row r="41" spans="1:8" ht="12.75">
      <c r="A41" s="469" t="s">
        <v>427</v>
      </c>
      <c r="B41" s="153">
        <v>92</v>
      </c>
      <c r="C41" s="153">
        <v>92</v>
      </c>
      <c r="D41" s="153">
        <v>92</v>
      </c>
      <c r="E41" s="469" t="s">
        <v>425</v>
      </c>
      <c r="F41" s="378">
        <v>19726</v>
      </c>
      <c r="G41" s="409">
        <v>19726</v>
      </c>
      <c r="H41" s="409">
        <v>19726</v>
      </c>
    </row>
    <row r="42" spans="1:8" ht="12.75">
      <c r="A42" s="469" t="s">
        <v>429</v>
      </c>
      <c r="B42" s="153">
        <v>8529</v>
      </c>
      <c r="C42" s="153">
        <v>8529</v>
      </c>
      <c r="D42" s="153">
        <v>8529</v>
      </c>
      <c r="E42" s="469" t="s">
        <v>452</v>
      </c>
      <c r="F42" s="378"/>
      <c r="G42" s="409">
        <v>4622</v>
      </c>
      <c r="H42" s="409">
        <v>4820</v>
      </c>
    </row>
    <row r="43" spans="1:8" ht="12.75">
      <c r="A43" s="469" t="s">
        <v>450</v>
      </c>
      <c r="B43" s="153"/>
      <c r="C43" s="153">
        <v>1822</v>
      </c>
      <c r="D43" s="153">
        <v>3363</v>
      </c>
      <c r="E43" s="469" t="s">
        <v>453</v>
      </c>
      <c r="F43" s="378"/>
      <c r="G43" s="409">
        <v>376</v>
      </c>
      <c r="H43" s="409">
        <v>376</v>
      </c>
    </row>
    <row r="44" spans="1:8" ht="12.75">
      <c r="A44" s="469" t="s">
        <v>457</v>
      </c>
      <c r="B44" s="153"/>
      <c r="C44" s="153"/>
      <c r="D44" s="153"/>
      <c r="E44" s="469" t="s">
        <v>458</v>
      </c>
      <c r="F44" s="378"/>
      <c r="G44" s="409">
        <v>7946</v>
      </c>
      <c r="H44" s="409">
        <v>7946</v>
      </c>
    </row>
    <row r="45" spans="1:8" ht="12.75">
      <c r="A45" s="469" t="s">
        <v>468</v>
      </c>
      <c r="B45" s="153"/>
      <c r="C45" s="153"/>
      <c r="D45" s="153">
        <v>2540</v>
      </c>
      <c r="E45" s="469" t="s">
        <v>468</v>
      </c>
      <c r="F45" s="378"/>
      <c r="G45" s="409"/>
      <c r="H45" s="409">
        <v>2540</v>
      </c>
    </row>
    <row r="46" spans="1:8" ht="12.75">
      <c r="A46" s="470" t="s">
        <v>217</v>
      </c>
      <c r="B46" s="471">
        <f>B11+B12+B13+B18+B19+B21+B22+B23+B24+B29+B30+B31+B32+B36+B40+B41+B42</f>
        <v>402566</v>
      </c>
      <c r="C46" s="471">
        <f>C11+C12+C13+C18+C19+C21+C22+C23+C24+C29+C30+C31+C32+C36+C40+C41+C42+C43</f>
        <v>431640</v>
      </c>
      <c r="D46" s="471">
        <f>D11+D12+D13+D18+D19+D21+D22+D23+D24+D29+D30+D31+D32+D36+D40+D41+D42+D43+D45</f>
        <v>496640</v>
      </c>
      <c r="E46" s="470" t="s">
        <v>217</v>
      </c>
      <c r="F46" s="472">
        <f>F10+F13+F19+F21+F22+F23+F24+F30+F31+F32+F33+F34+F36+F39+F40+F41+F38</f>
        <v>435791</v>
      </c>
      <c r="G46" s="410">
        <f>G10+G13+G19+G21+G22+G23+G24+G30+G31+G32+G33+G34+G36+G39+G40+G41+G38+G42+G43+G44</f>
        <v>470141</v>
      </c>
      <c r="H46" s="410">
        <f>H10+H13+H19+H21+H22+H23+H24+H30+H31+H32+H33+H34+H36+H39+H40+H41+H38+H42+H43+H44+H45</f>
        <v>519215</v>
      </c>
    </row>
    <row r="47" spans="1:8" ht="12.75">
      <c r="A47" s="504" t="s">
        <v>219</v>
      </c>
      <c r="B47" s="504"/>
      <c r="C47" s="504"/>
      <c r="D47" s="504"/>
      <c r="E47" s="504"/>
      <c r="F47" s="472">
        <v>93</v>
      </c>
      <c r="G47" s="410">
        <v>93</v>
      </c>
      <c r="H47" s="410">
        <v>93</v>
      </c>
    </row>
    <row r="48" spans="1:6" ht="12.75">
      <c r="A48" s="473"/>
      <c r="B48" s="474"/>
      <c r="C48" s="474"/>
      <c r="D48" s="474"/>
      <c r="E48" s="473"/>
      <c r="F48" s="474"/>
    </row>
    <row r="49" spans="1:8" ht="12.75">
      <c r="A49" s="464"/>
      <c r="B49" s="464"/>
      <c r="C49" s="464"/>
      <c r="D49" s="464"/>
      <c r="E49" s="464"/>
      <c r="F49" s="96"/>
      <c r="G49" s="96"/>
      <c r="H49" s="96" t="s">
        <v>193</v>
      </c>
    </row>
    <row r="50" spans="1:8" ht="12.75">
      <c r="A50" s="464"/>
      <c r="B50" s="464"/>
      <c r="C50" s="464"/>
      <c r="D50" s="464"/>
      <c r="E50" s="464"/>
      <c r="F50" s="96"/>
      <c r="G50" s="96"/>
      <c r="H50" s="96" t="s">
        <v>188</v>
      </c>
    </row>
    <row r="51" spans="1:6" ht="12.75">
      <c r="A51" s="464"/>
      <c r="B51" s="464"/>
      <c r="C51" s="464"/>
      <c r="D51" s="464"/>
      <c r="E51" s="464"/>
      <c r="F51" s="96"/>
    </row>
    <row r="52" spans="1:6" ht="12.75">
      <c r="A52" s="464"/>
      <c r="B52" s="464"/>
      <c r="C52" s="464"/>
      <c r="D52" s="464"/>
      <c r="E52" s="464"/>
      <c r="F52" s="96"/>
    </row>
    <row r="53" spans="1:6" ht="12.75">
      <c r="A53" s="464"/>
      <c r="B53" s="464"/>
      <c r="C53" s="464"/>
      <c r="D53" s="464"/>
      <c r="E53" s="464"/>
      <c r="F53" s="464"/>
    </row>
    <row r="54" spans="1:8" ht="45" customHeight="1">
      <c r="A54" s="509" t="s">
        <v>362</v>
      </c>
      <c r="B54" s="509"/>
      <c r="C54" s="509"/>
      <c r="D54" s="509"/>
      <c r="E54" s="509"/>
      <c r="F54" s="509"/>
      <c r="G54" s="510"/>
      <c r="H54" s="510"/>
    </row>
    <row r="55" spans="1:6" ht="22.5" customHeight="1">
      <c r="A55" s="475"/>
      <c r="B55" s="475"/>
      <c r="C55" s="475"/>
      <c r="D55" s="475"/>
      <c r="E55" s="475"/>
      <c r="F55" s="475"/>
    </row>
    <row r="56" spans="1:6" ht="12.75">
      <c r="A56" s="464"/>
      <c r="B56" s="464"/>
      <c r="C56" s="464"/>
      <c r="D56" s="464"/>
      <c r="E56" s="464"/>
      <c r="F56" s="464"/>
    </row>
    <row r="57" spans="1:6" ht="12.75">
      <c r="A57" s="464"/>
      <c r="B57" s="464"/>
      <c r="C57" s="464"/>
      <c r="D57" s="464"/>
      <c r="E57" s="464"/>
      <c r="F57" s="464"/>
    </row>
    <row r="58" spans="6:8" ht="12.75">
      <c r="F58" s="96"/>
      <c r="G58" s="96"/>
      <c r="H58" s="96" t="s">
        <v>2</v>
      </c>
    </row>
    <row r="59" spans="1:8" ht="33.75" customHeight="1">
      <c r="A59" s="518" t="s">
        <v>6</v>
      </c>
      <c r="B59" s="518"/>
      <c r="C59" s="466" t="s">
        <v>443</v>
      </c>
      <c r="D59" s="466" t="s">
        <v>467</v>
      </c>
      <c r="E59" s="518" t="s">
        <v>27</v>
      </c>
      <c r="F59" s="518"/>
      <c r="G59" s="476" t="s">
        <v>443</v>
      </c>
      <c r="H59" s="476" t="s">
        <v>467</v>
      </c>
    </row>
    <row r="60" spans="1:8" ht="12.75">
      <c r="A60" s="504" t="s">
        <v>218</v>
      </c>
      <c r="B60" s="504"/>
      <c r="C60" s="468"/>
      <c r="D60" s="468"/>
      <c r="E60" s="504" t="s">
        <v>218</v>
      </c>
      <c r="F60" s="505"/>
      <c r="G60" s="477"/>
      <c r="H60" s="409"/>
    </row>
    <row r="61" spans="1:8" ht="12.75">
      <c r="A61" s="469" t="s">
        <v>444</v>
      </c>
      <c r="B61" s="153">
        <v>360</v>
      </c>
      <c r="C61" s="153">
        <v>970</v>
      </c>
      <c r="D61" s="153">
        <v>970</v>
      </c>
      <c r="E61" s="469" t="s">
        <v>404</v>
      </c>
      <c r="F61" s="378">
        <v>450</v>
      </c>
      <c r="G61" s="409">
        <v>450</v>
      </c>
      <c r="H61" s="409">
        <v>8430</v>
      </c>
    </row>
    <row r="62" spans="1:8" ht="12.75">
      <c r="A62" s="469" t="s">
        <v>401</v>
      </c>
      <c r="B62" s="153">
        <v>762</v>
      </c>
      <c r="C62" s="153">
        <v>762</v>
      </c>
      <c r="D62" s="153">
        <v>762</v>
      </c>
      <c r="E62" s="469" t="s">
        <v>401</v>
      </c>
      <c r="F62" s="378">
        <v>762</v>
      </c>
      <c r="G62" s="409">
        <v>762</v>
      </c>
      <c r="H62" s="409">
        <v>762</v>
      </c>
    </row>
    <row r="63" spans="1:8" ht="12.75">
      <c r="A63" s="469" t="s">
        <v>403</v>
      </c>
      <c r="B63" s="153">
        <v>34215</v>
      </c>
      <c r="C63" s="153">
        <v>47756</v>
      </c>
      <c r="D63" s="153">
        <v>39810</v>
      </c>
      <c r="E63" s="469" t="s">
        <v>348</v>
      </c>
      <c r="F63" s="378">
        <v>900</v>
      </c>
      <c r="G63" s="409">
        <v>900</v>
      </c>
      <c r="H63" s="409">
        <v>900</v>
      </c>
    </row>
    <row r="64" spans="1:8" s="331" customFormat="1" ht="12.75">
      <c r="A64" s="469" t="s">
        <v>451</v>
      </c>
      <c r="B64" s="153"/>
      <c r="C64" s="153">
        <v>47189</v>
      </c>
      <c r="D64" s="153">
        <v>47189</v>
      </c>
      <c r="E64" s="469" t="s">
        <v>451</v>
      </c>
      <c r="F64" s="378"/>
      <c r="G64" s="409">
        <v>47370</v>
      </c>
      <c r="H64" s="409">
        <v>47370</v>
      </c>
    </row>
    <row r="65" spans="1:8" s="331" customFormat="1" ht="12.75">
      <c r="A65" s="469"/>
      <c r="B65" s="153"/>
      <c r="C65" s="153"/>
      <c r="D65" s="153"/>
      <c r="E65" s="469" t="s">
        <v>454</v>
      </c>
      <c r="F65" s="378"/>
      <c r="G65" s="409">
        <v>376</v>
      </c>
      <c r="H65" s="409">
        <v>376</v>
      </c>
    </row>
    <row r="66" spans="1:8" ht="12.75">
      <c r="A66" s="469"/>
      <c r="B66" s="153"/>
      <c r="C66" s="153"/>
      <c r="D66" s="153"/>
      <c r="E66" s="469" t="s">
        <v>455</v>
      </c>
      <c r="F66" s="378"/>
      <c r="G66" s="409">
        <v>8000</v>
      </c>
      <c r="H66" s="409">
        <v>8000</v>
      </c>
    </row>
    <row r="67" spans="1:8" ht="12.75">
      <c r="A67" s="469"/>
      <c r="B67" s="153"/>
      <c r="C67" s="153"/>
      <c r="D67" s="153"/>
      <c r="E67" s="469" t="s">
        <v>456</v>
      </c>
      <c r="F67" s="378"/>
      <c r="G67" s="477">
        <v>318</v>
      </c>
      <c r="H67" s="409">
        <v>318</v>
      </c>
    </row>
    <row r="68" spans="1:8" ht="12.75">
      <c r="A68" s="469"/>
      <c r="B68" s="153"/>
      <c r="C68" s="153"/>
      <c r="D68" s="153"/>
      <c r="E68" s="469"/>
      <c r="F68" s="378"/>
      <c r="G68" s="477"/>
      <c r="H68" s="409"/>
    </row>
    <row r="69" spans="1:8" ht="12.75">
      <c r="A69" s="469"/>
      <c r="B69" s="469"/>
      <c r="C69" s="469"/>
      <c r="D69" s="469"/>
      <c r="E69" s="469"/>
      <c r="F69" s="378"/>
      <c r="G69" s="477"/>
      <c r="H69" s="409"/>
    </row>
    <row r="70" spans="1:8" ht="12.75">
      <c r="A70" s="469"/>
      <c r="B70" s="469"/>
      <c r="C70" s="469"/>
      <c r="D70" s="469"/>
      <c r="E70" s="469"/>
      <c r="F70" s="378"/>
      <c r="G70" s="477"/>
      <c r="H70" s="409"/>
    </row>
    <row r="71" spans="1:8" ht="21.75" customHeight="1">
      <c r="A71" s="470" t="s">
        <v>217</v>
      </c>
      <c r="B71" s="471">
        <f>+B62+B63+B64+B61+B65+B66</f>
        <v>35337</v>
      </c>
      <c r="C71" s="471">
        <f>+C62+C63+C64+C61+C65+C66</f>
        <v>96677</v>
      </c>
      <c r="D71" s="471">
        <f>+D62+D63+D64+D61+D65+D66</f>
        <v>88731</v>
      </c>
      <c r="E71" s="470" t="s">
        <v>217</v>
      </c>
      <c r="F71" s="472">
        <f>F62+F63+F65+F66+F67+F68+F69+F70+F61+F64</f>
        <v>2112</v>
      </c>
      <c r="G71" s="410">
        <f>G62+G63+G65+G66+G67+G68+G69+G70+G61+G64</f>
        <v>58176</v>
      </c>
      <c r="H71" s="410">
        <f>H62+H63+H65+H66+H67+H68+H69+H70+H61+H64</f>
        <v>66156</v>
      </c>
    </row>
    <row r="72" spans="1:8" ht="12.75">
      <c r="A72" s="504" t="s">
        <v>219</v>
      </c>
      <c r="B72" s="504"/>
      <c r="C72" s="504"/>
      <c r="D72" s="504"/>
      <c r="E72" s="504"/>
      <c r="F72" s="472">
        <v>0</v>
      </c>
      <c r="G72" s="478">
        <v>0</v>
      </c>
      <c r="H72" s="410">
        <v>0</v>
      </c>
    </row>
    <row r="73" spans="1:8" s="35" customFormat="1" ht="22.5" customHeight="1">
      <c r="A73" s="514" t="s">
        <v>220</v>
      </c>
      <c r="B73" s="515"/>
      <c r="C73" s="516"/>
      <c r="D73" s="517"/>
      <c r="E73" s="511" t="s">
        <v>220</v>
      </c>
      <c r="F73" s="512"/>
      <c r="G73" s="492"/>
      <c r="H73" s="513"/>
    </row>
    <row r="74" spans="1:8" s="213" customFormat="1" ht="12.75">
      <c r="A74" s="479" t="s">
        <v>221</v>
      </c>
      <c r="B74" s="479" t="s">
        <v>222</v>
      </c>
      <c r="C74" s="479"/>
      <c r="D74" s="479"/>
      <c r="E74" s="479" t="s">
        <v>221</v>
      </c>
      <c r="F74" s="480" t="s">
        <v>221</v>
      </c>
      <c r="G74" s="481"/>
      <c r="H74" s="483"/>
    </row>
    <row r="75" spans="1:8" ht="12.75">
      <c r="A75" s="504" t="s">
        <v>223</v>
      </c>
      <c r="B75" s="504"/>
      <c r="C75" s="504"/>
      <c r="D75" s="504"/>
      <c r="E75" s="504"/>
      <c r="F75" s="472">
        <v>0</v>
      </c>
      <c r="G75" s="478">
        <v>0</v>
      </c>
      <c r="H75" s="410">
        <v>0</v>
      </c>
    </row>
  </sheetData>
  <sheetProtection selectLockedCells="1" selectUnlockedCells="1"/>
  <mergeCells count="15">
    <mergeCell ref="E59:F59"/>
    <mergeCell ref="A47:E47"/>
    <mergeCell ref="A8:B8"/>
    <mergeCell ref="E8:F8"/>
    <mergeCell ref="A9:B9"/>
    <mergeCell ref="E9:F9"/>
    <mergeCell ref="A75:E75"/>
    <mergeCell ref="A60:B60"/>
    <mergeCell ref="E60:F60"/>
    <mergeCell ref="A72:E72"/>
    <mergeCell ref="A5:H5"/>
    <mergeCell ref="A54:H54"/>
    <mergeCell ref="E73:H73"/>
    <mergeCell ref="A73:D73"/>
    <mergeCell ref="A59:B59"/>
  </mergeCells>
  <printOptions/>
  <pageMargins left="0.25" right="0.24" top="0.54" bottom="2.3" header="0.48" footer="2.3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3">
      <selection activeCell="H10" sqref="H10"/>
    </sheetView>
  </sheetViews>
  <sheetFormatPr defaultColWidth="9.00390625" defaultRowHeight="12.75"/>
  <cols>
    <col min="1" max="1" width="43.25390625" style="464" customWidth="1"/>
    <col min="2" max="2" width="8.875" style="95" customWidth="1"/>
    <col min="3" max="3" width="15.875" style="334" customWidth="1"/>
    <col min="4" max="4" width="15.00390625" style="95" customWidth="1"/>
    <col min="5" max="5" width="15.25390625" style="95" customWidth="1"/>
    <col min="6" max="8" width="9.125" style="95" customWidth="1"/>
  </cols>
  <sheetData>
    <row r="1" spans="2:5" ht="15.75">
      <c r="B1" s="96"/>
      <c r="C1" s="321"/>
      <c r="D1" s="321"/>
      <c r="E1" s="321" t="s">
        <v>224</v>
      </c>
    </row>
    <row r="2" spans="2:5" ht="13.5" customHeight="1">
      <c r="B2" s="96"/>
      <c r="C2" s="321"/>
      <c r="D2" s="321"/>
      <c r="E2" s="321" t="s">
        <v>1</v>
      </c>
    </row>
    <row r="3" spans="1:5" ht="38.25" customHeight="1">
      <c r="A3" s="493" t="s">
        <v>364</v>
      </c>
      <c r="B3" s="493"/>
      <c r="C3" s="493"/>
      <c r="D3" s="526"/>
      <c r="E3" s="492"/>
    </row>
    <row r="4" ht="12.75" customHeight="1"/>
    <row r="5" spans="3:5" ht="13.5" customHeight="1">
      <c r="C5" s="321"/>
      <c r="D5" s="321"/>
      <c r="E5" s="321" t="s">
        <v>2</v>
      </c>
    </row>
    <row r="6" spans="1:6" ht="26.25" customHeight="1">
      <c r="A6" s="465" t="s">
        <v>225</v>
      </c>
      <c r="B6" s="487" t="s">
        <v>226</v>
      </c>
      <c r="C6" s="488" t="s">
        <v>227</v>
      </c>
      <c r="D6" s="489" t="s">
        <v>443</v>
      </c>
      <c r="E6" s="489" t="s">
        <v>469</v>
      </c>
      <c r="F6" s="135"/>
    </row>
    <row r="7" spans="1:8" s="35" customFormat="1" ht="21" customHeight="1">
      <c r="A7" s="520" t="s">
        <v>228</v>
      </c>
      <c r="B7" s="520"/>
      <c r="C7" s="521"/>
      <c r="D7" s="354"/>
      <c r="E7" s="354"/>
      <c r="F7" s="242"/>
      <c r="G7" s="242"/>
      <c r="H7" s="242"/>
    </row>
    <row r="8" spans="1:5" ht="21" customHeight="1">
      <c r="A8" s="469" t="s">
        <v>229</v>
      </c>
      <c r="B8" s="87">
        <v>12.03</v>
      </c>
      <c r="C8" s="396">
        <v>55097400</v>
      </c>
      <c r="D8" s="353">
        <v>55097400</v>
      </c>
      <c r="E8" s="353">
        <v>55097400</v>
      </c>
    </row>
    <row r="9" spans="1:5" ht="33" customHeight="1">
      <c r="A9" s="484" t="s">
        <v>230</v>
      </c>
      <c r="B9" s="87"/>
      <c r="C9" s="396">
        <v>17621355</v>
      </c>
      <c r="D9" s="353">
        <v>17621355</v>
      </c>
      <c r="E9" s="353">
        <v>17621355</v>
      </c>
    </row>
    <row r="10" spans="1:5" ht="31.5" customHeight="1">
      <c r="A10" s="484" t="s">
        <v>231</v>
      </c>
      <c r="B10" s="87"/>
      <c r="C10" s="396">
        <v>8795495</v>
      </c>
      <c r="D10" s="353">
        <v>8795495</v>
      </c>
      <c r="E10" s="353">
        <v>8795495</v>
      </c>
    </row>
    <row r="11" spans="1:5" ht="15.75">
      <c r="A11" s="469" t="s">
        <v>232</v>
      </c>
      <c r="B11" s="87"/>
      <c r="C11" s="396">
        <v>5280000</v>
      </c>
      <c r="D11" s="353">
        <v>5280000</v>
      </c>
      <c r="E11" s="353">
        <v>5280000</v>
      </c>
    </row>
    <row r="12" spans="1:5" ht="15.75">
      <c r="A12" s="469" t="s">
        <v>233</v>
      </c>
      <c r="B12" s="87"/>
      <c r="C12" s="396">
        <v>100000</v>
      </c>
      <c r="D12" s="353">
        <v>100000</v>
      </c>
      <c r="E12" s="353">
        <v>100000</v>
      </c>
    </row>
    <row r="13" spans="1:5" ht="15.75">
      <c r="A13" s="469" t="s">
        <v>234</v>
      </c>
      <c r="B13" s="87"/>
      <c r="C13" s="396">
        <v>3445860</v>
      </c>
      <c r="D13" s="353">
        <v>3445860</v>
      </c>
      <c r="E13" s="353">
        <v>3445860</v>
      </c>
    </row>
    <row r="14" spans="1:5" ht="24.75" customHeight="1">
      <c r="A14" s="484" t="s">
        <v>235</v>
      </c>
      <c r="B14" s="87"/>
      <c r="C14" s="396">
        <f>C8+C9</f>
        <v>72718755</v>
      </c>
      <c r="D14" s="431">
        <f>D8+D9</f>
        <v>72718755</v>
      </c>
      <c r="E14" s="431">
        <f>E8+E9</f>
        <v>72718755</v>
      </c>
    </row>
    <row r="15" spans="1:5" ht="15.75">
      <c r="A15" s="469" t="s">
        <v>236</v>
      </c>
      <c r="B15" s="87"/>
      <c r="C15" s="396">
        <v>8353800</v>
      </c>
      <c r="D15" s="353">
        <v>8353800</v>
      </c>
      <c r="E15" s="353">
        <v>8353800</v>
      </c>
    </row>
    <row r="16" spans="1:5" ht="15.75">
      <c r="A16" s="469" t="s">
        <v>372</v>
      </c>
      <c r="B16" s="87"/>
      <c r="C16" s="396">
        <v>91800</v>
      </c>
      <c r="D16" s="353">
        <v>91800</v>
      </c>
      <c r="E16" s="353">
        <v>91800</v>
      </c>
    </row>
    <row r="17" spans="1:5" ht="33" customHeight="1">
      <c r="A17" s="522" t="s">
        <v>237</v>
      </c>
      <c r="B17" s="522"/>
      <c r="C17" s="523"/>
      <c r="D17" s="353"/>
      <c r="E17" s="353"/>
    </row>
    <row r="18" spans="1:5" ht="23.25" customHeight="1">
      <c r="A18" s="524" t="s">
        <v>238</v>
      </c>
      <c r="B18" s="524"/>
      <c r="C18" s="525"/>
      <c r="D18" s="353"/>
      <c r="E18" s="353"/>
    </row>
    <row r="19" spans="1:5" ht="15.75">
      <c r="A19" s="469" t="s">
        <v>317</v>
      </c>
      <c r="B19" s="87"/>
      <c r="C19" s="396"/>
      <c r="D19" s="353"/>
      <c r="E19" s="353"/>
    </row>
    <row r="20" spans="1:5" ht="15.75">
      <c r="A20" s="469" t="s">
        <v>239</v>
      </c>
      <c r="B20" s="87">
        <v>16.4</v>
      </c>
      <c r="C20" s="396">
        <v>45395200</v>
      </c>
      <c r="D20" s="353">
        <v>45395200</v>
      </c>
      <c r="E20" s="353">
        <v>45395200</v>
      </c>
    </row>
    <row r="21" spans="1:5" ht="33.75" customHeight="1">
      <c r="A21" s="484" t="s">
        <v>318</v>
      </c>
      <c r="B21" s="87">
        <v>11</v>
      </c>
      <c r="C21" s="396">
        <v>13200000</v>
      </c>
      <c r="D21" s="353">
        <v>13200000</v>
      </c>
      <c r="E21" s="353">
        <v>13200000</v>
      </c>
    </row>
    <row r="22" spans="1:5" ht="15.75">
      <c r="A22" s="469" t="s">
        <v>319</v>
      </c>
      <c r="B22" s="87"/>
      <c r="C22" s="396"/>
      <c r="D22" s="353"/>
      <c r="E22" s="353"/>
    </row>
    <row r="23" spans="1:5" ht="15.75">
      <c r="A23" s="469" t="s">
        <v>240</v>
      </c>
      <c r="B23" s="87">
        <v>16.4</v>
      </c>
      <c r="C23" s="396">
        <v>22697600</v>
      </c>
      <c r="D23" s="353">
        <v>22697600</v>
      </c>
      <c r="E23" s="353">
        <v>22697600</v>
      </c>
    </row>
    <row r="24" spans="1:5" ht="23.25" customHeight="1">
      <c r="A24" s="469" t="s">
        <v>324</v>
      </c>
      <c r="B24" s="87">
        <v>16.4</v>
      </c>
      <c r="C24" s="396">
        <v>574000</v>
      </c>
      <c r="D24" s="353">
        <v>574000</v>
      </c>
      <c r="E24" s="353">
        <v>574000</v>
      </c>
    </row>
    <row r="25" spans="1:5" ht="31.5" customHeight="1">
      <c r="A25" s="484" t="s">
        <v>323</v>
      </c>
      <c r="B25" s="87">
        <v>11</v>
      </c>
      <c r="C25" s="396">
        <v>6600000</v>
      </c>
      <c r="D25" s="353">
        <v>6600000</v>
      </c>
      <c r="E25" s="353">
        <v>6600000</v>
      </c>
    </row>
    <row r="26" spans="1:5" ht="15.75">
      <c r="A26" s="469" t="s">
        <v>241</v>
      </c>
      <c r="B26" s="87"/>
      <c r="C26" s="396"/>
      <c r="D26" s="353"/>
      <c r="E26" s="353"/>
    </row>
    <row r="27" spans="1:5" ht="15.75">
      <c r="A27" s="469" t="s">
        <v>317</v>
      </c>
      <c r="B27" s="87"/>
      <c r="C27" s="396"/>
      <c r="D27" s="353"/>
      <c r="E27" s="353"/>
    </row>
    <row r="28" spans="1:5" ht="15.75">
      <c r="A28" s="469" t="s">
        <v>320</v>
      </c>
      <c r="B28" s="87">
        <v>175</v>
      </c>
      <c r="C28" s="396">
        <v>8166667</v>
      </c>
      <c r="D28" s="353">
        <v>8166667</v>
      </c>
      <c r="E28" s="353">
        <v>8166667</v>
      </c>
    </row>
    <row r="29" spans="1:5" ht="15.75">
      <c r="A29" s="469" t="s">
        <v>319</v>
      </c>
      <c r="B29" s="87"/>
      <c r="C29" s="396"/>
      <c r="D29" s="353"/>
      <c r="E29" s="353"/>
    </row>
    <row r="30" spans="1:5" ht="15.75">
      <c r="A30" s="469" t="s">
        <v>321</v>
      </c>
      <c r="B30" s="87">
        <v>175</v>
      </c>
      <c r="C30" s="397">
        <v>4083333</v>
      </c>
      <c r="D30" s="439">
        <v>4083333</v>
      </c>
      <c r="E30" s="353">
        <v>4083333</v>
      </c>
    </row>
    <row r="31" spans="1:5" ht="33" customHeight="1">
      <c r="A31" s="485" t="s">
        <v>373</v>
      </c>
      <c r="B31" s="247"/>
      <c r="C31" s="431"/>
      <c r="D31" s="353"/>
      <c r="E31" s="353"/>
    </row>
    <row r="32" spans="1:5" ht="33" customHeight="1">
      <c r="A32" s="485" t="s">
        <v>374</v>
      </c>
      <c r="B32" s="247">
        <v>4</v>
      </c>
      <c r="C32" s="431">
        <v>1408000</v>
      </c>
      <c r="D32" s="353">
        <v>1408000</v>
      </c>
      <c r="E32" s="353">
        <v>1408000</v>
      </c>
    </row>
    <row r="33" spans="1:5" ht="33" customHeight="1">
      <c r="A33" s="485" t="s">
        <v>449</v>
      </c>
      <c r="B33" s="247"/>
      <c r="C33" s="431"/>
      <c r="D33" s="353">
        <v>16252000</v>
      </c>
      <c r="E33" s="353">
        <v>16212000</v>
      </c>
    </row>
    <row r="34" spans="1:5" ht="33" customHeight="1">
      <c r="A34" s="484" t="s">
        <v>375</v>
      </c>
      <c r="B34" s="247"/>
      <c r="C34" s="431">
        <v>30643800</v>
      </c>
      <c r="D34" s="353">
        <v>30643800</v>
      </c>
      <c r="E34" s="353">
        <v>30643800</v>
      </c>
    </row>
    <row r="35" spans="1:5" ht="17.25" customHeight="1">
      <c r="A35" s="469" t="s">
        <v>322</v>
      </c>
      <c r="B35" s="247"/>
      <c r="C35" s="431"/>
      <c r="D35" s="353"/>
      <c r="E35" s="353"/>
    </row>
    <row r="36" spans="1:5" ht="17.25" customHeight="1">
      <c r="A36" s="469" t="s">
        <v>376</v>
      </c>
      <c r="B36" s="247">
        <v>10.14</v>
      </c>
      <c r="C36" s="431">
        <v>16548480</v>
      </c>
      <c r="D36" s="353">
        <v>16548480</v>
      </c>
      <c r="E36" s="353">
        <v>16548480</v>
      </c>
    </row>
    <row r="37" spans="1:5" ht="17.25" customHeight="1">
      <c r="A37" s="469" t="s">
        <v>377</v>
      </c>
      <c r="B37" s="247"/>
      <c r="C37" s="431">
        <v>24181748</v>
      </c>
      <c r="D37" s="353">
        <v>24181748</v>
      </c>
      <c r="E37" s="353">
        <v>24181748</v>
      </c>
    </row>
    <row r="38" spans="1:5" ht="15.75">
      <c r="A38" s="486" t="s">
        <v>242</v>
      </c>
      <c r="B38" s="437"/>
      <c r="C38" s="431">
        <v>3527160</v>
      </c>
      <c r="D38" s="353">
        <v>3527160</v>
      </c>
      <c r="E38" s="353">
        <v>3527160</v>
      </c>
    </row>
    <row r="39" spans="1:5" ht="14.25" customHeight="1">
      <c r="A39" s="478" t="s">
        <v>243</v>
      </c>
      <c r="B39" s="438"/>
      <c r="C39" s="440">
        <f>SUM(C19:C37)+C14+C15+C16+C38</f>
        <v>258190343</v>
      </c>
      <c r="D39" s="440">
        <f>SUM(D19:D37)+D14+D15+D16+D38</f>
        <v>274442343</v>
      </c>
      <c r="E39" s="440">
        <f>SUM(E19:E37)+E14+E15+E16+E38</f>
        <v>274402343</v>
      </c>
    </row>
  </sheetData>
  <sheetProtection selectLockedCells="1" selectUnlockedCells="1"/>
  <mergeCells count="4">
    <mergeCell ref="A7:C7"/>
    <mergeCell ref="A17:C17"/>
    <mergeCell ref="A18:C18"/>
    <mergeCell ref="A3:E3"/>
  </mergeCells>
  <printOptions/>
  <pageMargins left="0.3" right="0.24" top="0.17" bottom="0.3298611111111111" header="0.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jegyzo</cp:lastModifiedBy>
  <cp:lastPrinted>2015-11-17T14:40:10Z</cp:lastPrinted>
  <dcterms:created xsi:type="dcterms:W3CDTF">2002-11-18T12:26:49Z</dcterms:created>
  <dcterms:modified xsi:type="dcterms:W3CDTF">2015-11-30T11:59:34Z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