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túr\ktúrrendeletek\2017\"/>
    </mc:Choice>
  </mc:AlternateContent>
  <bookViews>
    <workbookView xWindow="0" yWindow="0" windowWidth="24000" windowHeight="8385" firstSheet="1" activeTab="6"/>
  </bookViews>
  <sheets>
    <sheet name="2. Pénzmaradvány" sheetId="2" r:id="rId1"/>
    <sheet name="4.Mérleg" sheetId="4" r:id="rId2"/>
    <sheet name="5.bev. forrásonként" sheetId="5" r:id="rId3"/>
    <sheet name="6. Kiadások" sheetId="6" r:id="rId4"/>
    <sheet name="8. felújítás" sheetId="7" r:id="rId5"/>
    <sheet name="9. Beruházások" sheetId="8" r:id="rId6"/>
    <sheet name="18. egyéb működési tám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9" l="1"/>
  <c r="C35" i="9"/>
  <c r="D24" i="9"/>
  <c r="D36" i="9" s="1"/>
  <c r="C24" i="9"/>
  <c r="C36" i="9" s="1"/>
  <c r="G19" i="8"/>
  <c r="E19" i="8"/>
  <c r="D19" i="8"/>
  <c r="C19" i="8"/>
  <c r="F17" i="8"/>
  <c r="F16" i="8"/>
  <c r="F15" i="8"/>
  <c r="F14" i="8"/>
  <c r="F13" i="8"/>
  <c r="F12" i="8"/>
  <c r="F11" i="8"/>
  <c r="F10" i="8"/>
  <c r="F9" i="8"/>
  <c r="F8" i="8"/>
  <c r="F7" i="8"/>
  <c r="F6" i="8"/>
  <c r="F19" i="8" s="1"/>
  <c r="G11" i="7"/>
  <c r="E11" i="7"/>
  <c r="D11" i="7"/>
  <c r="C11" i="7"/>
  <c r="F10" i="7"/>
  <c r="F7" i="7"/>
  <c r="F11" i="7" s="1"/>
  <c r="K69" i="6"/>
  <c r="J69" i="6"/>
  <c r="I69" i="6"/>
  <c r="H69" i="6"/>
  <c r="G69" i="6"/>
  <c r="F69" i="6"/>
  <c r="E69" i="6"/>
  <c r="D69" i="6"/>
  <c r="C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69" i="6" s="1"/>
  <c r="D36" i="6"/>
  <c r="G35" i="6"/>
  <c r="F35" i="6"/>
  <c r="G32" i="6"/>
  <c r="D32" i="6"/>
  <c r="C32" i="6"/>
  <c r="F31" i="6"/>
  <c r="F30" i="6"/>
  <c r="F29" i="6" s="1"/>
  <c r="F28" i="6"/>
  <c r="F32" i="6" s="1"/>
  <c r="G25" i="6"/>
  <c r="E25" i="6"/>
  <c r="D25" i="6"/>
  <c r="C25" i="6"/>
  <c r="F24" i="6"/>
  <c r="F23" i="6"/>
  <c r="F22" i="6"/>
  <c r="F21" i="6"/>
  <c r="F20" i="6"/>
  <c r="F25" i="6" s="1"/>
  <c r="G16" i="6"/>
  <c r="G36" i="6" s="1"/>
  <c r="E16" i="6"/>
  <c r="E36" i="6" s="1"/>
  <c r="D16" i="6"/>
  <c r="C16" i="6"/>
  <c r="C36" i="6" s="1"/>
  <c r="F15" i="6"/>
  <c r="F14" i="6"/>
  <c r="F13" i="6"/>
  <c r="F12" i="6"/>
  <c r="F11" i="6"/>
  <c r="H117" i="5"/>
  <c r="H116" i="5"/>
  <c r="G115" i="5"/>
  <c r="F115" i="5"/>
  <c r="E115" i="5"/>
  <c r="H114" i="5"/>
  <c r="H113" i="5"/>
  <c r="H112" i="5"/>
  <c r="H111" i="5"/>
  <c r="H110" i="5"/>
  <c r="H115" i="5" s="1"/>
  <c r="G109" i="5"/>
  <c r="G118" i="5" s="1"/>
  <c r="H108" i="5"/>
  <c r="H107" i="5"/>
  <c r="H106" i="5"/>
  <c r="H105" i="5"/>
  <c r="H104" i="5"/>
  <c r="H103" i="5"/>
  <c r="I102" i="5"/>
  <c r="I109" i="5" s="1"/>
  <c r="I118" i="5" s="1"/>
  <c r="G102" i="5"/>
  <c r="F102" i="5"/>
  <c r="F109" i="5" s="1"/>
  <c r="E102" i="5"/>
  <c r="E109" i="5" s="1"/>
  <c r="H101" i="5"/>
  <c r="H100" i="5"/>
  <c r="H99" i="5"/>
  <c r="H102" i="5" s="1"/>
  <c r="H109" i="5" s="1"/>
  <c r="G97" i="5"/>
  <c r="F97" i="5"/>
  <c r="E97" i="5"/>
  <c r="H96" i="5"/>
  <c r="H95" i="5"/>
  <c r="H94" i="5"/>
  <c r="H93" i="5"/>
  <c r="H97" i="5" s="1"/>
  <c r="G92" i="5"/>
  <c r="F92" i="5"/>
  <c r="E92" i="5"/>
  <c r="E118" i="5" s="1"/>
  <c r="H91" i="5"/>
  <c r="H90" i="5"/>
  <c r="H89" i="5"/>
  <c r="H92" i="5" s="1"/>
  <c r="G87" i="5"/>
  <c r="F87" i="5"/>
  <c r="E87" i="5"/>
  <c r="H86" i="5"/>
  <c r="H85" i="5"/>
  <c r="H84" i="5"/>
  <c r="H83" i="5"/>
  <c r="H82" i="5"/>
  <c r="H87" i="5" s="1"/>
  <c r="G81" i="5"/>
  <c r="F81" i="5"/>
  <c r="E81" i="5"/>
  <c r="H80" i="5"/>
  <c r="H79" i="5"/>
  <c r="H78" i="5"/>
  <c r="H77" i="5"/>
  <c r="H76" i="5"/>
  <c r="H81" i="5" s="1"/>
  <c r="G75" i="5"/>
  <c r="F75" i="5"/>
  <c r="E75" i="5"/>
  <c r="H74" i="5"/>
  <c r="H73" i="5"/>
  <c r="H72" i="5"/>
  <c r="H71" i="5"/>
  <c r="H70" i="5"/>
  <c r="H75" i="5" s="1"/>
  <c r="I69" i="5"/>
  <c r="G69" i="5"/>
  <c r="F69" i="5"/>
  <c r="E69" i="5"/>
  <c r="H68" i="5"/>
  <c r="H67" i="5"/>
  <c r="H66" i="5"/>
  <c r="H65" i="5"/>
  <c r="H64" i="5"/>
  <c r="H63" i="5"/>
  <c r="H62" i="5"/>
  <c r="H61" i="5"/>
  <c r="H60" i="5"/>
  <c r="H59" i="5"/>
  <c r="H58" i="5"/>
  <c r="H69" i="5" s="1"/>
  <c r="H56" i="5"/>
  <c r="H55" i="5"/>
  <c r="I54" i="5"/>
  <c r="H54" i="5"/>
  <c r="G54" i="5"/>
  <c r="F54" i="5"/>
  <c r="E54" i="5"/>
  <c r="I53" i="5"/>
  <c r="I57" i="5" s="1"/>
  <c r="G53" i="5"/>
  <c r="F53" i="5"/>
  <c r="E53" i="5"/>
  <c r="E57" i="5" s="1"/>
  <c r="H52" i="5"/>
  <c r="H51" i="5"/>
  <c r="H50" i="5"/>
  <c r="H49" i="5"/>
  <c r="H48" i="5"/>
  <c r="H47" i="5"/>
  <c r="H46" i="5"/>
  <c r="H45" i="5"/>
  <c r="H44" i="5"/>
  <c r="H53" i="5" s="1"/>
  <c r="G43" i="5"/>
  <c r="G57" i="5" s="1"/>
  <c r="F43" i="5"/>
  <c r="F57" i="5" s="1"/>
  <c r="E43" i="5"/>
  <c r="H42" i="5"/>
  <c r="H41" i="5"/>
  <c r="H43" i="5" s="1"/>
  <c r="I40" i="5"/>
  <c r="E40" i="5"/>
  <c r="E88" i="5" s="1"/>
  <c r="E119" i="5" s="1"/>
  <c r="H39" i="5"/>
  <c r="H38" i="5"/>
  <c r="G38" i="5"/>
  <c r="G40" i="5" s="1"/>
  <c r="F38" i="5"/>
  <c r="F40" i="5" s="1"/>
  <c r="F88" i="5" s="1"/>
  <c r="E38" i="5"/>
  <c r="H37" i="5"/>
  <c r="H36" i="5"/>
  <c r="H35" i="5"/>
  <c r="H34" i="5"/>
  <c r="H40" i="5" s="1"/>
  <c r="I33" i="5"/>
  <c r="G33" i="5"/>
  <c r="F33" i="5"/>
  <c r="E33" i="5"/>
  <c r="H32" i="5"/>
  <c r="H31" i="5"/>
  <c r="H33" i="5" s="1"/>
  <c r="H30" i="5"/>
  <c r="H29" i="5"/>
  <c r="I23" i="5"/>
  <c r="G23" i="5"/>
  <c r="G88" i="5" s="1"/>
  <c r="G119" i="5" s="1"/>
  <c r="F23" i="5"/>
  <c r="E23" i="5"/>
  <c r="H22" i="5"/>
  <c r="H21" i="5"/>
  <c r="H20" i="5"/>
  <c r="H19" i="5"/>
  <c r="H17" i="5"/>
  <c r="H16" i="5"/>
  <c r="H15" i="5"/>
  <c r="H14" i="5"/>
  <c r="H12" i="5"/>
  <c r="H11" i="5"/>
  <c r="H10" i="5"/>
  <c r="H9" i="5"/>
  <c r="H8" i="5"/>
  <c r="H23" i="5" s="1"/>
  <c r="H7" i="5"/>
  <c r="H6" i="5"/>
  <c r="F37" i="4"/>
  <c r="G31" i="4"/>
  <c r="F31" i="4"/>
  <c r="G26" i="4"/>
  <c r="G56" i="4" s="1"/>
  <c r="D26" i="4"/>
  <c r="D56" i="4" s="1"/>
  <c r="F26" i="4"/>
  <c r="F56" i="4" s="1"/>
  <c r="C26" i="4"/>
  <c r="C56" i="4" s="1"/>
  <c r="G17" i="4"/>
  <c r="G55" i="4" s="1"/>
  <c r="D17" i="4"/>
  <c r="D43" i="4" s="1"/>
  <c r="D54" i="4" s="1"/>
  <c r="F17" i="4"/>
  <c r="C17" i="4"/>
  <c r="D15" i="2"/>
  <c r="C12" i="2"/>
  <c r="C15" i="2" s="1"/>
  <c r="D10" i="2"/>
  <c r="D17" i="2" s="1"/>
  <c r="C7" i="2"/>
  <c r="C10" i="2" s="1"/>
  <c r="F16" i="6" l="1"/>
  <c r="F36" i="6" s="1"/>
  <c r="I88" i="5"/>
  <c r="I119" i="5" s="1"/>
  <c r="H57" i="5"/>
  <c r="H88" i="5" s="1"/>
  <c r="H119" i="5" s="1"/>
  <c r="H118" i="5"/>
  <c r="F118" i="5"/>
  <c r="F119" i="5" s="1"/>
  <c r="C43" i="4"/>
  <c r="C54" i="4" s="1"/>
  <c r="C55" i="4"/>
  <c r="F55" i="4"/>
  <c r="F43" i="4"/>
  <c r="F54" i="4" s="1"/>
  <c r="G43" i="4"/>
  <c r="G54" i="4" s="1"/>
  <c r="D55" i="4"/>
  <c r="C17" i="2"/>
</calcChain>
</file>

<file path=xl/sharedStrings.xml><?xml version="1.0" encoding="utf-8"?>
<sst xmlns="http://schemas.openxmlformats.org/spreadsheetml/2006/main" count="548" uniqueCount="463">
  <si>
    <t>Kaposkeresztúr</t>
  </si>
  <si>
    <t>A.</t>
  </si>
  <si>
    <t>B.</t>
  </si>
  <si>
    <t>011130 - Igazgatási tev.</t>
  </si>
  <si>
    <t>013320 - 960302 Köztemető fenntartás</t>
  </si>
  <si>
    <t>041231 - Rövid időtartamú közfoglalkoztatás</t>
  </si>
  <si>
    <t>041232 - Téli közfoglalkoztatás</t>
  </si>
  <si>
    <t>041233 - Hosszabb időtartamú közfoglalkoztatás</t>
  </si>
  <si>
    <t>041237 - Közfoglalkoztatási mintaprogram</t>
  </si>
  <si>
    <t>045160 - Utak, hidak üzemeltetése</t>
  </si>
  <si>
    <t>064010 - Közvilágítás</t>
  </si>
  <si>
    <t>066020 - Községgazdálkodás</t>
  </si>
  <si>
    <t>072111 - Háziorvosi alapellátás</t>
  </si>
  <si>
    <t>081030 - Sportlétesítmény működtetése</t>
  </si>
  <si>
    <t>082044 - Könyvtári szolgáltatás</t>
  </si>
  <si>
    <t>104037 - Intézményen kívüli gyermekétkeztetés</t>
  </si>
  <si>
    <t>107055 - 889928 Falugondnoki szolgáltatás</t>
  </si>
  <si>
    <t>107060 - Egyéb szociális pénzbeni és természetbeni ellátások, támogatások</t>
  </si>
  <si>
    <t>A költségvetési hiány belső finanszírozására szolgáló előző évek pénzmaradványa</t>
  </si>
  <si>
    <t>Megnevezés</t>
  </si>
  <si>
    <t>Eredeti</t>
  </si>
  <si>
    <t>Módosítás</t>
  </si>
  <si>
    <t>1. Működési célú pénzmaradvány igénybevétele</t>
  </si>
  <si>
    <t xml:space="preserve"> - ebből előző évi pénzmaradványból önkormányzati</t>
  </si>
  <si>
    <t xml:space="preserve"> - értékpapírból</t>
  </si>
  <si>
    <t>Összesen:</t>
  </si>
  <si>
    <t>2. Felhalmozási célú pénzmaradvány igénybevétele</t>
  </si>
  <si>
    <t xml:space="preserve">   - ebből előző évi pénzmaradványból</t>
  </si>
  <si>
    <t xml:space="preserve">    - értékpapírból</t>
  </si>
  <si>
    <t>Mindösszesen:</t>
  </si>
  <si>
    <t>A</t>
  </si>
  <si>
    <t>B</t>
  </si>
  <si>
    <t>C</t>
  </si>
  <si>
    <t>D</t>
  </si>
  <si>
    <t>össz:</t>
  </si>
  <si>
    <t>Az önkormányzat  költségvetési mérlege</t>
  </si>
  <si>
    <t>Ft-ban</t>
  </si>
  <si>
    <t>C.</t>
  </si>
  <si>
    <t>D.</t>
  </si>
  <si>
    <t>BEVÉTELEK</t>
  </si>
  <si>
    <t>KIADÁSOK</t>
  </si>
  <si>
    <t>előirányzat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</si>
  <si>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</si>
  <si>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</si>
  <si>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</si>
  <si>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</si>
  <si>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</si>
  <si>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támogatás</t>
  </si>
  <si>
    <t>Személyi jellegű kiadások</t>
  </si>
  <si>
    <t>Működési célú támogatásértékű bevétel</t>
  </si>
  <si>
    <t>Munkaadót terhelő járulékok és szociális hozzájárulási adó</t>
  </si>
  <si>
    <t>Közhatalmi bevétel</t>
  </si>
  <si>
    <t>Dologi kiadások</t>
  </si>
  <si>
    <t>Működési bevétel</t>
  </si>
  <si>
    <t>Ellátottak pénzbeli juttatásai</t>
  </si>
  <si>
    <t>Működési célú átvett pénzeszköz</t>
  </si>
  <si>
    <t>Egyéb működési célú kiadások</t>
  </si>
  <si>
    <t>Felhalmozási célú</t>
  </si>
  <si>
    <t xml:space="preserve"> Felhalmozási célú</t>
  </si>
  <si>
    <t>Felhalmozási bevételek</t>
  </si>
  <si>
    <t>Intézményi beruházások</t>
  </si>
  <si>
    <t>Felhalmozási célú támogatásértékű bevételek</t>
  </si>
  <si>
    <t>Felújítások</t>
  </si>
  <si>
    <t>Felhalmozási célú átvett pénzeszköz</t>
  </si>
  <si>
    <t>Kormányzati beruházások</t>
  </si>
  <si>
    <t>Lakástámogatás</t>
  </si>
  <si>
    <t>Lakásépítés</t>
  </si>
  <si>
    <t>Egyéb felhalmozási kiadások</t>
  </si>
  <si>
    <t>Pénzforgalom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</si>
  <si>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</si>
  <si>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</si>
  <si>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</si>
  <si>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</si>
  <si>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</si>
  <si>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</si>
  <si>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hiány</t>
  </si>
  <si>
    <t>Felhalmozási hiány</t>
  </si>
  <si>
    <t>FINANSZÍROZÁSI CÉLÚ KIADÁSOK</t>
  </si>
  <si>
    <t>AHT-n belüli megelőlegezés visszafizetése</t>
  </si>
  <si>
    <t>Működési célú hiteltörlesztés</t>
  </si>
  <si>
    <t>Felhalmozási célú hiteltörlesztés</t>
  </si>
  <si>
    <r>
      <rPr>
        <b/>
        <sz val="14"/>
        <color theme="1"/>
        <rFont val="Arial"/>
        <family val="2"/>
        <charset val="238"/>
      </rPr>
      <t>BEVÉTELEK ÖSSZESEN</t>
    </r>
    <r>
      <rPr>
        <b/>
        <sz val="14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(Pénzforgalom nélküli és finanszírozási célú bevételek nélkül)</t>
    </r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</si>
  <si>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</si>
  <si>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</si>
  <si>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</si>
  <si>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</si>
  <si>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</si>
  <si>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</si>
  <si>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</si>
  <si>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Helyi önk.kieg.támogatása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</si>
  <si>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</si>
  <si>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</si>
  <si>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</si>
  <si>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</si>
  <si>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</si>
  <si>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</si>
  <si>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</si>
  <si>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Bevételek kötelező, önként vállalt és államigazgatási feladatok megosztásában forintban</t>
  </si>
  <si>
    <t>A:</t>
  </si>
  <si>
    <t>B:</t>
  </si>
  <si>
    <t>C:</t>
  </si>
  <si>
    <t>D:</t>
  </si>
  <si>
    <t>E:</t>
  </si>
  <si>
    <t>F.</t>
  </si>
  <si>
    <t>G.</t>
  </si>
  <si>
    <t>H.</t>
  </si>
  <si>
    <t>Sor-
szám</t>
  </si>
  <si>
    <t>alszám</t>
  </si>
  <si>
    <t>Bevételi jogcímek</t>
  </si>
  <si>
    <t>Rovat
száma</t>
  </si>
  <si>
    <t>Kötelező</t>
  </si>
  <si>
    <t>Önként</t>
  </si>
  <si>
    <t>Államigazgatási</t>
  </si>
  <si>
    <t>Összes
előirányzat</t>
  </si>
  <si>
    <t>Helyi önkormányzatok működésének általános támogatása</t>
  </si>
  <si>
    <t>B111</t>
  </si>
  <si>
    <t>a</t>
  </si>
  <si>
    <t>1. ből: Zöldteürlet gazdálkodás</t>
  </si>
  <si>
    <t>b</t>
  </si>
  <si>
    <t>1- ből: közvilágításra</t>
  </si>
  <si>
    <t>c</t>
  </si>
  <si>
    <t>1- ből köztemetőre</t>
  </si>
  <si>
    <t>d</t>
  </si>
  <si>
    <t>1. ből: Közutakra</t>
  </si>
  <si>
    <t>e</t>
  </si>
  <si>
    <t>1- ből Egyéb kötelező feladatokra</t>
  </si>
  <si>
    <t>f</t>
  </si>
  <si>
    <t>1- ből Lakott külterülettel kapcsolatos feladatok</t>
  </si>
  <si>
    <t>g</t>
  </si>
  <si>
    <t>1- ből Kiegészítés</t>
  </si>
  <si>
    <t>h</t>
  </si>
  <si>
    <t>1-ből települési arculati kézikönyv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</si>
  <si>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</si>
  <si>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</si>
  <si>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</si>
  <si>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</si>
  <si>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3-ból települési önk.szoc.feladatai</t>
  </si>
  <si>
    <t>3-ból falugondnoki szolgálatra</t>
  </si>
  <si>
    <t>3-ból ágazati pótlék</t>
  </si>
  <si>
    <t>3-ból rászoruló gyermekek szünidei étkezése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</si>
  <si>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</si>
  <si>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</si>
  <si>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</si>
  <si>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</si>
  <si>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</si>
  <si>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</si>
  <si>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I.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</si>
  <si>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</si>
  <si>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</si>
  <si>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</si>
  <si>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</si>
  <si>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</si>
  <si>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</si>
  <si>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</si>
  <si>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</si>
  <si>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</si>
  <si>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</si>
  <si>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</si>
  <si>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</si>
  <si>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5 - ből Munkaügyi Központtól közfoglalkoztatásra</t>
  </si>
  <si>
    <t>5 - ből egyes jövedelempótló támogatások</t>
  </si>
  <si>
    <t>5 - ből Támop foglalkoztatásra átvett</t>
  </si>
  <si>
    <t>5 - ből földalapú támogatásra átvett</t>
  </si>
  <si>
    <t>II.</t>
  </si>
  <si>
    <t>Működési célú támogatások államháztartáson belülről (1+…+5)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</si>
  <si>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</si>
  <si>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</si>
  <si>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</si>
  <si>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</si>
  <si>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</si>
  <si>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</si>
  <si>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</si>
  <si>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</si>
  <si>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</si>
  <si>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</si>
  <si>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</si>
  <si>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5 - ből Munkaügyi Központtól közfoglalkoztatásra (felhalmozási)</t>
  </si>
  <si>
    <t>III.</t>
  </si>
  <si>
    <t>Felhalmozási célú támogatások államháztartáson belülről (1+…+5)</t>
  </si>
  <si>
    <t>B2</t>
  </si>
  <si>
    <t>Magánszemélyek jövedelemadói</t>
  </si>
  <si>
    <t>B311</t>
  </si>
  <si>
    <t>Társaságok jövedelemadói</t>
  </si>
  <si>
    <t>B312</t>
  </si>
  <si>
    <t>IV.</t>
  </si>
  <si>
    <t>Jövedelemadók (1+2)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</si>
  <si>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</si>
  <si>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</si>
  <si>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</si>
  <si>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</si>
  <si>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</si>
  <si>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  - kommunális adó</t>
  </si>
  <si>
    <t>B34</t>
  </si>
  <si>
    <t>Vagyoni tipusú adók  - telek adó</t>
  </si>
  <si>
    <t>Értékesítési és forgalmi adók- iparűzési adó</t>
  </si>
  <si>
    <t>B351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</si>
  <si>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</si>
  <si>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</si>
  <si>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</si>
  <si>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</si>
  <si>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</si>
  <si>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</si>
  <si>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</si>
  <si>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</si>
  <si>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V.</t>
  </si>
  <si>
    <t>Termékek és szolgáltatások adói (1+…+9)</t>
  </si>
  <si>
    <t>B35</t>
  </si>
  <si>
    <t>Egyéb közhatalmi bevételek (a+b)</t>
  </si>
  <si>
    <t>B36</t>
  </si>
  <si>
    <t>1 ből - bírságok, pótlékok</t>
  </si>
  <si>
    <t>1-ből: - igazgatási szolgáltati díjak</t>
  </si>
  <si>
    <t>VI.</t>
  </si>
  <si>
    <t>Közhatalmi bevételek összesen: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</si>
  <si>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</si>
  <si>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</si>
  <si>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</si>
  <si>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</si>
  <si>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</si>
  <si>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</si>
  <si>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</si>
  <si>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</si>
  <si>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</si>
  <si>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</si>
  <si>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</si>
  <si>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</si>
  <si>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</si>
  <si>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</si>
  <si>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</si>
  <si>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és más nyereségjellegű 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</si>
  <si>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</si>
  <si>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</si>
  <si>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</si>
  <si>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</si>
  <si>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</si>
  <si>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bevételek: közterület haszonbérlet,teleház bevételei, sírhelymegváltás</t>
  </si>
  <si>
    <t>B411</t>
  </si>
  <si>
    <t>VII.</t>
  </si>
  <si>
    <t>Működési bevételek összesen (1+…+11)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</si>
  <si>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</si>
  <si>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</si>
  <si>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</si>
  <si>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</si>
  <si>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</si>
  <si>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</si>
  <si>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</si>
  <si>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</si>
  <si>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</si>
  <si>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</si>
  <si>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</si>
  <si>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</si>
  <si>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Felhalmozási bevételek összesen (1+…+5)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</si>
  <si>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</si>
  <si>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</si>
  <si>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</si>
  <si>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</si>
  <si>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</si>
  <si>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</si>
  <si>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</si>
  <si>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</si>
  <si>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</si>
  <si>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 (Egyesület)</t>
  </si>
  <si>
    <t>B65</t>
  </si>
  <si>
    <t>IX.</t>
  </si>
  <si>
    <t>Működési célú átvett pénzeszközök (1+…+5)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</si>
  <si>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</si>
  <si>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</si>
  <si>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</si>
  <si>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</si>
  <si>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</si>
  <si>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</si>
  <si>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</si>
  <si>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</si>
  <si>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</si>
  <si>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</si>
  <si>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</si>
  <si>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X.</t>
  </si>
  <si>
    <t>Felhalmozási célú átvett pénzeszközök (1+…+5)</t>
  </si>
  <si>
    <t>B7</t>
  </si>
  <si>
    <t>XI.</t>
  </si>
  <si>
    <t>Költségvetési bevételek összesen: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</si>
  <si>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</si>
  <si>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</si>
  <si>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</si>
  <si>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</si>
  <si>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</si>
  <si>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</si>
  <si>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</si>
  <si>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XII.</t>
  </si>
  <si>
    <t>Hitel-, kölcsönfelvétel pénzügyi vállalkozástól (1+…+3)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</si>
  <si>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</si>
  <si>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</si>
  <si>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</si>
  <si>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</si>
  <si>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</si>
  <si>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</si>
  <si>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</si>
  <si>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</si>
  <si>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</si>
  <si>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XIII.</t>
  </si>
  <si>
    <t>Belföldi értékpapírok bevételei (1+…+3)</t>
  </si>
  <si>
    <t>B812</t>
  </si>
  <si>
    <t>Előző év költségvetési maradványának igénybevétele</t>
  </si>
  <si>
    <t>B8131</t>
  </si>
  <si>
    <t xml:space="preserve"> - 1- ből önormányzat működési célú pénzmaradványa</t>
  </si>
  <si>
    <t xml:space="preserve"> - 1 ből Önkormányzat felhatalmozási célú pénzmaradványa</t>
  </si>
  <si>
    <t>Előző év vállalkozási maradványának igénybevétele</t>
  </si>
  <si>
    <t>B8132</t>
  </si>
  <si>
    <t>XIV.</t>
  </si>
  <si>
    <t>Maradvány igénybevétele összesen (1+2)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</si>
  <si>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</si>
  <si>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</si>
  <si>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</si>
  <si>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</si>
  <si>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</si>
  <si>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</si>
  <si>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</si>
  <si>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</si>
  <si>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</si>
  <si>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</si>
  <si>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</si>
  <si>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</si>
  <si>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</si>
  <si>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XV.</t>
  </si>
  <si>
    <t>Belföldi finanszírozás bevételei összesen (1+…+6)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</si>
  <si>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</si>
  <si>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</si>
  <si>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</si>
  <si>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</si>
  <si>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</si>
  <si>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</si>
  <si>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</si>
  <si>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</si>
  <si>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</si>
  <si>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</si>
  <si>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</si>
  <si>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XVI.</t>
  </si>
  <si>
    <t>Külföldi finanszírozás bevételei összesen  (1+…+5)</t>
  </si>
  <si>
    <t>B82</t>
  </si>
  <si>
    <t>Adóssághoz nem kapcsolódó származékos ügyletek bevételei</t>
  </si>
  <si>
    <t>B83</t>
  </si>
  <si>
    <t>Váltóbevételek</t>
  </si>
  <si>
    <t>B84</t>
  </si>
  <si>
    <t>XVII.</t>
  </si>
  <si>
    <t>Finanszírozási bevételek összesen:</t>
  </si>
  <si>
    <t>B8</t>
  </si>
  <si>
    <t>XVIII</t>
  </si>
  <si>
    <t>Költségvetési bevételelek mindösszesen:</t>
  </si>
  <si>
    <t>Önkormányzat és költségvetési szervek költségvetési kiadásai, létszáma</t>
  </si>
  <si>
    <t>E</t>
  </si>
  <si>
    <t xml:space="preserve">            feladatok vállalása</t>
  </si>
  <si>
    <t>Össz:</t>
  </si>
  <si>
    <t>kötelező</t>
  </si>
  <si>
    <t>önként</t>
  </si>
  <si>
    <t>állami</t>
  </si>
  <si>
    <t>I.MŰKÖDÉSI KIADÁSOK- előirányzat csoport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</si>
  <si>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</si>
  <si>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</si>
  <si>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</si>
  <si>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</si>
  <si>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</si>
  <si>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</si>
  <si>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1. Összesen:</t>
  </si>
  <si>
    <t>II. FELHALMOZÁSI KIADÁSOK- előirányzat csoport</t>
  </si>
  <si>
    <t>a) Intézményi beruházások</t>
  </si>
  <si>
    <t>b) Felújítás</t>
  </si>
  <si>
    <t>c) Lakástámogatás</t>
  </si>
  <si>
    <t>d) Lakásépítés</t>
  </si>
  <si>
    <t>e) Egyéb felhalmozási</t>
  </si>
  <si>
    <t>III. Tartalékok</t>
  </si>
  <si>
    <t>Áltatlános tartalék</t>
  </si>
  <si>
    <t>Céltartalék</t>
  </si>
  <si>
    <t xml:space="preserve">   - működési célú</t>
  </si>
  <si>
    <t xml:space="preserve">    - felhalmozási célú</t>
  </si>
  <si>
    <t>5. Finanszírozási célú pénzügyi műveletek kiadásai:</t>
  </si>
  <si>
    <t>AHT-n belüli megelőlegezés visszavizetése</t>
  </si>
  <si>
    <t>Kiadások mindösszesen:</t>
  </si>
  <si>
    <t>E.</t>
  </si>
  <si>
    <t>F</t>
  </si>
  <si>
    <t>G</t>
  </si>
  <si>
    <t>H</t>
  </si>
  <si>
    <t>I</t>
  </si>
  <si>
    <t>J</t>
  </si>
  <si>
    <t>K</t>
  </si>
  <si>
    <t>Önkormányzat költségvetési kiadásai önkormányzati szakfeladatok szerinti bontásban, kiemelt előirányzatonként</t>
  </si>
  <si>
    <t xml:space="preserve">           Szakfeladatok</t>
  </si>
  <si>
    <t>Személyi</t>
  </si>
  <si>
    <t>Munkadói</t>
  </si>
  <si>
    <t>Dologi</t>
  </si>
  <si>
    <t>Ellátott</t>
  </si>
  <si>
    <t>Átadott</t>
  </si>
  <si>
    <t>Beruházás</t>
  </si>
  <si>
    <t>Felújítás</t>
  </si>
  <si>
    <t>Megelőleg. vissza</t>
  </si>
  <si>
    <t>Tartalék</t>
  </si>
  <si>
    <t>Összesen</t>
  </si>
  <si>
    <t xml:space="preserve"> I. önkormányzat</t>
  </si>
  <si>
    <t>063020 - Vízműkezelés</t>
  </si>
  <si>
    <t>082092 - 910502 Közművelődés</t>
  </si>
  <si>
    <t>084031 - Civil szervezetek támogatása</t>
  </si>
  <si>
    <t>091140 - Óvodai nevelés, ellátás működtetési feladatai</t>
  </si>
  <si>
    <t>096015 - Gyermekétkeztetés köznevelési intézményben</t>
  </si>
  <si>
    <t>104042 - Gyermekjóléti szolg.</t>
  </si>
  <si>
    <t>Áht-on belüli megelőlegezések visszafizetése</t>
  </si>
  <si>
    <t>Összesen működési kiadások:</t>
  </si>
  <si>
    <t xml:space="preserve"> Ft-ban</t>
  </si>
  <si>
    <t>Az önkormányzat felújítási előirányzatai célonként</t>
  </si>
  <si>
    <t>Ssz.</t>
  </si>
  <si>
    <t>Felújítási cél megnevezése</t>
  </si>
  <si>
    <t>Önként vállalt</t>
  </si>
  <si>
    <t>Állami</t>
  </si>
  <si>
    <t>koncessziós díjból értéknövelő felújítás</t>
  </si>
  <si>
    <t>áfa</t>
  </si>
  <si>
    <t>Kút felújítás</t>
  </si>
  <si>
    <t>Áfa</t>
  </si>
  <si>
    <t>ÖSSZESEN</t>
  </si>
  <si>
    <t>Az önkormányzat és költségvetési szervei beruházásai</t>
  </si>
  <si>
    <t>s.sz.</t>
  </si>
  <si>
    <t>Beruházások</t>
  </si>
  <si>
    <t>Kötelező feladat</t>
  </si>
  <si>
    <t>Közfoglalkoztatáshoz eszközök</t>
  </si>
  <si>
    <t>Szennyvízterv</t>
  </si>
  <si>
    <t>Kis értékű tárgyi eszközök beszerzése, játszótéri eszközök</t>
  </si>
  <si>
    <t>Művelődési Ház Kerítés beruházás</t>
  </si>
  <si>
    <t>Orvosi rendelő fűtéskorszerűsítés felújítás, eszközök beszerzése</t>
  </si>
  <si>
    <t>Művelődési Ház érdekeltség növelő pályázat beruházás</t>
  </si>
  <si>
    <t>Kompenzációs díjból</t>
  </si>
  <si>
    <t>Beruházások összesen:</t>
  </si>
  <si>
    <t>Egyéb működési kiadások megoszlása</t>
  </si>
  <si>
    <t>Ft -ban</t>
  </si>
  <si>
    <t>I. Támogatások, támogatásértékű kiadások működési</t>
  </si>
  <si>
    <t>ei.</t>
  </si>
  <si>
    <t>ÁH-n belüli pénzeszközátadások</t>
  </si>
  <si>
    <t xml:space="preserve"> - Baté Óvoda</t>
  </si>
  <si>
    <t>- Mosdós Önk. óvodának</t>
  </si>
  <si>
    <t xml:space="preserve"> - Somogyjádi Belső Ellenőrzési Társulás</t>
  </si>
  <si>
    <t xml:space="preserve"> - Igal és Környéke Alapszolgáltatási Központ</t>
  </si>
  <si>
    <t xml:space="preserve"> - Balatonkeresztúr Önkormányzat</t>
  </si>
  <si>
    <t xml:space="preserve"> - Hulladékgazdálkodási társulás</t>
  </si>
  <si>
    <t xml:space="preserve"> - Katasztrófavédelmi Igazgatóság</t>
  </si>
  <si>
    <t xml:space="preserve"> - Tűzoltóság</t>
  </si>
  <si>
    <t xml:space="preserve"> - Munka és Tűzvédelmi Társulás</t>
  </si>
  <si>
    <t xml:space="preserve"> - Nagyberki iskolai étkezés</t>
  </si>
  <si>
    <t xml:space="preserve"> - Keresztúr Nevű Települések Szövetsége</t>
  </si>
  <si>
    <t xml:space="preserve"> - Kaposvölgyi Vízi Társulás</t>
  </si>
  <si>
    <t xml:space="preserve"> - Taszári Általános Iskoláért Alapítvány</t>
  </si>
  <si>
    <t xml:space="preserve"> - Nemzetiségi Önkormányzat - pályázati önerőhöz</t>
  </si>
  <si>
    <t xml:space="preserve">II. Egyéb működési kiadásokon belül Áh.-n kívülre átadott támogatások:   </t>
  </si>
  <si>
    <t xml:space="preserve"> - Vízdíjvisszatámogatás lakosságnak</t>
  </si>
  <si>
    <t xml:space="preserve"> - Zselici Lámpások Egyesület</t>
  </si>
  <si>
    <t xml:space="preserve"> - Falunkért Egyesület támogatás pályázati önerőhöz</t>
  </si>
  <si>
    <t xml:space="preserve"> - Napsugár Egyesület támogatás pályázati önerőhöz</t>
  </si>
  <si>
    <t xml:space="preserve"> - Nefela jégesőelhárítás</t>
  </si>
  <si>
    <t xml:space="preserve"> - Víz-és csatorna szolg.tám.</t>
  </si>
  <si>
    <t xml:space="preserve"> - Fogászati ügyelet</t>
  </si>
  <si>
    <t>2. melléklet a(z)  11/2017. (X:4.) önkormányzati rendelethez</t>
  </si>
  <si>
    <t>4. melléklet a(z)   11/2017.(X.4...) önkormányzati rendelethez</t>
  </si>
  <si>
    <t xml:space="preserve">5. melléklet a 1 1/2017.(.X.4...) önkormányzati rendelethez: Az önkormányzat és a Hivatal bevételei összesítve  </t>
  </si>
  <si>
    <t>6.  melléklet a(z) 1 1/2017.(X4…..) önkormányzati rendelethez</t>
  </si>
  <si>
    <t>8. melléklet a(z)   11/2017.(X.4...) önkormányzati rendelethez</t>
  </si>
  <si>
    <t>9. melléklet a(z)    11/2017.(X.4…....) önkormányzati rendelethez</t>
  </si>
  <si>
    <t>18. melléklet a   1 1/2017.(X.4.…...) önkormnyzati rendelethez</t>
  </si>
  <si>
    <t>eredeti</t>
  </si>
  <si>
    <t>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</si>
</sst>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    &quot;;#,##0.00&quot;     &quot;;&quot;-&quot;#&quot;     &quot;;@&quot; &quot;"/>
    <numFmt numFmtId="165" formatCode="#,##0&quot;     &quot;;#,##0&quot;     &quot;;&quot;-&quot;#&quot;     &quot;;@&quot; &quot;"/>
  </numFmts>
  <fonts count="2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3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Liberation Sans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4" fontId="2" fillId="0" borderId="0"/>
    <xf numFmtId="0" fontId="5" fillId="0" borderId="0"/>
    <xf numFmtId="0" fontId="10" fillId="0" borderId="0"/>
    <xf numFmtId="0" fontId="2" fillId="0" borderId="0"/>
  </cellStyleXfs>
  <cellXfs count="10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Alignment="1"/>
    <xf numFmtId="0" fontId="1" fillId="0" borderId="1" xfId="0" applyFont="1" applyBorder="1"/>
    <xf numFmtId="0" fontId="2" fillId="0" borderId="3" xfId="0" applyFont="1" applyBorder="1"/>
    <xf numFmtId="165" fontId="2" fillId="0" borderId="1" xfId="1" applyNumberFormat="1" applyFont="1" applyFill="1" applyBorder="1" applyAlignment="1" applyProtection="1"/>
    <xf numFmtId="165" fontId="1" fillId="0" borderId="1" xfId="1" applyNumberFormat="1" applyFont="1" applyFill="1" applyBorder="1" applyAlignment="1" applyProtection="1"/>
    <xf numFmtId="0" fontId="0" fillId="0" borderId="0" xfId="0" applyBorder="1"/>
    <xf numFmtId="0" fontId="4" fillId="0" borderId="0" xfId="0" applyFont="1"/>
    <xf numFmtId="0" fontId="2" fillId="0" borderId="0" xfId="0" applyFont="1" applyAlignment="1">
      <alignment horizontal="right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6" fillId="0" borderId="3" xfId="2" applyFont="1" applyFill="1" applyBorder="1"/>
    <xf numFmtId="3" fontId="6" fillId="0" borderId="1" xfId="2" applyNumberFormat="1" applyFont="1" applyFill="1" applyBorder="1"/>
    <xf numFmtId="0" fontId="6" fillId="0" borderId="1" xfId="2" applyFont="1" applyFill="1" applyBorder="1"/>
    <xf numFmtId="0" fontId="8" fillId="0" borderId="3" xfId="2" applyFont="1" applyBorder="1"/>
    <xf numFmtId="3" fontId="8" fillId="0" borderId="1" xfId="2" applyNumberFormat="1" applyFont="1" applyFill="1" applyBorder="1"/>
    <xf numFmtId="0" fontId="8" fillId="0" borderId="1" xfId="2" applyFont="1" applyBorder="1"/>
    <xf numFmtId="0" fontId="9" fillId="0" borderId="3" xfId="2" applyFont="1" applyBorder="1"/>
    <xf numFmtId="3" fontId="9" fillId="0" borderId="1" xfId="2" applyNumberFormat="1" applyFont="1" applyFill="1" applyBorder="1"/>
    <xf numFmtId="0" fontId="9" fillId="0" borderId="1" xfId="2" applyFont="1" applyBorder="1"/>
    <xf numFmtId="0" fontId="2" fillId="0" borderId="3" xfId="3" applyFont="1" applyFill="1" applyBorder="1" applyAlignment="1"/>
    <xf numFmtId="3" fontId="11" fillId="0" borderId="1" xfId="2" applyNumberFormat="1" applyFont="1" applyFill="1" applyBorder="1"/>
    <xf numFmtId="0" fontId="2" fillId="0" borderId="1" xfId="3" applyFont="1" applyFill="1" applyBorder="1" applyAlignment="1"/>
    <xf numFmtId="0" fontId="2" fillId="0" borderId="3" xfId="3" applyFont="1" applyFill="1" applyBorder="1" applyAlignment="1">
      <alignment horizontal="left"/>
    </xf>
    <xf numFmtId="0" fontId="12" fillId="0" borderId="3" xfId="3" applyFont="1" applyFill="1" applyBorder="1" applyAlignment="1"/>
    <xf numFmtId="0" fontId="12" fillId="0" borderId="1" xfId="3" applyFont="1" applyFill="1" applyBorder="1" applyAlignment="1"/>
    <xf numFmtId="0" fontId="13" fillId="0" borderId="3" xfId="2" applyFont="1" applyBorder="1"/>
    <xf numFmtId="0" fontId="14" fillId="0" borderId="3" xfId="2" applyFont="1" applyBorder="1"/>
    <xf numFmtId="0" fontId="11" fillId="0" borderId="1" xfId="2" applyFont="1" applyBorder="1"/>
    <xf numFmtId="0" fontId="2" fillId="0" borderId="1" xfId="0" applyFont="1" applyFill="1" applyBorder="1"/>
    <xf numFmtId="0" fontId="6" fillId="0" borderId="3" xfId="2" applyFont="1" applyFill="1" applyBorder="1" applyAlignment="1">
      <alignment wrapText="1"/>
    </xf>
    <xf numFmtId="0" fontId="9" fillId="0" borderId="3" xfId="2" applyFont="1" applyFill="1" applyBorder="1"/>
    <xf numFmtId="3" fontId="17" fillId="0" borderId="1" xfId="2" applyNumberFormat="1" applyFont="1" applyFill="1" applyBorder="1"/>
    <xf numFmtId="0" fontId="18" fillId="0" borderId="1" xfId="2" applyFont="1" applyBorder="1"/>
    <xf numFmtId="0" fontId="2" fillId="0" borderId="0" xfId="0" applyFont="1" applyAlignment="1"/>
    <xf numFmtId="0" fontId="2" fillId="0" borderId="0" xfId="0" applyFont="1"/>
    <xf numFmtId="0" fontId="19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/>
    <xf numFmtId="0" fontId="1" fillId="0" borderId="1" xfId="4" applyFont="1" applyFill="1" applyBorder="1" applyAlignment="1" applyProtection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4" fillId="0" borderId="1" xfId="4" applyFont="1" applyFill="1" applyBorder="1" applyAlignment="1" applyProtection="1">
      <alignment horizontal="left"/>
    </xf>
    <xf numFmtId="0" fontId="2" fillId="0" borderId="3" xfId="4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/>
    </xf>
    <xf numFmtId="165" fontId="2" fillId="0" borderId="3" xfId="1" applyNumberFormat="1" applyFont="1" applyFill="1" applyBorder="1" applyAlignment="1" applyProtection="1"/>
    <xf numFmtId="0" fontId="2" fillId="0" borderId="4" xfId="0" applyFont="1" applyBorder="1"/>
    <xf numFmtId="0" fontId="2" fillId="0" borderId="3" xfId="0" applyFont="1" applyFill="1" applyBorder="1" applyAlignment="1"/>
    <xf numFmtId="165" fontId="1" fillId="0" borderId="3" xfId="1" applyNumberFormat="1" applyFont="1" applyFill="1" applyBorder="1" applyAlignment="1" applyProtection="1"/>
    <xf numFmtId="0" fontId="1" fillId="0" borderId="4" xfId="0" applyFont="1" applyBorder="1"/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1" xfId="4" applyFont="1" applyFill="1" applyBorder="1" applyAlignment="1" applyProtection="1"/>
    <xf numFmtId="0" fontId="2" fillId="0" borderId="4" xfId="0" applyFont="1" applyBorder="1" applyAlignment="1"/>
    <xf numFmtId="0" fontId="2" fillId="0" borderId="4" xfId="4" applyFont="1" applyFill="1" applyBorder="1" applyAlignment="1" applyProtection="1"/>
    <xf numFmtId="0" fontId="2" fillId="0" borderId="6" xfId="4" applyFont="1" applyFill="1" applyBorder="1" applyAlignment="1" applyProtection="1"/>
    <xf numFmtId="0" fontId="2" fillId="0" borderId="0" xfId="4" applyFont="1" applyFill="1" applyBorder="1" applyAlignment="1" applyProtection="1"/>
    <xf numFmtId="0" fontId="1" fillId="0" borderId="4" xfId="4" applyFont="1" applyFill="1" applyBorder="1" applyAlignment="1" applyProtection="1"/>
    <xf numFmtId="0" fontId="2" fillId="0" borderId="3" xfId="4" applyFont="1" applyFill="1" applyBorder="1" applyAlignment="1" applyProtection="1"/>
    <xf numFmtId="0" fontId="3" fillId="0" borderId="3" xfId="4" applyFont="1" applyFill="1" applyBorder="1" applyAlignment="1" applyProtection="1"/>
    <xf numFmtId="0" fontId="2" fillId="0" borderId="5" xfId="4" applyFont="1" applyFill="1" applyBorder="1" applyAlignment="1" applyProtection="1"/>
    <xf numFmtId="0" fontId="2" fillId="0" borderId="3" xfId="0" applyFont="1" applyFill="1" applyBorder="1"/>
    <xf numFmtId="0" fontId="1" fillId="0" borderId="6" xfId="0" applyFont="1" applyBorder="1"/>
    <xf numFmtId="0" fontId="2" fillId="0" borderId="0" xfId="0" applyFont="1" applyBorder="1"/>
    <xf numFmtId="0" fontId="2" fillId="0" borderId="6" xfId="0" applyFont="1" applyBorder="1"/>
    <xf numFmtId="0" fontId="1" fillId="0" borderId="6" xfId="4" applyFont="1" applyFill="1" applyBorder="1" applyAlignment="1" applyProtection="1">
      <alignment horizontal="left"/>
    </xf>
    <xf numFmtId="0" fontId="2" fillId="0" borderId="2" xfId="0" applyFont="1" applyFill="1" applyBorder="1"/>
    <xf numFmtId="0" fontId="0" fillId="0" borderId="0" xfId="0" applyFill="1" applyBorder="1"/>
    <xf numFmtId="0" fontId="20" fillId="0" borderId="1" xfId="0" applyFont="1" applyFill="1" applyBorder="1"/>
    <xf numFmtId="0" fontId="1" fillId="0" borderId="0" xfId="0" applyFont="1" applyBorder="1"/>
    <xf numFmtId="0" fontId="2" fillId="0" borderId="7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4" applyNumberFormat="1" applyFont="1" applyFill="1" applyBorder="1" applyAlignment="1" applyProtection="1">
      <alignment horizontal="left"/>
    </xf>
    <xf numFmtId="3" fontId="2" fillId="0" borderId="4" xfId="0" applyNumberFormat="1" applyFont="1" applyBorder="1"/>
    <xf numFmtId="0" fontId="0" fillId="0" borderId="1" xfId="0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3" fontId="2" fillId="0" borderId="9" xfId="0" applyNumberFormat="1" applyFont="1" applyBorder="1"/>
    <xf numFmtId="3" fontId="1" fillId="0" borderId="4" xfId="0" applyNumberFormat="1" applyFont="1" applyFill="1" applyBorder="1"/>
    <xf numFmtId="0" fontId="1" fillId="0" borderId="0" xfId="0" applyFont="1" applyFill="1" applyBorder="1"/>
    <xf numFmtId="3" fontId="2" fillId="0" borderId="4" xfId="0" applyNumberFormat="1" applyFont="1" applyFill="1" applyBorder="1"/>
    <xf numFmtId="0" fontId="1" fillId="0" borderId="3" xfId="0" applyFont="1" applyBorder="1"/>
    <xf numFmtId="0" fontId="2" fillId="0" borderId="3" xfId="0" applyFont="1" applyBorder="1" applyAlignment="1">
      <alignment wrapText="1"/>
    </xf>
    <xf numFmtId="0" fontId="20" fillId="0" borderId="1" xfId="0" applyFont="1" applyBorder="1"/>
    <xf numFmtId="0" fontId="0" fillId="0" borderId="9" xfId="0" applyBorder="1"/>
    <xf numFmtId="165" fontId="1" fillId="0" borderId="1" xfId="1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</cellXfs>
  <cellStyles count="5">
    <cellStyle name="Excel_BuiltIn_Comma" xfId="1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5" sqref="D5"/>
    </sheetView>
  </sheetViews>
  <sheetFormatPr defaultRowHeight="15"/>
  <cols>
    <col min="2" max="2" width="59.42578125" customWidth="1"/>
    <col min="3" max="3" width="19.28515625" customWidth="1"/>
    <col min="4" max="4" width="17.7109375" customWidth="1"/>
  </cols>
  <sheetData>
    <row r="1" spans="1:4">
      <c r="B1" t="s">
        <v>454</v>
      </c>
    </row>
    <row r="2" spans="1:4">
      <c r="B2" t="s">
        <v>0</v>
      </c>
    </row>
    <row r="4" spans="1:4">
      <c r="A4" s="3"/>
      <c r="B4" s="97" t="s">
        <v>18</v>
      </c>
      <c r="C4" s="97"/>
    </row>
    <row r="5" spans="1:4">
      <c r="B5" s="1" t="s">
        <v>1</v>
      </c>
      <c r="C5" t="s">
        <v>2</v>
      </c>
      <c r="D5" t="s">
        <v>37</v>
      </c>
    </row>
    <row r="6" spans="1:4">
      <c r="B6" s="2" t="s">
        <v>19</v>
      </c>
      <c r="C6" s="2" t="s">
        <v>20</v>
      </c>
      <c r="D6" s="2" t="s">
        <v>21</v>
      </c>
    </row>
    <row r="7" spans="1:4">
      <c r="A7" s="2">
        <v>1</v>
      </c>
      <c r="B7" s="2" t="s">
        <v>22</v>
      </c>
      <c r="C7" s="6">
        <f>C8+C9</f>
        <v>11547600</v>
      </c>
      <c r="D7" s="2">
        <v>11974687</v>
      </c>
    </row>
    <row r="8" spans="1:4">
      <c r="A8" s="2">
        <v>2</v>
      </c>
      <c r="B8" s="2" t="s">
        <v>23</v>
      </c>
      <c r="C8" s="6">
        <v>11547600</v>
      </c>
      <c r="D8" s="2">
        <v>11974687</v>
      </c>
    </row>
    <row r="9" spans="1:4">
      <c r="A9" s="2">
        <v>4</v>
      </c>
      <c r="B9" s="2" t="s">
        <v>24</v>
      </c>
      <c r="C9" s="6"/>
      <c r="D9" s="2"/>
    </row>
    <row r="10" spans="1:4">
      <c r="A10" s="2">
        <v>5</v>
      </c>
      <c r="B10" s="2" t="s">
        <v>25</v>
      </c>
      <c r="C10" s="7">
        <f>C7</f>
        <v>11547600</v>
      </c>
      <c r="D10" s="7">
        <f>D7</f>
        <v>11974687</v>
      </c>
    </row>
    <row r="11" spans="1:4">
      <c r="A11" s="2"/>
      <c r="B11" s="2"/>
      <c r="C11" s="6"/>
      <c r="D11" s="2"/>
    </row>
    <row r="12" spans="1:4">
      <c r="A12" s="2">
        <v>6</v>
      </c>
      <c r="B12" s="2" t="s">
        <v>26</v>
      </c>
      <c r="C12" s="6">
        <f>C13+C14</f>
        <v>2452400</v>
      </c>
      <c r="D12" s="2">
        <v>2452400</v>
      </c>
    </row>
    <row r="13" spans="1:4">
      <c r="A13" s="2">
        <v>7</v>
      </c>
      <c r="B13" s="2" t="s">
        <v>27</v>
      </c>
      <c r="C13" s="6">
        <v>2452400</v>
      </c>
      <c r="D13" s="2">
        <v>2452400</v>
      </c>
    </row>
    <row r="14" spans="1:4">
      <c r="A14" s="2">
        <v>8</v>
      </c>
      <c r="B14" s="2" t="s">
        <v>28</v>
      </c>
      <c r="C14" s="6"/>
      <c r="D14" s="2"/>
    </row>
    <row r="15" spans="1:4">
      <c r="A15" s="2">
        <v>9</v>
      </c>
      <c r="B15" s="2" t="s">
        <v>25</v>
      </c>
      <c r="C15" s="7">
        <f>C12</f>
        <v>2452400</v>
      </c>
      <c r="D15" s="7">
        <f>D12</f>
        <v>2452400</v>
      </c>
    </row>
    <row r="16" spans="1:4">
      <c r="A16" s="2"/>
      <c r="B16" s="4"/>
      <c r="C16" s="7"/>
      <c r="D16" s="2"/>
    </row>
    <row r="17" spans="1:4">
      <c r="A17" s="2">
        <v>10</v>
      </c>
      <c r="B17" s="4" t="s">
        <v>29</v>
      </c>
      <c r="C17" s="7">
        <f>C10+C15</f>
        <v>14000000</v>
      </c>
      <c r="D17" s="7">
        <f>D10+D15</f>
        <v>14427087</v>
      </c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20" sqref="B20"/>
    </sheetView>
  </sheetViews>
  <sheetFormatPr defaultRowHeight="15"/>
  <cols>
    <col min="2" max="2" width="46.28515625" customWidth="1"/>
    <col min="3" max="3" width="15.85546875" customWidth="1"/>
    <col min="4" max="4" width="15.28515625" customWidth="1"/>
    <col min="5" max="5" width="49.7109375" customWidth="1"/>
    <col min="6" max="6" width="16.140625" customWidth="1"/>
    <col min="7" max="7" width="15.28515625" customWidth="1"/>
  </cols>
  <sheetData>
    <row r="1" spans="1:7">
      <c r="A1" s="8"/>
      <c r="B1" t="s">
        <v>455</v>
      </c>
    </row>
    <row r="2" spans="1:7">
      <c r="A2" s="8"/>
    </row>
    <row r="3" spans="1:7">
      <c r="A3" s="8"/>
      <c r="B3" t="s">
        <v>0</v>
      </c>
    </row>
    <row r="4" spans="1:7" ht="15.75">
      <c r="A4" s="8"/>
      <c r="B4" s="9" t="s">
        <v>35</v>
      </c>
    </row>
    <row r="5" spans="1:7">
      <c r="A5" s="8"/>
      <c r="C5" s="10" t="s">
        <v>36</v>
      </c>
      <c r="D5" s="10"/>
      <c r="F5" s="10" t="s">
        <v>36</v>
      </c>
      <c r="G5" s="10"/>
    </row>
    <row r="6" spans="1:7">
      <c r="A6" s="2"/>
      <c r="B6" s="5" t="s">
        <v>1</v>
      </c>
      <c r="C6" s="2" t="s">
        <v>2</v>
      </c>
      <c r="D6" s="2" t="s">
        <v>32</v>
      </c>
      <c r="E6" s="2" t="s">
        <v>38</v>
      </c>
      <c r="F6" s="2" t="s">
        <v>376</v>
      </c>
      <c r="G6" s="2" t="s">
        <v>377</v>
      </c>
    </row>
    <row r="7" spans="1:7" ht="18">
      <c r="A7" s="2"/>
      <c r="B7" s="98" t="s">
        <v>39</v>
      </c>
      <c r="C7" s="98"/>
      <c r="D7" s="11"/>
      <c r="E7" s="99" t="s">
        <v>40</v>
      </c>
      <c r="F7" s="99"/>
      <c r="G7" s="12"/>
    </row>
    <row r="8" spans="1:7">
      <c r="A8" s="2"/>
      <c r="B8" s="13" t="s">
        <v>19</v>
      </c>
      <c r="C8" s="14" t="s">
        <v>41</v>
      </c>
      <c r="D8" s="14" t="s">
        <v>21</v>
      </c>
      <c r="E8" s="15" t="s">
        <v>19</v>
      </c>
      <c r="F8" s="14" t="s">
        <v>41</v>
      </c>
      <c r="G8" s="14" t="s">
        <v>21</v>
      </c>
    </row>
    <row r="9" spans="1:7" ht="18">
      <c r="A9" s="2">
        <v>1</v>
      </c>
      <c r="B9" s="16" t="s">
        <v>42</v>
      </c>
      <c r="C9" s="17"/>
      <c r="D9" s="17"/>
      <c r="E9" s="18" t="s">
        <v>43</v>
      </c>
      <c r="F9" s="17"/>
      <c r="G9" s="17"/>
    </row>
    <row r="10" spans="1:7" ht="16.5">
      <c r="A10" s="2">
        <v>2</v>
      </c>
      <c r="B10" s="19" t="s">
        <v>44</v>
      </c>
      <c r="C10" s="20"/>
      <c r="D10" s="20"/>
      <c r="E10" s="21" t="s">
        <v>45</v>
      </c>
      <c r="F10" s="20"/>
      <c r="G10" s="20"/>
    </row>
    <row r="11" spans="1:7" ht="15.75">
      <c r="A11" s="2">
        <v>3</v>
      </c>
      <c r="B11" s="22" t="s">
        <v>46</v>
      </c>
      <c r="C11" s="23"/>
      <c r="D11" s="23"/>
      <c r="E11" s="24" t="s">
        <v>46</v>
      </c>
      <c r="F11" s="23"/>
      <c r="G11" s="23"/>
    </row>
    <row r="12" spans="1:7">
      <c r="A12" s="2">
        <v>4</v>
      </c>
      <c r="B12" s="25" t="s">
        <v>47</v>
      </c>
      <c r="C12" s="26">
        <v>22942807</v>
      </c>
      <c r="D12" s="26">
        <v>26156251</v>
      </c>
      <c r="E12" s="27" t="s">
        <v>48</v>
      </c>
      <c r="F12" s="26">
        <v>17609719</v>
      </c>
      <c r="G12" s="26">
        <v>18350836</v>
      </c>
    </row>
    <row r="13" spans="1:7">
      <c r="A13" s="2">
        <v>5</v>
      </c>
      <c r="B13" s="28" t="s">
        <v>49</v>
      </c>
      <c r="C13" s="26">
        <v>12034785</v>
      </c>
      <c r="D13" s="26">
        <v>12034785</v>
      </c>
      <c r="E13" s="27" t="s">
        <v>50</v>
      </c>
      <c r="F13" s="26">
        <v>3326632</v>
      </c>
      <c r="G13" s="26">
        <v>3370150</v>
      </c>
    </row>
    <row r="14" spans="1:7">
      <c r="A14" s="2">
        <v>6</v>
      </c>
      <c r="B14" s="28" t="s">
        <v>51</v>
      </c>
      <c r="C14" s="26">
        <v>2560000</v>
      </c>
      <c r="D14" s="26">
        <v>2560000</v>
      </c>
      <c r="E14" s="27" t="s">
        <v>52</v>
      </c>
      <c r="F14" s="26">
        <v>12771684</v>
      </c>
      <c r="G14" s="26">
        <v>13479558</v>
      </c>
    </row>
    <row r="15" spans="1:7">
      <c r="A15" s="2">
        <v>7</v>
      </c>
      <c r="B15" s="28" t="s">
        <v>53</v>
      </c>
      <c r="C15" s="26">
        <v>1460000</v>
      </c>
      <c r="D15" s="26">
        <v>1032913</v>
      </c>
      <c r="E15" s="27" t="s">
        <v>54</v>
      </c>
      <c r="F15" s="26">
        <v>4667110</v>
      </c>
      <c r="G15" s="26">
        <v>4667110</v>
      </c>
    </row>
    <row r="16" spans="1:7">
      <c r="A16" s="2">
        <v>8</v>
      </c>
      <c r="B16" s="28" t="s">
        <v>55</v>
      </c>
      <c r="C16" s="26">
        <v>0</v>
      </c>
      <c r="D16" s="26"/>
      <c r="E16" s="27" t="s">
        <v>56</v>
      </c>
      <c r="F16" s="26">
        <v>9452335</v>
      </c>
      <c r="G16" s="26">
        <v>9850035</v>
      </c>
    </row>
    <row r="17" spans="1:7">
      <c r="A17" s="2">
        <v>9</v>
      </c>
      <c r="B17" s="29" t="s">
        <v>25</v>
      </c>
      <c r="C17" s="26">
        <f>SUM(C12:C16)</f>
        <v>38997592</v>
      </c>
      <c r="D17" s="26">
        <f>SUM(D12:D16)</f>
        <v>41783949</v>
      </c>
      <c r="E17" s="30" t="s">
        <v>25</v>
      </c>
      <c r="F17" s="26">
        <f>SUM(F12:F16)</f>
        <v>47827480</v>
      </c>
      <c r="G17" s="26">
        <f>SUM(G12:G16)</f>
        <v>49717689</v>
      </c>
    </row>
    <row r="18" spans="1:7">
      <c r="A18" s="2"/>
      <c r="B18" s="25"/>
      <c r="C18" s="26"/>
      <c r="D18" s="26"/>
      <c r="E18" s="27"/>
      <c r="F18" s="26"/>
      <c r="G18" s="26"/>
    </row>
    <row r="19" spans="1:7" ht="15.75">
      <c r="A19" s="2">
        <v>11</v>
      </c>
      <c r="B19" s="22" t="s">
        <v>57</v>
      </c>
      <c r="C19" s="23"/>
      <c r="D19" s="23"/>
      <c r="E19" s="24" t="s">
        <v>58</v>
      </c>
      <c r="F19" s="23"/>
      <c r="G19" s="23"/>
    </row>
    <row r="20" spans="1:7">
      <c r="A20" s="2">
        <v>12</v>
      </c>
      <c r="B20" s="25" t="s">
        <v>59</v>
      </c>
      <c r="C20" s="26">
        <v>0</v>
      </c>
      <c r="D20" s="26"/>
      <c r="E20" s="27" t="s">
        <v>60</v>
      </c>
      <c r="F20" s="26">
        <v>4822711</v>
      </c>
      <c r="G20" s="26">
        <v>5008547</v>
      </c>
    </row>
    <row r="21" spans="1:7">
      <c r="A21" s="2">
        <v>13</v>
      </c>
      <c r="B21" s="25" t="s">
        <v>61</v>
      </c>
      <c r="C21" s="26">
        <v>2770311</v>
      </c>
      <c r="D21" s="26">
        <v>20770311</v>
      </c>
      <c r="E21" s="27" t="s">
        <v>62</v>
      </c>
      <c r="F21" s="26">
        <v>400000</v>
      </c>
      <c r="G21" s="26">
        <v>18214164</v>
      </c>
    </row>
    <row r="22" spans="1:7">
      <c r="A22" s="2">
        <v>14</v>
      </c>
      <c r="B22" s="25" t="s">
        <v>63</v>
      </c>
      <c r="C22" s="26">
        <v>0</v>
      </c>
      <c r="D22" s="26"/>
      <c r="E22" s="27" t="s">
        <v>64</v>
      </c>
      <c r="F22" s="26">
        <v>0</v>
      </c>
      <c r="G22" s="26"/>
    </row>
    <row r="23" spans="1:7">
      <c r="A23" s="2">
        <v>15</v>
      </c>
      <c r="B23" s="5"/>
      <c r="C23" s="2"/>
      <c r="D23" s="2"/>
      <c r="E23" s="27" t="s">
        <v>65</v>
      </c>
      <c r="F23" s="26">
        <v>0</v>
      </c>
      <c r="G23" s="26"/>
    </row>
    <row r="24" spans="1:7">
      <c r="A24" s="2">
        <v>16</v>
      </c>
      <c r="B24" s="5"/>
      <c r="C24" s="2"/>
      <c r="D24" s="2"/>
      <c r="E24" s="27" t="s">
        <v>66</v>
      </c>
      <c r="F24" s="26">
        <v>0</v>
      </c>
      <c r="G24" s="26"/>
    </row>
    <row r="25" spans="1:7">
      <c r="A25" s="2">
        <v>17</v>
      </c>
      <c r="B25" s="31"/>
      <c r="C25" s="26"/>
      <c r="D25" s="26"/>
      <c r="E25" s="27" t="s">
        <v>67</v>
      </c>
      <c r="F25" s="26">
        <v>0</v>
      </c>
      <c r="G25" s="26"/>
    </row>
    <row r="26" spans="1:7">
      <c r="A26" s="2">
        <v>18</v>
      </c>
      <c r="B26" s="29" t="s">
        <v>25</v>
      </c>
      <c r="C26" s="26">
        <f>SUM(C20:C25)</f>
        <v>2770311</v>
      </c>
      <c r="D26" s="26">
        <f>SUM(D20:D25)</f>
        <v>20770311</v>
      </c>
      <c r="E26" s="30" t="s">
        <v>25</v>
      </c>
      <c r="F26" s="26">
        <f>SUM(F20:F25)</f>
        <v>5222711</v>
      </c>
      <c r="G26" s="26">
        <f>SUM(G20:G25)</f>
        <v>23222711</v>
      </c>
    </row>
    <row r="27" spans="1:7" ht="16.5">
      <c r="A27" s="2">
        <v>19</v>
      </c>
      <c r="B27" s="32"/>
      <c r="C27" s="26"/>
      <c r="D27" s="26"/>
      <c r="E27" s="21" t="s">
        <v>68</v>
      </c>
      <c r="F27" s="20"/>
      <c r="G27" s="20"/>
    </row>
    <row r="28" spans="1:7" ht="15.75">
      <c r="A28" s="2">
        <v>20</v>
      </c>
      <c r="B28" s="22"/>
      <c r="C28" s="26"/>
      <c r="D28" s="26"/>
      <c r="E28" s="24" t="s">
        <v>69</v>
      </c>
      <c r="F28" s="23"/>
      <c r="G28" s="23"/>
    </row>
    <row r="29" spans="1:7" ht="15.75">
      <c r="A29" s="2">
        <v>21</v>
      </c>
      <c r="B29" s="22"/>
      <c r="C29" s="26"/>
      <c r="D29" s="26"/>
      <c r="E29" s="33" t="s">
        <v>70</v>
      </c>
      <c r="F29" s="26">
        <v>1800000</v>
      </c>
      <c r="G29" s="26">
        <v>3123235</v>
      </c>
    </row>
    <row r="30" spans="1:7">
      <c r="A30" s="2">
        <v>22</v>
      </c>
      <c r="B30" s="31"/>
      <c r="C30" s="26"/>
      <c r="D30" s="26"/>
      <c r="E30" s="27" t="s">
        <v>71</v>
      </c>
      <c r="F30" s="26">
        <v>0</v>
      </c>
      <c r="G30" s="26"/>
    </row>
    <row r="31" spans="1:7">
      <c r="A31" s="2">
        <v>23</v>
      </c>
      <c r="B31" s="31"/>
      <c r="C31" s="26"/>
      <c r="D31" s="26"/>
      <c r="E31" s="30" t="s">
        <v>25</v>
      </c>
      <c r="F31" s="26">
        <f>SUM(F29:F30)</f>
        <v>1800000</v>
      </c>
      <c r="G31" s="26">
        <f>SUM(G29:G30)</f>
        <v>3123235</v>
      </c>
    </row>
    <row r="32" spans="1:7" ht="15.75">
      <c r="A32" s="2">
        <v>24</v>
      </c>
      <c r="B32" s="22"/>
      <c r="C32" s="26"/>
      <c r="D32" s="26"/>
      <c r="E32" s="24" t="s">
        <v>72</v>
      </c>
      <c r="F32" s="23"/>
      <c r="G32" s="23"/>
    </row>
    <row r="33" spans="1:7">
      <c r="A33" s="2">
        <v>25</v>
      </c>
      <c r="B33" s="31"/>
      <c r="C33" s="26"/>
      <c r="D33" s="26"/>
      <c r="E33" s="27" t="s">
        <v>73</v>
      </c>
      <c r="F33" s="26">
        <v>0</v>
      </c>
      <c r="G33" s="26"/>
    </row>
    <row r="34" spans="1:7" ht="18">
      <c r="A34" s="2">
        <v>26</v>
      </c>
      <c r="B34" s="16"/>
      <c r="C34" s="26"/>
      <c r="D34" s="26"/>
      <c r="E34" s="18" t="s">
        <v>74</v>
      </c>
      <c r="F34" s="17"/>
      <c r="G34" s="17"/>
    </row>
    <row r="35" spans="1:7">
      <c r="A35" s="2">
        <v>27</v>
      </c>
      <c r="B35" s="31"/>
      <c r="C35" s="26"/>
      <c r="D35" s="26"/>
      <c r="E35" s="27" t="s">
        <v>75</v>
      </c>
      <c r="F35" s="26">
        <v>0</v>
      </c>
      <c r="G35" s="26"/>
    </row>
    <row r="36" spans="1:7">
      <c r="A36" s="2">
        <v>28</v>
      </c>
      <c r="B36" s="31"/>
      <c r="C36" s="26"/>
      <c r="D36" s="26"/>
      <c r="E36" s="27" t="s">
        <v>76</v>
      </c>
      <c r="F36" s="26">
        <v>0</v>
      </c>
      <c r="G36" s="26"/>
    </row>
    <row r="37" spans="1:7">
      <c r="A37" s="2">
        <v>29</v>
      </c>
      <c r="B37" s="31"/>
      <c r="C37" s="26"/>
      <c r="D37" s="26"/>
      <c r="E37" s="30" t="s">
        <v>25</v>
      </c>
      <c r="F37" s="26">
        <f>SUM(F35:F36)</f>
        <v>0</v>
      </c>
      <c r="G37" s="26"/>
    </row>
    <row r="38" spans="1:7">
      <c r="A38" s="2">
        <v>30</v>
      </c>
      <c r="B38" s="31"/>
      <c r="C38" s="26"/>
      <c r="D38" s="26"/>
      <c r="E38" s="27"/>
      <c r="F38" s="26"/>
      <c r="G38" s="26"/>
    </row>
    <row r="39" spans="1:7" ht="18">
      <c r="A39" s="2">
        <v>31</v>
      </c>
      <c r="B39" s="16"/>
      <c r="C39" s="26"/>
      <c r="D39" s="26"/>
      <c r="E39" s="18" t="s">
        <v>77</v>
      </c>
      <c r="F39" s="17"/>
      <c r="G39" s="17"/>
    </row>
    <row r="40" spans="1:7" ht="18">
      <c r="A40" s="2">
        <v>32</v>
      </c>
      <c r="B40" s="16"/>
      <c r="C40" s="26"/>
      <c r="D40" s="26"/>
      <c r="E40" s="34" t="s">
        <v>78</v>
      </c>
      <c r="F40" s="26">
        <v>917712</v>
      </c>
      <c r="G40" s="26">
        <v>917712</v>
      </c>
    </row>
    <row r="41" spans="1:7">
      <c r="A41" s="2">
        <v>33</v>
      </c>
      <c r="B41" s="31"/>
      <c r="C41" s="26"/>
      <c r="D41" s="26"/>
      <c r="E41" s="27" t="s">
        <v>79</v>
      </c>
      <c r="F41" s="26">
        <v>0</v>
      </c>
      <c r="G41" s="26"/>
    </row>
    <row r="42" spans="1:7">
      <c r="A42" s="2">
        <v>34</v>
      </c>
      <c r="B42" s="31"/>
      <c r="C42" s="26"/>
      <c r="D42" s="26"/>
      <c r="E42" s="27" t="s">
        <v>80</v>
      </c>
      <c r="F42" s="26">
        <v>0</v>
      </c>
      <c r="G42" s="26"/>
    </row>
    <row r="43" spans="1:7" ht="48">
      <c r="A43" s="2">
        <v>35</v>
      </c>
      <c r="B43" s="35" t="s">
        <v>81</v>
      </c>
      <c r="C43" s="23">
        <f>C17+C26</f>
        <v>41767903</v>
      </c>
      <c r="D43" s="23">
        <f>D17+D26</f>
        <v>62554260</v>
      </c>
      <c r="E43" s="18" t="s">
        <v>82</v>
      </c>
      <c r="F43" s="23">
        <f>F17+F26+F31+F40</f>
        <v>55767903</v>
      </c>
      <c r="G43" s="23">
        <f>G17+G26+G31+G40</f>
        <v>76981347</v>
      </c>
    </row>
    <row r="44" spans="1:7" ht="18">
      <c r="A44" s="2">
        <v>36</v>
      </c>
      <c r="B44" s="36"/>
      <c r="C44" s="26"/>
      <c r="D44" s="26"/>
      <c r="E44" s="18" t="s">
        <v>83</v>
      </c>
      <c r="F44" s="17"/>
      <c r="G44" s="17"/>
    </row>
    <row r="45" spans="1:7">
      <c r="A45" s="2">
        <v>37</v>
      </c>
      <c r="B45" s="31"/>
      <c r="C45" s="26"/>
      <c r="D45" s="26"/>
      <c r="E45" s="27" t="s">
        <v>75</v>
      </c>
      <c r="F45" s="26">
        <v>0</v>
      </c>
      <c r="G45" s="26"/>
    </row>
    <row r="46" spans="1:7">
      <c r="A46" s="2">
        <v>38</v>
      </c>
      <c r="B46" s="31"/>
      <c r="C46" s="26"/>
      <c r="D46" s="26"/>
      <c r="E46" s="27" t="s">
        <v>76</v>
      </c>
      <c r="F46" s="26">
        <v>0</v>
      </c>
      <c r="G46" s="26"/>
    </row>
    <row r="47" spans="1:7" ht="18">
      <c r="A47" s="2">
        <v>39</v>
      </c>
      <c r="B47" s="16" t="s">
        <v>84</v>
      </c>
      <c r="C47" s="17"/>
      <c r="D47" s="17"/>
      <c r="E47" s="18"/>
      <c r="F47" s="37"/>
      <c r="G47" s="37"/>
    </row>
    <row r="48" spans="1:7" ht="18">
      <c r="A48" s="2">
        <v>40</v>
      </c>
      <c r="B48" s="22" t="s">
        <v>85</v>
      </c>
      <c r="C48" s="23"/>
      <c r="D48" s="23"/>
      <c r="E48" s="38"/>
      <c r="F48" s="37"/>
      <c r="G48" s="37"/>
    </row>
    <row r="49" spans="1:7" ht="18">
      <c r="A49" s="2">
        <v>41</v>
      </c>
      <c r="B49" s="31" t="s">
        <v>86</v>
      </c>
      <c r="C49" s="26">
        <v>11547600</v>
      </c>
      <c r="D49" s="26">
        <v>11974687</v>
      </c>
      <c r="E49" s="27"/>
      <c r="F49" s="37"/>
      <c r="G49" s="37"/>
    </row>
    <row r="50" spans="1:7" ht="18">
      <c r="A50" s="2">
        <v>42</v>
      </c>
      <c r="B50" s="31" t="s">
        <v>87</v>
      </c>
      <c r="C50" s="26">
        <v>2452400</v>
      </c>
      <c r="D50" s="26">
        <v>2452400</v>
      </c>
      <c r="E50" s="27"/>
      <c r="F50" s="37"/>
      <c r="G50" s="37"/>
    </row>
    <row r="51" spans="1:7" ht="18">
      <c r="A51" s="2">
        <v>43</v>
      </c>
      <c r="B51" s="22" t="s">
        <v>88</v>
      </c>
      <c r="C51" s="23"/>
      <c r="D51" s="23"/>
      <c r="E51" s="38"/>
      <c r="F51" s="37"/>
      <c r="G51" s="37"/>
    </row>
    <row r="52" spans="1:7" ht="18">
      <c r="A52" s="2">
        <v>44</v>
      </c>
      <c r="B52" s="31" t="s">
        <v>89</v>
      </c>
      <c r="C52" s="26">
        <v>0</v>
      </c>
      <c r="D52" s="26"/>
      <c r="E52" s="27"/>
      <c r="F52" s="37"/>
      <c r="G52" s="37"/>
    </row>
    <row r="53" spans="1:7" ht="18">
      <c r="A53" s="2">
        <v>45</v>
      </c>
      <c r="B53" s="31" t="s">
        <v>90</v>
      </c>
      <c r="C53" s="26">
        <v>0</v>
      </c>
      <c r="D53" s="26"/>
      <c r="E53" s="27"/>
      <c r="F53" s="37"/>
      <c r="G53" s="37"/>
    </row>
    <row r="54" spans="1:7" ht="18">
      <c r="A54" s="2">
        <v>46</v>
      </c>
      <c r="B54" s="16" t="s">
        <v>91</v>
      </c>
      <c r="C54" s="17">
        <f>C43+C50+C52+C49+C53</f>
        <v>55767903</v>
      </c>
      <c r="D54" s="17">
        <f>D43+D50+D52+D49+D53</f>
        <v>76981347</v>
      </c>
      <c r="E54" s="18" t="s">
        <v>92</v>
      </c>
      <c r="F54" s="17">
        <f>F43+F45+F46</f>
        <v>55767903</v>
      </c>
      <c r="G54" s="17">
        <f>G43+G45+G46</f>
        <v>76981347</v>
      </c>
    </row>
    <row r="55" spans="1:7">
      <c r="A55" s="2">
        <v>47</v>
      </c>
      <c r="B55" s="31" t="s">
        <v>93</v>
      </c>
      <c r="C55" s="26">
        <f>C17+C52+C49</f>
        <v>50545192</v>
      </c>
      <c r="D55" s="26">
        <f>D17+D52+D49</f>
        <v>53758636</v>
      </c>
      <c r="E55" s="27" t="s">
        <v>94</v>
      </c>
      <c r="F55" s="26">
        <f>F17+F31+F40</f>
        <v>50545192</v>
      </c>
      <c r="G55" s="26">
        <f>G17+G31+G40</f>
        <v>53758636</v>
      </c>
    </row>
    <row r="56" spans="1:7">
      <c r="A56" s="2">
        <v>48</v>
      </c>
      <c r="B56" s="31" t="s">
        <v>95</v>
      </c>
      <c r="C56" s="26">
        <f>C26+C50</f>
        <v>5222711</v>
      </c>
      <c r="D56" s="26">
        <f>D26+D50</f>
        <v>23222711</v>
      </c>
      <c r="E56" s="27" t="s">
        <v>96</v>
      </c>
      <c r="F56" s="26">
        <f>F26</f>
        <v>5222711</v>
      </c>
      <c r="G56" s="26">
        <f>G26</f>
        <v>23222711</v>
      </c>
    </row>
  </sheetData>
  <mergeCells count="2">
    <mergeCell ref="B7:C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selection activeCell="D10" sqref="C10:D11"/>
    </sheetView>
  </sheetViews>
  <sheetFormatPr defaultRowHeight="15"/>
  <cols>
    <col min="1" max="1" width="5.5703125" customWidth="1"/>
    <col min="2" max="2" width="6.7109375" customWidth="1"/>
    <col min="3" max="3" width="102.85546875" customWidth="1"/>
    <col min="5" max="5" width="14.5703125" customWidth="1"/>
    <col min="6" max="6" width="14.140625" customWidth="1"/>
    <col min="7" max="7" width="14" customWidth="1"/>
    <col min="8" max="8" width="15.28515625" customWidth="1"/>
    <col min="9" max="9" width="14" customWidth="1"/>
  </cols>
  <sheetData>
    <row r="1" spans="1:9">
      <c r="A1" t="s">
        <v>456</v>
      </c>
      <c r="B1" s="39"/>
      <c r="E1" s="40"/>
      <c r="F1" s="40"/>
      <c r="G1" s="40"/>
      <c r="H1" s="40"/>
      <c r="I1" s="40"/>
    </row>
    <row r="2" spans="1:9" ht="15.75">
      <c r="A2" s="40" t="s">
        <v>97</v>
      </c>
      <c r="B2" s="39"/>
      <c r="C2" s="41"/>
      <c r="E2" s="40" t="s">
        <v>0</v>
      </c>
      <c r="F2" s="41"/>
      <c r="G2" s="41"/>
      <c r="H2" s="41"/>
      <c r="I2" s="41"/>
    </row>
    <row r="3" spans="1:9">
      <c r="A3" s="2" t="s">
        <v>98</v>
      </c>
      <c r="B3" s="42" t="s">
        <v>99</v>
      </c>
      <c r="C3" s="2" t="s">
        <v>100</v>
      </c>
      <c r="D3" s="2" t="s">
        <v>101</v>
      </c>
      <c r="E3" s="2" t="s">
        <v>102</v>
      </c>
      <c r="F3" s="4" t="s">
        <v>103</v>
      </c>
      <c r="G3" s="2" t="s">
        <v>104</v>
      </c>
      <c r="H3" s="2" t="s">
        <v>105</v>
      </c>
      <c r="I3" s="2" t="s">
        <v>380</v>
      </c>
    </row>
    <row r="4" spans="1:9" ht="26.25">
      <c r="A4" s="43" t="s">
        <v>106</v>
      </c>
      <c r="B4" s="44" t="s">
        <v>107</v>
      </c>
      <c r="C4" s="45" t="s">
        <v>108</v>
      </c>
      <c r="D4" s="46" t="s">
        <v>109</v>
      </c>
      <c r="E4" s="4" t="s">
        <v>110</v>
      </c>
      <c r="F4" s="47" t="s">
        <v>111</v>
      </c>
      <c r="G4" s="46" t="s">
        <v>112</v>
      </c>
      <c r="H4" s="46" t="s">
        <v>113</v>
      </c>
      <c r="I4" s="46" t="s">
        <v>21</v>
      </c>
    </row>
    <row r="5" spans="1:9" ht="15.75">
      <c r="A5" s="2">
        <v>1</v>
      </c>
      <c r="B5" s="44">
        <v>1</v>
      </c>
      <c r="C5" s="48" t="s">
        <v>114</v>
      </c>
      <c r="D5" s="2" t="s">
        <v>115</v>
      </c>
      <c r="E5" s="6"/>
      <c r="F5" s="6"/>
      <c r="G5" s="7"/>
      <c r="H5" s="6"/>
      <c r="I5" s="6"/>
    </row>
    <row r="6" spans="1:9">
      <c r="A6" s="2">
        <v>2</v>
      </c>
      <c r="B6" s="49" t="s">
        <v>116</v>
      </c>
      <c r="C6" s="50" t="s">
        <v>117</v>
      </c>
      <c r="D6" s="2"/>
      <c r="E6" s="6">
        <v>1692570</v>
      </c>
      <c r="F6" s="6"/>
      <c r="G6" s="51"/>
      <c r="H6" s="6">
        <f t="shared" ref="H6:H12" si="0">E6+F6+G6</f>
        <v>1692570</v>
      </c>
      <c r="I6" s="6">
        <v>1692570</v>
      </c>
    </row>
    <row r="7" spans="1:9">
      <c r="A7" s="2">
        <v>3</v>
      </c>
      <c r="B7" s="44" t="s">
        <v>118</v>
      </c>
      <c r="C7" s="52" t="s">
        <v>119</v>
      </c>
      <c r="D7" s="2"/>
      <c r="E7" s="6">
        <v>2464000</v>
      </c>
      <c r="F7" s="6"/>
      <c r="G7" s="51"/>
      <c r="H7" s="6">
        <f t="shared" si="0"/>
        <v>2464000</v>
      </c>
      <c r="I7" s="6">
        <v>2464000</v>
      </c>
    </row>
    <row r="8" spans="1:9">
      <c r="A8" s="2">
        <v>4</v>
      </c>
      <c r="B8" s="44" t="s">
        <v>120</v>
      </c>
      <c r="C8" s="52" t="s">
        <v>121</v>
      </c>
      <c r="D8" s="2"/>
      <c r="E8" s="6">
        <v>100000</v>
      </c>
      <c r="F8" s="6"/>
      <c r="G8" s="51"/>
      <c r="H8" s="6">
        <f t="shared" si="0"/>
        <v>100000</v>
      </c>
      <c r="I8" s="6">
        <v>100000</v>
      </c>
    </row>
    <row r="9" spans="1:9">
      <c r="A9" s="2">
        <v>5</v>
      </c>
      <c r="B9" s="44" t="s">
        <v>122</v>
      </c>
      <c r="C9" s="52" t="s">
        <v>123</v>
      </c>
      <c r="D9" s="2"/>
      <c r="E9" s="6">
        <v>1266660</v>
      </c>
      <c r="F9" s="6"/>
      <c r="G9" s="51"/>
      <c r="H9" s="6">
        <f t="shared" si="0"/>
        <v>1266660</v>
      </c>
      <c r="I9" s="6">
        <v>1266660</v>
      </c>
    </row>
    <row r="10" spans="1:9">
      <c r="A10" s="2">
        <v>6</v>
      </c>
      <c r="B10" s="53" t="s">
        <v>124</v>
      </c>
      <c r="C10" s="2" t="s">
        <v>125</v>
      </c>
      <c r="D10" s="2"/>
      <c r="E10" s="6">
        <v>5000000</v>
      </c>
      <c r="F10" s="6"/>
      <c r="G10" s="51"/>
      <c r="H10" s="6">
        <f t="shared" si="0"/>
        <v>5000000</v>
      </c>
      <c r="I10" s="6">
        <v>5000000</v>
      </c>
    </row>
    <row r="11" spans="1:9">
      <c r="A11" s="2">
        <v>7</v>
      </c>
      <c r="B11" s="53" t="s">
        <v>126</v>
      </c>
      <c r="C11" s="2" t="s">
        <v>127</v>
      </c>
      <c r="D11" s="2"/>
      <c r="E11" s="6">
        <v>71400</v>
      </c>
      <c r="F11" s="6"/>
      <c r="G11" s="51"/>
      <c r="H11" s="6">
        <f t="shared" si="0"/>
        <v>71400</v>
      </c>
      <c r="I11" s="6">
        <v>71400</v>
      </c>
    </row>
    <row r="12" spans="1:9">
      <c r="A12" s="2">
        <v>8</v>
      </c>
      <c r="B12" s="53" t="s">
        <v>128</v>
      </c>
      <c r="C12" s="2" t="s">
        <v>129</v>
      </c>
      <c r="D12" s="2"/>
      <c r="E12" s="6">
        <v>3814067</v>
      </c>
      <c r="F12" s="6"/>
      <c r="G12" s="51"/>
      <c r="H12" s="6">
        <f t="shared" si="0"/>
        <v>3814067</v>
      </c>
      <c r="I12" s="6">
        <v>3814067</v>
      </c>
    </row>
    <row r="13" spans="1:9">
      <c r="A13" s="2"/>
      <c r="B13" s="53" t="s">
        <v>130</v>
      </c>
      <c r="C13" s="2" t="s">
        <v>131</v>
      </c>
      <c r="D13" s="2"/>
      <c r="E13" s="6"/>
      <c r="F13" s="6"/>
      <c r="G13" s="51"/>
      <c r="H13" s="6"/>
      <c r="I13" s="6">
        <v>1000000</v>
      </c>
    </row>
    <row r="14" spans="1:9">
      <c r="A14" s="2">
        <v>9</v>
      </c>
      <c r="B14" s="44">
        <v>2</v>
      </c>
      <c r="C14" s="34" t="s">
        <v>132</v>
      </c>
      <c r="D14" s="2" t="s">
        <v>133</v>
      </c>
      <c r="E14" s="6"/>
      <c r="F14" s="6"/>
      <c r="G14" s="51"/>
      <c r="H14" s="6">
        <f>E14+F14+G14</f>
        <v>0</v>
      </c>
      <c r="I14" s="6"/>
    </row>
    <row r="15" spans="1:9">
      <c r="A15" s="2">
        <v>10</v>
      </c>
      <c r="B15" s="44">
        <v>3</v>
      </c>
      <c r="C15" s="34" t="s">
        <v>134</v>
      </c>
      <c r="D15" s="2" t="s">
        <v>135</v>
      </c>
      <c r="E15" s="6"/>
      <c r="F15" s="6"/>
      <c r="G15" s="51"/>
      <c r="H15" s="6">
        <f>E15+F15+G15</f>
        <v>0</v>
      </c>
      <c r="I15" s="6"/>
    </row>
    <row r="16" spans="1:9">
      <c r="A16" s="2">
        <v>11</v>
      </c>
      <c r="B16" s="44" t="s">
        <v>116</v>
      </c>
      <c r="C16" s="34" t="s">
        <v>136</v>
      </c>
      <c r="D16" s="2"/>
      <c r="E16" s="6">
        <v>3567000</v>
      </c>
      <c r="F16" s="6"/>
      <c r="G16" s="51"/>
      <c r="H16" s="6">
        <f>E16+F16+G16</f>
        <v>3567000</v>
      </c>
      <c r="I16" s="6">
        <v>3567000</v>
      </c>
    </row>
    <row r="17" spans="1:9">
      <c r="A17" s="2">
        <v>12</v>
      </c>
      <c r="B17" s="44" t="s">
        <v>118</v>
      </c>
      <c r="C17" s="34" t="s">
        <v>137</v>
      </c>
      <c r="D17" s="2"/>
      <c r="E17" s="6">
        <v>2500000</v>
      </c>
      <c r="F17" s="6"/>
      <c r="G17" s="51"/>
      <c r="H17" s="6">
        <f>E17+F17+G17</f>
        <v>2500000</v>
      </c>
      <c r="I17" s="6">
        <v>2500000</v>
      </c>
    </row>
    <row r="18" spans="1:9">
      <c r="A18" s="2"/>
      <c r="B18" s="44"/>
      <c r="C18" s="34" t="s">
        <v>138</v>
      </c>
      <c r="D18" s="2"/>
      <c r="E18" s="6"/>
      <c r="F18" s="6"/>
      <c r="G18" s="51"/>
      <c r="H18" s="6"/>
      <c r="I18" s="6">
        <v>207229</v>
      </c>
    </row>
    <row r="19" spans="1:9">
      <c r="A19" s="2">
        <v>13</v>
      </c>
      <c r="B19" s="44" t="s">
        <v>120</v>
      </c>
      <c r="C19" s="34" t="s">
        <v>139</v>
      </c>
      <c r="D19" s="2"/>
      <c r="E19" s="6">
        <v>1267110</v>
      </c>
      <c r="F19" s="6"/>
      <c r="G19" s="51"/>
      <c r="H19" s="6">
        <f>E19+F19+G19</f>
        <v>1267110</v>
      </c>
      <c r="I19" s="6">
        <v>1267110</v>
      </c>
    </row>
    <row r="20" spans="1:9">
      <c r="A20" s="2">
        <v>14</v>
      </c>
      <c r="B20" s="44">
        <v>4</v>
      </c>
      <c r="C20" s="34" t="s">
        <v>140</v>
      </c>
      <c r="D20" s="2" t="s">
        <v>141</v>
      </c>
      <c r="E20" s="6">
        <v>1200000</v>
      </c>
      <c r="F20" s="6"/>
      <c r="G20" s="51"/>
      <c r="H20" s="6">
        <f>E20+F20+G20</f>
        <v>1200000</v>
      </c>
      <c r="I20" s="6">
        <v>1200000</v>
      </c>
    </row>
    <row r="21" spans="1:9">
      <c r="A21" s="2">
        <v>15</v>
      </c>
      <c r="B21" s="44">
        <v>5</v>
      </c>
      <c r="C21" s="34" t="s">
        <v>142</v>
      </c>
      <c r="D21" s="2" t="s">
        <v>143</v>
      </c>
      <c r="E21" s="6">
        <v>0</v>
      </c>
      <c r="F21" s="6"/>
      <c r="G21" s="51"/>
      <c r="H21" s="6">
        <f>E21+F21+G21</f>
        <v>0</v>
      </c>
      <c r="I21" s="6">
        <v>2006215</v>
      </c>
    </row>
    <row r="22" spans="1:9">
      <c r="A22" s="2">
        <v>16</v>
      </c>
      <c r="B22" s="44">
        <v>6</v>
      </c>
      <c r="C22" s="34" t="s">
        <v>144</v>
      </c>
      <c r="D22" s="2" t="s">
        <v>145</v>
      </c>
      <c r="E22" s="6">
        <v>0</v>
      </c>
      <c r="F22" s="6"/>
      <c r="G22" s="51"/>
      <c r="H22" s="6">
        <f>E22+F22+G22</f>
        <v>0</v>
      </c>
      <c r="I22" s="6"/>
    </row>
    <row r="23" spans="1:9">
      <c r="A23" s="2">
        <v>17</v>
      </c>
      <c r="B23" s="44" t="s">
        <v>146</v>
      </c>
      <c r="C23" s="47" t="s">
        <v>147</v>
      </c>
      <c r="D23" s="2" t="s">
        <v>148</v>
      </c>
      <c r="E23" s="7">
        <f>SUM(E6:E22)</f>
        <v>22942807</v>
      </c>
      <c r="F23" s="7">
        <f>SUM(F6:F22)</f>
        <v>0</v>
      </c>
      <c r="G23" s="7">
        <f>SUM(G6:G22)</f>
        <v>0</v>
      </c>
      <c r="H23" s="7">
        <f>SUM(H6:H22)</f>
        <v>22942807</v>
      </c>
      <c r="I23" s="7">
        <f>SUM(I6:I22)</f>
        <v>26156251</v>
      </c>
    </row>
    <row r="24" spans="1:9">
      <c r="A24" s="2">
        <v>18</v>
      </c>
      <c r="B24" s="44">
        <v>1</v>
      </c>
      <c r="C24" s="34" t="s">
        <v>149</v>
      </c>
      <c r="D24" s="2" t="s">
        <v>150</v>
      </c>
      <c r="E24" s="6"/>
      <c r="F24" s="6"/>
      <c r="G24" s="51"/>
      <c r="H24" s="6">
        <v>0</v>
      </c>
      <c r="I24" s="6"/>
    </row>
    <row r="25" spans="1:9">
      <c r="A25" s="2">
        <v>19</v>
      </c>
      <c r="B25" s="44">
        <v>2</v>
      </c>
      <c r="C25" s="34" t="s">
        <v>151</v>
      </c>
      <c r="D25" s="2" t="s">
        <v>152</v>
      </c>
      <c r="E25" s="6"/>
      <c r="F25" s="6"/>
      <c r="G25" s="51"/>
      <c r="H25" s="6">
        <v>0</v>
      </c>
      <c r="I25" s="6"/>
    </row>
    <row r="26" spans="1:9">
      <c r="A26" s="2">
        <v>20</v>
      </c>
      <c r="B26" s="44">
        <v>3</v>
      </c>
      <c r="C26" s="34" t="s">
        <v>153</v>
      </c>
      <c r="D26" s="2" t="s">
        <v>154</v>
      </c>
      <c r="E26" s="6"/>
      <c r="F26" s="6"/>
      <c r="G26" s="51"/>
      <c r="H26" s="6">
        <v>0</v>
      </c>
      <c r="I26" s="6"/>
    </row>
    <row r="27" spans="1:9">
      <c r="A27" s="2">
        <v>21</v>
      </c>
      <c r="B27" s="44">
        <v>4</v>
      </c>
      <c r="C27" s="34" t="s">
        <v>155</v>
      </c>
      <c r="D27" s="2" t="s">
        <v>156</v>
      </c>
      <c r="E27" s="7"/>
      <c r="F27" s="7"/>
      <c r="G27" s="54"/>
      <c r="H27" s="6">
        <v>0</v>
      </c>
      <c r="I27" s="6"/>
    </row>
    <row r="28" spans="1:9">
      <c r="A28" s="2">
        <v>22</v>
      </c>
      <c r="B28" s="44">
        <v>5</v>
      </c>
      <c r="C28" s="34" t="s">
        <v>157</v>
      </c>
      <c r="D28" s="2" t="s">
        <v>158</v>
      </c>
      <c r="E28" s="6"/>
      <c r="F28" s="6"/>
      <c r="G28" s="51"/>
      <c r="H28" s="6"/>
      <c r="I28" s="6"/>
    </row>
    <row r="29" spans="1:9">
      <c r="A29" s="2">
        <v>23</v>
      </c>
      <c r="B29" s="44" t="s">
        <v>116</v>
      </c>
      <c r="C29" s="52" t="s">
        <v>159</v>
      </c>
      <c r="D29" s="2"/>
      <c r="E29" s="6">
        <v>12034785</v>
      </c>
      <c r="F29" s="6"/>
      <c r="G29" s="51"/>
      <c r="H29" s="6">
        <f>E29+F29+G29</f>
        <v>12034785</v>
      </c>
      <c r="I29" s="6">
        <v>12034785</v>
      </c>
    </row>
    <row r="30" spans="1:9">
      <c r="A30" s="2">
        <v>24</v>
      </c>
      <c r="B30" s="44" t="s">
        <v>118</v>
      </c>
      <c r="C30" s="52" t="s">
        <v>160</v>
      </c>
      <c r="D30" s="2"/>
      <c r="E30" s="6">
        <v>0</v>
      </c>
      <c r="F30" s="6"/>
      <c r="G30" s="51"/>
      <c r="H30" s="6">
        <f>E30+F30+G30</f>
        <v>0</v>
      </c>
      <c r="I30" s="6"/>
    </row>
    <row r="31" spans="1:9">
      <c r="A31" s="2">
        <v>25</v>
      </c>
      <c r="B31" s="44" t="s">
        <v>120</v>
      </c>
      <c r="C31" s="52" t="s">
        <v>161</v>
      </c>
      <c r="D31" s="2"/>
      <c r="E31" s="6">
        <v>0</v>
      </c>
      <c r="F31" s="6"/>
      <c r="G31" s="51"/>
      <c r="H31" s="6">
        <f>E31+F31+G31</f>
        <v>0</v>
      </c>
      <c r="I31" s="6"/>
    </row>
    <row r="32" spans="1:9">
      <c r="A32" s="2">
        <v>26</v>
      </c>
      <c r="B32" s="44" t="s">
        <v>122</v>
      </c>
      <c r="C32" s="52" t="s">
        <v>162</v>
      </c>
      <c r="D32" s="2"/>
      <c r="E32" s="6">
        <v>0</v>
      </c>
      <c r="F32" s="6"/>
      <c r="G32" s="51"/>
      <c r="H32" s="6">
        <f>E32+F32+G32</f>
        <v>0</v>
      </c>
      <c r="I32" s="6"/>
    </row>
    <row r="33" spans="1:9">
      <c r="A33" s="2">
        <v>27</v>
      </c>
      <c r="B33" s="44" t="s">
        <v>163</v>
      </c>
      <c r="C33" s="55" t="s">
        <v>164</v>
      </c>
      <c r="D33" s="2" t="s">
        <v>165</v>
      </c>
      <c r="E33" s="7">
        <f>SUM(E24:E32)</f>
        <v>12034785</v>
      </c>
      <c r="F33" s="7">
        <f>SUM(F24:F32)</f>
        <v>0</v>
      </c>
      <c r="G33" s="7">
        <f>SUM(G24:G32)</f>
        <v>0</v>
      </c>
      <c r="H33" s="7">
        <f>SUM(H24:H32)</f>
        <v>12034785</v>
      </c>
      <c r="I33" s="7">
        <f>SUM(I24:I32)</f>
        <v>12034785</v>
      </c>
    </row>
    <row r="34" spans="1:9">
      <c r="A34" s="2">
        <v>28</v>
      </c>
      <c r="B34" s="44">
        <v>1</v>
      </c>
      <c r="C34" s="52" t="s">
        <v>166</v>
      </c>
      <c r="D34" s="2" t="s">
        <v>167</v>
      </c>
      <c r="E34" s="6"/>
      <c r="F34" s="6"/>
      <c r="G34" s="51"/>
      <c r="H34" s="6">
        <f>SUM(E34:G34)</f>
        <v>0</v>
      </c>
      <c r="I34" s="6">
        <v>18000000</v>
      </c>
    </row>
    <row r="35" spans="1:9">
      <c r="A35" s="2">
        <v>29</v>
      </c>
      <c r="B35" s="44">
        <v>2</v>
      </c>
      <c r="C35" s="52" t="s">
        <v>168</v>
      </c>
      <c r="D35" s="2" t="s">
        <v>169</v>
      </c>
      <c r="E35" s="7"/>
      <c r="F35" s="7"/>
      <c r="G35" s="54"/>
      <c r="H35" s="6">
        <f>SUM(E35:G35)</f>
        <v>0</v>
      </c>
      <c r="I35" s="6"/>
    </row>
    <row r="36" spans="1:9">
      <c r="A36" s="2">
        <v>30</v>
      </c>
      <c r="B36" s="44">
        <v>3</v>
      </c>
      <c r="C36" s="52" t="s">
        <v>170</v>
      </c>
      <c r="D36" s="2" t="s">
        <v>171</v>
      </c>
      <c r="E36" s="6"/>
      <c r="F36" s="6"/>
      <c r="G36" s="51"/>
      <c r="H36" s="6">
        <f>SUM(E36:G36)</f>
        <v>0</v>
      </c>
      <c r="I36" s="6"/>
    </row>
    <row r="37" spans="1:9">
      <c r="A37" s="2">
        <v>31</v>
      </c>
      <c r="B37" s="44">
        <v>4</v>
      </c>
      <c r="C37" s="52" t="s">
        <v>172</v>
      </c>
      <c r="D37" s="2" t="s">
        <v>173</v>
      </c>
      <c r="E37" s="6"/>
      <c r="F37" s="6"/>
      <c r="G37" s="51"/>
      <c r="H37" s="6">
        <f>SUM(E37:G37)</f>
        <v>0</v>
      </c>
      <c r="I37" s="6"/>
    </row>
    <row r="38" spans="1:9">
      <c r="A38" s="2">
        <v>32</v>
      </c>
      <c r="B38" s="56">
        <v>5</v>
      </c>
      <c r="C38" s="52" t="s">
        <v>174</v>
      </c>
      <c r="D38" s="2" t="s">
        <v>175</v>
      </c>
      <c r="E38" s="6">
        <f>E39</f>
        <v>2770311</v>
      </c>
      <c r="F38" s="6">
        <f>F39</f>
        <v>0</v>
      </c>
      <c r="G38" s="6">
        <f>G39</f>
        <v>0</v>
      </c>
      <c r="H38" s="6">
        <f>H39</f>
        <v>2770311</v>
      </c>
      <c r="I38" s="6">
        <v>2770311</v>
      </c>
    </row>
    <row r="39" spans="1:9">
      <c r="A39" s="2">
        <v>33</v>
      </c>
      <c r="B39" s="44" t="s">
        <v>116</v>
      </c>
      <c r="C39" s="52" t="s">
        <v>176</v>
      </c>
      <c r="D39" s="2"/>
      <c r="E39" s="6">
        <v>2770311</v>
      </c>
      <c r="F39" s="6"/>
      <c r="G39" s="51"/>
      <c r="H39" s="6">
        <f>SUM(E39:G39)</f>
        <v>2770311</v>
      </c>
      <c r="I39" s="6"/>
    </row>
    <row r="40" spans="1:9">
      <c r="A40" s="2">
        <v>34</v>
      </c>
      <c r="B40" s="44" t="s">
        <v>177</v>
      </c>
      <c r="C40" s="55" t="s">
        <v>178</v>
      </c>
      <c r="D40" s="2" t="s">
        <v>179</v>
      </c>
      <c r="E40" s="7">
        <f>SUM(E34:E38)</f>
        <v>2770311</v>
      </c>
      <c r="F40" s="7">
        <f>SUM(F34:F38)</f>
        <v>0</v>
      </c>
      <c r="G40" s="7">
        <f>SUM(G34:G38)</f>
        <v>0</v>
      </c>
      <c r="H40" s="7">
        <f>SUM(H34:H38)</f>
        <v>2770311</v>
      </c>
      <c r="I40" s="7">
        <f>SUM(I34:I38)</f>
        <v>20770311</v>
      </c>
    </row>
    <row r="41" spans="1:9">
      <c r="A41" s="2">
        <v>35</v>
      </c>
      <c r="B41" s="44">
        <v>1</v>
      </c>
      <c r="C41" s="52" t="s">
        <v>180</v>
      </c>
      <c r="D41" s="2" t="s">
        <v>181</v>
      </c>
      <c r="E41" s="6"/>
      <c r="F41" s="6"/>
      <c r="G41" s="51"/>
      <c r="H41" s="6">
        <f>E41+F41+G41</f>
        <v>0</v>
      </c>
      <c r="I41" s="6"/>
    </row>
    <row r="42" spans="1:9">
      <c r="A42" s="2">
        <v>36</v>
      </c>
      <c r="B42" s="57">
        <v>2</v>
      </c>
      <c r="C42" s="2" t="s">
        <v>182</v>
      </c>
      <c r="D42" s="2" t="s">
        <v>183</v>
      </c>
      <c r="E42" s="6"/>
      <c r="F42" s="6"/>
      <c r="G42" s="51"/>
      <c r="H42" s="6">
        <f>E42+F42+G42</f>
        <v>0</v>
      </c>
      <c r="I42" s="6"/>
    </row>
    <row r="43" spans="1:9">
      <c r="A43" s="2">
        <v>37</v>
      </c>
      <c r="B43" s="58" t="s">
        <v>184</v>
      </c>
      <c r="C43" s="4" t="s">
        <v>185</v>
      </c>
      <c r="D43" s="2" t="s">
        <v>186</v>
      </c>
      <c r="E43" s="6">
        <f>SUM(E41:E42)</f>
        <v>0</v>
      </c>
      <c r="F43" s="6">
        <f>SUM(F41:F42)</f>
        <v>0</v>
      </c>
      <c r="G43" s="6">
        <f>SUM(G41:G42)</f>
        <v>0</v>
      </c>
      <c r="H43" s="6">
        <f>SUM(H41:H42)</f>
        <v>0</v>
      </c>
      <c r="I43" s="6"/>
    </row>
    <row r="44" spans="1:9">
      <c r="A44" s="2">
        <v>38</v>
      </c>
      <c r="B44" s="44">
        <v>1</v>
      </c>
      <c r="C44" s="59" t="s">
        <v>187</v>
      </c>
      <c r="D44" s="2" t="s">
        <v>188</v>
      </c>
      <c r="E44" s="6"/>
      <c r="F44" s="6"/>
      <c r="G44" s="51"/>
      <c r="H44" s="6">
        <f t="shared" ref="H44:H52" si="1">SUM(E44:G44)</f>
        <v>0</v>
      </c>
      <c r="I44" s="6"/>
    </row>
    <row r="45" spans="1:9">
      <c r="A45" s="2">
        <v>39</v>
      </c>
      <c r="B45" s="44">
        <v>2</v>
      </c>
      <c r="C45" s="60" t="s">
        <v>189</v>
      </c>
      <c r="D45" s="2" t="s">
        <v>190</v>
      </c>
      <c r="E45" s="6"/>
      <c r="F45" s="6"/>
      <c r="G45" s="51"/>
      <c r="H45" s="6">
        <f t="shared" si="1"/>
        <v>0</v>
      </c>
      <c r="I45" s="6"/>
    </row>
    <row r="46" spans="1:9">
      <c r="A46" s="2">
        <v>40</v>
      </c>
      <c r="B46" s="53">
        <v>3</v>
      </c>
      <c r="C46" s="2" t="s">
        <v>191</v>
      </c>
      <c r="D46" s="2" t="s">
        <v>192</v>
      </c>
      <c r="E46" s="6"/>
      <c r="F46" s="6">
        <v>600000</v>
      </c>
      <c r="G46" s="51"/>
      <c r="H46" s="6">
        <f t="shared" si="1"/>
        <v>600000</v>
      </c>
      <c r="I46" s="6">
        <v>600000</v>
      </c>
    </row>
    <row r="47" spans="1:9">
      <c r="A47" s="2">
        <v>41</v>
      </c>
      <c r="B47" s="44">
        <v>4</v>
      </c>
      <c r="C47" s="2" t="s">
        <v>193</v>
      </c>
      <c r="D47" s="2" t="s">
        <v>192</v>
      </c>
      <c r="E47" s="6"/>
      <c r="F47" s="6"/>
      <c r="G47" s="51"/>
      <c r="H47" s="6">
        <f t="shared" si="1"/>
        <v>0</v>
      </c>
      <c r="I47" s="6"/>
    </row>
    <row r="48" spans="1:9">
      <c r="A48" s="2">
        <v>42</v>
      </c>
      <c r="B48" s="44">
        <v>5</v>
      </c>
      <c r="C48" s="2" t="s">
        <v>194</v>
      </c>
      <c r="D48" s="2" t="s">
        <v>195</v>
      </c>
      <c r="E48" s="6"/>
      <c r="F48" s="6">
        <v>1400000</v>
      </c>
      <c r="G48" s="51"/>
      <c r="H48" s="6">
        <f t="shared" si="1"/>
        <v>1400000</v>
      </c>
      <c r="I48" s="6">
        <v>1400000</v>
      </c>
    </row>
    <row r="49" spans="1:9">
      <c r="A49" s="2">
        <v>43</v>
      </c>
      <c r="B49" s="53">
        <v>6</v>
      </c>
      <c r="C49" s="52" t="s">
        <v>196</v>
      </c>
      <c r="D49" s="2" t="s">
        <v>197</v>
      </c>
      <c r="E49" s="6"/>
      <c r="F49" s="6"/>
      <c r="G49" s="51"/>
      <c r="H49" s="6">
        <f t="shared" si="1"/>
        <v>0</v>
      </c>
      <c r="I49" s="6"/>
    </row>
    <row r="50" spans="1:9">
      <c r="A50" s="2">
        <v>44</v>
      </c>
      <c r="B50" s="44">
        <v>7</v>
      </c>
      <c r="C50" s="52" t="s">
        <v>198</v>
      </c>
      <c r="D50" s="2" t="s">
        <v>199</v>
      </c>
      <c r="E50" s="6"/>
      <c r="F50" s="6"/>
      <c r="G50" s="51"/>
      <c r="H50" s="6">
        <f t="shared" si="1"/>
        <v>0</v>
      </c>
      <c r="I50" s="6"/>
    </row>
    <row r="51" spans="1:9">
      <c r="A51" s="2">
        <v>45</v>
      </c>
      <c r="B51" s="44">
        <v>8</v>
      </c>
      <c r="C51" s="52" t="s">
        <v>200</v>
      </c>
      <c r="D51" s="2" t="s">
        <v>201</v>
      </c>
      <c r="E51" s="6">
        <v>450000</v>
      </c>
      <c r="F51" s="6"/>
      <c r="G51" s="51"/>
      <c r="H51" s="6">
        <f t="shared" si="1"/>
        <v>450000</v>
      </c>
      <c r="I51" s="6">
        <v>450000</v>
      </c>
    </row>
    <row r="52" spans="1:9">
      <c r="A52" s="2">
        <v>46</v>
      </c>
      <c r="B52" s="53">
        <v>9</v>
      </c>
      <c r="C52" s="52" t="s">
        <v>202</v>
      </c>
      <c r="D52" s="2" t="s">
        <v>203</v>
      </c>
      <c r="E52" s="7"/>
      <c r="F52" s="7"/>
      <c r="G52" s="54"/>
      <c r="H52" s="6">
        <f t="shared" si="1"/>
        <v>0</v>
      </c>
      <c r="I52" s="6"/>
    </row>
    <row r="53" spans="1:9">
      <c r="A53" s="2">
        <v>47</v>
      </c>
      <c r="B53" s="61" t="s">
        <v>204</v>
      </c>
      <c r="C53" s="55" t="s">
        <v>205</v>
      </c>
      <c r="D53" s="2" t="s">
        <v>206</v>
      </c>
      <c r="E53" s="7">
        <f>SUM(E44:E52)</f>
        <v>450000</v>
      </c>
      <c r="F53" s="7">
        <f>SUM(F44:F52)</f>
        <v>2000000</v>
      </c>
      <c r="G53" s="7">
        <f>SUM(G44:G52)</f>
        <v>0</v>
      </c>
      <c r="H53" s="7">
        <f>SUM(H44:H52)</f>
        <v>2450000</v>
      </c>
      <c r="I53" s="7">
        <f>SUM(I44:I52)</f>
        <v>2450000</v>
      </c>
    </row>
    <row r="54" spans="1:9">
      <c r="A54" s="2">
        <v>48</v>
      </c>
      <c r="B54" s="62">
        <v>1</v>
      </c>
      <c r="C54" s="55" t="s">
        <v>207</v>
      </c>
      <c r="D54" s="2" t="s">
        <v>208</v>
      </c>
      <c r="E54" s="7">
        <f>SUM(E55:E56)</f>
        <v>0</v>
      </c>
      <c r="F54" s="7">
        <f>SUM(F55:F56)</f>
        <v>110000</v>
      </c>
      <c r="G54" s="7">
        <f>SUM(G55:G56)</f>
        <v>0</v>
      </c>
      <c r="H54" s="7">
        <f>SUM(H55:H56)</f>
        <v>110000</v>
      </c>
      <c r="I54" s="7">
        <f>SUM(I55:I56)</f>
        <v>110000</v>
      </c>
    </row>
    <row r="55" spans="1:9">
      <c r="A55" s="2">
        <v>49</v>
      </c>
      <c r="B55" s="44" t="s">
        <v>116</v>
      </c>
      <c r="C55" s="52" t="s">
        <v>209</v>
      </c>
      <c r="D55" s="2"/>
      <c r="E55" s="6"/>
      <c r="F55" s="6">
        <v>100000</v>
      </c>
      <c r="G55" s="54"/>
      <c r="H55" s="6">
        <f>SUM(E55:G55)</f>
        <v>100000</v>
      </c>
      <c r="I55" s="6">
        <v>100000</v>
      </c>
    </row>
    <row r="56" spans="1:9">
      <c r="A56" s="2">
        <v>50</v>
      </c>
      <c r="B56" s="44" t="s">
        <v>118</v>
      </c>
      <c r="C56" s="52" t="s">
        <v>210</v>
      </c>
      <c r="D56" s="2"/>
      <c r="E56" s="6"/>
      <c r="F56" s="6">
        <v>10000</v>
      </c>
      <c r="G56" s="51"/>
      <c r="H56" s="6">
        <f>SUM(E56:G56)</f>
        <v>10000</v>
      </c>
      <c r="I56" s="6">
        <v>10000</v>
      </c>
    </row>
    <row r="57" spans="1:9">
      <c r="A57" s="2">
        <v>51</v>
      </c>
      <c r="B57" s="44" t="s">
        <v>211</v>
      </c>
      <c r="C57" s="63" t="s">
        <v>212</v>
      </c>
      <c r="D57" s="4" t="s">
        <v>213</v>
      </c>
      <c r="E57" s="7">
        <f>E43+E53+E54</f>
        <v>450000</v>
      </c>
      <c r="F57" s="7">
        <f>F43+F53+F54</f>
        <v>2110000</v>
      </c>
      <c r="G57" s="7">
        <f>G43+G53+G54</f>
        <v>0</v>
      </c>
      <c r="H57" s="7">
        <f>H43+H53+H54</f>
        <v>2560000</v>
      </c>
      <c r="I57" s="7">
        <f>I43+I53+I54</f>
        <v>2560000</v>
      </c>
    </row>
    <row r="58" spans="1:9">
      <c r="A58" s="2">
        <v>52</v>
      </c>
      <c r="B58" s="44">
        <v>1</v>
      </c>
      <c r="C58" s="60" t="s">
        <v>214</v>
      </c>
      <c r="D58" s="2" t="s">
        <v>215</v>
      </c>
      <c r="E58" s="6"/>
      <c r="F58" s="6">
        <v>450000</v>
      </c>
      <c r="G58" s="51"/>
      <c r="H58" s="6">
        <f t="shared" ref="H58:H68" si="2">SUM(E58:G58)</f>
        <v>450000</v>
      </c>
      <c r="I58" s="6">
        <v>450000</v>
      </c>
    </row>
    <row r="59" spans="1:9">
      <c r="A59" s="2">
        <v>53</v>
      </c>
      <c r="B59" s="44">
        <v>2</v>
      </c>
      <c r="C59" s="60" t="s">
        <v>216</v>
      </c>
      <c r="D59" s="2" t="s">
        <v>217</v>
      </c>
      <c r="E59" s="6"/>
      <c r="F59" s="6"/>
      <c r="G59" s="51"/>
      <c r="H59" s="6">
        <f t="shared" si="2"/>
        <v>0</v>
      </c>
      <c r="I59" s="6"/>
    </row>
    <row r="60" spans="1:9">
      <c r="A60" s="2">
        <v>54</v>
      </c>
      <c r="B60" s="44">
        <v>3</v>
      </c>
      <c r="C60" s="60" t="s">
        <v>218</v>
      </c>
      <c r="D60" s="2" t="s">
        <v>219</v>
      </c>
      <c r="E60" s="6"/>
      <c r="F60" s="6"/>
      <c r="G60" s="6"/>
      <c r="H60" s="6">
        <f t="shared" si="2"/>
        <v>0</v>
      </c>
      <c r="I60" s="6"/>
    </row>
    <row r="61" spans="1:9">
      <c r="A61" s="2">
        <v>55</v>
      </c>
      <c r="B61" s="44">
        <v>4</v>
      </c>
      <c r="C61" s="52" t="s">
        <v>220</v>
      </c>
      <c r="D61" s="2" t="s">
        <v>221</v>
      </c>
      <c r="E61" s="7"/>
      <c r="F61" s="6">
        <v>700000</v>
      </c>
      <c r="G61" s="6">
        <v>0</v>
      </c>
      <c r="H61" s="6">
        <f t="shared" si="2"/>
        <v>700000</v>
      </c>
      <c r="I61" s="6">
        <v>272913</v>
      </c>
    </row>
    <row r="62" spans="1:9">
      <c r="A62" s="2">
        <v>56</v>
      </c>
      <c r="B62" s="44">
        <v>5</v>
      </c>
      <c r="C62" s="60" t="s">
        <v>222</v>
      </c>
      <c r="D62" s="2" t="s">
        <v>223</v>
      </c>
      <c r="E62" s="6"/>
      <c r="F62" s="6"/>
      <c r="G62" s="6"/>
      <c r="H62" s="6">
        <f t="shared" si="2"/>
        <v>0</v>
      </c>
      <c r="I62" s="6"/>
    </row>
    <row r="63" spans="1:9">
      <c r="A63" s="2">
        <v>57</v>
      </c>
      <c r="B63" s="56">
        <v>6</v>
      </c>
      <c r="C63" s="52" t="s">
        <v>224</v>
      </c>
      <c r="D63" s="2" t="s">
        <v>225</v>
      </c>
      <c r="E63" s="6"/>
      <c r="F63" s="7"/>
      <c r="G63" s="51"/>
      <c r="H63" s="6">
        <f t="shared" si="2"/>
        <v>0</v>
      </c>
      <c r="I63" s="6"/>
    </row>
    <row r="64" spans="1:9">
      <c r="A64" s="2">
        <v>58</v>
      </c>
      <c r="B64" s="64">
        <v>7</v>
      </c>
      <c r="C64" s="50" t="s">
        <v>226</v>
      </c>
      <c r="D64" s="2" t="s">
        <v>227</v>
      </c>
      <c r="E64" s="6"/>
      <c r="F64" s="6"/>
      <c r="G64" s="51"/>
      <c r="H64" s="6">
        <f t="shared" si="2"/>
        <v>0</v>
      </c>
      <c r="I64" s="6"/>
    </row>
    <row r="65" spans="1:9">
      <c r="A65" s="2">
        <v>59</v>
      </c>
      <c r="B65" s="44">
        <v>8</v>
      </c>
      <c r="C65" s="40" t="s">
        <v>228</v>
      </c>
      <c r="D65" s="2" t="s">
        <v>229</v>
      </c>
      <c r="E65" s="6"/>
      <c r="F65" s="6">
        <v>10000</v>
      </c>
      <c r="G65" s="51"/>
      <c r="H65" s="6">
        <f t="shared" si="2"/>
        <v>10000</v>
      </c>
      <c r="I65" s="6">
        <v>10000</v>
      </c>
    </row>
    <row r="66" spans="1:9">
      <c r="A66" s="2">
        <v>60</v>
      </c>
      <c r="B66" s="44">
        <v>9</v>
      </c>
      <c r="C66" s="60" t="s">
        <v>230</v>
      </c>
      <c r="D66" s="2" t="s">
        <v>231</v>
      </c>
      <c r="E66" s="6"/>
      <c r="F66" s="6"/>
      <c r="G66" s="51"/>
      <c r="H66" s="6">
        <f t="shared" si="2"/>
        <v>0</v>
      </c>
      <c r="I66" s="6"/>
    </row>
    <row r="67" spans="1:9">
      <c r="A67" s="2">
        <v>61</v>
      </c>
      <c r="B67" s="44">
        <v>10</v>
      </c>
      <c r="C67" s="40" t="s">
        <v>232</v>
      </c>
      <c r="D67" s="2" t="s">
        <v>233</v>
      </c>
      <c r="E67" s="6"/>
      <c r="F67" s="6"/>
      <c r="G67" s="51"/>
      <c r="H67" s="6">
        <f t="shared" si="2"/>
        <v>0</v>
      </c>
      <c r="I67" s="6"/>
    </row>
    <row r="68" spans="1:9">
      <c r="A68" s="2">
        <v>62</v>
      </c>
      <c r="B68" s="44">
        <v>11</v>
      </c>
      <c r="C68" s="60" t="s">
        <v>234</v>
      </c>
      <c r="D68" s="2" t="s">
        <v>235</v>
      </c>
      <c r="E68" s="6"/>
      <c r="F68" s="6">
        <v>300000</v>
      </c>
      <c r="G68" s="51">
        <v>0</v>
      </c>
      <c r="H68" s="6">
        <f t="shared" si="2"/>
        <v>300000</v>
      </c>
      <c r="I68" s="6">
        <v>300000</v>
      </c>
    </row>
    <row r="69" spans="1:9">
      <c r="A69" s="2">
        <v>63</v>
      </c>
      <c r="B69" s="44" t="s">
        <v>236</v>
      </c>
      <c r="C69" s="63" t="s">
        <v>237</v>
      </c>
      <c r="D69" s="2" t="s">
        <v>238</v>
      </c>
      <c r="E69" s="7">
        <f>SUM(E58:E68)</f>
        <v>0</v>
      </c>
      <c r="F69" s="7">
        <f>SUM(F58:F68)</f>
        <v>1460000</v>
      </c>
      <c r="G69" s="7">
        <f>SUM(G58:G68)</f>
        <v>0</v>
      </c>
      <c r="H69" s="7">
        <f>SUM(H58:H68)</f>
        <v>1460000</v>
      </c>
      <c r="I69" s="7">
        <f>SUM(I58:I68)</f>
        <v>1032913</v>
      </c>
    </row>
    <row r="70" spans="1:9">
      <c r="A70" s="2">
        <v>64</v>
      </c>
      <c r="B70" s="44">
        <v>1</v>
      </c>
      <c r="C70" s="60" t="s">
        <v>239</v>
      </c>
      <c r="D70" s="2" t="s">
        <v>240</v>
      </c>
      <c r="E70" s="7"/>
      <c r="F70" s="7"/>
      <c r="G70" s="54"/>
      <c r="H70" s="6">
        <f>SUM(E70:G70)</f>
        <v>0</v>
      </c>
      <c r="I70" s="6"/>
    </row>
    <row r="71" spans="1:9">
      <c r="A71" s="2">
        <v>65</v>
      </c>
      <c r="B71" s="65">
        <v>2</v>
      </c>
      <c r="C71" s="52" t="s">
        <v>241</v>
      </c>
      <c r="D71" s="2" t="s">
        <v>242</v>
      </c>
      <c r="E71" s="6"/>
      <c r="F71" s="6"/>
      <c r="G71" s="51"/>
      <c r="H71" s="6">
        <f>SUM(E71:G71)</f>
        <v>0</v>
      </c>
      <c r="I71" s="6"/>
    </row>
    <row r="72" spans="1:9">
      <c r="A72" s="2">
        <v>66</v>
      </c>
      <c r="B72" s="44">
        <v>3</v>
      </c>
      <c r="C72" s="60" t="s">
        <v>243</v>
      </c>
      <c r="D72" s="2" t="s">
        <v>244</v>
      </c>
      <c r="E72" s="6"/>
      <c r="F72" s="6"/>
      <c r="G72" s="51"/>
      <c r="H72" s="6">
        <f>SUM(E72:G72)</f>
        <v>0</v>
      </c>
      <c r="I72" s="6"/>
    </row>
    <row r="73" spans="1:9">
      <c r="A73" s="2">
        <v>67</v>
      </c>
      <c r="B73" s="44">
        <v>4</v>
      </c>
      <c r="C73" s="60" t="s">
        <v>245</v>
      </c>
      <c r="D73" s="2" t="s">
        <v>246</v>
      </c>
      <c r="E73" s="6"/>
      <c r="F73" s="6"/>
      <c r="G73" s="51"/>
      <c r="H73" s="6">
        <f>SUM(E73:G73)</f>
        <v>0</v>
      </c>
      <c r="I73" s="6"/>
    </row>
    <row r="74" spans="1:9">
      <c r="A74" s="2">
        <v>68</v>
      </c>
      <c r="B74" s="65">
        <v>5</v>
      </c>
      <c r="C74" s="52" t="s">
        <v>247</v>
      </c>
      <c r="D74" s="2" t="s">
        <v>248</v>
      </c>
      <c r="E74" s="6"/>
      <c r="F74" s="6"/>
      <c r="G74" s="51"/>
      <c r="H74" s="6">
        <f>SUM(E74:G74)</f>
        <v>0</v>
      </c>
      <c r="I74" s="6"/>
    </row>
    <row r="75" spans="1:9">
      <c r="A75" s="2">
        <v>69</v>
      </c>
      <c r="B75" s="64" t="s">
        <v>249</v>
      </c>
      <c r="C75" s="55" t="s">
        <v>250</v>
      </c>
      <c r="D75" s="2" t="s">
        <v>251</v>
      </c>
      <c r="E75" s="7">
        <f>SUM(E70:E74)</f>
        <v>0</v>
      </c>
      <c r="F75" s="7">
        <f>SUM(F70:F74)</f>
        <v>0</v>
      </c>
      <c r="G75" s="7">
        <f>SUM(G70:G74)</f>
        <v>0</v>
      </c>
      <c r="H75" s="7">
        <f>SUM(H70:H74)</f>
        <v>0</v>
      </c>
      <c r="I75" s="7"/>
    </row>
    <row r="76" spans="1:9">
      <c r="A76" s="2">
        <v>70</v>
      </c>
      <c r="B76" s="64">
        <v>1</v>
      </c>
      <c r="C76" s="52" t="s">
        <v>252</v>
      </c>
      <c r="D76" s="2" t="s">
        <v>253</v>
      </c>
      <c r="E76" s="6"/>
      <c r="F76" s="6"/>
      <c r="G76" s="51"/>
      <c r="H76" s="6">
        <f>SUM(E76:G76)</f>
        <v>0</v>
      </c>
      <c r="I76" s="6"/>
    </row>
    <row r="77" spans="1:9">
      <c r="A77" s="2">
        <v>71</v>
      </c>
      <c r="B77" s="64">
        <v>2</v>
      </c>
      <c r="C77" s="52" t="s">
        <v>254</v>
      </c>
      <c r="D77" s="2" t="s">
        <v>255</v>
      </c>
      <c r="E77" s="6"/>
      <c r="F77" s="6"/>
      <c r="G77" s="51"/>
      <c r="H77" s="6">
        <f>SUM(E77:G77)</f>
        <v>0</v>
      </c>
      <c r="I77" s="6"/>
    </row>
    <row r="78" spans="1:9">
      <c r="A78" s="2">
        <v>72</v>
      </c>
      <c r="B78" s="64">
        <v>3</v>
      </c>
      <c r="C78" s="2" t="s">
        <v>256</v>
      </c>
      <c r="D78" s="2" t="s">
        <v>257</v>
      </c>
      <c r="E78" s="6"/>
      <c r="F78" s="6"/>
      <c r="G78" s="51"/>
      <c r="H78" s="6">
        <f>SUM(E78:G78)</f>
        <v>0</v>
      </c>
      <c r="I78" s="6"/>
    </row>
    <row r="79" spans="1:9">
      <c r="A79" s="2">
        <v>73</v>
      </c>
      <c r="B79" s="64">
        <v>4</v>
      </c>
      <c r="C79" s="2" t="s">
        <v>258</v>
      </c>
      <c r="D79" s="2" t="s">
        <v>259</v>
      </c>
      <c r="E79" s="6"/>
      <c r="F79" s="6"/>
      <c r="G79" s="51"/>
      <c r="H79" s="6">
        <f>SUM(E79:G79)</f>
        <v>0</v>
      </c>
      <c r="I79" s="6"/>
    </row>
    <row r="80" spans="1:9">
      <c r="A80" s="2">
        <v>74</v>
      </c>
      <c r="B80" s="64">
        <v>5</v>
      </c>
      <c r="C80" s="52" t="s">
        <v>260</v>
      </c>
      <c r="D80" s="2" t="s">
        <v>261</v>
      </c>
      <c r="E80" s="6"/>
      <c r="F80" s="6"/>
      <c r="G80" s="51"/>
      <c r="H80" s="6">
        <f>SUM(E80:G80)</f>
        <v>0</v>
      </c>
      <c r="I80" s="6"/>
    </row>
    <row r="81" spans="1:9">
      <c r="A81" s="2">
        <v>75</v>
      </c>
      <c r="B81" s="64" t="s">
        <v>262</v>
      </c>
      <c r="C81" s="1" t="s">
        <v>263</v>
      </c>
      <c r="D81" s="2" t="s">
        <v>264</v>
      </c>
      <c r="E81" s="7">
        <f>SUM(E76:E80)</f>
        <v>0</v>
      </c>
      <c r="F81" s="7">
        <f>SUM(F76:F80)</f>
        <v>0</v>
      </c>
      <c r="G81" s="7">
        <f>SUM(G76:G80)</f>
        <v>0</v>
      </c>
      <c r="H81" s="7">
        <f>SUM(H76:H80)</f>
        <v>0</v>
      </c>
      <c r="I81" s="7"/>
    </row>
    <row r="82" spans="1:9">
      <c r="A82" s="2">
        <v>76</v>
      </c>
      <c r="B82" s="64">
        <v>1</v>
      </c>
      <c r="C82" s="52" t="s">
        <v>265</v>
      </c>
      <c r="D82" s="2" t="s">
        <v>266</v>
      </c>
      <c r="E82" s="6"/>
      <c r="F82" s="6"/>
      <c r="G82" s="51"/>
      <c r="H82" s="6">
        <f>SUM(E82:G82)</f>
        <v>0</v>
      </c>
      <c r="I82" s="6"/>
    </row>
    <row r="83" spans="1:9">
      <c r="A83" s="2">
        <v>77</v>
      </c>
      <c r="B83" s="64">
        <v>2</v>
      </c>
      <c r="C83" s="2" t="s">
        <v>267</v>
      </c>
      <c r="D83" s="2" t="s">
        <v>268</v>
      </c>
      <c r="E83" s="6"/>
      <c r="F83" s="6"/>
      <c r="G83" s="54"/>
      <c r="H83" s="6">
        <f>SUM(E83:G83)</f>
        <v>0</v>
      </c>
      <c r="I83" s="6"/>
    </row>
    <row r="84" spans="1:9">
      <c r="A84" s="2">
        <v>78</v>
      </c>
      <c r="B84" s="64">
        <v>3</v>
      </c>
      <c r="C84" s="2" t="s">
        <v>269</v>
      </c>
      <c r="D84" s="2" t="s">
        <v>270</v>
      </c>
      <c r="E84" s="6"/>
      <c r="F84" s="6"/>
      <c r="G84" s="54"/>
      <c r="H84" s="6">
        <f>SUM(E84:G84)</f>
        <v>0</v>
      </c>
      <c r="I84" s="6"/>
    </row>
    <row r="85" spans="1:9">
      <c r="A85" s="2">
        <v>79</v>
      </c>
      <c r="B85" s="64">
        <v>4</v>
      </c>
      <c r="C85" s="2" t="s">
        <v>271</v>
      </c>
      <c r="D85" s="2" t="s">
        <v>272</v>
      </c>
      <c r="E85" s="6"/>
      <c r="F85" s="6"/>
      <c r="G85" s="54"/>
      <c r="H85" s="6">
        <f>SUM(E85:G85)</f>
        <v>0</v>
      </c>
      <c r="I85" s="6"/>
    </row>
    <row r="86" spans="1:9">
      <c r="A86" s="2">
        <v>80</v>
      </c>
      <c r="B86" s="64">
        <v>5</v>
      </c>
      <c r="C86" s="2" t="s">
        <v>273</v>
      </c>
      <c r="D86" s="2" t="s">
        <v>274</v>
      </c>
      <c r="E86" s="6"/>
      <c r="F86" s="6"/>
      <c r="G86" s="51"/>
      <c r="H86" s="6">
        <f>SUM(E86:G86)</f>
        <v>0</v>
      </c>
      <c r="I86" s="6"/>
    </row>
    <row r="87" spans="1:9">
      <c r="A87" s="2">
        <v>81</v>
      </c>
      <c r="B87" s="66" t="s">
        <v>275</v>
      </c>
      <c r="C87" s="63" t="s">
        <v>276</v>
      </c>
      <c r="D87" s="2" t="s">
        <v>277</v>
      </c>
      <c r="E87" s="7">
        <f>SUM(E82:E86)</f>
        <v>0</v>
      </c>
      <c r="F87" s="7">
        <f>SUM(F82:F86)</f>
        <v>0</v>
      </c>
      <c r="G87" s="7">
        <f>SUM(G82:G86)</f>
        <v>0</v>
      </c>
      <c r="H87" s="7">
        <f>SUM(H82:H86)</f>
        <v>0</v>
      </c>
      <c r="I87" s="7"/>
    </row>
    <row r="88" spans="1:9">
      <c r="A88" s="2">
        <v>82</v>
      </c>
      <c r="B88" s="64" t="s">
        <v>278</v>
      </c>
      <c r="C88" s="55" t="s">
        <v>279</v>
      </c>
      <c r="D88" s="2" t="s">
        <v>280</v>
      </c>
      <c r="E88" s="7">
        <f>E23+E33+E40+E57+E69+E75+E81+E87</f>
        <v>38197903</v>
      </c>
      <c r="F88" s="7">
        <f>F23+F33+F40+F57+F69+F75+F81+F87</f>
        <v>3570000</v>
      </c>
      <c r="G88" s="7">
        <f>G23+G33+G40+G57+G69+G75+G81+G87</f>
        <v>0</v>
      </c>
      <c r="H88" s="7">
        <f>H23+H33+H40+H57+H69+H75+H81+H87</f>
        <v>41767903</v>
      </c>
      <c r="I88" s="7">
        <f>I23+I33+I40+I57+I69+I75+I81+I87</f>
        <v>62554260</v>
      </c>
    </row>
    <row r="89" spans="1:9">
      <c r="A89" s="2">
        <v>83</v>
      </c>
      <c r="B89" s="64">
        <v>1</v>
      </c>
      <c r="C89" s="40" t="s">
        <v>281</v>
      </c>
      <c r="D89" s="2" t="s">
        <v>282</v>
      </c>
      <c r="E89" s="6"/>
      <c r="F89" s="6"/>
      <c r="G89" s="51"/>
      <c r="H89" s="6">
        <f>SUM(E89:G89)</f>
        <v>0</v>
      </c>
      <c r="I89" s="6"/>
    </row>
    <row r="90" spans="1:9">
      <c r="A90" s="2">
        <v>84</v>
      </c>
      <c r="B90" s="64">
        <v>2</v>
      </c>
      <c r="C90" s="52" t="s">
        <v>283</v>
      </c>
      <c r="D90" s="2" t="s">
        <v>284</v>
      </c>
      <c r="E90" s="6"/>
      <c r="F90" s="6"/>
      <c r="G90" s="51"/>
      <c r="H90" s="6">
        <f>SUM(E90:G90)</f>
        <v>0</v>
      </c>
      <c r="I90" s="6"/>
    </row>
    <row r="91" spans="1:9">
      <c r="A91" s="2">
        <v>85</v>
      </c>
      <c r="B91" s="64">
        <v>3</v>
      </c>
      <c r="C91" s="40" t="s">
        <v>285</v>
      </c>
      <c r="D91" s="2" t="s">
        <v>286</v>
      </c>
      <c r="E91" s="6"/>
      <c r="F91" s="6"/>
      <c r="G91" s="51"/>
      <c r="H91" s="6">
        <f>SUM(E91:G91)</f>
        <v>0</v>
      </c>
      <c r="I91" s="6"/>
    </row>
    <row r="92" spans="1:9">
      <c r="A92" s="2">
        <v>86</v>
      </c>
      <c r="B92" s="64" t="s">
        <v>287</v>
      </c>
      <c r="C92" s="4" t="s">
        <v>288</v>
      </c>
      <c r="D92" s="2" t="s">
        <v>289</v>
      </c>
      <c r="E92" s="7">
        <f>SUM(E89:E91)</f>
        <v>0</v>
      </c>
      <c r="F92" s="7">
        <f>SUM(F89:F91)</f>
        <v>0</v>
      </c>
      <c r="G92" s="7">
        <f>SUM(G89:G91)</f>
        <v>0</v>
      </c>
      <c r="H92" s="7">
        <f>SUM(H89:H91)</f>
        <v>0</v>
      </c>
      <c r="I92" s="7"/>
    </row>
    <row r="93" spans="1:9">
      <c r="A93" s="2">
        <v>87</v>
      </c>
      <c r="B93" s="64">
        <v>1</v>
      </c>
      <c r="C93" s="2" t="s">
        <v>290</v>
      </c>
      <c r="D93" s="2" t="s">
        <v>291</v>
      </c>
      <c r="E93" s="7"/>
      <c r="F93" s="7"/>
      <c r="G93" s="54"/>
      <c r="H93" s="6">
        <f>SUM(E93:G93)</f>
        <v>0</v>
      </c>
      <c r="I93" s="6"/>
    </row>
    <row r="94" spans="1:9">
      <c r="A94" s="2">
        <v>88</v>
      </c>
      <c r="B94" s="64">
        <v>2</v>
      </c>
      <c r="C94" s="2" t="s">
        <v>292</v>
      </c>
      <c r="D94" s="2" t="s">
        <v>293</v>
      </c>
      <c r="E94" s="6"/>
      <c r="F94" s="6"/>
      <c r="G94" s="51"/>
      <c r="H94" s="6">
        <f>SUM(E94:G94)</f>
        <v>0</v>
      </c>
      <c r="I94" s="6"/>
    </row>
    <row r="95" spans="1:9">
      <c r="A95" s="2">
        <v>89</v>
      </c>
      <c r="B95" s="66">
        <v>3</v>
      </c>
      <c r="C95" s="2" t="s">
        <v>294</v>
      </c>
      <c r="D95" s="2" t="s">
        <v>295</v>
      </c>
      <c r="E95" s="6"/>
      <c r="F95" s="6"/>
      <c r="G95" s="51"/>
      <c r="H95" s="6">
        <f>SUM(E95:G95)</f>
        <v>0</v>
      </c>
      <c r="I95" s="6"/>
    </row>
    <row r="96" spans="1:9">
      <c r="A96" s="2">
        <v>90</v>
      </c>
      <c r="B96" s="64">
        <v>4</v>
      </c>
      <c r="C96" s="2" t="s">
        <v>296</v>
      </c>
      <c r="D96" s="2" t="s">
        <v>297</v>
      </c>
      <c r="E96" s="6"/>
      <c r="F96" s="6"/>
      <c r="G96" s="51"/>
      <c r="H96" s="6">
        <f>SUM(E96:G96)</f>
        <v>0</v>
      </c>
      <c r="I96" s="6"/>
    </row>
    <row r="97" spans="1:9">
      <c r="A97" s="2">
        <v>91</v>
      </c>
      <c r="B97" s="64" t="s">
        <v>298</v>
      </c>
      <c r="C97" s="1" t="s">
        <v>299</v>
      </c>
      <c r="D97" s="2" t="s">
        <v>300</v>
      </c>
      <c r="E97" s="7">
        <f>SUM(E93:E96)</f>
        <v>0</v>
      </c>
      <c r="F97" s="7">
        <f>SUM(F93:F96)</f>
        <v>0</v>
      </c>
      <c r="G97" s="7">
        <f>SUM(G93:G96)</f>
        <v>0</v>
      </c>
      <c r="H97" s="7">
        <f>SUM(H93:H96)</f>
        <v>0</v>
      </c>
      <c r="I97" s="7"/>
    </row>
    <row r="98" spans="1:9">
      <c r="A98" s="2">
        <v>92</v>
      </c>
      <c r="B98" s="64">
        <v>1</v>
      </c>
      <c r="C98" s="52" t="s">
        <v>301</v>
      </c>
      <c r="D98" s="2" t="s">
        <v>302</v>
      </c>
      <c r="E98" s="6"/>
      <c r="F98" s="6"/>
      <c r="G98" s="51"/>
      <c r="H98" s="6"/>
      <c r="I98" s="6"/>
    </row>
    <row r="99" spans="1:9">
      <c r="A99" s="2">
        <v>93</v>
      </c>
      <c r="B99" s="64" t="s">
        <v>116</v>
      </c>
      <c r="C99" s="52" t="s">
        <v>303</v>
      </c>
      <c r="D99" s="2"/>
      <c r="E99" s="6">
        <v>11547600</v>
      </c>
      <c r="F99" s="6">
        <v>0</v>
      </c>
      <c r="G99" s="51"/>
      <c r="H99" s="6">
        <f>SUM(E99:G99)</f>
        <v>11547600</v>
      </c>
      <c r="I99" s="6">
        <v>11974687</v>
      </c>
    </row>
    <row r="100" spans="1:9">
      <c r="A100" s="2">
        <v>94</v>
      </c>
      <c r="B100" s="64" t="s">
        <v>118</v>
      </c>
      <c r="C100" s="67" t="s">
        <v>304</v>
      </c>
      <c r="D100" s="2"/>
      <c r="E100" s="6">
        <v>2452400</v>
      </c>
      <c r="F100" s="6"/>
      <c r="G100" s="54"/>
      <c r="H100" s="6">
        <f>SUM(E100:G100)</f>
        <v>2452400</v>
      </c>
      <c r="I100" s="6">
        <v>2452400</v>
      </c>
    </row>
    <row r="101" spans="1:9">
      <c r="A101" s="2">
        <v>95</v>
      </c>
      <c r="B101" s="44">
        <v>2</v>
      </c>
      <c r="C101" s="61" t="s">
        <v>305</v>
      </c>
      <c r="D101" s="2" t="s">
        <v>306</v>
      </c>
      <c r="E101" s="6"/>
      <c r="F101" s="6"/>
      <c r="G101" s="51"/>
      <c r="H101" s="6">
        <f>SUM(E101:G101)</f>
        <v>0</v>
      </c>
      <c r="I101" s="6"/>
    </row>
    <row r="102" spans="1:9">
      <c r="A102" s="2">
        <v>96</v>
      </c>
      <c r="B102" s="44" t="s">
        <v>307</v>
      </c>
      <c r="C102" s="68" t="s">
        <v>308</v>
      </c>
      <c r="D102" s="2" t="s">
        <v>309</v>
      </c>
      <c r="E102" s="7">
        <f>SUM(E99:E101)</f>
        <v>14000000</v>
      </c>
      <c r="F102" s="7">
        <f>SUM(F99:F101)</f>
        <v>0</v>
      </c>
      <c r="G102" s="7">
        <f>SUM(G99:G101)</f>
        <v>0</v>
      </c>
      <c r="H102" s="7">
        <f>SUM(H99:H101)</f>
        <v>14000000</v>
      </c>
      <c r="I102" s="7">
        <f>SUM(I99:I101)</f>
        <v>14427087</v>
      </c>
    </row>
    <row r="103" spans="1:9">
      <c r="A103" s="2">
        <v>97</v>
      </c>
      <c r="B103" s="64">
        <v>1</v>
      </c>
      <c r="C103" s="69" t="s">
        <v>310</v>
      </c>
      <c r="D103" s="2" t="s">
        <v>311</v>
      </c>
      <c r="E103" s="6"/>
      <c r="F103" s="6"/>
      <c r="G103" s="51"/>
      <c r="H103" s="6">
        <f t="shared" ref="H103:H108" si="3">SUM(E103:G103)</f>
        <v>0</v>
      </c>
      <c r="I103" s="6"/>
    </row>
    <row r="104" spans="1:9">
      <c r="A104" s="2">
        <v>98</v>
      </c>
      <c r="B104" s="44">
        <v>2</v>
      </c>
      <c r="C104" s="61" t="s">
        <v>312</v>
      </c>
      <c r="D104" s="2" t="s">
        <v>313</v>
      </c>
      <c r="E104" s="6"/>
      <c r="F104" s="6"/>
      <c r="G104" s="51"/>
      <c r="H104" s="6">
        <f t="shared" si="3"/>
        <v>0</v>
      </c>
      <c r="I104" s="6"/>
    </row>
    <row r="105" spans="1:9">
      <c r="A105" s="2">
        <v>99</v>
      </c>
      <c r="B105" s="44">
        <v>3</v>
      </c>
      <c r="C105" s="61" t="s">
        <v>314</v>
      </c>
      <c r="D105" s="2" t="s">
        <v>315</v>
      </c>
      <c r="E105" s="7"/>
      <c r="F105" s="7"/>
      <c r="G105" s="54"/>
      <c r="H105" s="6">
        <f t="shared" si="3"/>
        <v>0</v>
      </c>
      <c r="I105" s="6"/>
    </row>
    <row r="106" spans="1:9">
      <c r="A106" s="2">
        <v>100</v>
      </c>
      <c r="B106" s="44">
        <v>4</v>
      </c>
      <c r="C106" s="40" t="s">
        <v>316</v>
      </c>
      <c r="D106" s="2" t="s">
        <v>317</v>
      </c>
      <c r="E106" s="6"/>
      <c r="F106" s="6"/>
      <c r="G106" s="51"/>
      <c r="H106" s="6">
        <f t="shared" si="3"/>
        <v>0</v>
      </c>
      <c r="I106" s="6"/>
    </row>
    <row r="107" spans="1:9">
      <c r="A107" s="2">
        <v>101</v>
      </c>
      <c r="B107" s="53">
        <v>5</v>
      </c>
      <c r="C107" s="70" t="s">
        <v>318</v>
      </c>
      <c r="D107" s="2" t="s">
        <v>319</v>
      </c>
      <c r="E107" s="6"/>
      <c r="F107" s="6"/>
      <c r="G107" s="51"/>
      <c r="H107" s="6">
        <f t="shared" si="3"/>
        <v>0</v>
      </c>
      <c r="I107" s="6"/>
    </row>
    <row r="108" spans="1:9">
      <c r="A108" s="2">
        <v>102</v>
      </c>
      <c r="B108" s="53">
        <v>6</v>
      </c>
      <c r="C108" s="40" t="s">
        <v>320</v>
      </c>
      <c r="D108" s="2" t="s">
        <v>321</v>
      </c>
      <c r="E108" s="6"/>
      <c r="F108" s="6"/>
      <c r="G108" s="51"/>
      <c r="H108" s="6">
        <f t="shared" si="3"/>
        <v>0</v>
      </c>
      <c r="I108" s="6"/>
    </row>
    <row r="109" spans="1:9">
      <c r="A109" s="2">
        <v>103</v>
      </c>
      <c r="B109" s="44" t="s">
        <v>322</v>
      </c>
      <c r="C109" s="68" t="s">
        <v>323</v>
      </c>
      <c r="D109" s="2" t="s">
        <v>324</v>
      </c>
      <c r="E109" s="7">
        <f>SUM(E103:E108)+E102+E97+E92</f>
        <v>14000000</v>
      </c>
      <c r="F109" s="7">
        <f>SUM(F103:F108)+F102+F97+F92</f>
        <v>0</v>
      </c>
      <c r="G109" s="7">
        <f>SUM(G103:G108)+G102+G97+G92</f>
        <v>0</v>
      </c>
      <c r="H109" s="7">
        <f>SUM(H103:H108)+H102+H97+H92</f>
        <v>14000000</v>
      </c>
      <c r="I109" s="7">
        <f>SUM(I103:I108)+I102+I97+I92</f>
        <v>14427087</v>
      </c>
    </row>
    <row r="110" spans="1:9">
      <c r="A110" s="2">
        <v>104</v>
      </c>
      <c r="B110" s="53">
        <v>1</v>
      </c>
      <c r="C110" s="2" t="s">
        <v>325</v>
      </c>
      <c r="D110" s="2" t="s">
        <v>326</v>
      </c>
      <c r="E110" s="6"/>
      <c r="F110" s="6"/>
      <c r="G110" s="51"/>
      <c r="H110" s="6">
        <f>SUM(E110:G110)</f>
        <v>0</v>
      </c>
      <c r="I110" s="6"/>
    </row>
    <row r="111" spans="1:9">
      <c r="A111" s="2">
        <v>105</v>
      </c>
      <c r="B111" s="44">
        <v>2</v>
      </c>
      <c r="C111" s="2" t="s">
        <v>327</v>
      </c>
      <c r="D111" s="2" t="s">
        <v>328</v>
      </c>
      <c r="E111" s="6"/>
      <c r="F111" s="7"/>
      <c r="G111" s="51"/>
      <c r="H111" s="6">
        <f>SUM(E111:G111)</f>
        <v>0</v>
      </c>
      <c r="I111" s="6"/>
    </row>
    <row r="112" spans="1:9">
      <c r="A112" s="2">
        <v>106</v>
      </c>
      <c r="B112" s="64">
        <v>3</v>
      </c>
      <c r="C112" s="2" t="s">
        <v>329</v>
      </c>
      <c r="D112" s="2" t="s">
        <v>330</v>
      </c>
      <c r="E112" s="6"/>
      <c r="F112" s="6"/>
      <c r="G112" s="51"/>
      <c r="H112" s="6">
        <f>SUM(E112:G112)</f>
        <v>0</v>
      </c>
      <c r="I112" s="6"/>
    </row>
    <row r="113" spans="1:9">
      <c r="A113" s="2">
        <v>107</v>
      </c>
      <c r="B113" s="64">
        <v>4</v>
      </c>
      <c r="C113" s="2" t="s">
        <v>331</v>
      </c>
      <c r="D113" s="2" t="s">
        <v>332</v>
      </c>
      <c r="E113" s="6"/>
      <c r="F113" s="6"/>
      <c r="G113" s="51"/>
      <c r="H113" s="6">
        <f>SUM(E113:G113)</f>
        <v>0</v>
      </c>
      <c r="I113" s="6"/>
    </row>
    <row r="114" spans="1:9">
      <c r="A114" s="2">
        <v>108</v>
      </c>
      <c r="B114" s="64">
        <v>5</v>
      </c>
      <c r="C114" s="2" t="s">
        <v>333</v>
      </c>
      <c r="D114" s="2" t="s">
        <v>334</v>
      </c>
      <c r="E114" s="6"/>
      <c r="F114" s="6"/>
      <c r="G114" s="51"/>
      <c r="H114" s="6">
        <f>SUM(E114:G114)</f>
        <v>0</v>
      </c>
      <c r="I114" s="6"/>
    </row>
    <row r="115" spans="1:9">
      <c r="A115" s="2">
        <v>109</v>
      </c>
      <c r="B115" s="64" t="s">
        <v>335</v>
      </c>
      <c r="C115" s="68" t="s">
        <v>336</v>
      </c>
      <c r="D115" s="2" t="s">
        <v>337</v>
      </c>
      <c r="E115" s="7">
        <f>SUM(E110:E114)</f>
        <v>0</v>
      </c>
      <c r="F115" s="7">
        <f>SUM(F110:F114)</f>
        <v>0</v>
      </c>
      <c r="G115" s="7">
        <f>SUM(G110:G114)</f>
        <v>0</v>
      </c>
      <c r="H115" s="7">
        <f>SUM(H110:H114)</f>
        <v>0</v>
      </c>
      <c r="I115" s="7"/>
    </row>
    <row r="116" spans="1:9">
      <c r="A116" s="2">
        <v>110</v>
      </c>
      <c r="B116" s="64">
        <v>1</v>
      </c>
      <c r="C116" s="70" t="s">
        <v>338</v>
      </c>
      <c r="D116" s="2" t="s">
        <v>339</v>
      </c>
      <c r="E116" s="6"/>
      <c r="F116" s="6"/>
      <c r="G116" s="51"/>
      <c r="H116" s="6">
        <f>SUM(E116:G116)</f>
        <v>0</v>
      </c>
      <c r="I116" s="6"/>
    </row>
    <row r="117" spans="1:9">
      <c r="A117" s="2">
        <v>111</v>
      </c>
      <c r="B117" s="64">
        <v>2</v>
      </c>
      <c r="C117" s="40" t="s">
        <v>340</v>
      </c>
      <c r="D117" s="2" t="s">
        <v>341</v>
      </c>
      <c r="E117" s="6"/>
      <c r="F117" s="6"/>
      <c r="G117" s="51"/>
      <c r="H117" s="6">
        <f>SUM(E117:G117)</f>
        <v>0</v>
      </c>
      <c r="I117" s="6"/>
    </row>
    <row r="118" spans="1:9">
      <c r="A118" s="2">
        <v>112</v>
      </c>
      <c r="B118" s="64" t="s">
        <v>342</v>
      </c>
      <c r="C118" s="71" t="s">
        <v>343</v>
      </c>
      <c r="D118" s="2" t="s">
        <v>344</v>
      </c>
      <c r="E118" s="7">
        <f>E92+E97+E109+E115+E116+E117</f>
        <v>14000000</v>
      </c>
      <c r="F118" s="7">
        <f>F92+F97+F109+F115+F116+F117</f>
        <v>0</v>
      </c>
      <c r="G118" s="7">
        <f>G92+G97+G109+G115+G116+G117</f>
        <v>0</v>
      </c>
      <c r="H118" s="7">
        <f>H92+H97+H109+H115+H116+H117</f>
        <v>14000000</v>
      </c>
      <c r="I118" s="7">
        <f>I92+I97+I109+I115+I116+I117</f>
        <v>14427087</v>
      </c>
    </row>
    <row r="119" spans="1:9">
      <c r="A119" s="2">
        <v>113</v>
      </c>
      <c r="B119" s="58" t="s">
        <v>345</v>
      </c>
      <c r="C119" s="4" t="s">
        <v>346</v>
      </c>
      <c r="D119" s="4"/>
      <c r="E119" s="7">
        <f>E88+E118</f>
        <v>52197903</v>
      </c>
      <c r="F119" s="7">
        <f>F88+F118</f>
        <v>3570000</v>
      </c>
      <c r="G119" s="7">
        <f>G88+G118</f>
        <v>0</v>
      </c>
      <c r="H119" s="7">
        <f>H88+H118</f>
        <v>55767903</v>
      </c>
      <c r="I119" s="7">
        <f>I88+I118</f>
        <v>76981347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4" workbookViewId="0">
      <selection activeCell="G6" sqref="G6"/>
    </sheetView>
  </sheetViews>
  <sheetFormatPr defaultRowHeight="15"/>
  <cols>
    <col min="1" max="1" width="3.5703125" customWidth="1"/>
    <col min="2" max="2" width="46.5703125" customWidth="1"/>
    <col min="3" max="3" width="13.5703125" customWidth="1"/>
    <col min="5" max="5" width="10.7109375" customWidth="1"/>
    <col min="6" max="7" width="12" customWidth="1"/>
    <col min="9" max="9" width="11.7109375" customWidth="1"/>
    <col min="12" max="12" width="11.28515625" customWidth="1"/>
  </cols>
  <sheetData>
    <row r="1" spans="1:11">
      <c r="A1" s="40"/>
      <c r="B1" s="40" t="s">
        <v>457</v>
      </c>
      <c r="C1" s="40"/>
      <c r="D1" s="40"/>
      <c r="E1" s="40"/>
      <c r="F1" s="40"/>
    </row>
    <row r="2" spans="1:11">
      <c r="A2" s="40"/>
      <c r="C2" s="40"/>
      <c r="D2" s="40"/>
      <c r="E2" s="40"/>
      <c r="F2" s="40"/>
    </row>
    <row r="3" spans="1:11">
      <c r="A3" s="40"/>
      <c r="B3" t="s">
        <v>0</v>
      </c>
      <c r="C3" s="40"/>
      <c r="D3" s="40"/>
      <c r="E3" s="40"/>
      <c r="F3" s="40"/>
    </row>
    <row r="4" spans="1:11">
      <c r="A4" s="40"/>
      <c r="B4" s="1" t="s">
        <v>347</v>
      </c>
      <c r="C4" s="40"/>
      <c r="D4" s="40"/>
      <c r="E4" s="69"/>
      <c r="F4" s="69"/>
      <c r="G4" s="8"/>
      <c r="H4" s="8"/>
      <c r="I4" s="8"/>
      <c r="J4" s="8"/>
      <c r="K4" s="8"/>
    </row>
    <row r="5" spans="1:11">
      <c r="A5" s="40"/>
      <c r="B5" s="1"/>
      <c r="C5" s="10" t="s">
        <v>36</v>
      </c>
      <c r="D5" s="40"/>
      <c r="E5" s="69"/>
      <c r="F5" s="69"/>
      <c r="G5" s="8"/>
      <c r="H5" s="8"/>
      <c r="I5" s="8"/>
      <c r="J5" s="8"/>
      <c r="K5" s="8"/>
    </row>
    <row r="6" spans="1:11">
      <c r="A6" s="40"/>
      <c r="B6" s="1" t="s">
        <v>1</v>
      </c>
      <c r="C6" s="40" t="s">
        <v>2</v>
      </c>
      <c r="D6" s="40" t="s">
        <v>32</v>
      </c>
      <c r="E6" s="69" t="s">
        <v>33</v>
      </c>
      <c r="F6" s="72" t="s">
        <v>348</v>
      </c>
      <c r="G6" s="83" t="s">
        <v>377</v>
      </c>
      <c r="H6" s="8"/>
      <c r="I6" s="8"/>
      <c r="J6" s="8"/>
      <c r="K6" s="8"/>
    </row>
    <row r="7" spans="1:11">
      <c r="A7" s="2"/>
      <c r="B7" s="4" t="s">
        <v>19</v>
      </c>
      <c r="C7" s="52" t="s">
        <v>349</v>
      </c>
      <c r="D7" s="70"/>
      <c r="E7" s="5"/>
      <c r="F7" s="55" t="s">
        <v>350</v>
      </c>
      <c r="G7" s="74" t="s">
        <v>21</v>
      </c>
      <c r="H7" s="8"/>
      <c r="I7" s="75"/>
      <c r="J7" s="8"/>
      <c r="K7" s="8"/>
    </row>
    <row r="8" spans="1:11">
      <c r="A8" s="2"/>
      <c r="B8" s="4"/>
      <c r="C8" s="76" t="s">
        <v>351</v>
      </c>
      <c r="D8" s="76" t="s">
        <v>352</v>
      </c>
      <c r="E8" s="76" t="s">
        <v>353</v>
      </c>
      <c r="F8" s="55"/>
      <c r="G8" s="77"/>
      <c r="H8" s="8"/>
      <c r="I8" s="75"/>
      <c r="J8" s="8"/>
      <c r="K8" s="8"/>
    </row>
    <row r="9" spans="1:11">
      <c r="A9" s="2">
        <v>1</v>
      </c>
      <c r="B9" s="45" t="s">
        <v>354</v>
      </c>
      <c r="C9" s="78"/>
      <c r="D9" s="79"/>
      <c r="E9" s="80"/>
      <c r="F9" s="81"/>
      <c r="G9" s="4"/>
      <c r="H9" s="8"/>
      <c r="I9" s="75"/>
      <c r="J9" s="8"/>
      <c r="K9" s="8"/>
    </row>
    <row r="10" spans="1:11">
      <c r="A10" s="2">
        <v>2</v>
      </c>
      <c r="B10" s="45" t="s">
        <v>355</v>
      </c>
      <c r="C10" s="78"/>
      <c r="D10" s="79"/>
      <c r="E10" s="80"/>
      <c r="F10" s="81"/>
      <c r="G10" s="4"/>
      <c r="H10" s="8"/>
      <c r="I10" s="75"/>
      <c r="J10" s="8"/>
      <c r="K10" s="8"/>
    </row>
    <row r="11" spans="1:11">
      <c r="A11" s="2">
        <v>3</v>
      </c>
      <c r="B11" s="2" t="s">
        <v>356</v>
      </c>
      <c r="C11" s="79">
        <v>17609719</v>
      </c>
      <c r="D11" s="79"/>
      <c r="E11" s="79"/>
      <c r="F11" s="81">
        <f t="shared" ref="F11:F16" si="0">SUM(C11:E11)</f>
        <v>17609719</v>
      </c>
      <c r="G11" s="82">
        <v>18350836</v>
      </c>
      <c r="H11" s="8"/>
      <c r="I11" s="8"/>
      <c r="J11" s="8"/>
      <c r="K11" s="8"/>
    </row>
    <row r="12" spans="1:11">
      <c r="A12" s="2">
        <v>4</v>
      </c>
      <c r="B12" s="2" t="s">
        <v>357</v>
      </c>
      <c r="C12" s="79">
        <v>3326632</v>
      </c>
      <c r="D12" s="79"/>
      <c r="E12" s="79"/>
      <c r="F12" s="81">
        <f t="shared" si="0"/>
        <v>3326632</v>
      </c>
      <c r="G12" s="34">
        <v>3370150</v>
      </c>
      <c r="H12" s="8"/>
      <c r="I12" s="69"/>
      <c r="J12" s="8"/>
      <c r="K12" s="8"/>
    </row>
    <row r="13" spans="1:11">
      <c r="A13" s="2">
        <v>5</v>
      </c>
      <c r="B13" s="2" t="s">
        <v>358</v>
      </c>
      <c r="C13" s="79">
        <v>12771684</v>
      </c>
      <c r="D13" s="79"/>
      <c r="E13" s="79"/>
      <c r="F13" s="81">
        <f t="shared" si="0"/>
        <v>12771684</v>
      </c>
      <c r="G13" s="34">
        <v>13479558</v>
      </c>
      <c r="H13" s="8"/>
      <c r="I13" s="83"/>
      <c r="J13" s="83"/>
      <c r="K13" s="83"/>
    </row>
    <row r="14" spans="1:11">
      <c r="A14" s="2">
        <v>6</v>
      </c>
      <c r="B14" s="2" t="s">
        <v>359</v>
      </c>
      <c r="C14" s="79">
        <v>4667110</v>
      </c>
      <c r="D14" s="79"/>
      <c r="E14" s="79"/>
      <c r="F14" s="81">
        <f t="shared" si="0"/>
        <v>4667110</v>
      </c>
      <c r="G14" s="34">
        <v>4667110</v>
      </c>
      <c r="H14" s="83"/>
      <c r="I14" s="69"/>
      <c r="J14" s="8"/>
      <c r="K14" s="8"/>
    </row>
    <row r="15" spans="1:11">
      <c r="A15" s="2">
        <v>7</v>
      </c>
      <c r="B15" s="2" t="s">
        <v>360</v>
      </c>
      <c r="C15" s="79">
        <v>7182335</v>
      </c>
      <c r="D15" s="79">
        <v>2270000</v>
      </c>
      <c r="E15" s="79"/>
      <c r="F15" s="81">
        <f t="shared" si="0"/>
        <v>9452335</v>
      </c>
      <c r="G15" s="34">
        <v>9850035</v>
      </c>
      <c r="H15" s="83"/>
      <c r="I15" s="83"/>
      <c r="J15" s="8"/>
      <c r="K15" s="8"/>
    </row>
    <row r="16" spans="1:11">
      <c r="A16" s="2">
        <v>8</v>
      </c>
      <c r="B16" s="2" t="s">
        <v>361</v>
      </c>
      <c r="C16" s="79">
        <f>SUM(C11:C15)</f>
        <v>45557480</v>
      </c>
      <c r="D16" s="79">
        <f>SUM(D12:D15)</f>
        <v>2270000</v>
      </c>
      <c r="E16" s="79">
        <f>SUM(E14:E15)</f>
        <v>0</v>
      </c>
      <c r="F16" s="81">
        <f t="shared" si="0"/>
        <v>47827480</v>
      </c>
      <c r="G16" s="78">
        <f>SUM(G11:G15)</f>
        <v>49717689</v>
      </c>
      <c r="H16" s="8"/>
      <c r="I16" s="69"/>
      <c r="J16" s="8"/>
      <c r="K16" s="8"/>
    </row>
    <row r="17" spans="1:11">
      <c r="A17" s="2"/>
      <c r="B17" s="2"/>
      <c r="C17" s="79"/>
      <c r="D17" s="79"/>
      <c r="E17" s="79"/>
      <c r="F17" s="81"/>
      <c r="G17" s="2"/>
      <c r="H17" s="8"/>
      <c r="I17" s="69"/>
      <c r="J17" s="8"/>
      <c r="K17" s="8"/>
    </row>
    <row r="18" spans="1:11">
      <c r="A18" s="34">
        <v>9</v>
      </c>
      <c r="B18" s="4" t="s">
        <v>362</v>
      </c>
      <c r="C18" s="79"/>
      <c r="D18" s="79"/>
      <c r="E18" s="78"/>
      <c r="F18" s="81"/>
      <c r="G18" s="2"/>
      <c r="H18" s="8"/>
      <c r="I18" s="75"/>
      <c r="J18" s="8"/>
      <c r="K18" s="8"/>
    </row>
    <row r="19" spans="1:11">
      <c r="A19" s="34">
        <v>10</v>
      </c>
      <c r="B19" s="4" t="s">
        <v>355</v>
      </c>
      <c r="C19" s="79"/>
      <c r="D19" s="79"/>
      <c r="E19" s="78"/>
      <c r="F19" s="81"/>
      <c r="G19" s="2"/>
      <c r="H19" s="8"/>
      <c r="I19" s="75"/>
      <c r="J19" s="8"/>
      <c r="K19" s="8"/>
    </row>
    <row r="20" spans="1:11">
      <c r="A20" s="2">
        <v>11</v>
      </c>
      <c r="B20" s="2" t="s">
        <v>363</v>
      </c>
      <c r="C20" s="79">
        <v>3522711</v>
      </c>
      <c r="D20" s="79">
        <v>1300000</v>
      </c>
      <c r="E20" s="79"/>
      <c r="F20" s="81">
        <f>SUM(C20:E20)</f>
        <v>4822711</v>
      </c>
      <c r="G20" s="2">
        <v>5008547</v>
      </c>
      <c r="H20" s="8"/>
      <c r="I20" s="69"/>
      <c r="J20" s="8"/>
      <c r="K20" s="8"/>
    </row>
    <row r="21" spans="1:11">
      <c r="A21" s="2">
        <v>12</v>
      </c>
      <c r="B21" s="2" t="s">
        <v>364</v>
      </c>
      <c r="C21" s="79">
        <v>400000</v>
      </c>
      <c r="D21" s="79"/>
      <c r="E21" s="79"/>
      <c r="F21" s="81">
        <f>SUM(C21:E21)</f>
        <v>400000</v>
      </c>
      <c r="G21" s="2">
        <v>18214164</v>
      </c>
      <c r="H21" s="8"/>
      <c r="I21" s="69"/>
      <c r="J21" s="8"/>
      <c r="K21" s="8"/>
    </row>
    <row r="22" spans="1:11">
      <c r="A22" s="2">
        <v>13</v>
      </c>
      <c r="B22" s="2" t="s">
        <v>365</v>
      </c>
      <c r="C22" s="79"/>
      <c r="D22" s="79"/>
      <c r="E22" s="79"/>
      <c r="F22" s="81">
        <f>SUM(C22:E22)</f>
        <v>0</v>
      </c>
      <c r="G22" s="77"/>
      <c r="H22" s="8"/>
      <c r="I22" s="69"/>
      <c r="J22" s="8"/>
      <c r="K22" s="8"/>
    </row>
    <row r="23" spans="1:11">
      <c r="A23" s="2">
        <v>14</v>
      </c>
      <c r="B23" s="2" t="s">
        <v>366</v>
      </c>
      <c r="C23" s="79"/>
      <c r="D23" s="79"/>
      <c r="E23" s="79"/>
      <c r="F23" s="81">
        <f>SUM(C23:E23)</f>
        <v>0</v>
      </c>
      <c r="G23" s="77"/>
      <c r="H23" s="8"/>
      <c r="I23" s="69"/>
      <c r="J23" s="8"/>
      <c r="K23" s="8"/>
    </row>
    <row r="24" spans="1:11">
      <c r="A24" s="2">
        <v>15</v>
      </c>
      <c r="B24" s="2" t="s">
        <v>367</v>
      </c>
      <c r="C24" s="79"/>
      <c r="D24" s="79"/>
      <c r="E24" s="79"/>
      <c r="F24" s="81">
        <f>SUM(C24:E24)</f>
        <v>0</v>
      </c>
      <c r="G24" s="77"/>
      <c r="H24" s="8"/>
      <c r="I24" s="69"/>
      <c r="J24" s="8"/>
      <c r="K24" s="8"/>
    </row>
    <row r="25" spans="1:11">
      <c r="A25" s="2">
        <v>16</v>
      </c>
      <c r="B25" s="2" t="s">
        <v>34</v>
      </c>
      <c r="C25" s="79">
        <f>SUM(C20:C24)</f>
        <v>3922711</v>
      </c>
      <c r="D25" s="79">
        <f>SUM(D20:D24)</f>
        <v>1300000</v>
      </c>
      <c r="E25" s="79">
        <f>SUM(E20:E24)</f>
        <v>0</v>
      </c>
      <c r="F25" s="81">
        <f>SUM(F20:F24)</f>
        <v>5222711</v>
      </c>
      <c r="G25" s="81">
        <f>SUM(G20:G24)</f>
        <v>23222711</v>
      </c>
      <c r="H25" s="8"/>
      <c r="I25" s="69"/>
      <c r="J25" s="8"/>
      <c r="K25" s="8"/>
    </row>
    <row r="26" spans="1:11">
      <c r="A26" s="2"/>
      <c r="B26" s="2"/>
      <c r="C26" s="79"/>
      <c r="D26" s="79"/>
      <c r="E26" s="78"/>
      <c r="F26" s="81"/>
      <c r="G26" s="77"/>
      <c r="H26" s="8"/>
      <c r="I26" s="8"/>
      <c r="J26" s="8"/>
      <c r="K26" s="8"/>
    </row>
    <row r="27" spans="1:11">
      <c r="A27" s="84">
        <v>17</v>
      </c>
      <c r="B27" s="4" t="s">
        <v>368</v>
      </c>
      <c r="C27" s="79"/>
      <c r="D27" s="79"/>
      <c r="E27" s="78"/>
      <c r="F27" s="81"/>
      <c r="G27" s="77"/>
      <c r="H27" s="8"/>
      <c r="I27" s="75"/>
      <c r="J27" s="8"/>
      <c r="K27" s="8"/>
    </row>
    <row r="28" spans="1:11">
      <c r="A28" s="85">
        <v>18</v>
      </c>
      <c r="B28" s="85" t="s">
        <v>369</v>
      </c>
      <c r="C28" s="86">
        <v>1800000</v>
      </c>
      <c r="D28" s="79"/>
      <c r="E28" s="78"/>
      <c r="F28" s="81">
        <f>SUM(C28:E28)</f>
        <v>1800000</v>
      </c>
      <c r="G28" s="2">
        <v>3123235</v>
      </c>
      <c r="H28" s="8"/>
      <c r="I28" s="69"/>
      <c r="J28" s="8"/>
      <c r="K28" s="8"/>
    </row>
    <row r="29" spans="1:11">
      <c r="A29" s="2">
        <v>19</v>
      </c>
      <c r="B29" s="34" t="s">
        <v>370</v>
      </c>
      <c r="C29" s="79"/>
      <c r="D29" s="79"/>
      <c r="E29" s="78"/>
      <c r="F29" s="81">
        <f>SUM(F30:F31)</f>
        <v>0</v>
      </c>
      <c r="G29" s="77"/>
      <c r="H29" s="8"/>
      <c r="I29" s="73"/>
      <c r="J29" s="8"/>
      <c r="K29" s="8"/>
    </row>
    <row r="30" spans="1:11">
      <c r="A30" s="2">
        <v>20</v>
      </c>
      <c r="B30" s="34" t="s">
        <v>371</v>
      </c>
      <c r="C30" s="79"/>
      <c r="D30" s="79"/>
      <c r="E30" s="78"/>
      <c r="F30" s="81">
        <f>SUM(C30:E30)</f>
        <v>0</v>
      </c>
      <c r="G30" s="77"/>
      <c r="H30" s="8"/>
      <c r="I30" s="73"/>
      <c r="J30" s="8"/>
      <c r="K30" s="8"/>
    </row>
    <row r="31" spans="1:11">
      <c r="A31" s="2">
        <v>21</v>
      </c>
      <c r="B31" s="34" t="s">
        <v>372</v>
      </c>
      <c r="C31" s="79"/>
      <c r="D31" s="79"/>
      <c r="E31" s="78"/>
      <c r="F31" s="81">
        <f>SUM(C31:E31)</f>
        <v>0</v>
      </c>
      <c r="G31" s="77"/>
      <c r="H31" s="8"/>
      <c r="I31" s="73"/>
      <c r="J31" s="8"/>
      <c r="K31" s="8"/>
    </row>
    <row r="32" spans="1:11">
      <c r="A32" s="2">
        <v>22</v>
      </c>
      <c r="B32" s="34" t="s">
        <v>34</v>
      </c>
      <c r="C32" s="79">
        <f>SUM(C28:C30)</f>
        <v>1800000</v>
      </c>
      <c r="D32" s="79">
        <f>SUM(D28:D30)</f>
        <v>0</v>
      </c>
      <c r="E32" s="78"/>
      <c r="F32" s="81">
        <f>SUM(F28:F31)</f>
        <v>1800000</v>
      </c>
      <c r="G32" s="81">
        <f>SUM(G28:G31)</f>
        <v>3123235</v>
      </c>
      <c r="H32" s="8"/>
      <c r="I32" s="73"/>
      <c r="J32" s="8"/>
      <c r="K32" s="8"/>
    </row>
    <row r="33" spans="1:12">
      <c r="A33" s="2"/>
      <c r="B33" s="47"/>
      <c r="C33" s="78"/>
      <c r="D33" s="78"/>
      <c r="E33" s="78"/>
      <c r="F33" s="87"/>
      <c r="G33" s="4"/>
      <c r="H33" s="75"/>
      <c r="I33" s="88"/>
      <c r="J33" s="75"/>
      <c r="K33" s="8"/>
    </row>
    <row r="34" spans="1:12">
      <c r="A34" s="34">
        <v>23</v>
      </c>
      <c r="B34" s="75" t="s">
        <v>373</v>
      </c>
      <c r="C34" s="79"/>
      <c r="D34" s="78"/>
      <c r="E34" s="78"/>
      <c r="F34" s="89"/>
      <c r="G34" s="77"/>
      <c r="H34" s="8"/>
      <c r="I34" s="88"/>
      <c r="J34" s="8"/>
      <c r="K34" s="8"/>
    </row>
    <row r="35" spans="1:12">
      <c r="A35" s="2">
        <v>24</v>
      </c>
      <c r="B35" s="34" t="s">
        <v>374</v>
      </c>
      <c r="C35" s="79">
        <v>917712</v>
      </c>
      <c r="D35" s="79">
        <v>0</v>
      </c>
      <c r="E35" s="78">
        <v>0</v>
      </c>
      <c r="F35" s="89">
        <f>SUM(C35:E35)</f>
        <v>917712</v>
      </c>
      <c r="G35" s="89">
        <f>SUM(D35:F35)</f>
        <v>917712</v>
      </c>
      <c r="H35" s="8"/>
      <c r="I35" s="73"/>
      <c r="J35" s="8"/>
      <c r="K35" s="8"/>
    </row>
    <row r="36" spans="1:12">
      <c r="A36" s="2">
        <v>25</v>
      </c>
      <c r="B36" s="4" t="s">
        <v>375</v>
      </c>
      <c r="C36" s="78">
        <f>C16+C25+C32</f>
        <v>51280191</v>
      </c>
      <c r="D36" s="78">
        <f>D16+D25+D32</f>
        <v>3570000</v>
      </c>
      <c r="E36" s="78">
        <f>E16+E25+E32</f>
        <v>0</v>
      </c>
      <c r="F36" s="78">
        <f>F16+F25+F32+F35</f>
        <v>55767903</v>
      </c>
      <c r="G36" s="78">
        <f>G16+G25+G32+G35</f>
        <v>76981347</v>
      </c>
      <c r="H36" s="8"/>
      <c r="I36" s="8"/>
      <c r="J36" s="8"/>
      <c r="K36" s="8"/>
    </row>
    <row r="37" spans="1:12">
      <c r="A37" s="40"/>
      <c r="C37" s="40"/>
      <c r="D37" s="40"/>
      <c r="E37" s="40"/>
      <c r="F37" s="40"/>
    </row>
    <row r="38" spans="1:12">
      <c r="A38" s="40"/>
      <c r="C38" s="40"/>
      <c r="D38" s="40"/>
      <c r="E38" s="40"/>
      <c r="F38" s="40"/>
    </row>
    <row r="39" spans="1:12">
      <c r="A39" s="40"/>
      <c r="C39" s="40"/>
      <c r="D39" s="40"/>
      <c r="E39" s="40"/>
      <c r="F39" s="40"/>
    </row>
    <row r="40" spans="1:12">
      <c r="A40" s="40"/>
      <c r="C40" s="40"/>
      <c r="D40" s="40"/>
      <c r="E40" s="40"/>
      <c r="F40" s="40"/>
    </row>
    <row r="41" spans="1:12">
      <c r="A41" s="40"/>
      <c r="C41" s="40"/>
      <c r="D41" s="40"/>
      <c r="E41" s="40"/>
      <c r="F41" s="40"/>
    </row>
    <row r="42" spans="1:12">
      <c r="A42" s="40"/>
      <c r="C42" s="40"/>
      <c r="D42" s="40"/>
      <c r="E42" s="40"/>
      <c r="F42" s="40"/>
    </row>
    <row r="43" spans="1:12">
      <c r="A43" s="69"/>
      <c r="B43" t="s">
        <v>1</v>
      </c>
      <c r="C43" s="40" t="s">
        <v>2</v>
      </c>
      <c r="D43" s="40" t="s">
        <v>37</v>
      </c>
      <c r="E43" s="40" t="s">
        <v>38</v>
      </c>
      <c r="F43" s="40" t="s">
        <v>376</v>
      </c>
      <c r="G43" t="s">
        <v>377</v>
      </c>
      <c r="H43" t="s">
        <v>378</v>
      </c>
      <c r="I43" t="s">
        <v>379</v>
      </c>
      <c r="J43" t="s">
        <v>380</v>
      </c>
      <c r="K43" t="s">
        <v>381</v>
      </c>
      <c r="L43" t="s">
        <v>382</v>
      </c>
    </row>
    <row r="44" spans="1:12">
      <c r="A44" s="2">
        <v>26</v>
      </c>
      <c r="B44" s="90" t="s">
        <v>383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6.25">
      <c r="A45" s="2">
        <v>27</v>
      </c>
      <c r="B45" s="5" t="s">
        <v>384</v>
      </c>
      <c r="C45" s="2" t="s">
        <v>385</v>
      </c>
      <c r="D45" s="2" t="s">
        <v>386</v>
      </c>
      <c r="E45" s="2" t="s">
        <v>387</v>
      </c>
      <c r="F45" s="2" t="s">
        <v>388</v>
      </c>
      <c r="G45" s="2" t="s">
        <v>389</v>
      </c>
      <c r="H45" s="2" t="s">
        <v>390</v>
      </c>
      <c r="I45" s="2" t="s">
        <v>391</v>
      </c>
      <c r="J45" s="43" t="s">
        <v>392</v>
      </c>
      <c r="K45" s="2" t="s">
        <v>393</v>
      </c>
      <c r="L45" s="2" t="s">
        <v>394</v>
      </c>
    </row>
    <row r="46" spans="1:12">
      <c r="A46" s="2">
        <v>28</v>
      </c>
      <c r="B46" s="90" t="s">
        <v>395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</row>
    <row r="47" spans="1:12">
      <c r="A47" s="2">
        <v>29</v>
      </c>
      <c r="B47" s="5" t="s">
        <v>3</v>
      </c>
      <c r="C47" s="6">
        <v>3376692</v>
      </c>
      <c r="D47" s="79">
        <v>911500</v>
      </c>
      <c r="E47" s="79">
        <v>1883065</v>
      </c>
      <c r="F47" s="79"/>
      <c r="G47" s="79">
        <v>930000</v>
      </c>
      <c r="H47" s="79"/>
      <c r="I47" s="79"/>
      <c r="J47" s="79"/>
      <c r="K47" s="79"/>
      <c r="L47" s="79">
        <f t="shared" ref="L47:L68" si="1">SUM(C47:K47)</f>
        <v>7101257</v>
      </c>
    </row>
    <row r="48" spans="1:12">
      <c r="A48" s="2">
        <v>30</v>
      </c>
      <c r="B48" s="5" t="s">
        <v>4</v>
      </c>
      <c r="C48" s="79"/>
      <c r="D48" s="79"/>
      <c r="E48" s="79">
        <v>173993</v>
      </c>
      <c r="F48" s="79"/>
      <c r="G48" s="79"/>
      <c r="H48" s="79"/>
      <c r="I48" s="79"/>
      <c r="J48" s="79"/>
      <c r="K48" s="79"/>
      <c r="L48" s="79">
        <f t="shared" si="1"/>
        <v>173993</v>
      </c>
    </row>
    <row r="49" spans="1:12">
      <c r="A49" s="2">
        <v>31</v>
      </c>
      <c r="B49" s="5" t="s">
        <v>5</v>
      </c>
      <c r="C49" s="79"/>
      <c r="D49" s="79"/>
      <c r="E49" s="79"/>
      <c r="F49" s="79"/>
      <c r="G49" s="79"/>
      <c r="H49" s="79"/>
      <c r="I49" s="79"/>
      <c r="J49" s="79"/>
      <c r="K49" s="79"/>
      <c r="L49" s="79">
        <f t="shared" si="1"/>
        <v>0</v>
      </c>
    </row>
    <row r="50" spans="1:12">
      <c r="A50" s="2">
        <v>32</v>
      </c>
      <c r="B50" s="5" t="s">
        <v>6</v>
      </c>
      <c r="C50" s="79"/>
      <c r="D50" s="79"/>
      <c r="E50" s="79"/>
      <c r="F50" s="79"/>
      <c r="G50" s="79"/>
      <c r="H50" s="79"/>
      <c r="I50" s="79"/>
      <c r="J50" s="79"/>
      <c r="K50" s="79"/>
      <c r="L50" s="79">
        <f t="shared" si="1"/>
        <v>0</v>
      </c>
    </row>
    <row r="51" spans="1:12">
      <c r="A51" s="2">
        <v>33</v>
      </c>
      <c r="B51" s="5" t="s">
        <v>7</v>
      </c>
      <c r="C51" s="6">
        <v>9930027</v>
      </c>
      <c r="D51" s="79">
        <v>1277132</v>
      </c>
      <c r="E51" s="79">
        <v>1327626</v>
      </c>
      <c r="F51" s="79"/>
      <c r="G51" s="79"/>
      <c r="H51" s="79">
        <v>2770311</v>
      </c>
      <c r="I51" s="79"/>
      <c r="J51" s="79"/>
      <c r="K51" s="79"/>
      <c r="L51" s="79">
        <f t="shared" si="1"/>
        <v>15305096</v>
      </c>
    </row>
    <row r="52" spans="1:12">
      <c r="A52" s="2">
        <v>34</v>
      </c>
      <c r="B52" s="5" t="s">
        <v>8</v>
      </c>
      <c r="C52" s="2"/>
      <c r="D52" s="2"/>
      <c r="E52" s="79"/>
      <c r="F52" s="79"/>
      <c r="G52" s="79"/>
      <c r="H52" s="79"/>
      <c r="I52" s="79"/>
      <c r="J52" s="79"/>
      <c r="K52" s="79"/>
      <c r="L52" s="79">
        <f t="shared" si="1"/>
        <v>0</v>
      </c>
    </row>
    <row r="53" spans="1:12">
      <c r="A53" s="2">
        <v>35</v>
      </c>
      <c r="B53" s="5" t="s">
        <v>9</v>
      </c>
      <c r="C53" s="79"/>
      <c r="D53" s="79"/>
      <c r="E53" s="79">
        <v>3000000</v>
      </c>
      <c r="F53" s="79"/>
      <c r="G53" s="79"/>
      <c r="H53" s="79"/>
      <c r="I53" s="79"/>
      <c r="J53" s="79"/>
      <c r="K53" s="79"/>
      <c r="L53" s="79">
        <f t="shared" si="1"/>
        <v>3000000</v>
      </c>
    </row>
    <row r="54" spans="1:12">
      <c r="A54" s="2">
        <v>36</v>
      </c>
      <c r="B54" s="5" t="s">
        <v>396</v>
      </c>
      <c r="C54" s="79"/>
      <c r="D54" s="79"/>
      <c r="E54" s="79"/>
      <c r="F54" s="79"/>
      <c r="G54" s="79">
        <v>599700</v>
      </c>
      <c r="H54" s="79"/>
      <c r="I54" s="79">
        <v>18000000</v>
      </c>
      <c r="J54" s="79"/>
      <c r="K54" s="79"/>
      <c r="L54" s="79">
        <f t="shared" si="1"/>
        <v>18599700</v>
      </c>
    </row>
    <row r="55" spans="1:12">
      <c r="A55" s="2">
        <v>37</v>
      </c>
      <c r="B55" s="5" t="s">
        <v>10</v>
      </c>
      <c r="C55" s="79"/>
      <c r="D55" s="79"/>
      <c r="E55" s="79">
        <v>1505000</v>
      </c>
      <c r="F55" s="79"/>
      <c r="G55" s="79"/>
      <c r="H55" s="79"/>
      <c r="I55" s="79"/>
      <c r="J55" s="79"/>
      <c r="K55" s="79"/>
      <c r="L55" s="79">
        <f t="shared" si="1"/>
        <v>1505000</v>
      </c>
    </row>
    <row r="56" spans="1:12">
      <c r="A56" s="2">
        <v>38</v>
      </c>
      <c r="B56" s="5" t="s">
        <v>11</v>
      </c>
      <c r="C56" s="79"/>
      <c r="D56" s="79"/>
      <c r="E56" s="79">
        <v>2285874</v>
      </c>
      <c r="F56" s="79"/>
      <c r="G56" s="79">
        <v>600000</v>
      </c>
      <c r="H56" s="79">
        <v>652400</v>
      </c>
      <c r="I56" s="79">
        <v>400000</v>
      </c>
      <c r="J56" s="79"/>
      <c r="K56" s="79">
        <v>3123235</v>
      </c>
      <c r="L56" s="79">
        <f t="shared" si="1"/>
        <v>7061509</v>
      </c>
    </row>
    <row r="57" spans="1:12">
      <c r="A57" s="2">
        <v>39</v>
      </c>
      <c r="B57" s="5" t="s">
        <v>12</v>
      </c>
      <c r="C57" s="79"/>
      <c r="D57" s="79"/>
      <c r="E57" s="79">
        <v>240000</v>
      </c>
      <c r="F57" s="79"/>
      <c r="G57" s="79"/>
      <c r="H57" s="79">
        <v>300000</v>
      </c>
      <c r="I57" s="79"/>
      <c r="J57" s="79"/>
      <c r="K57" s="79"/>
      <c r="L57" s="79">
        <f t="shared" si="1"/>
        <v>540000</v>
      </c>
    </row>
    <row r="58" spans="1:12">
      <c r="A58" s="2">
        <v>40</v>
      </c>
      <c r="B58" s="5" t="s">
        <v>13</v>
      </c>
      <c r="C58" s="79"/>
      <c r="D58" s="79"/>
      <c r="E58" s="79"/>
      <c r="F58" s="79"/>
      <c r="G58" s="79"/>
      <c r="H58" s="79"/>
      <c r="I58" s="79"/>
      <c r="J58" s="79"/>
      <c r="K58" s="79"/>
      <c r="L58" s="79">
        <f t="shared" si="1"/>
        <v>0</v>
      </c>
    </row>
    <row r="59" spans="1:12">
      <c r="A59" s="2">
        <v>41</v>
      </c>
      <c r="B59" s="5" t="s">
        <v>14</v>
      </c>
      <c r="C59" s="6">
        <v>584640</v>
      </c>
      <c r="D59" s="79">
        <v>97000</v>
      </c>
      <c r="E59" s="79">
        <v>229000</v>
      </c>
      <c r="F59" s="79"/>
      <c r="G59" s="79"/>
      <c r="H59" s="79"/>
      <c r="I59" s="79"/>
      <c r="J59" s="79"/>
      <c r="K59" s="79"/>
      <c r="L59" s="79">
        <f t="shared" si="1"/>
        <v>910640</v>
      </c>
    </row>
    <row r="60" spans="1:12">
      <c r="A60" s="2">
        <v>42</v>
      </c>
      <c r="B60" s="5" t="s">
        <v>397</v>
      </c>
      <c r="C60" s="6">
        <v>1263000</v>
      </c>
      <c r="D60" s="79">
        <v>280000</v>
      </c>
      <c r="E60" s="79">
        <v>1910000</v>
      </c>
      <c r="F60" s="79"/>
      <c r="G60" s="79"/>
      <c r="H60" s="79">
        <v>1100000</v>
      </c>
      <c r="I60" s="79"/>
      <c r="J60" s="79"/>
      <c r="K60" s="79"/>
      <c r="L60" s="79">
        <f t="shared" si="1"/>
        <v>4553000</v>
      </c>
    </row>
    <row r="61" spans="1:12">
      <c r="A61" s="2">
        <v>43</v>
      </c>
      <c r="B61" s="5" t="s">
        <v>398</v>
      </c>
      <c r="C61" s="79"/>
      <c r="D61" s="79"/>
      <c r="E61" s="79"/>
      <c r="F61" s="79"/>
      <c r="G61" s="79">
        <v>255000</v>
      </c>
      <c r="H61" s="79"/>
      <c r="I61" s="79"/>
      <c r="J61" s="79"/>
      <c r="K61" s="79"/>
      <c r="L61" s="79">
        <f t="shared" si="1"/>
        <v>255000</v>
      </c>
    </row>
    <row r="62" spans="1:12">
      <c r="A62" s="2"/>
      <c r="B62" s="5" t="s">
        <v>399</v>
      </c>
      <c r="C62" s="79"/>
      <c r="D62" s="79"/>
      <c r="E62" s="79"/>
      <c r="F62" s="79"/>
      <c r="G62" s="79">
        <v>2876993</v>
      </c>
      <c r="H62" s="79"/>
      <c r="I62" s="79"/>
      <c r="J62" s="79"/>
      <c r="K62" s="79"/>
      <c r="L62" s="79">
        <f t="shared" si="1"/>
        <v>2876993</v>
      </c>
    </row>
    <row r="63" spans="1:12">
      <c r="A63" s="2"/>
      <c r="B63" s="5" t="s">
        <v>400</v>
      </c>
      <c r="C63" s="79"/>
      <c r="D63" s="79"/>
      <c r="E63" s="79"/>
      <c r="F63" s="79"/>
      <c r="G63" s="79">
        <v>100000</v>
      </c>
      <c r="H63" s="79"/>
      <c r="I63" s="79"/>
      <c r="J63" s="79"/>
      <c r="K63" s="79"/>
      <c r="L63" s="79">
        <f t="shared" si="1"/>
        <v>100000</v>
      </c>
    </row>
    <row r="64" spans="1:12">
      <c r="A64" s="2">
        <v>44</v>
      </c>
      <c r="B64" s="5" t="s">
        <v>15</v>
      </c>
      <c r="C64" s="79"/>
      <c r="D64" s="79"/>
      <c r="E64" s="79"/>
      <c r="F64" s="79"/>
      <c r="G64" s="79"/>
      <c r="H64" s="79"/>
      <c r="I64" s="79"/>
      <c r="J64" s="79"/>
      <c r="K64" s="79"/>
      <c r="L64" s="79">
        <f t="shared" si="1"/>
        <v>0</v>
      </c>
    </row>
    <row r="65" spans="1:12">
      <c r="A65" s="2">
        <v>45</v>
      </c>
      <c r="B65" s="5" t="s">
        <v>401</v>
      </c>
      <c r="C65" s="79"/>
      <c r="D65" s="79"/>
      <c r="E65" s="79"/>
      <c r="F65" s="79"/>
      <c r="G65" s="79">
        <v>4488342</v>
      </c>
      <c r="H65" s="79"/>
      <c r="I65" s="79"/>
      <c r="J65" s="79"/>
      <c r="K65" s="79"/>
      <c r="L65" s="79">
        <f t="shared" si="1"/>
        <v>4488342</v>
      </c>
    </row>
    <row r="66" spans="1:12">
      <c r="A66" s="2">
        <v>46</v>
      </c>
      <c r="B66" s="5" t="s">
        <v>16</v>
      </c>
      <c r="C66" s="6">
        <v>3196477</v>
      </c>
      <c r="D66" s="79">
        <v>804518</v>
      </c>
      <c r="E66" s="79">
        <v>925000</v>
      </c>
      <c r="F66" s="79"/>
      <c r="G66" s="79"/>
      <c r="H66" s="79"/>
      <c r="I66" s="79"/>
      <c r="J66" s="79"/>
      <c r="K66" s="79"/>
      <c r="L66" s="79">
        <f t="shared" si="1"/>
        <v>4925995</v>
      </c>
    </row>
    <row r="67" spans="1:12" ht="30.75" customHeight="1">
      <c r="A67" s="2">
        <v>47</v>
      </c>
      <c r="B67" s="91" t="s">
        <v>17</v>
      </c>
      <c r="C67" s="79"/>
      <c r="D67" s="79"/>
      <c r="E67" s="79"/>
      <c r="F67" s="79">
        <v>4667110</v>
      </c>
      <c r="G67" s="79"/>
      <c r="H67" s="79"/>
      <c r="I67" s="79"/>
      <c r="J67" s="79"/>
      <c r="K67" s="79"/>
      <c r="L67" s="79">
        <f t="shared" si="1"/>
        <v>4667110</v>
      </c>
    </row>
    <row r="68" spans="1:12">
      <c r="A68" s="2">
        <v>48</v>
      </c>
      <c r="B68" s="2" t="s">
        <v>402</v>
      </c>
      <c r="C68" s="79"/>
      <c r="D68" s="79"/>
      <c r="E68" s="79"/>
      <c r="F68" s="79"/>
      <c r="G68" s="79"/>
      <c r="H68" s="79"/>
      <c r="I68" s="79"/>
      <c r="J68" s="79">
        <v>917712</v>
      </c>
      <c r="K68" s="79"/>
      <c r="L68" s="79">
        <f t="shared" si="1"/>
        <v>917712</v>
      </c>
    </row>
    <row r="69" spans="1:12">
      <c r="A69" s="2">
        <v>49</v>
      </c>
      <c r="B69" s="5" t="s">
        <v>403</v>
      </c>
      <c r="C69" s="78">
        <f t="shared" ref="C69:L69" si="2">SUM(C47:C68)</f>
        <v>18350836</v>
      </c>
      <c r="D69" s="78">
        <f t="shared" si="2"/>
        <v>3370150</v>
      </c>
      <c r="E69" s="78">
        <f t="shared" si="2"/>
        <v>13479558</v>
      </c>
      <c r="F69" s="78">
        <f t="shared" si="2"/>
        <v>4667110</v>
      </c>
      <c r="G69" s="78">
        <f t="shared" si="2"/>
        <v>9850035</v>
      </c>
      <c r="H69" s="78">
        <f t="shared" si="2"/>
        <v>4822711</v>
      </c>
      <c r="I69" s="78">
        <f t="shared" si="2"/>
        <v>18400000</v>
      </c>
      <c r="J69" s="78">
        <f t="shared" si="2"/>
        <v>917712</v>
      </c>
      <c r="K69" s="78">
        <f t="shared" si="2"/>
        <v>3123235</v>
      </c>
      <c r="L69" s="78">
        <f t="shared" si="2"/>
        <v>76981347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1" sqref="F11"/>
    </sheetView>
  </sheetViews>
  <sheetFormatPr defaultRowHeight="15"/>
  <cols>
    <col min="1" max="1" width="4.5703125" customWidth="1"/>
    <col min="2" max="2" width="36.7109375" customWidth="1"/>
    <col min="3" max="3" width="13" customWidth="1"/>
    <col min="6" max="6" width="11.28515625" customWidth="1"/>
    <col min="7" max="7" width="13" customWidth="1"/>
  </cols>
  <sheetData>
    <row r="1" spans="1:7">
      <c r="B1" s="40" t="s">
        <v>458</v>
      </c>
    </row>
    <row r="2" spans="1:7">
      <c r="B2" t="s">
        <v>0</v>
      </c>
      <c r="D2" t="s">
        <v>404</v>
      </c>
    </row>
    <row r="3" spans="1:7">
      <c r="A3" s="1" t="s">
        <v>405</v>
      </c>
    </row>
    <row r="4" spans="1:7">
      <c r="B4" t="s">
        <v>30</v>
      </c>
      <c r="C4" t="s">
        <v>31</v>
      </c>
      <c r="D4" t="s">
        <v>32</v>
      </c>
      <c r="E4" t="s">
        <v>33</v>
      </c>
      <c r="F4" t="s">
        <v>348</v>
      </c>
      <c r="G4" t="s">
        <v>377</v>
      </c>
    </row>
    <row r="5" spans="1:7">
      <c r="A5" s="4" t="s">
        <v>406</v>
      </c>
      <c r="B5" s="4" t="s">
        <v>407</v>
      </c>
      <c r="C5" s="4" t="s">
        <v>408</v>
      </c>
      <c r="D5" s="47" t="s">
        <v>110</v>
      </c>
      <c r="E5" s="47" t="s">
        <v>409</v>
      </c>
      <c r="F5" s="47" t="s">
        <v>394</v>
      </c>
      <c r="G5" s="92" t="s">
        <v>21</v>
      </c>
    </row>
    <row r="6" spans="1:7">
      <c r="A6" s="2">
        <v>1</v>
      </c>
      <c r="B6" s="2" t="s">
        <v>410</v>
      </c>
      <c r="C6" s="6">
        <v>314961</v>
      </c>
      <c r="D6" s="6"/>
      <c r="E6" s="6"/>
      <c r="F6" s="6">
        <v>314961</v>
      </c>
      <c r="G6" s="77">
        <v>129124</v>
      </c>
    </row>
    <row r="7" spans="1:7">
      <c r="A7" s="2">
        <v>2</v>
      </c>
      <c r="B7" s="2" t="s">
        <v>411</v>
      </c>
      <c r="C7" s="6">
        <v>85039</v>
      </c>
      <c r="D7" s="6"/>
      <c r="E7" s="6"/>
      <c r="F7" s="6">
        <f>SUM(C7:E7)</f>
        <v>85039</v>
      </c>
      <c r="G7" s="77">
        <v>85039</v>
      </c>
    </row>
    <row r="8" spans="1:7">
      <c r="A8" s="2">
        <v>3</v>
      </c>
      <c r="B8" s="2" t="s">
        <v>412</v>
      </c>
      <c r="C8" s="6"/>
      <c r="D8" s="6"/>
      <c r="E8" s="6"/>
      <c r="F8" s="6"/>
      <c r="G8" s="77">
        <v>13140000</v>
      </c>
    </row>
    <row r="9" spans="1:7">
      <c r="A9" s="2">
        <v>4</v>
      </c>
      <c r="B9" s="2" t="s">
        <v>413</v>
      </c>
      <c r="C9" s="6"/>
      <c r="D9" s="6"/>
      <c r="E9" s="6"/>
      <c r="F9" s="6"/>
      <c r="G9" s="77">
        <v>4860000</v>
      </c>
    </row>
    <row r="10" spans="1:7">
      <c r="A10" s="2"/>
      <c r="B10" s="2"/>
      <c r="C10" s="6"/>
      <c r="D10" s="6"/>
      <c r="E10" s="6"/>
      <c r="F10" s="6">
        <f>SUM(C10:E10)</f>
        <v>0</v>
      </c>
      <c r="G10" s="77"/>
    </row>
    <row r="11" spans="1:7">
      <c r="A11" s="2">
        <v>5</v>
      </c>
      <c r="B11" s="4" t="s">
        <v>414</v>
      </c>
      <c r="C11" s="7">
        <f>SUM(C6:C10)</f>
        <v>400000</v>
      </c>
      <c r="D11" s="7">
        <f>SUM(D6:D10)</f>
        <v>0</v>
      </c>
      <c r="E11" s="7">
        <f>SUM(E6:E10)</f>
        <v>0</v>
      </c>
      <c r="F11" s="7">
        <f>SUM(F6:F10)</f>
        <v>400000</v>
      </c>
      <c r="G11" s="7">
        <f>SUM(G6:G10)</f>
        <v>18214163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13" sqref="F13"/>
    </sheetView>
  </sheetViews>
  <sheetFormatPr defaultRowHeight="15"/>
  <cols>
    <col min="1" max="1" width="5" customWidth="1"/>
    <col min="2" max="2" width="56.140625" customWidth="1"/>
    <col min="3" max="3" width="12.7109375" customWidth="1"/>
    <col min="4" max="4" width="11.85546875" customWidth="1"/>
    <col min="6" max="6" width="12.28515625" customWidth="1"/>
    <col min="7" max="7" width="13.28515625" customWidth="1"/>
  </cols>
  <sheetData>
    <row r="1" spans="1:7">
      <c r="B1" s="40" t="s">
        <v>459</v>
      </c>
    </row>
    <row r="2" spans="1:7">
      <c r="C2" t="s">
        <v>0</v>
      </c>
    </row>
    <row r="3" spans="1:7">
      <c r="A3" s="1" t="s">
        <v>415</v>
      </c>
      <c r="B3" s="40"/>
    </row>
    <row r="4" spans="1:7">
      <c r="B4" t="s">
        <v>1</v>
      </c>
      <c r="C4" t="s">
        <v>2</v>
      </c>
      <c r="D4" t="s">
        <v>37</v>
      </c>
      <c r="E4" t="s">
        <v>33</v>
      </c>
      <c r="F4" t="s">
        <v>348</v>
      </c>
      <c r="G4" t="s">
        <v>377</v>
      </c>
    </row>
    <row r="5" spans="1:7">
      <c r="A5" s="4" t="s">
        <v>416</v>
      </c>
      <c r="B5" s="4" t="s">
        <v>417</v>
      </c>
      <c r="C5" s="4" t="s">
        <v>408</v>
      </c>
      <c r="D5" s="4" t="s">
        <v>418</v>
      </c>
      <c r="E5" s="47" t="s">
        <v>409</v>
      </c>
      <c r="F5" s="47" t="s">
        <v>394</v>
      </c>
      <c r="G5" s="92" t="s">
        <v>21</v>
      </c>
    </row>
    <row r="6" spans="1:7">
      <c r="A6" s="2">
        <v>1</v>
      </c>
      <c r="B6" s="2" t="s">
        <v>419</v>
      </c>
      <c r="C6" s="6"/>
      <c r="D6" s="6">
        <v>2181347</v>
      </c>
      <c r="E6" s="6"/>
      <c r="F6" s="6">
        <f t="shared" ref="F6:F17" si="0">SUM(C6:E6)</f>
        <v>2181347</v>
      </c>
      <c r="G6" s="77">
        <v>2181347</v>
      </c>
    </row>
    <row r="7" spans="1:7">
      <c r="A7" s="93">
        <v>2</v>
      </c>
      <c r="B7" s="2" t="s">
        <v>411</v>
      </c>
      <c r="C7" s="6"/>
      <c r="D7" s="6">
        <v>588964</v>
      </c>
      <c r="E7" s="6"/>
      <c r="F7" s="6">
        <f t="shared" si="0"/>
        <v>588964</v>
      </c>
      <c r="G7" s="77">
        <v>588964</v>
      </c>
    </row>
    <row r="8" spans="1:7">
      <c r="A8" s="93">
        <v>3</v>
      </c>
      <c r="B8" s="2" t="s">
        <v>420</v>
      </c>
      <c r="C8" s="6"/>
      <c r="D8" s="6">
        <v>120000</v>
      </c>
      <c r="E8" s="6"/>
      <c r="F8" s="6">
        <f t="shared" si="0"/>
        <v>120000</v>
      </c>
      <c r="G8" s="77">
        <v>120000</v>
      </c>
    </row>
    <row r="9" spans="1:7">
      <c r="A9" s="93">
        <v>4</v>
      </c>
      <c r="B9" s="2" t="s">
        <v>411</v>
      </c>
      <c r="C9" s="6"/>
      <c r="D9" s="6">
        <v>32400</v>
      </c>
      <c r="E9" s="6"/>
      <c r="F9" s="6">
        <f t="shared" si="0"/>
        <v>32400</v>
      </c>
      <c r="G9" s="77">
        <v>32400</v>
      </c>
    </row>
    <row r="10" spans="1:7">
      <c r="A10" s="93">
        <v>5</v>
      </c>
      <c r="B10" s="2" t="s">
        <v>421</v>
      </c>
      <c r="C10" s="6">
        <v>393701</v>
      </c>
      <c r="D10" s="6"/>
      <c r="E10" s="6"/>
      <c r="F10" s="6">
        <f t="shared" si="0"/>
        <v>393701</v>
      </c>
      <c r="G10" s="77">
        <v>393701</v>
      </c>
    </row>
    <row r="11" spans="1:7">
      <c r="A11" s="93">
        <v>6</v>
      </c>
      <c r="B11" s="2" t="s">
        <v>411</v>
      </c>
      <c r="C11" s="6">
        <v>106299</v>
      </c>
      <c r="D11" s="6"/>
      <c r="E11" s="6"/>
      <c r="F11" s="6">
        <f t="shared" si="0"/>
        <v>106299</v>
      </c>
      <c r="G11" s="77">
        <v>106299</v>
      </c>
    </row>
    <row r="12" spans="1:7">
      <c r="A12" s="93">
        <v>7</v>
      </c>
      <c r="B12" s="2" t="s">
        <v>422</v>
      </c>
      <c r="C12" s="6">
        <v>393701</v>
      </c>
      <c r="D12" s="6"/>
      <c r="E12" s="6"/>
      <c r="F12" s="6">
        <f t="shared" si="0"/>
        <v>393701</v>
      </c>
      <c r="G12" s="77">
        <v>393701</v>
      </c>
    </row>
    <row r="13" spans="1:7">
      <c r="A13" s="93">
        <v>8</v>
      </c>
      <c r="B13" s="2" t="s">
        <v>411</v>
      </c>
      <c r="C13" s="6">
        <v>106299</v>
      </c>
      <c r="D13" s="6"/>
      <c r="E13" s="6"/>
      <c r="F13" s="6">
        <f t="shared" si="0"/>
        <v>106299</v>
      </c>
      <c r="G13" s="77">
        <v>106299</v>
      </c>
    </row>
    <row r="14" spans="1:7" ht="18" customHeight="1">
      <c r="A14" s="93">
        <v>9</v>
      </c>
      <c r="B14" s="43" t="s">
        <v>423</v>
      </c>
      <c r="C14" s="6">
        <v>236220</v>
      </c>
      <c r="D14" s="6"/>
      <c r="E14" s="6"/>
      <c r="F14" s="6">
        <f t="shared" si="0"/>
        <v>236220</v>
      </c>
      <c r="G14" s="77">
        <v>236220</v>
      </c>
    </row>
    <row r="15" spans="1:7">
      <c r="A15" s="93">
        <v>10</v>
      </c>
      <c r="B15" s="2" t="s">
        <v>411</v>
      </c>
      <c r="C15" s="6">
        <v>63780</v>
      </c>
      <c r="D15" s="6"/>
      <c r="E15" s="6"/>
      <c r="F15" s="6">
        <f t="shared" si="0"/>
        <v>63780</v>
      </c>
      <c r="G15" s="77">
        <v>63780</v>
      </c>
    </row>
    <row r="16" spans="1:7">
      <c r="A16" s="93">
        <v>11</v>
      </c>
      <c r="B16" s="2" t="s">
        <v>424</v>
      </c>
      <c r="C16" s="6"/>
      <c r="D16" s="6">
        <v>472441</v>
      </c>
      <c r="E16" s="6"/>
      <c r="F16" s="6">
        <f t="shared" si="0"/>
        <v>472441</v>
      </c>
      <c r="G16" s="77">
        <v>472441</v>
      </c>
    </row>
    <row r="17" spans="1:7">
      <c r="A17" s="93">
        <v>12</v>
      </c>
      <c r="B17" s="2" t="s">
        <v>411</v>
      </c>
      <c r="C17" s="6"/>
      <c r="D17" s="6">
        <v>127559</v>
      </c>
      <c r="E17" s="6"/>
      <c r="F17" s="6">
        <f t="shared" si="0"/>
        <v>127559</v>
      </c>
      <c r="G17" s="77">
        <v>127559</v>
      </c>
    </row>
    <row r="18" spans="1:7">
      <c r="A18" s="93">
        <v>13</v>
      </c>
      <c r="B18" s="2" t="s">
        <v>425</v>
      </c>
      <c r="C18" s="6"/>
      <c r="D18" s="6"/>
      <c r="E18" s="6"/>
      <c r="F18" s="6"/>
      <c r="G18" s="77">
        <v>185836</v>
      </c>
    </row>
    <row r="19" spans="1:7">
      <c r="A19" s="2">
        <v>14</v>
      </c>
      <c r="B19" s="4" t="s">
        <v>426</v>
      </c>
      <c r="C19" s="94">
        <f>SUM(C6:C17)</f>
        <v>1300000</v>
      </c>
      <c r="D19" s="94">
        <f>SUM(D6:D17)</f>
        <v>3522711</v>
      </c>
      <c r="E19" s="94">
        <f>SUM(E6:E17)</f>
        <v>0</v>
      </c>
      <c r="F19" s="94">
        <f>SUM(F6:F17)</f>
        <v>4822711</v>
      </c>
      <c r="G19" s="94">
        <f>SUM(G6:G18)</f>
        <v>5008547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12" sqref="B12"/>
    </sheetView>
  </sheetViews>
  <sheetFormatPr defaultRowHeight="15"/>
  <cols>
    <col min="1" max="1" width="4.28515625" customWidth="1"/>
    <col min="2" max="2" width="51.5703125" customWidth="1"/>
    <col min="3" max="3" width="16" customWidth="1"/>
    <col min="4" max="4" width="18.140625" customWidth="1"/>
  </cols>
  <sheetData>
    <row r="1" spans="1:4">
      <c r="B1" t="s">
        <v>460</v>
      </c>
      <c r="D1" s="8"/>
    </row>
    <row r="2" spans="1:4">
      <c r="B2" t="s">
        <v>0</v>
      </c>
      <c r="D2" s="8"/>
    </row>
    <row r="3" spans="1:4">
      <c r="D3" s="8"/>
    </row>
    <row r="4" spans="1:4">
      <c r="B4" s="1" t="s">
        <v>427</v>
      </c>
      <c r="C4" s="95" t="s">
        <v>428</v>
      </c>
      <c r="D4" s="8"/>
    </row>
    <row r="5" spans="1:4">
      <c r="A5" s="2" t="s">
        <v>406</v>
      </c>
      <c r="B5" s="2" t="s">
        <v>1</v>
      </c>
      <c r="C5" s="2" t="s">
        <v>2</v>
      </c>
      <c r="D5" s="92" t="s">
        <v>37</v>
      </c>
    </row>
    <row r="6" spans="1:4">
      <c r="A6" s="2">
        <v>1</v>
      </c>
      <c r="B6" s="4" t="s">
        <v>19</v>
      </c>
      <c r="C6" s="2" t="s">
        <v>461</v>
      </c>
      <c r="D6" s="77" t="s">
        <v>462</v>
      </c>
    </row>
    <row r="7" spans="1:4">
      <c r="A7" s="2"/>
      <c r="B7" s="2"/>
      <c r="C7" s="2"/>
      <c r="D7" s="77"/>
    </row>
    <row r="8" spans="1:4">
      <c r="A8" s="2">
        <v>2</v>
      </c>
      <c r="B8" s="4" t="s">
        <v>429</v>
      </c>
      <c r="C8" s="4" t="s">
        <v>430</v>
      </c>
      <c r="D8" s="77"/>
    </row>
    <row r="9" spans="1:4">
      <c r="A9" s="2">
        <v>3</v>
      </c>
      <c r="B9" s="4" t="s">
        <v>431</v>
      </c>
      <c r="C9" s="6"/>
      <c r="D9" s="77"/>
    </row>
    <row r="10" spans="1:4">
      <c r="A10" s="2">
        <v>4</v>
      </c>
      <c r="B10" s="34" t="s">
        <v>432</v>
      </c>
      <c r="C10" s="6">
        <v>2876993</v>
      </c>
      <c r="D10" s="77">
        <v>2517121</v>
      </c>
    </row>
    <row r="11" spans="1:4">
      <c r="A11" s="2"/>
      <c r="B11" s="34" t="s">
        <v>433</v>
      </c>
      <c r="C11" s="6"/>
      <c r="D11" s="77">
        <v>359872</v>
      </c>
    </row>
    <row r="12" spans="1:4">
      <c r="A12" s="2">
        <v>5</v>
      </c>
      <c r="B12" s="34" t="s">
        <v>434</v>
      </c>
      <c r="C12" s="6">
        <v>110000</v>
      </c>
      <c r="D12" s="77">
        <v>110000</v>
      </c>
    </row>
    <row r="13" spans="1:4">
      <c r="A13" s="2">
        <v>6</v>
      </c>
      <c r="B13" s="34" t="s">
        <v>435</v>
      </c>
      <c r="C13" s="6">
        <v>4488342</v>
      </c>
      <c r="D13" s="77">
        <v>4488342</v>
      </c>
    </row>
    <row r="14" spans="1:4">
      <c r="A14" s="2">
        <v>7</v>
      </c>
      <c r="B14" s="34" t="s">
        <v>436</v>
      </c>
      <c r="C14" s="6">
        <v>70000</v>
      </c>
      <c r="D14" s="77">
        <v>70000</v>
      </c>
    </row>
    <row r="15" spans="1:4">
      <c r="A15" s="2">
        <v>8</v>
      </c>
      <c r="B15" s="34" t="s">
        <v>437</v>
      </c>
      <c r="C15" s="6">
        <v>20000</v>
      </c>
      <c r="D15" s="77">
        <v>20000</v>
      </c>
    </row>
    <row r="16" spans="1:4">
      <c r="A16" s="2">
        <v>9</v>
      </c>
      <c r="B16" s="34" t="s">
        <v>438</v>
      </c>
      <c r="C16" s="6">
        <v>20000</v>
      </c>
      <c r="D16" s="77">
        <v>20000</v>
      </c>
    </row>
    <row r="17" spans="1:4">
      <c r="A17" s="2">
        <v>10</v>
      </c>
      <c r="B17" s="34" t="s">
        <v>439</v>
      </c>
      <c r="C17" s="6">
        <v>10000</v>
      </c>
      <c r="D17" s="77">
        <v>10000</v>
      </c>
    </row>
    <row r="18" spans="1:4">
      <c r="A18" s="2">
        <v>11</v>
      </c>
      <c r="B18" s="34" t="s">
        <v>440</v>
      </c>
      <c r="C18" s="6">
        <v>100000</v>
      </c>
      <c r="D18" s="77">
        <v>100000</v>
      </c>
    </row>
    <row r="19" spans="1:4">
      <c r="A19" s="2">
        <v>12</v>
      </c>
      <c r="B19" s="34" t="s">
        <v>441</v>
      </c>
      <c r="C19" s="6">
        <v>100000</v>
      </c>
      <c r="D19" s="77">
        <v>100000</v>
      </c>
    </row>
    <row r="20" spans="1:4">
      <c r="A20" s="2">
        <v>13</v>
      </c>
      <c r="B20" s="34" t="s">
        <v>442</v>
      </c>
      <c r="C20" s="6">
        <v>140000</v>
      </c>
      <c r="D20" s="77">
        <v>140000</v>
      </c>
    </row>
    <row r="21" spans="1:4">
      <c r="A21" s="2">
        <v>14</v>
      </c>
      <c r="B21" s="34" t="s">
        <v>443</v>
      </c>
      <c r="C21" s="6">
        <v>202000</v>
      </c>
      <c r="D21" s="77">
        <v>202000</v>
      </c>
    </row>
    <row r="22" spans="1:4">
      <c r="A22" s="2">
        <v>15</v>
      </c>
      <c r="B22" s="34" t="s">
        <v>444</v>
      </c>
      <c r="C22" s="6">
        <v>10000</v>
      </c>
      <c r="D22" s="77">
        <v>10000</v>
      </c>
    </row>
    <row r="23" spans="1:4">
      <c r="A23" s="2">
        <v>16</v>
      </c>
      <c r="B23" s="34" t="s">
        <v>445</v>
      </c>
      <c r="C23" s="6">
        <v>450000</v>
      </c>
      <c r="D23" s="77">
        <v>450000</v>
      </c>
    </row>
    <row r="24" spans="1:4">
      <c r="A24" s="2">
        <v>17</v>
      </c>
      <c r="B24" s="4" t="s">
        <v>25</v>
      </c>
      <c r="C24" s="7">
        <f>SUM(C10:C23)</f>
        <v>8597335</v>
      </c>
      <c r="D24" s="7">
        <f>SUM(D10:D23)</f>
        <v>8597335</v>
      </c>
    </row>
    <row r="25" spans="1:4">
      <c r="A25" s="2"/>
      <c r="B25" s="2"/>
      <c r="C25" s="6"/>
      <c r="D25" s="77"/>
    </row>
    <row r="26" spans="1:4">
      <c r="A26" s="2">
        <v>18</v>
      </c>
      <c r="B26" s="4" t="s">
        <v>446</v>
      </c>
      <c r="C26" s="6"/>
      <c r="D26" s="77"/>
    </row>
    <row r="27" spans="1:4">
      <c r="A27" s="2"/>
      <c r="B27" s="4"/>
      <c r="C27" s="6"/>
      <c r="D27" s="77"/>
    </row>
    <row r="28" spans="1:4">
      <c r="A28" s="2">
        <v>19</v>
      </c>
      <c r="B28" s="96" t="s">
        <v>447</v>
      </c>
      <c r="C28" s="6">
        <v>600000</v>
      </c>
      <c r="D28" s="77">
        <v>600000</v>
      </c>
    </row>
    <row r="29" spans="1:4">
      <c r="A29" s="2">
        <v>20</v>
      </c>
      <c r="B29" s="34" t="s">
        <v>448</v>
      </c>
      <c r="C29" s="6">
        <v>25000</v>
      </c>
      <c r="D29" s="77">
        <v>25000</v>
      </c>
    </row>
    <row r="30" spans="1:4">
      <c r="A30" s="2">
        <v>21</v>
      </c>
      <c r="B30" s="34" t="s">
        <v>449</v>
      </c>
      <c r="C30" s="6">
        <v>100000</v>
      </c>
      <c r="D30" s="77">
        <v>100000</v>
      </c>
    </row>
    <row r="31" spans="1:4">
      <c r="A31" s="2">
        <v>22</v>
      </c>
      <c r="B31" s="34" t="s">
        <v>450</v>
      </c>
      <c r="C31" s="6">
        <v>100000</v>
      </c>
      <c r="D31" s="77">
        <v>100000</v>
      </c>
    </row>
    <row r="32" spans="1:4">
      <c r="A32" s="2">
        <v>23</v>
      </c>
      <c r="B32" s="34" t="s">
        <v>451</v>
      </c>
      <c r="C32" s="6">
        <v>15000</v>
      </c>
      <c r="D32" s="77">
        <v>15000</v>
      </c>
    </row>
    <row r="33" spans="1:4">
      <c r="A33" s="2">
        <v>24</v>
      </c>
      <c r="B33" s="34" t="s">
        <v>452</v>
      </c>
      <c r="C33" s="6"/>
      <c r="D33" s="77">
        <v>397700</v>
      </c>
    </row>
    <row r="34" spans="1:4">
      <c r="A34" s="2">
        <v>25</v>
      </c>
      <c r="B34" s="34" t="s">
        <v>453</v>
      </c>
      <c r="C34" s="6">
        <v>15000</v>
      </c>
      <c r="D34" s="77">
        <v>15000</v>
      </c>
    </row>
    <row r="35" spans="1:4">
      <c r="A35" s="2">
        <v>26</v>
      </c>
      <c r="B35" s="4" t="s">
        <v>25</v>
      </c>
      <c r="C35" s="7">
        <f>SUM(C28:C34)</f>
        <v>855000</v>
      </c>
      <c r="D35" s="7">
        <f>SUM(D28:D34)</f>
        <v>1252700</v>
      </c>
    </row>
    <row r="36" spans="1:4">
      <c r="A36" s="2">
        <v>27</v>
      </c>
      <c r="B36" s="4" t="s">
        <v>29</v>
      </c>
      <c r="C36" s="7">
        <f>C24+C35</f>
        <v>9452335</v>
      </c>
      <c r="D36" s="7">
        <f>D24+D35</f>
        <v>9850035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2. Pénzmaradvány</vt:lpstr>
      <vt:lpstr>4.Mérleg</vt:lpstr>
      <vt:lpstr>5.bev. forrásonként</vt:lpstr>
      <vt:lpstr>6. Kiadások</vt:lpstr>
      <vt:lpstr>8. felújítás</vt:lpstr>
      <vt:lpstr>9. Beruházások</vt:lpstr>
      <vt:lpstr>18. egyéb működési tám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Szilvi</cp:lastModifiedBy>
  <dcterms:created xsi:type="dcterms:W3CDTF">2017-10-05T10:53:03Z</dcterms:created>
  <dcterms:modified xsi:type="dcterms:W3CDTF">2017-10-05T11:23:55Z</dcterms:modified>
</cp:coreProperties>
</file>