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0"/>
  </bookViews>
  <sheets>
    <sheet name="1.be-ki" sheetId="1" r:id="rId1"/>
    <sheet name="2.kiad." sheetId="2" r:id="rId2"/>
    <sheet name="3.felhalm." sheetId="3" r:id="rId3"/>
    <sheet name="4.létsz." sheetId="4" r:id="rId4"/>
    <sheet name="5.szoc,átad" sheetId="5" r:id="rId5"/>
    <sheet name="6.több év" sheetId="6" r:id="rId6"/>
  </sheets>
  <definedNames/>
  <calcPr fullCalcOnLoad="1"/>
</workbook>
</file>

<file path=xl/sharedStrings.xml><?xml version="1.0" encoding="utf-8"?>
<sst xmlns="http://schemas.openxmlformats.org/spreadsheetml/2006/main" count="251" uniqueCount="143">
  <si>
    <t>Bevételek</t>
  </si>
  <si>
    <t>Kiadások</t>
  </si>
  <si>
    <t>Saját bevételek</t>
  </si>
  <si>
    <t>(adatok ezer Ft-ban)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</si>
  <si>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</si>
  <si>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</si>
  <si>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</si>
  <si>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</si>
  <si>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</si>
  <si>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</si>
  <si>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</si>
  <si>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</si>
  <si>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</si>
  <si>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</si>
  <si>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Hitelek</t>
  </si>
  <si>
    <t>Speciális tám.</t>
  </si>
  <si>
    <t>Összesen:</t>
  </si>
  <si>
    <t>Felhalmozási célú</t>
  </si>
  <si>
    <t>nem köt</t>
  </si>
  <si>
    <t>Beruházás</t>
  </si>
  <si>
    <t>Felújítás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</si>
  <si>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</si>
  <si>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</si>
  <si>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</si>
  <si>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</si>
  <si>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</si>
  <si>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</si>
  <si>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</si>
  <si>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</si>
  <si>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</si>
  <si>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</si>
  <si>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</si>
  <si>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</si>
  <si>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</si>
  <si>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</si>
  <si>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</si>
  <si>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</si>
  <si>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Önkormányzat:</t>
  </si>
  <si>
    <t>1 fő</t>
  </si>
  <si>
    <t xml:space="preserve"> közalkalmazott</t>
  </si>
  <si>
    <t>Falugondnoki, tanyagondnoki szolgáltatás</t>
  </si>
  <si>
    <t>Közfoglalkoztatottak:</t>
  </si>
  <si>
    <t xml:space="preserve"> egyéb bérrendszer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</si>
  <si>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</si>
  <si>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</si>
  <si>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</si>
  <si>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</si>
  <si>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</si>
  <si>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</si>
  <si>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</si>
  <si>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>4. Közösségi szolg.támog.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</si>
  <si>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</si>
  <si>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</si>
  <si>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</si>
  <si>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</si>
  <si>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</si>
  <si>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</si>
  <si>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</si>
  <si>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Működési</t>
  </si>
  <si>
    <t>2015.év</t>
  </si>
  <si>
    <t>Saját bevétel</t>
  </si>
  <si>
    <t xml:space="preserve"> ebből: intézményi bevétel</t>
  </si>
  <si>
    <t xml:space="preserve"> ebből: helyi adók</t>
  </si>
  <si>
    <t>Átengedett adók</t>
  </si>
  <si>
    <t>Támogatás ért.bevétel</t>
  </si>
  <si>
    <t xml:space="preserve">Támogatás </t>
  </si>
  <si>
    <t>Összesen működési bevétel</t>
  </si>
  <si>
    <t>Összesen műk.kiadás</t>
  </si>
  <si>
    <t>2014.év</t>
  </si>
  <si>
    <t xml:space="preserve"> ebből: önk.vagyon hasznosításából bev.</t>
  </si>
  <si>
    <t>Támogatás értékű bevétel</t>
  </si>
  <si>
    <t>Összesen felhalmozási célú bevétel</t>
  </si>
  <si>
    <t>Össz.felhalcélú kiadás</t>
  </si>
  <si>
    <t>Mindösszesen bevétel</t>
  </si>
  <si>
    <t>Mindösszesen kiadás</t>
  </si>
  <si>
    <t>állam ig.</t>
  </si>
  <si>
    <t>Kieg.támogatás</t>
  </si>
  <si>
    <t xml:space="preserve"> ebből: önk.vagyon bérbead.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</si>
  <si>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</si>
  <si>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</si>
  <si>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</si>
  <si>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</si>
  <si>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</si>
  <si>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II. Beruházások</t>
  </si>
  <si>
    <t>IV. Céltartalék</t>
  </si>
  <si>
    <t>2015. év</t>
  </si>
  <si>
    <t>2016.év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</si>
  <si>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</si>
  <si>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</si>
  <si>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</si>
  <si>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</si>
  <si>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</si>
  <si>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</si>
  <si>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</si>
  <si>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</si>
  <si>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</si>
  <si>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</si>
  <si>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</si>
  <si>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</si>
  <si>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</si>
  <si>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Kaposgyarmat</t>
  </si>
  <si>
    <t>4 fő</t>
  </si>
  <si>
    <t>államigazg.</t>
  </si>
  <si>
    <t>2016. év</t>
  </si>
  <si>
    <t>2017.év</t>
  </si>
  <si>
    <t>Létszám</t>
  </si>
  <si>
    <t>2 fő</t>
  </si>
  <si>
    <t>Összesen</t>
  </si>
  <si>
    <t>Funkciócsoport</t>
  </si>
  <si>
    <t>eredeti össz.</t>
  </si>
  <si>
    <t>mód. össz.</t>
  </si>
  <si>
    <t>Értékpapír vásárlás</t>
  </si>
  <si>
    <t>Államházt-on belüli megel.</t>
  </si>
  <si>
    <t>eredeti</t>
  </si>
  <si>
    <t>Bevétel mód.</t>
  </si>
  <si>
    <t>Megelőleg.visszafiz.</t>
  </si>
  <si>
    <t>Hitel felvét</t>
  </si>
  <si>
    <t>eredet</t>
  </si>
  <si>
    <t>Kiadás mód.</t>
  </si>
  <si>
    <t>III. Értékpapír vás.</t>
  </si>
  <si>
    <t>041233</t>
  </si>
  <si>
    <t>Hosszabb időtartamú közfoglalkoztatás</t>
  </si>
  <si>
    <t>107055</t>
  </si>
  <si>
    <t>3 fő</t>
  </si>
  <si>
    <t>Választott tisztségviselők</t>
  </si>
  <si>
    <t>polgármester</t>
  </si>
  <si>
    <t>képviselő (2014.október 5-ig)</t>
  </si>
  <si>
    <t>képviselő (2014.október 6-tól)</t>
  </si>
  <si>
    <t>Összes eredet</t>
  </si>
  <si>
    <t>összes mód</t>
  </si>
  <si>
    <t>mód</t>
  </si>
  <si>
    <t>mód.</t>
  </si>
  <si>
    <t>Államht-on belüli megelőleg.</t>
  </si>
  <si>
    <t>Hitel felvét.</t>
  </si>
  <si>
    <t>Előleg visszafiz</t>
  </si>
  <si>
    <t>Értékpapír vás.</t>
  </si>
  <si>
    <t>Felh-i célú átvett pénzeszk.</t>
  </si>
  <si>
    <t>6. melléklet az 5../2015…..(V.6....) önkormányzati rendelethez</t>
  </si>
  <si>
    <t>5. melléklet az .5./2015…..(V.6...) önkormányzati rendelethez</t>
  </si>
  <si>
    <t>4. melléklet az 5../2015…..(V.6.) önkormányzati rendelethez</t>
  </si>
  <si>
    <t>3. melléklet az 5../2015…..(V.6.) önkormányzati rendelethez</t>
  </si>
  <si>
    <t>2. melléklet az ..5./2015…..(V.6..) önkormányzati rendelethez</t>
  </si>
  <si>
    <t>1. melléklet az 5./2015…..(V.6..)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</si>
</sst>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7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M29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8" max="8" width="23.28125" style="0" customWidth="1"/>
  </cols>
  <sheetData>
    <row r="2" spans="2:12" ht="12.75">
      <c r="B2" s="59" t="s">
        <v>142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12.75"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ht="12.75">
      <c r="B4" t="s">
        <v>100</v>
      </c>
    </row>
    <row r="5" spans="2:13" ht="12.75">
      <c r="B5" s="60" t="s">
        <v>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6"/>
    </row>
    <row r="6" spans="2:13" ht="12.75">
      <c r="B6" s="60" t="s">
        <v>0</v>
      </c>
      <c r="C6" s="61"/>
      <c r="D6" s="61"/>
      <c r="E6" s="61"/>
      <c r="F6" s="61"/>
      <c r="G6" s="61"/>
      <c r="H6" s="60" t="s">
        <v>1</v>
      </c>
      <c r="I6" s="61"/>
      <c r="J6" s="61"/>
      <c r="K6" s="61"/>
      <c r="L6" s="61"/>
      <c r="M6" s="66"/>
    </row>
    <row r="7" spans="2:13" ht="12.75" customHeight="1">
      <c r="B7" s="9"/>
      <c r="C7" s="62" t="s">
        <v>5</v>
      </c>
      <c r="D7" s="62" t="s">
        <v>6</v>
      </c>
      <c r="E7" s="62" t="s">
        <v>75</v>
      </c>
      <c r="F7" s="64" t="s">
        <v>109</v>
      </c>
      <c r="G7" s="64" t="s">
        <v>110</v>
      </c>
      <c r="H7" s="9"/>
      <c r="I7" s="62" t="s">
        <v>5</v>
      </c>
      <c r="J7" s="62" t="s">
        <v>6</v>
      </c>
      <c r="K7" s="62" t="s">
        <v>75</v>
      </c>
      <c r="L7" s="64" t="s">
        <v>109</v>
      </c>
      <c r="M7" s="64" t="s">
        <v>110</v>
      </c>
    </row>
    <row r="8" spans="2:13" ht="12.75">
      <c r="B8" s="9"/>
      <c r="C8" s="63"/>
      <c r="D8" s="63"/>
      <c r="E8" s="63"/>
      <c r="F8" s="65"/>
      <c r="G8" s="65"/>
      <c r="H8" s="9"/>
      <c r="I8" s="63"/>
      <c r="J8" s="63"/>
      <c r="K8" s="63"/>
      <c r="L8" s="65"/>
      <c r="M8" s="65"/>
    </row>
    <row r="9" spans="2:13" ht="12.75">
      <c r="B9" s="5" t="s">
        <v>7</v>
      </c>
      <c r="C9" s="5">
        <v>6309</v>
      </c>
      <c r="D9" s="5">
        <v>2500</v>
      </c>
      <c r="E9" s="5">
        <v>0</v>
      </c>
      <c r="F9" s="5">
        <f>C9+D9+E9</f>
        <v>8809</v>
      </c>
      <c r="G9" s="5">
        <v>9428</v>
      </c>
      <c r="H9" s="5" t="s">
        <v>8</v>
      </c>
      <c r="I9" s="5">
        <v>0</v>
      </c>
      <c r="J9" s="5">
        <v>3856</v>
      </c>
      <c r="K9" s="5">
        <v>3732</v>
      </c>
      <c r="L9" s="5">
        <f>I9+J9+K9</f>
        <v>7588</v>
      </c>
      <c r="M9" s="5">
        <v>6885</v>
      </c>
    </row>
    <row r="10" spans="2:13" ht="12.75">
      <c r="B10" s="5" t="s">
        <v>9</v>
      </c>
      <c r="C10" s="5">
        <v>891</v>
      </c>
      <c r="D10" s="5">
        <v>2724</v>
      </c>
      <c r="E10" s="5">
        <v>0</v>
      </c>
      <c r="F10" s="5">
        <f>C10+D10+E10</f>
        <v>3615</v>
      </c>
      <c r="G10" s="6">
        <v>3212</v>
      </c>
      <c r="H10" s="6" t="s">
        <v>10</v>
      </c>
      <c r="I10" s="5"/>
      <c r="J10" s="5">
        <v>728</v>
      </c>
      <c r="K10" s="5">
        <v>1008</v>
      </c>
      <c r="L10" s="5">
        <f>I10+J10+K10</f>
        <v>1736</v>
      </c>
      <c r="M10" s="5">
        <v>1668</v>
      </c>
    </row>
    <row r="11" spans="2:13" ht="12.75">
      <c r="B11" s="5" t="s">
        <v>2</v>
      </c>
      <c r="C11" s="5"/>
      <c r="D11" s="5">
        <v>2141</v>
      </c>
      <c r="E11" s="5"/>
      <c r="F11" s="5">
        <f>C11+D11+E11</f>
        <v>2141</v>
      </c>
      <c r="G11" s="5">
        <v>2141</v>
      </c>
      <c r="H11" s="5" t="s">
        <v>11</v>
      </c>
      <c r="I11" s="5">
        <v>2100</v>
      </c>
      <c r="J11" s="5">
        <v>4060</v>
      </c>
      <c r="K11" s="5"/>
      <c r="L11" s="5">
        <f>I11+J11+K11</f>
        <v>6160</v>
      </c>
      <c r="M11" s="5">
        <v>4762</v>
      </c>
    </row>
    <row r="12" spans="2:13" ht="12.75">
      <c r="B12" s="5" t="s">
        <v>12</v>
      </c>
      <c r="C12" s="5"/>
      <c r="D12" s="5"/>
      <c r="E12" s="5"/>
      <c r="F12" s="5">
        <f>C12+D12+E12</f>
        <v>0</v>
      </c>
      <c r="G12" s="5">
        <v>0</v>
      </c>
      <c r="H12" s="5" t="s">
        <v>13</v>
      </c>
      <c r="I12" s="5">
        <v>1255</v>
      </c>
      <c r="J12" s="5">
        <v>25</v>
      </c>
      <c r="K12" s="5"/>
      <c r="L12" s="5">
        <f>I12+J12+K12</f>
        <v>1280</v>
      </c>
      <c r="M12" s="5">
        <v>1070</v>
      </c>
    </row>
    <row r="13" spans="2:13" ht="12.75">
      <c r="B13" s="5" t="s">
        <v>76</v>
      </c>
      <c r="C13" s="5"/>
      <c r="D13" s="5">
        <v>3011</v>
      </c>
      <c r="E13" s="5"/>
      <c r="F13" s="5">
        <f>C13+D13+E13</f>
        <v>3011</v>
      </c>
      <c r="G13" s="5">
        <v>369</v>
      </c>
      <c r="H13" s="5" t="s">
        <v>15</v>
      </c>
      <c r="I13" s="5">
        <v>296</v>
      </c>
      <c r="J13" s="5">
        <v>0</v>
      </c>
      <c r="K13" s="5">
        <v>516</v>
      </c>
      <c r="L13" s="5">
        <f>I13+J13+K13</f>
        <v>812</v>
      </c>
      <c r="M13" s="5">
        <v>542</v>
      </c>
    </row>
    <row r="14" spans="2:13" ht="12.75">
      <c r="B14" s="5" t="s">
        <v>112</v>
      </c>
      <c r="C14" s="5"/>
      <c r="D14" s="5"/>
      <c r="E14" s="5"/>
      <c r="F14" s="5"/>
      <c r="G14" s="5">
        <v>379</v>
      </c>
      <c r="H14" s="5" t="s">
        <v>115</v>
      </c>
      <c r="I14" s="5"/>
      <c r="J14" s="5"/>
      <c r="K14" s="5"/>
      <c r="L14" s="5"/>
      <c r="M14" s="5">
        <v>379</v>
      </c>
    </row>
    <row r="15" spans="2:13" ht="12.75">
      <c r="B15" s="9" t="s">
        <v>16</v>
      </c>
      <c r="C15" s="9">
        <f>C9+C10+C11+C12+C13+C14</f>
        <v>7200</v>
      </c>
      <c r="D15" s="9">
        <f>D9+D10+D11+D12+D13+D14</f>
        <v>10376</v>
      </c>
      <c r="E15" s="9">
        <f>E9+E10+E11+E12+E13+E14</f>
        <v>0</v>
      </c>
      <c r="F15" s="9">
        <f>F9+F10+F11+F12+F13+F14</f>
        <v>17576</v>
      </c>
      <c r="G15" s="9">
        <f>G9+G10+G11+G12+G13+G14</f>
        <v>15529</v>
      </c>
      <c r="H15" s="9"/>
      <c r="I15" s="9">
        <f>I9+I10+I11+I12+I13+I14</f>
        <v>3651</v>
      </c>
      <c r="J15" s="9">
        <f>J9+J10+J11+J12+J13+J14</f>
        <v>8669</v>
      </c>
      <c r="K15" s="9">
        <f>K9+K10+K11+K12+K13+K14</f>
        <v>5256</v>
      </c>
      <c r="L15" s="9">
        <f>L9+L10+L11+L12+L13+L14</f>
        <v>17576</v>
      </c>
      <c r="M15" s="9">
        <f>M9+M10+M11+M12+M13+M14</f>
        <v>15306</v>
      </c>
    </row>
    <row r="16" spans="2:12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ht="12.75">
      <c r="B17" s="60" t="s">
        <v>17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2:13" ht="12.75">
      <c r="B18" s="60" t="s">
        <v>0</v>
      </c>
      <c r="C18" s="61"/>
      <c r="D18" s="61"/>
      <c r="E18" s="61"/>
      <c r="F18" s="61"/>
      <c r="G18" s="61"/>
      <c r="H18" s="60" t="s">
        <v>1</v>
      </c>
      <c r="I18" s="61"/>
      <c r="J18" s="61"/>
      <c r="K18" s="61"/>
      <c r="L18" s="61"/>
      <c r="M18" s="61"/>
    </row>
    <row r="19" spans="2:13" ht="12.75">
      <c r="B19" s="9"/>
      <c r="C19" s="62" t="s">
        <v>5</v>
      </c>
      <c r="D19" s="62" t="s">
        <v>18</v>
      </c>
      <c r="E19" s="62" t="s">
        <v>75</v>
      </c>
      <c r="F19" s="64" t="s">
        <v>109</v>
      </c>
      <c r="G19" s="64" t="s">
        <v>110</v>
      </c>
      <c r="H19" s="9"/>
      <c r="I19" s="62" t="s">
        <v>5</v>
      </c>
      <c r="J19" s="62" t="s">
        <v>6</v>
      </c>
      <c r="K19" s="62" t="s">
        <v>75</v>
      </c>
      <c r="L19" s="64" t="s">
        <v>109</v>
      </c>
      <c r="M19" s="64" t="s">
        <v>110</v>
      </c>
    </row>
    <row r="20" spans="2:13" ht="12.75">
      <c r="B20" s="9"/>
      <c r="C20" s="63"/>
      <c r="D20" s="63"/>
      <c r="E20" s="63"/>
      <c r="F20" s="65"/>
      <c r="G20" s="65"/>
      <c r="H20" s="9"/>
      <c r="I20" s="63"/>
      <c r="J20" s="63"/>
      <c r="K20" s="63"/>
      <c r="L20" s="65"/>
      <c r="M20" s="65"/>
    </row>
    <row r="21" spans="2:13" ht="12.75">
      <c r="B21" s="5" t="s">
        <v>2</v>
      </c>
      <c r="C21" s="5"/>
      <c r="D21" s="5">
        <v>1512</v>
      </c>
      <c r="E21" s="5"/>
      <c r="F21" s="5">
        <f>C21+D21+E21</f>
        <v>1512</v>
      </c>
      <c r="G21" s="5">
        <v>1512</v>
      </c>
      <c r="H21" s="5" t="s">
        <v>20</v>
      </c>
      <c r="I21" s="5"/>
      <c r="J21" s="5">
        <v>8214</v>
      </c>
      <c r="K21" s="5"/>
      <c r="L21" s="5">
        <f>I21+J21</f>
        <v>8214</v>
      </c>
      <c r="M21" s="5">
        <v>11415</v>
      </c>
    </row>
    <row r="22" spans="2:13" ht="12.75">
      <c r="B22" s="5" t="s">
        <v>77</v>
      </c>
      <c r="C22" s="5"/>
      <c r="D22" s="5">
        <v>1512</v>
      </c>
      <c r="E22" s="5"/>
      <c r="F22" s="5">
        <f>C22+D22+E22</f>
        <v>1512</v>
      </c>
      <c r="G22" s="5">
        <v>1512</v>
      </c>
      <c r="H22" s="5" t="s">
        <v>19</v>
      </c>
      <c r="I22" s="5"/>
      <c r="J22" s="5">
        <v>400</v>
      </c>
      <c r="K22" s="5"/>
      <c r="L22" s="5">
        <f>I22+J22</f>
        <v>400</v>
      </c>
      <c r="M22" s="5">
        <v>200</v>
      </c>
    </row>
    <row r="23" spans="2:13" ht="12.75">
      <c r="B23" s="5" t="s">
        <v>78</v>
      </c>
      <c r="C23" s="5"/>
      <c r="D23" s="5">
        <v>6868</v>
      </c>
      <c r="E23" s="5"/>
      <c r="F23" s="5">
        <f>C23+D23+E23</f>
        <v>6868</v>
      </c>
      <c r="G23" s="5">
        <v>983</v>
      </c>
      <c r="H23" s="5" t="s">
        <v>111</v>
      </c>
      <c r="I23" s="5"/>
      <c r="J23" s="5"/>
      <c r="K23" s="5"/>
      <c r="L23" s="5">
        <f>I23+J23</f>
        <v>0</v>
      </c>
      <c r="M23" s="5">
        <v>70</v>
      </c>
    </row>
    <row r="24" spans="2:13" ht="12.75">
      <c r="B24" s="5" t="s">
        <v>12</v>
      </c>
      <c r="C24" s="5"/>
      <c r="D24" s="5">
        <v>234</v>
      </c>
      <c r="E24" s="5"/>
      <c r="F24" s="5">
        <f>C24+D24+E24</f>
        <v>234</v>
      </c>
      <c r="G24" s="5">
        <v>3467</v>
      </c>
      <c r="H24" s="5" t="s">
        <v>79</v>
      </c>
      <c r="I24" s="5"/>
      <c r="J24" s="5"/>
      <c r="K24" s="5"/>
      <c r="L24" s="5">
        <f>I24+J24</f>
        <v>0</v>
      </c>
      <c r="M24" s="5"/>
    </row>
    <row r="25" spans="2:13" ht="12.75">
      <c r="B25" s="5" t="s">
        <v>14</v>
      </c>
      <c r="C25" s="5"/>
      <c r="D25" s="5">
        <v>0</v>
      </c>
      <c r="E25" s="5"/>
      <c r="F25" s="5">
        <f>C25+D25+E25</f>
        <v>0</v>
      </c>
      <c r="G25" s="5">
        <v>5500</v>
      </c>
      <c r="H25" s="5"/>
      <c r="I25" s="5"/>
      <c r="J25" s="5"/>
      <c r="K25" s="5"/>
      <c r="L25" s="5">
        <f>I25+J25</f>
        <v>0</v>
      </c>
      <c r="M25" s="5"/>
    </row>
    <row r="26" spans="2:13" ht="12.75">
      <c r="B26" s="5" t="s">
        <v>136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9" t="s">
        <v>16</v>
      </c>
      <c r="C27" s="9">
        <f>C21+C23+C24+C25</f>
        <v>0</v>
      </c>
      <c r="D27" s="9">
        <f>D21+D23+D24+D25</f>
        <v>8614</v>
      </c>
      <c r="E27" s="9">
        <f>E21+E23+E24+E25</f>
        <v>0</v>
      </c>
      <c r="F27" s="9">
        <f>F21+F23+F24+F25</f>
        <v>8614</v>
      </c>
      <c r="G27" s="9">
        <f>G21+G23+G24+G25</f>
        <v>11462</v>
      </c>
      <c r="H27" s="9"/>
      <c r="I27" s="9">
        <f>I21+I23+I24+I25+I22</f>
        <v>0</v>
      </c>
      <c r="J27" s="9">
        <f>J21+J23+J24+J25+J22</f>
        <v>8614</v>
      </c>
      <c r="K27" s="9">
        <f>K21+K23+K24+K25+K22</f>
        <v>0</v>
      </c>
      <c r="L27" s="9">
        <f>L21+L23+L24+L25+L22</f>
        <v>8614</v>
      </c>
      <c r="M27" s="9">
        <f>M21+M23+M24+M25+M22</f>
        <v>11685</v>
      </c>
    </row>
    <row r="29" spans="2:13" ht="12.75">
      <c r="B29" s="9" t="s">
        <v>21</v>
      </c>
      <c r="C29" s="9">
        <f>C15+C27</f>
        <v>7200</v>
      </c>
      <c r="D29" s="9">
        <f>D15+D27</f>
        <v>18990</v>
      </c>
      <c r="E29" s="9">
        <f>E15+E27</f>
        <v>0</v>
      </c>
      <c r="F29" s="9">
        <f>F15+F27</f>
        <v>26190</v>
      </c>
      <c r="G29" s="9">
        <f>G15+G27</f>
        <v>26991</v>
      </c>
      <c r="H29" s="9"/>
      <c r="I29" s="9">
        <f>I15+I27</f>
        <v>3651</v>
      </c>
      <c r="J29" s="9">
        <f>J15+J27</f>
        <v>17283</v>
      </c>
      <c r="K29" s="9">
        <f>K15+K27</f>
        <v>5256</v>
      </c>
      <c r="L29" s="9">
        <f>L15+L27</f>
        <v>26190</v>
      </c>
      <c r="M29" s="9">
        <f>M15+M27</f>
        <v>26991</v>
      </c>
    </row>
  </sheetData>
  <mergeCells count="28">
    <mergeCell ref="K19:K20"/>
    <mergeCell ref="L19:L20"/>
    <mergeCell ref="M19:M20"/>
    <mergeCell ref="G19:G20"/>
    <mergeCell ref="I19:I20"/>
    <mergeCell ref="J19:J20"/>
    <mergeCell ref="C19:C20"/>
    <mergeCell ref="D19:D20"/>
    <mergeCell ref="E19:E20"/>
    <mergeCell ref="F19:F20"/>
    <mergeCell ref="B5:M5"/>
    <mergeCell ref="B17:M17"/>
    <mergeCell ref="B18:G18"/>
    <mergeCell ref="H18:M18"/>
    <mergeCell ref="H6:M6"/>
    <mergeCell ref="L7:L8"/>
    <mergeCell ref="M7:M8"/>
    <mergeCell ref="I7:I8"/>
    <mergeCell ref="B2:L2"/>
    <mergeCell ref="B3:L3"/>
    <mergeCell ref="B6:G6"/>
    <mergeCell ref="C7:C8"/>
    <mergeCell ref="J7:J8"/>
    <mergeCell ref="K7:K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workbookViewId="0" topLeftCell="A1">
      <selection activeCell="B6" sqref="B6"/>
    </sheetView>
  </sheetViews>
  <sheetFormatPr defaultColWidth="9.140625" defaultRowHeight="12.75"/>
  <cols>
    <col min="1" max="1" width="30.140625" style="0" customWidth="1"/>
  </cols>
  <sheetData>
    <row r="2" spans="1:13" ht="12.75">
      <c r="A2" s="59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ht="12.75">
      <c r="A4" t="s">
        <v>100</v>
      </c>
    </row>
    <row r="5" spans="1:13" ht="12.75">
      <c r="A5" s="11" t="s">
        <v>22</v>
      </c>
      <c r="B5" s="11" t="s">
        <v>23</v>
      </c>
      <c r="C5" s="12" t="s">
        <v>5</v>
      </c>
      <c r="D5" s="12" t="s">
        <v>6</v>
      </c>
      <c r="E5" s="12" t="s">
        <v>5</v>
      </c>
      <c r="F5" s="12" t="s">
        <v>6</v>
      </c>
      <c r="G5" s="12" t="s">
        <v>5</v>
      </c>
      <c r="H5" s="12" t="s">
        <v>6</v>
      </c>
      <c r="I5" s="12" t="s">
        <v>5</v>
      </c>
      <c r="J5" s="12" t="s">
        <v>6</v>
      </c>
      <c r="K5" s="12" t="s">
        <v>5</v>
      </c>
      <c r="L5" s="12" t="s">
        <v>6</v>
      </c>
      <c r="M5" s="12"/>
    </row>
    <row r="6" spans="1:13" ht="25.5">
      <c r="A6" s="13"/>
      <c r="B6" s="13"/>
      <c r="C6" s="67" t="s">
        <v>24</v>
      </c>
      <c r="D6" s="68"/>
      <c r="E6" s="67" t="s">
        <v>25</v>
      </c>
      <c r="F6" s="69"/>
      <c r="G6" s="67" t="s">
        <v>26</v>
      </c>
      <c r="H6" s="69"/>
      <c r="I6" s="70" t="s">
        <v>13</v>
      </c>
      <c r="J6" s="69"/>
      <c r="K6" s="67" t="s">
        <v>15</v>
      </c>
      <c r="L6" s="69"/>
      <c r="M6" s="14" t="s">
        <v>27</v>
      </c>
    </row>
    <row r="7" spans="1:13" ht="12.75">
      <c r="A7" s="10" t="s">
        <v>28</v>
      </c>
      <c r="B7" s="10">
        <f>C7+D7+E7+F7+G7+H7+I7+J7+K7+L7</f>
        <v>4287</v>
      </c>
      <c r="C7" s="15">
        <v>3342</v>
      </c>
      <c r="D7" s="15"/>
      <c r="E7" s="15">
        <v>945</v>
      </c>
      <c r="F7" s="15"/>
      <c r="G7" s="15"/>
      <c r="H7" s="15"/>
      <c r="I7" s="15"/>
      <c r="J7" s="15"/>
      <c r="K7" s="15"/>
      <c r="L7" s="15"/>
      <c r="M7" s="12"/>
    </row>
    <row r="8" spans="1:13" ht="12.75">
      <c r="A8" s="10" t="s">
        <v>29</v>
      </c>
      <c r="B8" s="10">
        <f aca="true" t="shared" si="0" ref="B8:B25">C8+D8+E8+F8+G8+H8+I8+J8+K8+L8</f>
        <v>10640</v>
      </c>
      <c r="C8" s="15">
        <f>C9+C10+C17+C19+C20+C21+C24+C25+C11+C12+C13+C14+C15+C16+C22+C18+C23</f>
        <v>3543</v>
      </c>
      <c r="D8" s="15">
        <f aca="true" t="shared" si="1" ref="D8:M8">D9+D10+D17+D19+D20+D21+D24+D25+D11+D12+D13+D14+D15+D16+D22+D18+D23</f>
        <v>0</v>
      </c>
      <c r="E8" s="15">
        <f t="shared" si="1"/>
        <v>723</v>
      </c>
      <c r="F8" s="15">
        <f t="shared" si="1"/>
        <v>0</v>
      </c>
      <c r="G8" s="15">
        <f t="shared" si="1"/>
        <v>4762</v>
      </c>
      <c r="H8" s="15">
        <f t="shared" si="1"/>
        <v>0</v>
      </c>
      <c r="I8" s="15">
        <f t="shared" si="1"/>
        <v>1070</v>
      </c>
      <c r="J8" s="15">
        <f t="shared" si="1"/>
        <v>0</v>
      </c>
      <c r="K8" s="15">
        <f t="shared" si="1"/>
        <v>542</v>
      </c>
      <c r="L8" s="15">
        <f t="shared" si="1"/>
        <v>0</v>
      </c>
      <c r="M8" s="12">
        <f t="shared" si="1"/>
        <v>3</v>
      </c>
    </row>
    <row r="9" spans="1:13" ht="12.75">
      <c r="A9" s="13" t="s">
        <v>30</v>
      </c>
      <c r="B9" s="10">
        <f t="shared" si="0"/>
        <v>234</v>
      </c>
      <c r="C9" s="16"/>
      <c r="D9" s="16"/>
      <c r="E9" s="16"/>
      <c r="F9" s="16"/>
      <c r="G9" s="16">
        <v>234</v>
      </c>
      <c r="H9" s="16">
        <v>0</v>
      </c>
      <c r="I9" s="16"/>
      <c r="J9" s="16"/>
      <c r="K9" s="16"/>
      <c r="L9" s="16"/>
      <c r="M9" s="14">
        <v>0</v>
      </c>
    </row>
    <row r="10" spans="1:13" ht="12.75">
      <c r="A10" s="13" t="s">
        <v>31</v>
      </c>
      <c r="B10" s="10">
        <f t="shared" si="0"/>
        <v>3174</v>
      </c>
      <c r="C10" s="16"/>
      <c r="D10" s="16"/>
      <c r="E10" s="16">
        <v>11</v>
      </c>
      <c r="F10" s="16"/>
      <c r="G10" s="16">
        <v>3149</v>
      </c>
      <c r="H10" s="16">
        <v>0</v>
      </c>
      <c r="I10" s="16"/>
      <c r="J10" s="16"/>
      <c r="K10" s="16">
        <v>14</v>
      </c>
      <c r="L10" s="16"/>
      <c r="M10" s="14">
        <v>1</v>
      </c>
    </row>
    <row r="11" spans="1:13" ht="12.75">
      <c r="A11" s="13" t="s">
        <v>32</v>
      </c>
      <c r="B11" s="10">
        <f t="shared" si="0"/>
        <v>2403</v>
      </c>
      <c r="C11" s="16">
        <v>2083</v>
      </c>
      <c r="D11" s="16">
        <v>0</v>
      </c>
      <c r="E11" s="16">
        <v>295</v>
      </c>
      <c r="F11" s="16">
        <v>0</v>
      </c>
      <c r="G11" s="16">
        <v>25</v>
      </c>
      <c r="H11" s="16">
        <v>0</v>
      </c>
      <c r="I11" s="16"/>
      <c r="J11" s="16"/>
      <c r="K11" s="16"/>
      <c r="L11" s="16"/>
      <c r="M11" s="14">
        <v>2</v>
      </c>
    </row>
    <row r="12" spans="1:13" ht="12.75">
      <c r="A12" s="13" t="s">
        <v>33</v>
      </c>
      <c r="B12" s="10">
        <f t="shared" si="0"/>
        <v>2891</v>
      </c>
      <c r="C12" s="16">
        <v>1460</v>
      </c>
      <c r="D12" s="16">
        <v>0</v>
      </c>
      <c r="E12" s="16">
        <v>417</v>
      </c>
      <c r="F12" s="16">
        <v>0</v>
      </c>
      <c r="G12" s="16">
        <v>1014</v>
      </c>
      <c r="H12" s="16">
        <v>0</v>
      </c>
      <c r="I12" s="16"/>
      <c r="J12" s="16"/>
      <c r="K12" s="16"/>
      <c r="L12" s="16"/>
      <c r="M12" s="14"/>
    </row>
    <row r="13" spans="1:13" ht="12.75">
      <c r="A13" s="13" t="s">
        <v>87</v>
      </c>
      <c r="B13" s="10">
        <f t="shared" si="0"/>
        <v>188</v>
      </c>
      <c r="C13" s="16"/>
      <c r="D13" s="16"/>
      <c r="E13" s="16"/>
      <c r="F13" s="16"/>
      <c r="G13" s="16"/>
      <c r="H13" s="16"/>
      <c r="I13" s="16"/>
      <c r="J13" s="16"/>
      <c r="K13" s="16">
        <v>188</v>
      </c>
      <c r="L13" s="16"/>
      <c r="M13" s="14"/>
    </row>
    <row r="14" spans="1:13" ht="12.75">
      <c r="A14" s="13" t="s">
        <v>88</v>
      </c>
      <c r="B14" s="10">
        <f>C14+D14+E14+F14+G14+H14+I14+J14+K14+L14</f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4"/>
    </row>
    <row r="15" spans="1:13" ht="12.75">
      <c r="A15" s="13" t="s">
        <v>89</v>
      </c>
      <c r="B15" s="10">
        <v>12</v>
      </c>
      <c r="C15" s="16"/>
      <c r="D15" s="16"/>
      <c r="E15" s="16"/>
      <c r="F15" s="16"/>
      <c r="G15" s="16"/>
      <c r="H15" s="16"/>
      <c r="I15" s="16"/>
      <c r="J15" s="16"/>
      <c r="K15" s="16">
        <v>12</v>
      </c>
      <c r="L15" s="16"/>
      <c r="M15" s="14"/>
    </row>
    <row r="16" spans="1:13" ht="12.75">
      <c r="A16" s="13" t="s">
        <v>90</v>
      </c>
      <c r="B16" s="10">
        <v>119</v>
      </c>
      <c r="C16" s="16"/>
      <c r="D16" s="16"/>
      <c r="E16" s="16"/>
      <c r="F16" s="16"/>
      <c r="G16" s="16"/>
      <c r="H16" s="16"/>
      <c r="I16" s="16"/>
      <c r="J16" s="16"/>
      <c r="K16" s="16">
        <v>119</v>
      </c>
      <c r="L16" s="16"/>
      <c r="M16" s="14"/>
    </row>
    <row r="17" spans="1:13" ht="12.75">
      <c r="A17" s="13" t="s">
        <v>91</v>
      </c>
      <c r="B17" s="10">
        <v>165</v>
      </c>
      <c r="C17" s="16"/>
      <c r="D17" s="16"/>
      <c r="E17" s="16"/>
      <c r="F17" s="16"/>
      <c r="G17" s="16"/>
      <c r="H17" s="16"/>
      <c r="I17" s="16"/>
      <c r="J17" s="16"/>
      <c r="K17" s="16">
        <v>209</v>
      </c>
      <c r="L17" s="16"/>
      <c r="M17" s="14"/>
    </row>
    <row r="18" spans="1:13" ht="12.75">
      <c r="A18" s="13" t="s">
        <v>92</v>
      </c>
      <c r="B18" s="10">
        <f>C18+D18+E18+F18+G18+H18+I18+J18+K18+L18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4"/>
    </row>
    <row r="19" spans="1:13" ht="12.75">
      <c r="A19" s="13" t="s">
        <v>93</v>
      </c>
      <c r="B19" s="10">
        <f t="shared" si="0"/>
        <v>757</v>
      </c>
      <c r="C19" s="16"/>
      <c r="D19" s="16"/>
      <c r="E19" s="16"/>
      <c r="F19" s="16"/>
      <c r="G19" s="16"/>
      <c r="H19" s="16"/>
      <c r="I19" s="16">
        <v>757</v>
      </c>
      <c r="J19" s="16">
        <v>0</v>
      </c>
      <c r="K19" s="16"/>
      <c r="L19" s="16"/>
      <c r="M19" s="14"/>
    </row>
    <row r="20" spans="1:13" ht="12.75">
      <c r="A20" s="13" t="s">
        <v>94</v>
      </c>
      <c r="B20" s="10">
        <f t="shared" si="0"/>
        <v>313</v>
      </c>
      <c r="C20" s="16"/>
      <c r="D20" s="16"/>
      <c r="E20" s="16"/>
      <c r="F20" s="16"/>
      <c r="G20" s="16"/>
      <c r="H20" s="16"/>
      <c r="I20" s="16">
        <v>313</v>
      </c>
      <c r="J20" s="16">
        <v>0</v>
      </c>
      <c r="K20" s="16"/>
      <c r="L20" s="16"/>
      <c r="M20" s="14"/>
    </row>
    <row r="21" spans="1:13" ht="12.75">
      <c r="A21" s="13" t="s">
        <v>95</v>
      </c>
      <c r="B21" s="10">
        <f>C21+D21+E21+F21+G21+H21+I21+J21+K21+L21</f>
        <v>0</v>
      </c>
      <c r="C21" s="16"/>
      <c r="D21" s="16"/>
      <c r="E21" s="16"/>
      <c r="F21" s="16"/>
      <c r="G21" s="16"/>
      <c r="H21" s="16"/>
      <c r="I21" s="16">
        <v>0</v>
      </c>
      <c r="J21" s="16"/>
      <c r="K21" s="16"/>
      <c r="L21" s="16"/>
      <c r="M21" s="14"/>
    </row>
    <row r="22" spans="1:13" ht="12.75">
      <c r="A22" s="13" t="s">
        <v>96</v>
      </c>
      <c r="B22" s="10">
        <f>C22+D22+E22+F22+G22+H22+I22+J22+K22+L22</f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4"/>
    </row>
    <row r="23" spans="1:13" ht="12.75">
      <c r="A23" s="13" t="s">
        <v>97</v>
      </c>
      <c r="B23" s="10">
        <f t="shared" si="0"/>
        <v>46</v>
      </c>
      <c r="C23" s="16"/>
      <c r="D23" s="16"/>
      <c r="E23" s="16"/>
      <c r="F23" s="16"/>
      <c r="G23" s="16">
        <v>46</v>
      </c>
      <c r="H23" s="16"/>
      <c r="I23" s="16"/>
      <c r="J23" s="16"/>
      <c r="K23" s="16"/>
      <c r="L23" s="16"/>
      <c r="M23" s="14"/>
    </row>
    <row r="24" spans="1:13" ht="12.75">
      <c r="A24" s="13" t="s">
        <v>98</v>
      </c>
      <c r="B24" s="10">
        <f t="shared" si="0"/>
        <v>132</v>
      </c>
      <c r="C24" s="16"/>
      <c r="D24" s="16"/>
      <c r="E24" s="16"/>
      <c r="F24" s="16"/>
      <c r="G24" s="16">
        <v>132</v>
      </c>
      <c r="H24" s="16"/>
      <c r="I24" s="16"/>
      <c r="J24" s="16"/>
      <c r="K24" s="16"/>
      <c r="L24" s="16"/>
      <c r="M24" s="14"/>
    </row>
    <row r="25" spans="1:13" ht="12.75">
      <c r="A25" s="13" t="s">
        <v>99</v>
      </c>
      <c r="B25" s="10">
        <f t="shared" si="0"/>
        <v>162</v>
      </c>
      <c r="C25" s="16"/>
      <c r="D25" s="16"/>
      <c r="E25" s="16"/>
      <c r="F25" s="16"/>
      <c r="G25" s="16">
        <v>162</v>
      </c>
      <c r="H25" s="16"/>
      <c r="I25" s="16"/>
      <c r="J25" s="16"/>
      <c r="K25" s="16"/>
      <c r="L25" s="16"/>
      <c r="M25" s="14"/>
    </row>
    <row r="26" spans="1:13" ht="12.75">
      <c r="A26" s="13" t="s">
        <v>115</v>
      </c>
      <c r="B26" s="10">
        <v>379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4"/>
    </row>
    <row r="27" spans="1:13" ht="12.75">
      <c r="A27" s="17"/>
      <c r="B27" s="43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2.75">
      <c r="A28" s="10" t="s">
        <v>16</v>
      </c>
      <c r="B28" s="10">
        <f>B7+B8+B26</f>
        <v>15306</v>
      </c>
      <c r="C28" s="10">
        <f aca="true" t="shared" si="2" ref="C28:M28">C7+C8</f>
        <v>6885</v>
      </c>
      <c r="D28" s="10">
        <f t="shared" si="2"/>
        <v>0</v>
      </c>
      <c r="E28" s="10">
        <f t="shared" si="2"/>
        <v>1668</v>
      </c>
      <c r="F28" s="10">
        <f t="shared" si="2"/>
        <v>0</v>
      </c>
      <c r="G28" s="10">
        <f t="shared" si="2"/>
        <v>4762</v>
      </c>
      <c r="H28" s="10">
        <f t="shared" si="2"/>
        <v>0</v>
      </c>
      <c r="I28" s="10">
        <f t="shared" si="2"/>
        <v>1070</v>
      </c>
      <c r="J28" s="10">
        <f t="shared" si="2"/>
        <v>0</v>
      </c>
      <c r="K28" s="10">
        <f t="shared" si="2"/>
        <v>542</v>
      </c>
      <c r="L28" s="10">
        <f t="shared" si="2"/>
        <v>0</v>
      </c>
      <c r="M28" s="11">
        <f t="shared" si="2"/>
        <v>3</v>
      </c>
    </row>
  </sheetData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G31"/>
  <sheetViews>
    <sheetView workbookViewId="0" topLeftCell="A1">
      <selection activeCell="A3" sqref="A3:F3"/>
    </sheetView>
  </sheetViews>
  <sheetFormatPr defaultColWidth="9.140625" defaultRowHeight="12.75"/>
  <cols>
    <col min="1" max="1" width="32.57421875" style="0" customWidth="1"/>
  </cols>
  <sheetData>
    <row r="3" spans="1:6" ht="12.75">
      <c r="A3" s="59" t="s">
        <v>140</v>
      </c>
      <c r="B3" s="59"/>
      <c r="C3" s="59"/>
      <c r="D3" s="59"/>
      <c r="E3" s="59"/>
      <c r="F3" s="59"/>
    </row>
    <row r="4" spans="1:6" ht="12.75">
      <c r="A4" s="59" t="s">
        <v>3</v>
      </c>
      <c r="B4" s="59"/>
      <c r="C4" s="59"/>
      <c r="D4" s="59"/>
      <c r="E4" s="59"/>
      <c r="F4" s="59"/>
    </row>
    <row r="5" spans="1:6" ht="12.75">
      <c r="A5" s="4" t="s">
        <v>100</v>
      </c>
      <c r="B5" s="1"/>
      <c r="C5" s="1"/>
      <c r="D5" s="1"/>
      <c r="E5" s="1"/>
      <c r="F5" s="1"/>
    </row>
    <row r="6" spans="1:7" ht="12.75">
      <c r="A6" s="20" t="s">
        <v>22</v>
      </c>
      <c r="B6" s="20" t="s">
        <v>34</v>
      </c>
      <c r="C6" s="71" t="s">
        <v>35</v>
      </c>
      <c r="D6" s="71"/>
      <c r="E6" s="71" t="s">
        <v>36</v>
      </c>
      <c r="F6" s="72"/>
      <c r="G6" s="73" t="s">
        <v>114</v>
      </c>
    </row>
    <row r="7" spans="1:7" ht="12.75">
      <c r="A7" s="21"/>
      <c r="B7" s="21" t="s">
        <v>113</v>
      </c>
      <c r="C7" s="11" t="s">
        <v>5</v>
      </c>
      <c r="D7" s="11" t="s">
        <v>6</v>
      </c>
      <c r="E7" s="11" t="s">
        <v>5</v>
      </c>
      <c r="F7" s="48" t="s">
        <v>6</v>
      </c>
      <c r="G7" s="74"/>
    </row>
    <row r="8" spans="1:7" ht="12.75">
      <c r="A8" s="22" t="s">
        <v>80</v>
      </c>
      <c r="B8" s="11">
        <f>C8+D8+E8+F8</f>
        <v>1512</v>
      </c>
      <c r="C8" s="23"/>
      <c r="D8" s="23"/>
      <c r="E8" s="23"/>
      <c r="F8" s="49">
        <v>1512</v>
      </c>
      <c r="G8" s="23">
        <v>1512</v>
      </c>
    </row>
    <row r="9" spans="1:7" ht="12.75">
      <c r="A9" s="22" t="s">
        <v>81</v>
      </c>
      <c r="B9" s="11">
        <f>C9+D9+E9+F9</f>
        <v>6868</v>
      </c>
      <c r="C9" s="23"/>
      <c r="D9" s="23"/>
      <c r="E9" s="23"/>
      <c r="F9" s="49">
        <v>6868</v>
      </c>
      <c r="G9" s="23">
        <v>983</v>
      </c>
    </row>
    <row r="10" spans="1:7" ht="12.75">
      <c r="A10" s="22" t="s">
        <v>12</v>
      </c>
      <c r="B10" s="11">
        <f>C10+D10+E10+F10</f>
        <v>234</v>
      </c>
      <c r="C10" s="23"/>
      <c r="D10" s="23"/>
      <c r="E10" s="23"/>
      <c r="F10" s="49">
        <v>234</v>
      </c>
      <c r="G10" s="23">
        <v>3467</v>
      </c>
    </row>
    <row r="11" spans="1:7" ht="12.75">
      <c r="A11" s="22" t="s">
        <v>116</v>
      </c>
      <c r="B11" s="11"/>
      <c r="C11" s="23"/>
      <c r="D11" s="23"/>
      <c r="E11" s="23"/>
      <c r="F11" s="23"/>
      <c r="G11" s="23">
        <v>5500</v>
      </c>
    </row>
    <row r="12" spans="1:7" ht="12.75">
      <c r="A12" s="22" t="s">
        <v>136</v>
      </c>
      <c r="B12" s="11"/>
      <c r="C12" s="23"/>
      <c r="D12" s="23"/>
      <c r="E12" s="23"/>
      <c r="F12" s="23"/>
      <c r="G12" s="23"/>
    </row>
    <row r="13" spans="1:7" ht="12.75">
      <c r="A13" s="24"/>
      <c r="B13" s="24"/>
      <c r="C13" s="24"/>
      <c r="D13" s="24"/>
      <c r="E13" s="24"/>
      <c r="F13" s="24"/>
      <c r="G13" s="55"/>
    </row>
    <row r="14" spans="1:7" ht="12.75">
      <c r="A14" s="25" t="s">
        <v>16</v>
      </c>
      <c r="B14" s="8">
        <f aca="true" t="shared" si="0" ref="B14:G14">B8+B10+B9+B11</f>
        <v>8614</v>
      </c>
      <c r="C14" s="8">
        <f t="shared" si="0"/>
        <v>0</v>
      </c>
      <c r="D14" s="8">
        <f t="shared" si="0"/>
        <v>0</v>
      </c>
      <c r="E14" s="8">
        <f t="shared" si="0"/>
        <v>0</v>
      </c>
      <c r="F14" s="8">
        <f t="shared" si="0"/>
        <v>8614</v>
      </c>
      <c r="G14" s="8">
        <f t="shared" si="0"/>
        <v>11462</v>
      </c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8" spans="1:7" ht="12.75">
      <c r="A18" s="20" t="s">
        <v>22</v>
      </c>
      <c r="B18" s="20" t="s">
        <v>23</v>
      </c>
      <c r="C18" s="75" t="s">
        <v>35</v>
      </c>
      <c r="D18" s="76"/>
      <c r="E18" s="75" t="s">
        <v>36</v>
      </c>
      <c r="F18" s="69"/>
      <c r="G18" s="73" t="s">
        <v>118</v>
      </c>
    </row>
    <row r="19" spans="1:7" ht="12.75">
      <c r="A19" s="21"/>
      <c r="B19" s="21" t="s">
        <v>117</v>
      </c>
      <c r="C19" s="12" t="s">
        <v>5</v>
      </c>
      <c r="D19" s="26" t="s">
        <v>6</v>
      </c>
      <c r="E19" s="12" t="s">
        <v>5</v>
      </c>
      <c r="F19" s="27" t="s">
        <v>6</v>
      </c>
      <c r="G19" s="74"/>
    </row>
    <row r="20" spans="1:7" ht="12.75">
      <c r="A20" s="28" t="s">
        <v>82</v>
      </c>
      <c r="B20" s="11">
        <f>B21+B22</f>
        <v>0</v>
      </c>
      <c r="C20" s="11">
        <f>C21+C22</f>
        <v>0</v>
      </c>
      <c r="D20" s="11">
        <f>D21+D22</f>
        <v>0</v>
      </c>
      <c r="E20" s="11">
        <f>E21+E22</f>
        <v>0</v>
      </c>
      <c r="F20" s="50">
        <v>8214</v>
      </c>
      <c r="G20" s="54">
        <v>11415</v>
      </c>
    </row>
    <row r="21" spans="1:7" ht="12.75">
      <c r="A21" s="29"/>
      <c r="B21" s="11">
        <f>C21+D21+E21+F21</f>
        <v>0</v>
      </c>
      <c r="C21" s="12"/>
      <c r="D21" s="26"/>
      <c r="E21" s="30"/>
      <c r="F21" s="51"/>
      <c r="G21" s="54"/>
    </row>
    <row r="22" spans="1:7" ht="12.75">
      <c r="A22" s="29"/>
      <c r="B22" s="11">
        <f>C22+D22+E22+F22</f>
        <v>0</v>
      </c>
      <c r="C22" s="12"/>
      <c r="D22" s="26"/>
      <c r="E22" s="30"/>
      <c r="F22" s="51"/>
      <c r="G22" s="54"/>
    </row>
    <row r="23" spans="1:7" ht="12.75">
      <c r="A23" s="29"/>
      <c r="B23" s="11"/>
      <c r="C23" s="12"/>
      <c r="D23" s="26"/>
      <c r="E23" s="30"/>
      <c r="F23" s="51"/>
      <c r="G23" s="54"/>
    </row>
    <row r="24" spans="1:7" ht="12.75">
      <c r="A24" s="10" t="s">
        <v>83</v>
      </c>
      <c r="B24" s="11">
        <f>C24+E24+D24+F24</f>
        <v>400</v>
      </c>
      <c r="C24" s="15"/>
      <c r="D24" s="15"/>
      <c r="E24" s="31"/>
      <c r="F24" s="52">
        <v>400</v>
      </c>
      <c r="G24" s="54">
        <v>200</v>
      </c>
    </row>
    <row r="25" spans="1:7" ht="12.75">
      <c r="A25" s="13"/>
      <c r="B25" s="11"/>
      <c r="C25" s="16"/>
      <c r="D25" s="16"/>
      <c r="E25" s="16"/>
      <c r="F25" s="14"/>
      <c r="G25" s="54"/>
    </row>
    <row r="26" spans="1:7" ht="12.75">
      <c r="A26" s="32" t="s">
        <v>119</v>
      </c>
      <c r="B26" s="11">
        <v>0</v>
      </c>
      <c r="C26" s="16"/>
      <c r="D26" s="16"/>
      <c r="E26" s="12"/>
      <c r="F26" s="14"/>
      <c r="G26" s="54">
        <v>70</v>
      </c>
    </row>
    <row r="27" spans="1:7" ht="12.75">
      <c r="A27" s="32"/>
      <c r="B27" s="11"/>
      <c r="C27" s="16"/>
      <c r="D27" s="16"/>
      <c r="E27" s="12"/>
      <c r="F27" s="14"/>
      <c r="G27" s="53"/>
    </row>
    <row r="28" spans="1:7" ht="12.75">
      <c r="A28" s="32" t="s">
        <v>84</v>
      </c>
      <c r="B28" s="11">
        <v>0</v>
      </c>
      <c r="C28" s="16"/>
      <c r="D28" s="16"/>
      <c r="E28" s="12"/>
      <c r="F28" s="14"/>
      <c r="G28" s="5"/>
    </row>
    <row r="29" spans="1:7" ht="12.75">
      <c r="A29" s="13"/>
      <c r="B29" s="11"/>
      <c r="C29" s="16"/>
      <c r="D29" s="16"/>
      <c r="E29" s="14"/>
      <c r="F29" s="14"/>
      <c r="G29" s="5"/>
    </row>
    <row r="30" spans="1:6" ht="12.75">
      <c r="A30" s="17"/>
      <c r="B30" s="33"/>
      <c r="C30" s="18"/>
      <c r="D30" s="18"/>
      <c r="E30" s="18"/>
      <c r="F30" s="19"/>
    </row>
    <row r="31" spans="1:7" ht="12.75">
      <c r="A31" s="10" t="s">
        <v>16</v>
      </c>
      <c r="B31" s="11">
        <f aca="true" t="shared" si="1" ref="B31:G31">B20+B24+B26</f>
        <v>400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8614</v>
      </c>
      <c r="G31" s="11">
        <f t="shared" si="1"/>
        <v>11685</v>
      </c>
    </row>
  </sheetData>
  <mergeCells count="8">
    <mergeCell ref="G6:G7"/>
    <mergeCell ref="G18:G19"/>
    <mergeCell ref="C18:D18"/>
    <mergeCell ref="E18:F18"/>
    <mergeCell ref="A3:F3"/>
    <mergeCell ref="A4:F4"/>
    <mergeCell ref="C6:D6"/>
    <mergeCell ref="E6:F6"/>
  </mergeCells>
  <printOptions/>
  <pageMargins left="1.6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2:Q28"/>
  <sheetViews>
    <sheetView zoomScaleSheetLayoutView="100" workbookViewId="0" topLeftCell="B1">
      <selection activeCell="B2" sqref="B2:Q2"/>
    </sheetView>
  </sheetViews>
  <sheetFormatPr defaultColWidth="9.140625" defaultRowHeight="12.75"/>
  <cols>
    <col min="5" max="5" width="11.7109375" style="0" hidden="1" customWidth="1"/>
  </cols>
  <sheetData>
    <row r="2" spans="2:17" ht="12.75">
      <c r="B2" s="59" t="s">
        <v>139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4" ht="12.75">
      <c r="B4" s="2" t="s">
        <v>100</v>
      </c>
    </row>
    <row r="6" spans="2:15" ht="12.75">
      <c r="B6" s="2" t="s">
        <v>37</v>
      </c>
      <c r="C6" s="2"/>
      <c r="D6" s="2" t="s">
        <v>105</v>
      </c>
      <c r="E6" s="2"/>
      <c r="F6" s="2"/>
      <c r="G6" s="2"/>
      <c r="H6" s="2"/>
      <c r="I6" s="2"/>
      <c r="J6" s="2" t="s">
        <v>108</v>
      </c>
      <c r="K6" s="2"/>
      <c r="L6" s="2"/>
      <c r="M6" s="2"/>
      <c r="N6" s="2"/>
      <c r="O6" s="2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4:12" ht="12.75">
      <c r="D8" t="s">
        <v>38</v>
      </c>
      <c r="F8" t="s">
        <v>39</v>
      </c>
      <c r="J8" s="47" t="s">
        <v>122</v>
      </c>
      <c r="L8" t="s">
        <v>40</v>
      </c>
    </row>
    <row r="9" spans="3:10" ht="12.75">
      <c r="C9" s="7"/>
      <c r="J9" s="47"/>
    </row>
    <row r="10" spans="3:10" ht="12.75">
      <c r="C10" s="2" t="s">
        <v>107</v>
      </c>
      <c r="D10" s="2" t="s">
        <v>38</v>
      </c>
      <c r="E10" s="2"/>
      <c r="J10" s="47"/>
    </row>
    <row r="11" ht="12.75">
      <c r="J11" s="47"/>
    </row>
    <row r="12" spans="2:10" ht="12.75">
      <c r="B12" s="7" t="s">
        <v>41</v>
      </c>
      <c r="J12" s="47"/>
    </row>
    <row r="13" ht="12.75">
      <c r="J13" s="47"/>
    </row>
    <row r="14" spans="2:16" ht="12.75">
      <c r="B14" s="34"/>
      <c r="C14" s="43" t="s">
        <v>107</v>
      </c>
      <c r="D14" s="43" t="s">
        <v>106</v>
      </c>
      <c r="E14" s="43"/>
      <c r="F14" s="34" t="s">
        <v>42</v>
      </c>
      <c r="G14" s="34"/>
      <c r="H14" s="34"/>
      <c r="I14" s="34"/>
      <c r="J14" s="57" t="s">
        <v>120</v>
      </c>
      <c r="K14" s="34"/>
      <c r="L14" s="34" t="s">
        <v>121</v>
      </c>
      <c r="M14" s="34"/>
      <c r="N14" s="34"/>
      <c r="O14" s="34"/>
      <c r="P14" s="34"/>
    </row>
    <row r="15" spans="3:10" ht="12.75">
      <c r="C15" s="2"/>
      <c r="D15" s="2"/>
      <c r="E15" s="2"/>
      <c r="J15" s="47"/>
    </row>
    <row r="16" spans="2:10" ht="12.75">
      <c r="B16" s="2" t="s">
        <v>16</v>
      </c>
      <c r="C16" s="2"/>
      <c r="D16" s="2" t="s">
        <v>123</v>
      </c>
      <c r="E16" s="2"/>
      <c r="J16" s="47"/>
    </row>
    <row r="17" spans="3:10" ht="12.75">
      <c r="C17" s="2"/>
      <c r="D17" s="2"/>
      <c r="E17" s="2"/>
      <c r="J17" s="47"/>
    </row>
    <row r="18" spans="2:10" s="2" customFormat="1" ht="12.75">
      <c r="B18" s="2" t="s">
        <v>124</v>
      </c>
      <c r="J18" s="58"/>
    </row>
    <row r="19" spans="3:10" ht="12.75">
      <c r="C19" s="2"/>
      <c r="D19" s="2"/>
      <c r="E19" s="2"/>
      <c r="J19" s="47"/>
    </row>
    <row r="20" spans="3:10" ht="12.75">
      <c r="C20" s="2"/>
      <c r="D20" s="2" t="s">
        <v>38</v>
      </c>
      <c r="E20" s="2"/>
      <c r="F20" t="s">
        <v>125</v>
      </c>
      <c r="J20" s="47"/>
    </row>
    <row r="21" spans="3:10" ht="12.75">
      <c r="C21" s="2"/>
      <c r="D21" s="2" t="s">
        <v>101</v>
      </c>
      <c r="E21" s="2"/>
      <c r="F21" t="s">
        <v>126</v>
      </c>
      <c r="J21" s="47"/>
    </row>
    <row r="22" spans="3:10" ht="12.75">
      <c r="C22" s="2"/>
      <c r="D22" s="2" t="s">
        <v>106</v>
      </c>
      <c r="E22" s="2"/>
      <c r="F22" t="s">
        <v>127</v>
      </c>
      <c r="J22" s="47"/>
    </row>
    <row r="23" spans="3:10" ht="12.75">
      <c r="C23" s="2"/>
      <c r="D23" s="2"/>
      <c r="E23" s="2"/>
      <c r="J23" s="47"/>
    </row>
    <row r="24" spans="6:10" ht="12.75">
      <c r="F24" s="59"/>
      <c r="G24" s="59"/>
      <c r="H24" s="59"/>
      <c r="I24" s="59"/>
      <c r="J24" s="59"/>
    </row>
    <row r="25" spans="6:10" ht="12.75">
      <c r="F25" s="59"/>
      <c r="G25" s="59"/>
      <c r="H25" s="59"/>
      <c r="I25" s="59"/>
      <c r="J25" s="59"/>
    </row>
    <row r="26" s="56" customFormat="1" ht="12.75"/>
    <row r="27" spans="2:17" ht="12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2:5" ht="12.75">
      <c r="B28" s="2"/>
      <c r="C28" s="2"/>
      <c r="D28" s="2"/>
      <c r="E28" s="2"/>
    </row>
  </sheetData>
  <mergeCells count="3">
    <mergeCell ref="B2:Q2"/>
    <mergeCell ref="F24:J24"/>
    <mergeCell ref="F25:J25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4:J22"/>
  <sheetViews>
    <sheetView workbookViewId="0" topLeftCell="A1">
      <selection activeCell="B4" sqref="B4:I4"/>
    </sheetView>
  </sheetViews>
  <sheetFormatPr defaultColWidth="9.140625" defaultRowHeight="12.75"/>
  <cols>
    <col min="2" max="2" width="33.7109375" style="0" customWidth="1"/>
    <col min="3" max="9" width="10.28125" style="0" customWidth="1"/>
  </cols>
  <sheetData>
    <row r="4" spans="2:9" ht="12.75">
      <c r="B4" s="59" t="s">
        <v>138</v>
      </c>
      <c r="C4" s="59"/>
      <c r="D4" s="59"/>
      <c r="E4" s="59"/>
      <c r="F4" s="59"/>
      <c r="G4" s="59"/>
      <c r="H4" s="59"/>
      <c r="I4" s="59"/>
    </row>
    <row r="5" spans="2:9" ht="12.75">
      <c r="B5" s="59" t="s">
        <v>3</v>
      </c>
      <c r="C5" s="59"/>
      <c r="D5" s="59"/>
      <c r="E5" s="59"/>
      <c r="F5" s="59"/>
      <c r="G5" s="59"/>
      <c r="H5" s="59"/>
      <c r="I5" s="59"/>
    </row>
    <row r="6" ht="12.75">
      <c r="B6" s="3" t="s">
        <v>100</v>
      </c>
    </row>
    <row r="7" spans="2:10" ht="12.75">
      <c r="B7" s="35" t="s">
        <v>43</v>
      </c>
      <c r="C7" s="9" t="s">
        <v>44</v>
      </c>
      <c r="D7" s="9" t="s">
        <v>45</v>
      </c>
      <c r="E7" s="9" t="s">
        <v>44</v>
      </c>
      <c r="F7" s="9" t="s">
        <v>45</v>
      </c>
      <c r="G7" s="9" t="s">
        <v>44</v>
      </c>
      <c r="H7" s="9" t="s">
        <v>45</v>
      </c>
      <c r="I7" s="78" t="s">
        <v>128</v>
      </c>
      <c r="J7" s="73" t="s">
        <v>129</v>
      </c>
    </row>
    <row r="8" spans="2:10" ht="12.75">
      <c r="B8" s="37"/>
      <c r="C8" s="77" t="s">
        <v>5</v>
      </c>
      <c r="D8" s="77"/>
      <c r="E8" s="77" t="s">
        <v>46</v>
      </c>
      <c r="F8" s="77"/>
      <c r="G8" s="60" t="s">
        <v>102</v>
      </c>
      <c r="H8" s="66"/>
      <c r="I8" s="79"/>
      <c r="J8" s="74"/>
    </row>
    <row r="9" spans="2:10" ht="12.75">
      <c r="B9" s="9" t="s">
        <v>47</v>
      </c>
      <c r="C9" s="5">
        <v>334</v>
      </c>
      <c r="D9" s="5">
        <v>582</v>
      </c>
      <c r="E9" s="5"/>
      <c r="F9" s="5">
        <v>0</v>
      </c>
      <c r="G9" s="5"/>
      <c r="H9" s="5"/>
      <c r="I9" s="9">
        <f>C9+D9+E9+F9</f>
        <v>916</v>
      </c>
      <c r="J9" s="5">
        <v>757</v>
      </c>
    </row>
    <row r="10" spans="2:10" ht="12.75">
      <c r="B10" s="9" t="s">
        <v>48</v>
      </c>
      <c r="C10" s="5">
        <v>25</v>
      </c>
      <c r="D10" s="5">
        <v>200</v>
      </c>
      <c r="E10" s="5"/>
      <c r="F10" s="5"/>
      <c r="G10" s="5"/>
      <c r="H10" s="5"/>
      <c r="I10" s="9">
        <f>C10+D10+E10+F10</f>
        <v>225</v>
      </c>
      <c r="J10" s="5">
        <v>313</v>
      </c>
    </row>
    <row r="11" spans="2:10" ht="12.75">
      <c r="B11" s="9" t="s">
        <v>49</v>
      </c>
      <c r="C11" s="5">
        <v>0</v>
      </c>
      <c r="D11" s="5">
        <v>139</v>
      </c>
      <c r="E11" s="5"/>
      <c r="F11" s="5"/>
      <c r="G11" s="5"/>
      <c r="H11" s="5"/>
      <c r="I11" s="9">
        <f>C11+D11+E11+F11</f>
        <v>139</v>
      </c>
      <c r="J11" s="5"/>
    </row>
    <row r="12" spans="2:10" ht="12.75">
      <c r="B12" s="38" t="s">
        <v>50</v>
      </c>
      <c r="C12" s="5"/>
      <c r="D12" s="5"/>
      <c r="E12" s="5">
        <v>0</v>
      </c>
      <c r="F12" s="5"/>
      <c r="G12" s="5"/>
      <c r="H12" s="5"/>
      <c r="I12" s="9">
        <f>C12+D12+E12+F12</f>
        <v>0</v>
      </c>
      <c r="J12" s="5"/>
    </row>
    <row r="13" spans="2:10" ht="12.75">
      <c r="B13" s="38" t="s">
        <v>51</v>
      </c>
      <c r="C13" s="9">
        <f>C9+C10+C11+C12</f>
        <v>359</v>
      </c>
      <c r="D13" s="9">
        <f aca="true" t="shared" si="0" ref="D13:J13">D9+D10+D11+D12</f>
        <v>921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1280</v>
      </c>
      <c r="J13" s="9">
        <f t="shared" si="0"/>
        <v>1070</v>
      </c>
    </row>
    <row r="15" spans="2:10" ht="12.75">
      <c r="B15" s="39" t="s">
        <v>52</v>
      </c>
      <c r="C15" s="9" t="s">
        <v>44</v>
      </c>
      <c r="D15" s="9" t="s">
        <v>45</v>
      </c>
      <c r="E15" s="9" t="s">
        <v>44</v>
      </c>
      <c r="F15" s="9" t="s">
        <v>45</v>
      </c>
      <c r="G15" s="9"/>
      <c r="H15" s="9"/>
      <c r="I15" s="78" t="s">
        <v>128</v>
      </c>
      <c r="J15" s="73" t="s">
        <v>129</v>
      </c>
    </row>
    <row r="16" spans="2:10" ht="12.75">
      <c r="B16" s="40"/>
      <c r="C16" s="77" t="s">
        <v>5</v>
      </c>
      <c r="D16" s="77"/>
      <c r="E16" s="77" t="s">
        <v>46</v>
      </c>
      <c r="F16" s="77"/>
      <c r="G16" s="8"/>
      <c r="H16" s="8"/>
      <c r="I16" s="79"/>
      <c r="J16" s="74"/>
    </row>
    <row r="17" spans="2:10" ht="12.75">
      <c r="B17" s="36" t="s">
        <v>53</v>
      </c>
      <c r="C17" s="9"/>
      <c r="D17" s="41">
        <v>12</v>
      </c>
      <c r="E17" s="41"/>
      <c r="F17" s="41"/>
      <c r="G17" s="41"/>
      <c r="H17" s="41">
        <v>516</v>
      </c>
      <c r="I17" s="9">
        <f>C17+D17+E17+F17+G17+H17</f>
        <v>528</v>
      </c>
      <c r="J17" s="5">
        <v>200</v>
      </c>
    </row>
    <row r="18" spans="2:10" ht="12.75">
      <c r="B18" s="42" t="s">
        <v>54</v>
      </c>
      <c r="C18" s="9"/>
      <c r="D18" s="41">
        <v>119</v>
      </c>
      <c r="E18" s="41"/>
      <c r="F18" s="41"/>
      <c r="G18" s="41"/>
      <c r="H18" s="41"/>
      <c r="I18" s="9">
        <f>C18+D18+E18+F18+G18+H18</f>
        <v>119</v>
      </c>
      <c r="J18" s="5">
        <v>119</v>
      </c>
    </row>
    <row r="19" spans="2:10" ht="12.75">
      <c r="B19" s="36" t="s">
        <v>55</v>
      </c>
      <c r="C19" s="9"/>
      <c r="D19" s="41">
        <v>165</v>
      </c>
      <c r="E19" s="41"/>
      <c r="F19" s="41"/>
      <c r="G19" s="41"/>
      <c r="H19" s="41"/>
      <c r="I19" s="9">
        <f>C19+D19+E19+F19+G19+H19</f>
        <v>165</v>
      </c>
      <c r="J19" s="5">
        <v>209</v>
      </c>
    </row>
    <row r="20" spans="2:10" ht="12.75">
      <c r="B20" s="42" t="s">
        <v>56</v>
      </c>
      <c r="C20" s="9"/>
      <c r="D20" s="41"/>
      <c r="E20" s="41">
        <v>0</v>
      </c>
      <c r="F20" s="41">
        <v>0</v>
      </c>
      <c r="G20" s="41"/>
      <c r="H20" s="41"/>
      <c r="I20" s="9">
        <f>C20+D20+E20+F20+G20+H20</f>
        <v>0</v>
      </c>
      <c r="J20" s="5"/>
    </row>
    <row r="21" spans="2:10" ht="12.75">
      <c r="B21" s="36" t="s">
        <v>57</v>
      </c>
      <c r="C21" s="9"/>
      <c r="D21" s="41"/>
      <c r="E21" s="41"/>
      <c r="F21" s="41">
        <v>0</v>
      </c>
      <c r="G21" s="41"/>
      <c r="H21" s="41"/>
      <c r="I21" s="9">
        <f>C21+D21+E21+F21+G21+H21</f>
        <v>0</v>
      </c>
      <c r="J21" s="5">
        <v>14</v>
      </c>
    </row>
    <row r="22" spans="2:10" ht="12.75">
      <c r="B22" s="36" t="s">
        <v>16</v>
      </c>
      <c r="C22" s="9"/>
      <c r="D22" s="9">
        <f>D17+D19+D20+D21+D18</f>
        <v>296</v>
      </c>
      <c r="E22" s="9">
        <f aca="true" t="shared" si="1" ref="E22:J22">E17+E19+E20+E21+E18</f>
        <v>0</v>
      </c>
      <c r="F22" s="9">
        <f t="shared" si="1"/>
        <v>0</v>
      </c>
      <c r="G22" s="9">
        <f t="shared" si="1"/>
        <v>0</v>
      </c>
      <c r="H22" s="9">
        <f t="shared" si="1"/>
        <v>516</v>
      </c>
      <c r="I22" s="9">
        <f t="shared" si="1"/>
        <v>812</v>
      </c>
      <c r="J22" s="9">
        <f t="shared" si="1"/>
        <v>542</v>
      </c>
    </row>
  </sheetData>
  <mergeCells count="11">
    <mergeCell ref="J7:J8"/>
    <mergeCell ref="I15:I16"/>
    <mergeCell ref="J15:J16"/>
    <mergeCell ref="C16:D16"/>
    <mergeCell ref="E16:F16"/>
    <mergeCell ref="B4:I4"/>
    <mergeCell ref="B5:I5"/>
    <mergeCell ref="C8:D8"/>
    <mergeCell ref="E8:F8"/>
    <mergeCell ref="G8:H8"/>
    <mergeCell ref="I7:I8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2:L25"/>
  <sheetViews>
    <sheetView view="pageBreakPreview" zoomScaleSheetLayoutView="100" workbookViewId="0" topLeftCell="A1">
      <selection activeCell="A2" sqref="A2:L2"/>
    </sheetView>
  </sheetViews>
  <sheetFormatPr defaultColWidth="9.140625" defaultRowHeight="12.75"/>
  <cols>
    <col min="1" max="1" width="36.28125" style="0" customWidth="1"/>
    <col min="7" max="7" width="24.8515625" style="0" customWidth="1"/>
  </cols>
  <sheetData>
    <row r="2" spans="1:12" ht="12.75">
      <c r="A2" s="59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ht="12.75">
      <c r="A5" t="s">
        <v>100</v>
      </c>
    </row>
    <row r="6" spans="1:12" ht="12.75">
      <c r="A6" s="10" t="s">
        <v>0</v>
      </c>
      <c r="B6" s="72" t="s">
        <v>68</v>
      </c>
      <c r="C6" s="80"/>
      <c r="D6" s="81" t="s">
        <v>85</v>
      </c>
      <c r="E6" s="81" t="s">
        <v>103</v>
      </c>
      <c r="F6" s="81" t="s">
        <v>104</v>
      </c>
      <c r="G6" s="10" t="s">
        <v>1</v>
      </c>
      <c r="H6" s="72" t="s">
        <v>68</v>
      </c>
      <c r="I6" s="80"/>
      <c r="J6" s="81" t="s">
        <v>85</v>
      </c>
      <c r="K6" s="81" t="s">
        <v>103</v>
      </c>
      <c r="L6" s="81" t="s">
        <v>104</v>
      </c>
    </row>
    <row r="7" spans="1:12" ht="12.75">
      <c r="A7" s="10" t="s">
        <v>58</v>
      </c>
      <c r="B7" s="10" t="s">
        <v>113</v>
      </c>
      <c r="C7" s="10" t="s">
        <v>130</v>
      </c>
      <c r="D7" s="82"/>
      <c r="E7" s="82"/>
      <c r="F7" s="82"/>
      <c r="G7" s="10" t="s">
        <v>58</v>
      </c>
      <c r="H7" s="10" t="s">
        <v>113</v>
      </c>
      <c r="I7" s="10" t="s">
        <v>131</v>
      </c>
      <c r="J7" s="82"/>
      <c r="K7" s="82"/>
      <c r="L7" s="82"/>
    </row>
    <row r="8" spans="1:12" ht="12.75">
      <c r="A8" s="10" t="s">
        <v>60</v>
      </c>
      <c r="B8" s="10">
        <v>2141</v>
      </c>
      <c r="C8" s="10">
        <v>2141</v>
      </c>
      <c r="D8" s="46">
        <f>D9+D10</f>
        <v>2027.5500000000002</v>
      </c>
      <c r="E8" s="46">
        <f>E9+E10</f>
        <v>2128.9275000000002</v>
      </c>
      <c r="F8" s="46">
        <f>F9+F10</f>
        <v>2235.373875</v>
      </c>
      <c r="G8" s="10"/>
      <c r="H8" s="10"/>
      <c r="I8" s="10"/>
      <c r="J8" s="10"/>
      <c r="K8" s="10"/>
      <c r="L8" s="10"/>
    </row>
    <row r="9" spans="1:12" ht="12.75">
      <c r="A9" s="5" t="s">
        <v>61</v>
      </c>
      <c r="B9" s="5">
        <v>35</v>
      </c>
      <c r="C9" s="5">
        <v>35</v>
      </c>
      <c r="D9" s="44">
        <f aca="true" t="shared" si="0" ref="D9:D15">B9*1.05</f>
        <v>36.75</v>
      </c>
      <c r="E9" s="44">
        <f>D9*1.05</f>
        <v>38.5875</v>
      </c>
      <c r="F9" s="44">
        <f>E9*1.05</f>
        <v>40.516875</v>
      </c>
      <c r="G9" s="5" t="s">
        <v>8</v>
      </c>
      <c r="H9" s="5">
        <v>7588</v>
      </c>
      <c r="I9" s="5">
        <v>6885</v>
      </c>
      <c r="J9" s="44">
        <f>H9*1.05</f>
        <v>7967.400000000001</v>
      </c>
      <c r="K9" s="44">
        <f>J9*1.05</f>
        <v>8365.77</v>
      </c>
      <c r="L9" s="44">
        <f>K9*1.05</f>
        <v>8784.058500000001</v>
      </c>
    </row>
    <row r="10" spans="1:12" ht="12.75">
      <c r="A10" s="5" t="s">
        <v>62</v>
      </c>
      <c r="B10" s="5">
        <v>1896</v>
      </c>
      <c r="C10" s="5">
        <v>1896</v>
      </c>
      <c r="D10" s="44">
        <f t="shared" si="0"/>
        <v>1990.8000000000002</v>
      </c>
      <c r="E10" s="44">
        <f aca="true" t="shared" si="1" ref="E10:F15">D10*1.05</f>
        <v>2090.34</v>
      </c>
      <c r="F10" s="44">
        <f t="shared" si="1"/>
        <v>2194.8570000000004</v>
      </c>
      <c r="G10" s="5" t="s">
        <v>10</v>
      </c>
      <c r="H10" s="5">
        <v>1736</v>
      </c>
      <c r="I10" s="5">
        <v>1668</v>
      </c>
      <c r="J10" s="44">
        <f>H10*1.05</f>
        <v>1822.8000000000002</v>
      </c>
      <c r="K10" s="44">
        <f aca="true" t="shared" si="2" ref="K10:L13">J10*1.05</f>
        <v>1913.9400000000003</v>
      </c>
      <c r="L10" s="44">
        <f t="shared" si="2"/>
        <v>2009.6370000000004</v>
      </c>
    </row>
    <row r="11" spans="1:12" ht="12.75">
      <c r="A11" s="5" t="s">
        <v>63</v>
      </c>
      <c r="B11" s="5">
        <v>210</v>
      </c>
      <c r="C11" s="5">
        <v>210</v>
      </c>
      <c r="D11" s="44">
        <f t="shared" si="0"/>
        <v>220.5</v>
      </c>
      <c r="E11" s="44">
        <f t="shared" si="1"/>
        <v>231.525</v>
      </c>
      <c r="F11" s="44">
        <f t="shared" si="1"/>
        <v>243.10125000000002</v>
      </c>
      <c r="G11" s="5" t="s">
        <v>11</v>
      </c>
      <c r="H11" s="5">
        <v>6160</v>
      </c>
      <c r="I11" s="5">
        <v>4762</v>
      </c>
      <c r="J11" s="44">
        <f>H11*1.05</f>
        <v>6468</v>
      </c>
      <c r="K11" s="44">
        <f t="shared" si="2"/>
        <v>6791.400000000001</v>
      </c>
      <c r="L11" s="44">
        <f t="shared" si="2"/>
        <v>7130.970000000001</v>
      </c>
    </row>
    <row r="12" spans="1:12" ht="12.75">
      <c r="A12" s="5" t="s">
        <v>64</v>
      </c>
      <c r="B12" s="5">
        <v>3615</v>
      </c>
      <c r="C12" s="5">
        <v>3212</v>
      </c>
      <c r="D12" s="44">
        <f t="shared" si="0"/>
        <v>3795.75</v>
      </c>
      <c r="E12" s="44">
        <f t="shared" si="1"/>
        <v>3985.5375000000004</v>
      </c>
      <c r="F12" s="44">
        <f t="shared" si="1"/>
        <v>4184.814375000001</v>
      </c>
      <c r="G12" s="5" t="s">
        <v>13</v>
      </c>
      <c r="H12" s="5">
        <v>1280</v>
      </c>
      <c r="I12" s="5">
        <v>1070</v>
      </c>
      <c r="J12" s="44">
        <f>H12*1.05</f>
        <v>1344</v>
      </c>
      <c r="K12" s="44">
        <f t="shared" si="2"/>
        <v>1411.2</v>
      </c>
      <c r="L12" s="44">
        <f t="shared" si="2"/>
        <v>1481.7600000000002</v>
      </c>
    </row>
    <row r="13" spans="1:12" ht="12.75">
      <c r="A13" s="5" t="s">
        <v>65</v>
      </c>
      <c r="B13" s="5">
        <v>8809</v>
      </c>
      <c r="C13" s="5">
        <v>9428</v>
      </c>
      <c r="D13" s="44">
        <f t="shared" si="0"/>
        <v>9249.45</v>
      </c>
      <c r="E13" s="44">
        <f t="shared" si="1"/>
        <v>9711.9225</v>
      </c>
      <c r="F13" s="44">
        <f t="shared" si="1"/>
        <v>10197.518625</v>
      </c>
      <c r="G13" s="5" t="s">
        <v>15</v>
      </c>
      <c r="H13" s="5">
        <v>812</v>
      </c>
      <c r="I13" s="5">
        <v>542</v>
      </c>
      <c r="J13" s="44">
        <f>H13*1.05</f>
        <v>852.6</v>
      </c>
      <c r="K13" s="44">
        <f t="shared" si="2"/>
        <v>895.23</v>
      </c>
      <c r="L13" s="44">
        <f t="shared" si="2"/>
        <v>939.9915000000001</v>
      </c>
    </row>
    <row r="14" spans="1:12" ht="12.75">
      <c r="A14" s="5" t="s">
        <v>132</v>
      </c>
      <c r="B14" s="5"/>
      <c r="C14" s="5">
        <v>379</v>
      </c>
      <c r="D14" s="44">
        <f t="shared" si="0"/>
        <v>0</v>
      </c>
      <c r="E14" s="44">
        <f t="shared" si="1"/>
        <v>0</v>
      </c>
      <c r="F14" s="44">
        <f t="shared" si="1"/>
        <v>0</v>
      </c>
      <c r="G14" s="13" t="s">
        <v>134</v>
      </c>
      <c r="H14" s="13">
        <v>0</v>
      </c>
      <c r="I14" s="13">
        <v>379</v>
      </c>
      <c r="J14" s="13">
        <v>0</v>
      </c>
      <c r="K14" s="13">
        <v>0</v>
      </c>
      <c r="L14" s="13">
        <v>0</v>
      </c>
    </row>
    <row r="15" spans="1:12" ht="12.75">
      <c r="A15" s="5" t="s">
        <v>12</v>
      </c>
      <c r="B15" s="5"/>
      <c r="C15" s="5"/>
      <c r="D15" s="44">
        <f t="shared" si="0"/>
        <v>0</v>
      </c>
      <c r="E15" s="44">
        <f t="shared" si="1"/>
        <v>0</v>
      </c>
      <c r="F15" s="44">
        <f t="shared" si="1"/>
        <v>0</v>
      </c>
      <c r="G15" s="5"/>
      <c r="H15" s="5"/>
      <c r="I15" s="5"/>
      <c r="J15" s="5"/>
      <c r="K15" s="5"/>
      <c r="L15" s="5"/>
    </row>
    <row r="16" spans="1:12" ht="12.75">
      <c r="A16" s="5" t="s">
        <v>76</v>
      </c>
      <c r="B16" s="5">
        <v>3011</v>
      </c>
      <c r="C16" s="5">
        <v>369</v>
      </c>
      <c r="D16" s="44">
        <f>B16*1.03</f>
        <v>3101.33</v>
      </c>
      <c r="E16" s="44">
        <f>D16*1.05</f>
        <v>3256.3965000000003</v>
      </c>
      <c r="F16" s="44">
        <f>E16*1.05</f>
        <v>3419.2163250000003</v>
      </c>
      <c r="G16" s="5"/>
      <c r="H16" s="5"/>
      <c r="I16" s="5"/>
      <c r="J16" s="5"/>
      <c r="K16" s="5"/>
      <c r="L16" s="5"/>
    </row>
    <row r="17" spans="1:12" ht="12.75">
      <c r="A17" s="10" t="s">
        <v>66</v>
      </c>
      <c r="B17" s="10">
        <f>SUM(B9:B16)</f>
        <v>17576</v>
      </c>
      <c r="C17" s="10">
        <f>SUM(C9:C16)</f>
        <v>15529</v>
      </c>
      <c r="D17" s="46">
        <f>SUM(D9:D16)</f>
        <v>18394.58</v>
      </c>
      <c r="E17" s="46">
        <f>SUM(E9:E16)</f>
        <v>19314.309</v>
      </c>
      <c r="F17" s="46">
        <f>SUM(F9:F16)</f>
        <v>20280.024450000004</v>
      </c>
      <c r="G17" s="10" t="s">
        <v>67</v>
      </c>
      <c r="H17" s="10">
        <f>SUM(H9:H16)</f>
        <v>17576</v>
      </c>
      <c r="I17" s="10">
        <f>SUM(I9:I16)</f>
        <v>15306</v>
      </c>
      <c r="J17" s="46">
        <f>SUM(J9:J16)</f>
        <v>18454.8</v>
      </c>
      <c r="K17" s="46">
        <f>SUM(K9:K16)</f>
        <v>19377.54</v>
      </c>
      <c r="L17" s="46">
        <f>SUM(L9:L16)</f>
        <v>20346.417000000005</v>
      </c>
    </row>
    <row r="18" spans="1:12" ht="12.75">
      <c r="A18" s="10" t="s">
        <v>17</v>
      </c>
      <c r="B18" s="10" t="s">
        <v>113</v>
      </c>
      <c r="C18" s="10" t="s">
        <v>130</v>
      </c>
      <c r="D18" s="10" t="s">
        <v>59</v>
      </c>
      <c r="E18" s="10" t="s">
        <v>86</v>
      </c>
      <c r="F18" s="10" t="s">
        <v>104</v>
      </c>
      <c r="G18" s="10" t="s">
        <v>17</v>
      </c>
      <c r="H18" s="10" t="s">
        <v>113</v>
      </c>
      <c r="I18" s="10" t="s">
        <v>131</v>
      </c>
      <c r="J18" s="10" t="s">
        <v>85</v>
      </c>
      <c r="K18" s="10" t="s">
        <v>86</v>
      </c>
      <c r="L18" s="10" t="s">
        <v>104</v>
      </c>
    </row>
    <row r="19" spans="1:12" ht="12.75">
      <c r="A19" s="10" t="s">
        <v>60</v>
      </c>
      <c r="B19" s="10">
        <f>B20</f>
        <v>1512</v>
      </c>
      <c r="C19" s="10">
        <v>1512</v>
      </c>
      <c r="D19" s="46">
        <f>D20</f>
        <v>1587.6000000000001</v>
      </c>
      <c r="E19" s="46">
        <f>E20</f>
        <v>1666.9800000000002</v>
      </c>
      <c r="F19" s="46">
        <f>F20</f>
        <v>1750.3290000000004</v>
      </c>
      <c r="G19" s="10"/>
      <c r="H19" s="10"/>
      <c r="I19" s="10"/>
      <c r="J19" s="10"/>
      <c r="K19" s="10"/>
      <c r="L19" s="10"/>
    </row>
    <row r="20" spans="1:12" ht="12.75">
      <c r="A20" s="13" t="s">
        <v>69</v>
      </c>
      <c r="B20" s="13">
        <v>1512</v>
      </c>
      <c r="C20" s="13">
        <v>1512</v>
      </c>
      <c r="D20" s="45">
        <f>B20*1.05</f>
        <v>1587.6000000000001</v>
      </c>
      <c r="E20" s="45">
        <f>D20*1.05</f>
        <v>1666.9800000000002</v>
      </c>
      <c r="F20" s="45">
        <f>E20*1.05</f>
        <v>1750.3290000000004</v>
      </c>
      <c r="G20" s="10"/>
      <c r="H20" s="10"/>
      <c r="I20" s="10"/>
      <c r="J20" s="10"/>
      <c r="K20" s="10"/>
      <c r="L20" s="10"/>
    </row>
    <row r="21" spans="1:12" ht="12.75">
      <c r="A21" s="5" t="s">
        <v>70</v>
      </c>
      <c r="B21" s="5">
        <v>6868</v>
      </c>
      <c r="C21" s="5">
        <v>983</v>
      </c>
      <c r="D21" s="45">
        <f>B21*1.05</f>
        <v>7211.400000000001</v>
      </c>
      <c r="E21" s="45">
        <f>D21*1.05</f>
        <v>7571.970000000001</v>
      </c>
      <c r="F21" s="45">
        <f>E21*1.05</f>
        <v>7950.568500000001</v>
      </c>
      <c r="G21" s="5" t="s">
        <v>19</v>
      </c>
      <c r="H21" s="5">
        <v>400</v>
      </c>
      <c r="I21" s="5">
        <v>200</v>
      </c>
      <c r="J21" s="44">
        <f>H21*1.05</f>
        <v>420</v>
      </c>
      <c r="K21" s="44">
        <f>J21*1.05</f>
        <v>441</v>
      </c>
      <c r="L21" s="44">
        <f>K21*1.05</f>
        <v>463.05</v>
      </c>
    </row>
    <row r="22" spans="1:12" ht="12.75">
      <c r="A22" s="5" t="s">
        <v>12</v>
      </c>
      <c r="B22" s="5">
        <v>234</v>
      </c>
      <c r="C22" s="5">
        <v>3467</v>
      </c>
      <c r="D22" s="5">
        <v>258</v>
      </c>
      <c r="E22" s="5">
        <v>280</v>
      </c>
      <c r="F22" s="5">
        <v>300</v>
      </c>
      <c r="G22" s="5" t="s">
        <v>20</v>
      </c>
      <c r="H22" s="5">
        <v>8214</v>
      </c>
      <c r="I22" s="5">
        <v>11415</v>
      </c>
      <c r="J22" s="5">
        <v>8577</v>
      </c>
      <c r="K22" s="5">
        <v>9014</v>
      </c>
      <c r="L22" s="5">
        <v>9472</v>
      </c>
    </row>
    <row r="23" spans="1:12" ht="12.75">
      <c r="A23" s="5" t="s">
        <v>133</v>
      </c>
      <c r="B23" s="5"/>
      <c r="C23" s="5">
        <v>5500</v>
      </c>
      <c r="D23" s="5">
        <v>0</v>
      </c>
      <c r="E23" s="5">
        <v>0</v>
      </c>
      <c r="F23" s="5">
        <v>0</v>
      </c>
      <c r="G23" s="5" t="s">
        <v>135</v>
      </c>
      <c r="H23" s="5"/>
      <c r="I23" s="5">
        <v>70</v>
      </c>
      <c r="J23" s="5"/>
      <c r="K23" s="5"/>
      <c r="L23" s="5"/>
    </row>
    <row r="24" spans="1:12" ht="12.75">
      <c r="A24" s="10" t="s">
        <v>71</v>
      </c>
      <c r="B24" s="10">
        <f>SUM(B20:B23)</f>
        <v>8614</v>
      </c>
      <c r="C24" s="10">
        <f>SUM(C20:C23)</f>
        <v>11462</v>
      </c>
      <c r="D24" s="46">
        <f>SUM(D20:D23)</f>
        <v>9057</v>
      </c>
      <c r="E24" s="46">
        <f>SUM(E20:E23)</f>
        <v>9518.95</v>
      </c>
      <c r="F24" s="46">
        <f>SUM(F20:F23)</f>
        <v>10000.897500000001</v>
      </c>
      <c r="G24" s="10" t="s">
        <v>72</v>
      </c>
      <c r="H24" s="10">
        <f>SUM(H21:H23)</f>
        <v>8614</v>
      </c>
      <c r="I24" s="10">
        <f>SUM(I21:I23)</f>
        <v>11685</v>
      </c>
      <c r="J24" s="46">
        <f>SUM(J21:J23)</f>
        <v>8997</v>
      </c>
      <c r="K24" s="46">
        <f>SUM(K21:K23)</f>
        <v>9455</v>
      </c>
      <c r="L24" s="46">
        <f>SUM(L21:L23)</f>
        <v>9935.05</v>
      </c>
    </row>
    <row r="25" spans="1:12" ht="12.75">
      <c r="A25" s="10" t="s">
        <v>73</v>
      </c>
      <c r="B25" s="10">
        <f>B17+B24</f>
        <v>26190</v>
      </c>
      <c r="C25" s="10">
        <f>C17+C24</f>
        <v>26991</v>
      </c>
      <c r="D25" s="46">
        <f>D17+D24</f>
        <v>27451.58</v>
      </c>
      <c r="E25" s="46">
        <f>E17+E24</f>
        <v>28833.259000000002</v>
      </c>
      <c r="F25" s="46">
        <f>F17+F24</f>
        <v>30280.921950000004</v>
      </c>
      <c r="G25" s="10" t="s">
        <v>74</v>
      </c>
      <c r="H25" s="10">
        <f>H17+H24</f>
        <v>26190</v>
      </c>
      <c r="I25" s="10">
        <f>I17+I24</f>
        <v>26991</v>
      </c>
      <c r="J25" s="46">
        <f>J17+J24</f>
        <v>27451.8</v>
      </c>
      <c r="K25" s="46">
        <f>K17+K24</f>
        <v>28832.54</v>
      </c>
      <c r="L25" s="46">
        <f>L17+L24</f>
        <v>30281.467000000004</v>
      </c>
    </row>
  </sheetData>
  <mergeCells count="10">
    <mergeCell ref="A2:L2"/>
    <mergeCell ref="A3:L3"/>
    <mergeCell ref="B6:C6"/>
    <mergeCell ref="H6:I6"/>
    <mergeCell ref="D6:D7"/>
    <mergeCell ref="E6:E7"/>
    <mergeCell ref="F6:F7"/>
    <mergeCell ref="J6:J7"/>
    <mergeCell ref="K6:K7"/>
    <mergeCell ref="L6:L7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Szilvi</cp:lastModifiedBy>
  <cp:lastPrinted>2015-05-20T14:19:01Z</cp:lastPrinted>
  <dcterms:created xsi:type="dcterms:W3CDTF">2005-02-02T12:55:18Z</dcterms:created>
  <dcterms:modified xsi:type="dcterms:W3CDTF">2015-05-24T15:07:54Z</dcterms:modified>
  <cp:category/>
  <cp:version/>
  <cp:contentType/>
  <cp:contentStatus/>
</cp:coreProperties>
</file>