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<sst xmlns="http://schemas.openxmlformats.org/spreadsheetml/2006/main" count="48" uniqueCount="43">
  <si>
    <t>Előirányzat felhasználási ütemterv 2015.</t>
  </si>
  <si>
    <t>jogcím/hónap</t>
  </si>
  <si>
    <t>Eredeti előirányzat</t>
  </si>
  <si>
    <t>január</t>
  </si>
  <si>
    <t>február</t>
  </si>
  <si>
    <t>március</t>
  </si>
  <si>
    <t>április</t>
  </si>
  <si>
    <t>május</t>
  </si>
  <si>
    <t>június</t>
  </si>
  <si>
    <t>I. félév</t>
  </si>
  <si>
    <t>július</t>
  </si>
  <si>
    <t>augusztus</t>
  </si>
  <si>
    <t>szeptember</t>
  </si>
  <si>
    <t>október</t>
  </si>
  <si>
    <t>november</t>
  </si>
  <si>
    <t>december</t>
  </si>
  <si>
    <t>II. félév</t>
  </si>
  <si>
    <t>Összesen:</t>
  </si>
  <si>
    <t>Bevételek:</t>
  </si>
  <si>
    <t>Intézményi működési bev.</t>
  </si>
  <si>
    <t>Sajátos működési bev.</t>
  </si>
  <si>
    <t>Felhalmozáso és tőke jell. bev.</t>
  </si>
  <si>
    <t>Központi kv. támogatás</t>
  </si>
  <si>
    <t>Átvett pénzeszközök</t>
  </si>
  <si>
    <t>Hitelek</t>
  </si>
  <si>
    <t>Megelőlegezés</t>
  </si>
  <si>
    <t>Pénzforgalom nélküli bev.</t>
  </si>
  <si>
    <t>Kiadások:</t>
  </si>
  <si>
    <t>Személyi juttatások</t>
  </si>
  <si>
    <t>Munkaadót terh. járulékok</t>
  </si>
  <si>
    <t>Dologi és egyéb kiadások</t>
  </si>
  <si>
    <t>Működési pénzeszköz átadások</t>
  </si>
  <si>
    <t>Felhalmozási pénzeszköz átadások</t>
  </si>
  <si>
    <t>Társadalom és szociálpolitikai juttatás</t>
  </si>
  <si>
    <t>Tartalék felhasználás</t>
  </si>
  <si>
    <t>Felhalmozási kiadások</t>
  </si>
  <si>
    <t>Hitelek törlesztése</t>
  </si>
  <si>
    <t>Eltérés (+/-)</t>
  </si>
  <si>
    <t>Működési bevétel összesen:</t>
  </si>
  <si>
    <t>Múködési kiadás összesen:</t>
  </si>
  <si>
    <t>Felhalmozási bevétel összesen:</t>
  </si>
  <si>
    <t>Felhalmozási kiadás összesen:</t>
  </si>
  <si>
    <t>4.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</si>
</sst>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 vertical="center" indent="1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6" xfId="0" applyFont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left" vertical="center" wrapText="1" inden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workbookViewId="0" topLeftCell="A16">
      <selection activeCell="O10" sqref="O10"/>
    </sheetView>
  </sheetViews>
  <sheetFormatPr defaultColWidth="9.140625" defaultRowHeight="12.75"/>
  <cols>
    <col min="1" max="1" width="27.421875" style="0" customWidth="1"/>
  </cols>
  <sheetData>
    <row r="3" spans="1:17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9.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</row>
    <row r="6" spans="1:17" ht="12.75">
      <c r="A6" s="6" t="s">
        <v>18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2.75">
      <c r="A7" s="10" t="s">
        <v>19</v>
      </c>
      <c r="B7" s="11">
        <v>6421</v>
      </c>
      <c r="C7" s="12">
        <v>86</v>
      </c>
      <c r="D7" s="12">
        <v>86</v>
      </c>
      <c r="E7" s="12">
        <v>864</v>
      </c>
      <c r="F7" s="12">
        <v>2565</v>
      </c>
      <c r="G7" s="12">
        <v>86</v>
      </c>
      <c r="H7" s="12">
        <v>485</v>
      </c>
      <c r="I7" s="13">
        <f aca="true" t="shared" si="0" ref="I7:I14">SUM(C7:H7)</f>
        <v>4172</v>
      </c>
      <c r="J7" s="12">
        <v>586</v>
      </c>
      <c r="K7" s="12">
        <v>368</v>
      </c>
      <c r="L7" s="12">
        <v>346</v>
      </c>
      <c r="M7" s="12">
        <v>310</v>
      </c>
      <c r="N7" s="12">
        <v>342</v>
      </c>
      <c r="O7" s="12">
        <v>297</v>
      </c>
      <c r="P7" s="13">
        <f>SUM(J7:O7)</f>
        <v>2249</v>
      </c>
      <c r="Q7" s="13">
        <f aca="true" t="shared" si="1" ref="Q7:Q14">I7+P7</f>
        <v>6421</v>
      </c>
    </row>
    <row r="8" spans="1:17" ht="12.75">
      <c r="A8" s="10" t="s">
        <v>20</v>
      </c>
      <c r="B8" s="11">
        <v>814</v>
      </c>
      <c r="C8" s="12">
        <v>0</v>
      </c>
      <c r="D8" s="12">
        <v>0</v>
      </c>
      <c r="E8" s="12">
        <v>407</v>
      </c>
      <c r="F8" s="12">
        <v>0</v>
      </c>
      <c r="G8" s="12">
        <v>0</v>
      </c>
      <c r="H8" s="12">
        <v>0</v>
      </c>
      <c r="I8" s="13">
        <f t="shared" si="0"/>
        <v>407</v>
      </c>
      <c r="J8" s="12">
        <v>0</v>
      </c>
      <c r="K8" s="12">
        <v>0</v>
      </c>
      <c r="L8" s="12">
        <v>0</v>
      </c>
      <c r="M8" s="12">
        <v>407</v>
      </c>
      <c r="N8" s="12">
        <v>0</v>
      </c>
      <c r="O8" s="12">
        <v>0</v>
      </c>
      <c r="P8" s="13">
        <f>SUM(J8:O8)</f>
        <v>407</v>
      </c>
      <c r="Q8" s="13">
        <f t="shared" si="1"/>
        <v>814</v>
      </c>
    </row>
    <row r="9" spans="1:17" ht="12.75">
      <c r="A9" s="10" t="s">
        <v>21</v>
      </c>
      <c r="B9" s="11">
        <v>8255</v>
      </c>
      <c r="C9" s="12">
        <v>0</v>
      </c>
      <c r="D9" s="12">
        <v>0</v>
      </c>
      <c r="E9" s="12">
        <v>8255</v>
      </c>
      <c r="F9" s="12">
        <v>0</v>
      </c>
      <c r="G9" s="12">
        <v>0</v>
      </c>
      <c r="H9" s="12">
        <v>0</v>
      </c>
      <c r="I9" s="13">
        <f t="shared" si="0"/>
        <v>8255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4">
        <v>0</v>
      </c>
      <c r="P9" s="13">
        <f>SUM(O9)</f>
        <v>0</v>
      </c>
      <c r="Q9" s="13">
        <f t="shared" si="1"/>
        <v>8255</v>
      </c>
    </row>
    <row r="10" spans="1:17" ht="12.75">
      <c r="A10" s="10" t="s">
        <v>22</v>
      </c>
      <c r="B10" s="11">
        <v>27081</v>
      </c>
      <c r="C10" s="12">
        <v>1105</v>
      </c>
      <c r="D10" s="12">
        <v>1105</v>
      </c>
      <c r="E10" s="12">
        <v>1105</v>
      </c>
      <c r="F10" s="12">
        <v>13652</v>
      </c>
      <c r="G10" s="12">
        <v>1105</v>
      </c>
      <c r="H10" s="12">
        <v>1536</v>
      </c>
      <c r="I10" s="13">
        <f t="shared" si="0"/>
        <v>19608</v>
      </c>
      <c r="J10" s="12">
        <v>1105</v>
      </c>
      <c r="K10" s="12">
        <v>1605</v>
      </c>
      <c r="L10" s="12">
        <v>1105</v>
      </c>
      <c r="M10" s="12">
        <v>1206</v>
      </c>
      <c r="N10" s="12">
        <v>1226</v>
      </c>
      <c r="O10" s="12">
        <v>1226</v>
      </c>
      <c r="P10" s="13">
        <f>SUM(J10:O10)</f>
        <v>7473</v>
      </c>
      <c r="Q10" s="13">
        <f t="shared" si="1"/>
        <v>27081</v>
      </c>
    </row>
    <row r="11" spans="1:17" ht="12.75">
      <c r="A11" s="10" t="s">
        <v>23</v>
      </c>
      <c r="B11" s="11">
        <v>56028</v>
      </c>
      <c r="C11" s="12">
        <v>4208</v>
      </c>
      <c r="D11" s="12">
        <v>4208</v>
      </c>
      <c r="E11" s="12">
        <v>8321</v>
      </c>
      <c r="F11" s="12">
        <v>4208</v>
      </c>
      <c r="G11" s="12">
        <v>4208</v>
      </c>
      <c r="H11" s="12">
        <v>4208</v>
      </c>
      <c r="I11" s="13">
        <f t="shared" si="0"/>
        <v>29361</v>
      </c>
      <c r="J11" s="12">
        <v>4208</v>
      </c>
      <c r="K11" s="12">
        <v>4208</v>
      </c>
      <c r="L11" s="12">
        <v>4208</v>
      </c>
      <c r="M11" s="12">
        <v>5618</v>
      </c>
      <c r="N11" s="12">
        <v>4217</v>
      </c>
      <c r="O11" s="12">
        <v>4208</v>
      </c>
      <c r="P11" s="13">
        <f>SUM(J11:O11)</f>
        <v>26667</v>
      </c>
      <c r="Q11" s="13">
        <f t="shared" si="1"/>
        <v>56028</v>
      </c>
    </row>
    <row r="12" spans="1:17" ht="12.75">
      <c r="A12" s="10" t="s">
        <v>24</v>
      </c>
      <c r="B12" s="11">
        <v>8602</v>
      </c>
      <c r="C12" s="12">
        <v>0</v>
      </c>
      <c r="D12" s="12">
        <v>0</v>
      </c>
      <c r="E12" s="12">
        <v>8602</v>
      </c>
      <c r="F12" s="12">
        <v>0</v>
      </c>
      <c r="G12" s="12">
        <v>0</v>
      </c>
      <c r="H12" s="12">
        <v>0</v>
      </c>
      <c r="I12" s="13">
        <f t="shared" si="0"/>
        <v>8602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3">
        <f aca="true" t="shared" si="2" ref="P12:P26">SUM(J12:O12)</f>
        <v>0</v>
      </c>
      <c r="Q12" s="13">
        <f t="shared" si="1"/>
        <v>8602</v>
      </c>
    </row>
    <row r="13" spans="1:17" ht="12.75">
      <c r="A13" s="10" t="s">
        <v>25</v>
      </c>
      <c r="B13" s="11">
        <v>525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f t="shared" si="0"/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525</v>
      </c>
      <c r="P13" s="13">
        <f>SUM(J13:O13)</f>
        <v>525</v>
      </c>
      <c r="Q13" s="13">
        <f t="shared" si="1"/>
        <v>525</v>
      </c>
    </row>
    <row r="14" spans="1:17" ht="12.75">
      <c r="A14" s="10" t="s">
        <v>26</v>
      </c>
      <c r="B14" s="11">
        <v>2430</v>
      </c>
      <c r="C14" s="12">
        <v>2430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3">
        <f t="shared" si="0"/>
        <v>2430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3">
        <f t="shared" si="2"/>
        <v>0</v>
      </c>
      <c r="Q14" s="13">
        <f t="shared" si="1"/>
        <v>2430</v>
      </c>
    </row>
    <row r="15" spans="1:17" ht="12.75">
      <c r="A15" s="15" t="s">
        <v>17</v>
      </c>
      <c r="B15" s="16">
        <f aca="true" t="shared" si="3" ref="B15:O15">SUM(B7:B14)</f>
        <v>110156</v>
      </c>
      <c r="C15" s="17">
        <f t="shared" si="3"/>
        <v>7829</v>
      </c>
      <c r="D15" s="16">
        <f t="shared" si="3"/>
        <v>5399</v>
      </c>
      <c r="E15" s="16">
        <f t="shared" si="3"/>
        <v>27554</v>
      </c>
      <c r="F15" s="16">
        <f t="shared" si="3"/>
        <v>20425</v>
      </c>
      <c r="G15" s="16">
        <f t="shared" si="3"/>
        <v>5399</v>
      </c>
      <c r="H15" s="16">
        <f t="shared" si="3"/>
        <v>6229</v>
      </c>
      <c r="I15" s="16">
        <f t="shared" si="3"/>
        <v>72835</v>
      </c>
      <c r="J15" s="16">
        <f t="shared" si="3"/>
        <v>5899</v>
      </c>
      <c r="K15" s="16">
        <f t="shared" si="3"/>
        <v>6181</v>
      </c>
      <c r="L15" s="16">
        <f t="shared" si="3"/>
        <v>5659</v>
      </c>
      <c r="M15" s="16">
        <f t="shared" si="3"/>
        <v>7541</v>
      </c>
      <c r="N15" s="16">
        <f t="shared" si="3"/>
        <v>5785</v>
      </c>
      <c r="O15" s="18">
        <f t="shared" si="3"/>
        <v>6256</v>
      </c>
      <c r="P15" s="16">
        <f>SUM(J15:O15)</f>
        <v>37321</v>
      </c>
      <c r="Q15" s="16">
        <f>SUM(Q7:Q14)</f>
        <v>110156</v>
      </c>
    </row>
    <row r="16" spans="1:17" ht="12.75">
      <c r="A16" s="19" t="s">
        <v>27</v>
      </c>
      <c r="B16" s="20"/>
      <c r="C16" s="21"/>
      <c r="D16" s="21"/>
      <c r="E16" s="21"/>
      <c r="F16" s="21"/>
      <c r="G16" s="21"/>
      <c r="H16" s="21"/>
      <c r="I16" s="21">
        <f aca="true" t="shared" si="4" ref="I16:I26">SUM(C16:H16)</f>
        <v>0</v>
      </c>
      <c r="J16" s="21"/>
      <c r="K16" s="21"/>
      <c r="L16" s="21"/>
      <c r="M16" s="21"/>
      <c r="N16" s="21"/>
      <c r="O16" s="21"/>
      <c r="P16" s="21">
        <f t="shared" si="2"/>
        <v>0</v>
      </c>
      <c r="Q16" s="22">
        <f aca="true" t="shared" si="5" ref="Q16:Q26">I16+P16</f>
        <v>0</v>
      </c>
    </row>
    <row r="17" spans="1:17" ht="12.75">
      <c r="A17" s="10" t="s">
        <v>28</v>
      </c>
      <c r="B17" s="11">
        <v>43150</v>
      </c>
      <c r="C17" s="12">
        <v>3595</v>
      </c>
      <c r="D17" s="12">
        <v>3595</v>
      </c>
      <c r="E17" s="12">
        <v>3595</v>
      </c>
      <c r="F17" s="12">
        <v>3595</v>
      </c>
      <c r="G17" s="12">
        <v>3595</v>
      </c>
      <c r="H17" s="12">
        <v>3595</v>
      </c>
      <c r="I17" s="13">
        <f t="shared" si="4"/>
        <v>21570</v>
      </c>
      <c r="J17" s="12">
        <v>3595</v>
      </c>
      <c r="K17" s="12">
        <v>3595</v>
      </c>
      <c r="L17" s="12">
        <v>3595</v>
      </c>
      <c r="M17" s="12">
        <v>3595</v>
      </c>
      <c r="N17" s="12">
        <v>3595</v>
      </c>
      <c r="O17" s="12">
        <v>3605</v>
      </c>
      <c r="P17" s="13">
        <f>SUM(J17:O17)</f>
        <v>21580</v>
      </c>
      <c r="Q17" s="13">
        <f t="shared" si="5"/>
        <v>43150</v>
      </c>
    </row>
    <row r="18" spans="1:17" ht="12.75">
      <c r="A18" s="10" t="s">
        <v>29</v>
      </c>
      <c r="B18" s="11">
        <v>6604</v>
      </c>
      <c r="C18" s="12">
        <v>550</v>
      </c>
      <c r="D18" s="12">
        <v>550</v>
      </c>
      <c r="E18" s="12">
        <v>550</v>
      </c>
      <c r="F18" s="12">
        <v>550</v>
      </c>
      <c r="G18" s="12">
        <v>550</v>
      </c>
      <c r="H18" s="12">
        <v>550</v>
      </c>
      <c r="I18" s="13">
        <f t="shared" si="4"/>
        <v>3300</v>
      </c>
      <c r="J18" s="12">
        <v>550</v>
      </c>
      <c r="K18" s="12">
        <v>550</v>
      </c>
      <c r="L18" s="12">
        <v>550</v>
      </c>
      <c r="M18" s="12">
        <v>550</v>
      </c>
      <c r="N18" s="12">
        <v>550</v>
      </c>
      <c r="O18" s="12">
        <v>554</v>
      </c>
      <c r="P18" s="13">
        <f>SUM(J18:O18)</f>
        <v>3304</v>
      </c>
      <c r="Q18" s="13">
        <f t="shared" si="5"/>
        <v>6604</v>
      </c>
    </row>
    <row r="19" spans="1:17" ht="12.75">
      <c r="A19" s="10" t="s">
        <v>30</v>
      </c>
      <c r="B19" s="11">
        <v>18948</v>
      </c>
      <c r="C19" s="12">
        <v>1130</v>
      </c>
      <c r="D19" s="12">
        <v>1130</v>
      </c>
      <c r="E19" s="12">
        <v>5206</v>
      </c>
      <c r="F19" s="12">
        <v>1130</v>
      </c>
      <c r="G19" s="12">
        <v>1130</v>
      </c>
      <c r="H19" s="12">
        <v>1130</v>
      </c>
      <c r="I19" s="13">
        <f t="shared" si="4"/>
        <v>10856</v>
      </c>
      <c r="J19" s="12">
        <v>1130</v>
      </c>
      <c r="K19" s="12">
        <v>1130</v>
      </c>
      <c r="L19" s="12">
        <v>1130</v>
      </c>
      <c r="M19" s="12">
        <v>2435</v>
      </c>
      <c r="N19" s="12">
        <v>1130</v>
      </c>
      <c r="O19" s="12">
        <v>1137</v>
      </c>
      <c r="P19" s="13">
        <f>SUM(J19:O19)</f>
        <v>8092</v>
      </c>
      <c r="Q19" s="13">
        <f t="shared" si="5"/>
        <v>18948</v>
      </c>
    </row>
    <row r="20" spans="1:17" ht="12.75">
      <c r="A20" s="10" t="s">
        <v>31</v>
      </c>
      <c r="B20" s="11">
        <v>14803</v>
      </c>
      <c r="C20" s="12">
        <v>275</v>
      </c>
      <c r="D20" s="12">
        <v>473</v>
      </c>
      <c r="E20" s="12">
        <v>13029</v>
      </c>
      <c r="F20" s="12">
        <v>42</v>
      </c>
      <c r="G20" s="12">
        <v>42</v>
      </c>
      <c r="H20" s="12">
        <v>42</v>
      </c>
      <c r="I20" s="13">
        <f t="shared" si="4"/>
        <v>13903</v>
      </c>
      <c r="J20" s="12">
        <v>42</v>
      </c>
      <c r="K20" s="12">
        <v>42</v>
      </c>
      <c r="L20" s="12">
        <v>42</v>
      </c>
      <c r="M20" s="12">
        <v>250</v>
      </c>
      <c r="N20" s="12">
        <v>250</v>
      </c>
      <c r="O20" s="12">
        <v>274</v>
      </c>
      <c r="P20" s="13">
        <f>SUM(J20:O20)</f>
        <v>900</v>
      </c>
      <c r="Q20" s="13">
        <f t="shared" si="5"/>
        <v>14803</v>
      </c>
    </row>
    <row r="21" spans="1:17" ht="39">
      <c r="A21" s="23" t="s">
        <v>32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3">
        <f t="shared" si="4"/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3">
        <f t="shared" si="2"/>
        <v>0</v>
      </c>
      <c r="Q21" s="13">
        <f t="shared" si="5"/>
        <v>0</v>
      </c>
    </row>
    <row r="22" spans="1:17" ht="48.75">
      <c r="A22" s="23" t="s">
        <v>33</v>
      </c>
      <c r="B22" s="11">
        <v>5835</v>
      </c>
      <c r="C22" s="12">
        <v>418</v>
      </c>
      <c r="D22" s="12">
        <v>418</v>
      </c>
      <c r="E22" s="12">
        <v>418</v>
      </c>
      <c r="F22" s="12">
        <v>418</v>
      </c>
      <c r="G22" s="12">
        <v>418</v>
      </c>
      <c r="H22" s="12">
        <v>825</v>
      </c>
      <c r="I22" s="13">
        <f t="shared" si="4"/>
        <v>2915</v>
      </c>
      <c r="J22" s="12">
        <v>418</v>
      </c>
      <c r="K22" s="12">
        <v>825</v>
      </c>
      <c r="L22" s="12">
        <v>418</v>
      </c>
      <c r="M22" s="12">
        <v>418</v>
      </c>
      <c r="N22" s="12">
        <v>418</v>
      </c>
      <c r="O22" s="12">
        <v>423</v>
      </c>
      <c r="P22" s="13">
        <f>SUM(J22:O22)</f>
        <v>2920</v>
      </c>
      <c r="Q22" s="13">
        <f t="shared" si="5"/>
        <v>5835</v>
      </c>
    </row>
    <row r="23" spans="1:17" ht="12.75">
      <c r="A23" s="10" t="s">
        <v>34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f t="shared" si="4"/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3">
        <f t="shared" si="2"/>
        <v>0</v>
      </c>
      <c r="Q23" s="13">
        <f t="shared" si="5"/>
        <v>0</v>
      </c>
    </row>
    <row r="24" spans="1:17" ht="12.75">
      <c r="A24" s="10" t="s">
        <v>35</v>
      </c>
      <c r="B24" s="11">
        <v>12008</v>
      </c>
      <c r="C24" s="12">
        <v>0</v>
      </c>
      <c r="D24" s="12">
        <v>0</v>
      </c>
      <c r="E24" s="12">
        <v>12008</v>
      </c>
      <c r="F24" s="12">
        <v>0</v>
      </c>
      <c r="G24" s="12">
        <v>0</v>
      </c>
      <c r="H24" s="12">
        <v>0</v>
      </c>
      <c r="I24" s="13">
        <f t="shared" si="4"/>
        <v>12008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3">
        <f t="shared" si="2"/>
        <v>0</v>
      </c>
      <c r="Q24" s="13">
        <f t="shared" si="5"/>
        <v>12008</v>
      </c>
    </row>
    <row r="25" spans="1:17" ht="12.75">
      <c r="A25" s="10" t="s">
        <v>36</v>
      </c>
      <c r="B25" s="11">
        <v>8360</v>
      </c>
      <c r="C25" s="12">
        <v>0</v>
      </c>
      <c r="D25" s="12">
        <v>0</v>
      </c>
      <c r="E25" s="12">
        <v>61</v>
      </c>
      <c r="F25" s="12">
        <v>61</v>
      </c>
      <c r="G25" s="12">
        <v>61</v>
      </c>
      <c r="H25" s="12">
        <v>61</v>
      </c>
      <c r="I25" s="13">
        <f t="shared" si="4"/>
        <v>244</v>
      </c>
      <c r="J25" s="12">
        <v>8116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3">
        <f>SUM(J25:O25)</f>
        <v>8116</v>
      </c>
      <c r="Q25" s="13">
        <f t="shared" si="5"/>
        <v>8360</v>
      </c>
    </row>
    <row r="26" spans="1:17" ht="12.75">
      <c r="A26" s="10" t="s">
        <v>25</v>
      </c>
      <c r="B26" s="24">
        <v>448</v>
      </c>
      <c r="C26" s="25">
        <v>448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13">
        <f t="shared" si="4"/>
        <v>448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13">
        <f t="shared" si="2"/>
        <v>0</v>
      </c>
      <c r="Q26" s="13">
        <f t="shared" si="5"/>
        <v>448</v>
      </c>
    </row>
    <row r="27" spans="1:17" ht="12.75">
      <c r="A27" s="15" t="s">
        <v>17</v>
      </c>
      <c r="B27" s="16">
        <f aca="true" t="shared" si="6" ref="B27:O27">SUM(B17:B26)</f>
        <v>110156</v>
      </c>
      <c r="C27" s="16">
        <f t="shared" si="6"/>
        <v>6416</v>
      </c>
      <c r="D27" s="16">
        <f t="shared" si="6"/>
        <v>6166</v>
      </c>
      <c r="E27" s="16">
        <f t="shared" si="6"/>
        <v>34867</v>
      </c>
      <c r="F27" s="16">
        <f t="shared" si="6"/>
        <v>5796</v>
      </c>
      <c r="G27" s="16">
        <f t="shared" si="6"/>
        <v>5796</v>
      </c>
      <c r="H27" s="16">
        <f t="shared" si="6"/>
        <v>6203</v>
      </c>
      <c r="I27" s="16">
        <f t="shared" si="6"/>
        <v>65244</v>
      </c>
      <c r="J27" s="16">
        <f t="shared" si="6"/>
        <v>13851</v>
      </c>
      <c r="K27" s="16">
        <f t="shared" si="6"/>
        <v>6142</v>
      </c>
      <c r="L27" s="16">
        <f t="shared" si="6"/>
        <v>5735</v>
      </c>
      <c r="M27" s="16">
        <f t="shared" si="6"/>
        <v>7248</v>
      </c>
      <c r="N27" s="16">
        <f t="shared" si="6"/>
        <v>5943</v>
      </c>
      <c r="O27" s="16">
        <f t="shared" si="6"/>
        <v>5993</v>
      </c>
      <c r="P27" s="16">
        <f>SUM(J27:O27)</f>
        <v>44912</v>
      </c>
      <c r="Q27" s="16">
        <f>SUM(Q17:Q26)</f>
        <v>110156</v>
      </c>
    </row>
    <row r="28" spans="1:17" ht="12.75">
      <c r="A28" s="26" t="s">
        <v>37</v>
      </c>
      <c r="B28" s="13">
        <f>B15-B27</f>
        <v>0</v>
      </c>
      <c r="C28" s="13">
        <f aca="true" t="shared" si="7" ref="C28:P28">C15-C27</f>
        <v>1413</v>
      </c>
      <c r="D28" s="13">
        <f t="shared" si="7"/>
        <v>-767</v>
      </c>
      <c r="E28" s="13">
        <f t="shared" si="7"/>
        <v>-7313</v>
      </c>
      <c r="F28" s="13">
        <f t="shared" si="7"/>
        <v>14629</v>
      </c>
      <c r="G28" s="13">
        <f t="shared" si="7"/>
        <v>-397</v>
      </c>
      <c r="H28" s="13">
        <f t="shared" si="7"/>
        <v>26</v>
      </c>
      <c r="I28" s="13">
        <f t="shared" si="7"/>
        <v>7591</v>
      </c>
      <c r="J28" s="13">
        <f t="shared" si="7"/>
        <v>-7952</v>
      </c>
      <c r="K28" s="13">
        <f t="shared" si="7"/>
        <v>39</v>
      </c>
      <c r="L28" s="13">
        <f t="shared" si="7"/>
        <v>-76</v>
      </c>
      <c r="M28" s="13">
        <f t="shared" si="7"/>
        <v>293</v>
      </c>
      <c r="N28" s="13">
        <f t="shared" si="7"/>
        <v>-158</v>
      </c>
      <c r="O28" s="13">
        <f t="shared" si="7"/>
        <v>263</v>
      </c>
      <c r="P28" s="13">
        <f t="shared" si="7"/>
        <v>-7591</v>
      </c>
      <c r="Q28" s="13">
        <f>I28+P28</f>
        <v>0</v>
      </c>
    </row>
    <row r="29" spans="1:17" ht="12.75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2.75">
      <c r="A30" s="26" t="s">
        <v>38</v>
      </c>
      <c r="B30" s="28">
        <f aca="true" t="shared" si="8" ref="B30:P30">B15</f>
        <v>110156</v>
      </c>
      <c r="C30" s="28">
        <f t="shared" si="8"/>
        <v>7829</v>
      </c>
      <c r="D30" s="28">
        <f t="shared" si="8"/>
        <v>5399</v>
      </c>
      <c r="E30" s="28">
        <f t="shared" si="8"/>
        <v>27554</v>
      </c>
      <c r="F30" s="28">
        <f t="shared" si="8"/>
        <v>20425</v>
      </c>
      <c r="G30" s="28">
        <f t="shared" si="8"/>
        <v>5399</v>
      </c>
      <c r="H30" s="28">
        <f t="shared" si="8"/>
        <v>6229</v>
      </c>
      <c r="I30" s="28">
        <f t="shared" si="8"/>
        <v>72835</v>
      </c>
      <c r="J30" s="28">
        <f t="shared" si="8"/>
        <v>5899</v>
      </c>
      <c r="K30" s="28">
        <f t="shared" si="8"/>
        <v>6181</v>
      </c>
      <c r="L30" s="28">
        <f t="shared" si="8"/>
        <v>5659</v>
      </c>
      <c r="M30" s="28">
        <f t="shared" si="8"/>
        <v>7541</v>
      </c>
      <c r="N30" s="28">
        <f t="shared" si="8"/>
        <v>5785</v>
      </c>
      <c r="O30" s="28">
        <f t="shared" si="8"/>
        <v>6256</v>
      </c>
      <c r="P30" s="28">
        <f t="shared" si="8"/>
        <v>37321</v>
      </c>
      <c r="Q30" s="16">
        <f>SUM(Q27)</f>
        <v>110156</v>
      </c>
    </row>
    <row r="31" spans="1:17" ht="12.75">
      <c r="A31" s="26" t="s">
        <v>39</v>
      </c>
      <c r="B31" s="29">
        <f>B27</f>
        <v>110156</v>
      </c>
      <c r="C31" s="29">
        <f>C27</f>
        <v>6416</v>
      </c>
      <c r="D31" s="29">
        <f>D27</f>
        <v>6166</v>
      </c>
      <c r="E31" s="29">
        <f>E27</f>
        <v>34867</v>
      </c>
      <c r="F31" s="29">
        <f aca="true" t="shared" si="9" ref="F31:Q31">F27</f>
        <v>5796</v>
      </c>
      <c r="G31" s="29">
        <f t="shared" si="9"/>
        <v>5796</v>
      </c>
      <c r="H31" s="29">
        <f t="shared" si="9"/>
        <v>6203</v>
      </c>
      <c r="I31" s="29">
        <f t="shared" si="9"/>
        <v>65244</v>
      </c>
      <c r="J31" s="29">
        <f t="shared" si="9"/>
        <v>13851</v>
      </c>
      <c r="K31" s="29">
        <f t="shared" si="9"/>
        <v>6142</v>
      </c>
      <c r="L31" s="29">
        <f t="shared" si="9"/>
        <v>5735</v>
      </c>
      <c r="M31" s="29">
        <f t="shared" si="9"/>
        <v>7248</v>
      </c>
      <c r="N31" s="29">
        <f t="shared" si="9"/>
        <v>5943</v>
      </c>
      <c r="O31" s="29">
        <f t="shared" si="9"/>
        <v>5993</v>
      </c>
      <c r="P31" s="29">
        <f t="shared" si="9"/>
        <v>44912</v>
      </c>
      <c r="Q31" s="16">
        <f t="shared" si="9"/>
        <v>110156</v>
      </c>
    </row>
    <row r="32" spans="1:17" ht="12.75">
      <c r="A32" s="26" t="s">
        <v>37</v>
      </c>
      <c r="B32" s="16">
        <f>B30-B31</f>
        <v>0</v>
      </c>
      <c r="C32" s="13">
        <f>C30-C31</f>
        <v>1413</v>
      </c>
      <c r="D32" s="13">
        <f>D30-D31</f>
        <v>-767</v>
      </c>
      <c r="E32" s="13">
        <f>E30-E31</f>
        <v>-7313</v>
      </c>
      <c r="F32" s="13">
        <f aca="true" t="shared" si="10" ref="F32:P32">F30-F31</f>
        <v>14629</v>
      </c>
      <c r="G32" s="13">
        <f t="shared" si="10"/>
        <v>-397</v>
      </c>
      <c r="H32" s="13">
        <f t="shared" si="10"/>
        <v>26</v>
      </c>
      <c r="I32" s="13">
        <f t="shared" si="10"/>
        <v>7591</v>
      </c>
      <c r="J32" s="13">
        <f t="shared" si="10"/>
        <v>-7952</v>
      </c>
      <c r="K32" s="13">
        <f t="shared" si="10"/>
        <v>39</v>
      </c>
      <c r="L32" s="13">
        <f t="shared" si="10"/>
        <v>-76</v>
      </c>
      <c r="M32" s="13">
        <f t="shared" si="10"/>
        <v>293</v>
      </c>
      <c r="N32" s="13">
        <f t="shared" si="10"/>
        <v>-158</v>
      </c>
      <c r="O32" s="13">
        <f t="shared" si="10"/>
        <v>263</v>
      </c>
      <c r="P32" s="13">
        <f t="shared" si="10"/>
        <v>-7591</v>
      </c>
      <c r="Q32" s="13">
        <f>Q28</f>
        <v>0</v>
      </c>
    </row>
    <row r="33" spans="1:17" ht="12.75">
      <c r="A33" s="26" t="s">
        <v>40</v>
      </c>
      <c r="B33" s="13">
        <v>0</v>
      </c>
      <c r="C33" s="30"/>
      <c r="D33" s="31"/>
      <c r="E33" s="31">
        <v>0</v>
      </c>
      <c r="F33" s="31"/>
      <c r="G33" s="31"/>
      <c r="H33" s="32"/>
      <c r="I33" s="13">
        <f>SUM(C33:H33)</f>
        <v>0</v>
      </c>
      <c r="J33" s="30"/>
      <c r="K33" s="31"/>
      <c r="L33" s="31"/>
      <c r="M33" s="31"/>
      <c r="N33" s="31"/>
      <c r="O33" s="32"/>
      <c r="P33" s="13">
        <f>SUM(J33:O33)</f>
        <v>0</v>
      </c>
      <c r="Q33" s="13">
        <f>SUM(I33,P33)</f>
        <v>0</v>
      </c>
    </row>
    <row r="34" spans="1:17" ht="12.75">
      <c r="A34" s="26" t="s">
        <v>41</v>
      </c>
      <c r="B34" s="13">
        <v>0</v>
      </c>
      <c r="C34" s="30"/>
      <c r="D34" s="31"/>
      <c r="E34" s="31"/>
      <c r="F34" s="31"/>
      <c r="G34" s="31"/>
      <c r="H34" s="32"/>
      <c r="I34" s="13">
        <f>SUM(C34:H34)</f>
        <v>0</v>
      </c>
      <c r="J34" s="30"/>
      <c r="K34" s="31"/>
      <c r="L34" s="31"/>
      <c r="M34" s="31"/>
      <c r="N34" s="31"/>
      <c r="O34" s="32"/>
      <c r="P34" s="13">
        <f>SUM(J34:O34)</f>
        <v>0</v>
      </c>
      <c r="Q34" s="13">
        <f>SUM(I34,P34)</f>
        <v>0</v>
      </c>
    </row>
    <row r="35" spans="1:17" ht="12.75">
      <c r="A35" s="26" t="s">
        <v>37</v>
      </c>
      <c r="B35" s="13">
        <f>B33-B34</f>
        <v>0</v>
      </c>
      <c r="C35" s="33">
        <f>C33-C34</f>
        <v>0</v>
      </c>
      <c r="D35" s="34">
        <f aca="true" t="shared" si="11" ref="D35:J35">D33-D34</f>
        <v>0</v>
      </c>
      <c r="E35" s="34">
        <f t="shared" si="11"/>
        <v>0</v>
      </c>
      <c r="F35" s="34">
        <f t="shared" si="11"/>
        <v>0</v>
      </c>
      <c r="G35" s="34">
        <f t="shared" si="11"/>
        <v>0</v>
      </c>
      <c r="H35" s="35">
        <f t="shared" si="11"/>
        <v>0</v>
      </c>
      <c r="I35" s="13">
        <f>SUM(C35:H35)</f>
        <v>0</v>
      </c>
      <c r="J35" s="33">
        <f t="shared" si="11"/>
        <v>0</v>
      </c>
      <c r="K35" s="34">
        <f>K33-K34</f>
        <v>0</v>
      </c>
      <c r="L35" s="34">
        <f>L33-L34</f>
        <v>0</v>
      </c>
      <c r="M35" s="34">
        <f>M33-M34</f>
        <v>0</v>
      </c>
      <c r="N35" s="34">
        <f>N33-N34</f>
        <v>0</v>
      </c>
      <c r="O35" s="35">
        <f>O33-O34</f>
        <v>0</v>
      </c>
      <c r="P35" s="13">
        <f>SUM(J35:O35)</f>
        <v>0</v>
      </c>
      <c r="Q35" s="13">
        <f>SUM(I35,P35)</f>
        <v>0</v>
      </c>
    </row>
    <row r="37" ht="12.75">
      <c r="O37" s="36" t="s">
        <v>42</v>
      </c>
    </row>
  </sheetData>
  <mergeCells count="3">
    <mergeCell ref="A3:Q3"/>
    <mergeCell ref="B6:Q6"/>
    <mergeCell ref="B16:Q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5FALU</dc:creator>
  <cp:keywords/>
  <dc:description/>
  <cp:lastModifiedBy>5FALU</cp:lastModifiedBy>
  <dcterms:created xsi:type="dcterms:W3CDTF">2016-03-25T11:58:14Z</dcterms:created>
  <dcterms:modified xsi:type="dcterms:W3CDTF">2016-03-25T11:58:44Z</dcterms:modified>
  <cp:category/>
  <cp:version/>
  <cp:contentType/>
  <cp:contentStatus/>
</cp:coreProperties>
</file>