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3" activeTab="21"/>
  </bookViews>
  <sheets>
    <sheet name="1. Címrend" sheetId="1" r:id="rId1"/>
    <sheet name="2. bevételek ei. szerint" sheetId="2" r:id="rId2"/>
    <sheet name="3. kiadások ei. szerint" sheetId="3" r:id="rId3"/>
    <sheet name="4. bevételek fel. szerint" sheetId="4" r:id="rId4"/>
    <sheet name="5. kiadások fel. szerint" sheetId="5" r:id="rId5"/>
    <sheet name="6. PMH" sheetId="6" r:id="rId6"/>
    <sheet name="7. Óvoda" sheetId="7" r:id="rId7"/>
    <sheet name="8. Önkormányzat" sheetId="8" r:id="rId8"/>
    <sheet name="9. működési mérleg" sheetId="9" r:id="rId9"/>
    <sheet name="10. felhalmozási mérleg" sheetId="10" r:id="rId10"/>
    <sheet name="11. ktg.-vetési maradvány" sheetId="11" r:id="rId11"/>
    <sheet name="12. finansz. c. pü.-i műveletek" sheetId="12" r:id="rId12"/>
    <sheet name="13. beruházások, felújítás" sheetId="13" r:id="rId13"/>
    <sheet name="14. stab. tv. 3. § (1)" sheetId="14" r:id="rId14"/>
    <sheet name="15. stab. tv. 45. § (1)" sheetId="15" r:id="rId15"/>
    <sheet name="16. eu projekt" sheetId="16" r:id="rId16"/>
    <sheet name="17. céltartalék" sheetId="17" r:id="rId17"/>
    <sheet name="18. többéves" sheetId="18" r:id="rId18"/>
    <sheet name="19. előirányz.felhaszn.ütemterv" sheetId="19" r:id="rId19"/>
    <sheet name="20. közvetett támogatás" sheetId="20" r:id="rId20"/>
    <sheet name="21. lakoss.szolg.tám" sheetId="21" r:id="rId21"/>
    <sheet name="22. mérleg" sheetId="22" r:id="rId22"/>
  </sheets>
  <externalReferences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<sst xmlns="http://schemas.openxmlformats.org/spreadsheetml/2006/main" count="1384" uniqueCount="443">
  <si>
    <t>1. számú melléklet</t>
  </si>
  <si>
    <t>A 4/2015. (IV.24.) önkormányzati rendelethez</t>
  </si>
  <si>
    <t>Balatonfenyves Község Önkormányzatának</t>
  </si>
  <si>
    <t>Címrendje</t>
  </si>
  <si>
    <t>Az önkormányzat költségvetési szervei</t>
  </si>
  <si>
    <t>1.  Balatonfenyvesi Polgármesteri Hivatal</t>
  </si>
  <si>
    <t>2.  Kisfenyő Óvoda</t>
  </si>
  <si>
    <t>Az önkormányzat költségvetésében szereplő nem intézményi kiadások</t>
  </si>
  <si>
    <t>2. számú melléklet</t>
  </si>
  <si>
    <t xml:space="preserve">Balatonfenyves Község Önkormányzatának </t>
  </si>
  <si>
    <t>és költségvetési szerveinek bevételi előirányzatai</t>
  </si>
  <si>
    <t>e Ft-ban</t>
  </si>
  <si>
    <t>Megnevezés</t>
  </si>
  <si>
    <t>Eredeti előirányzat</t>
  </si>
  <si>
    <t>Módosított előirányzat</t>
  </si>
  <si>
    <t>Teljesítés</t>
  </si>
  <si>
    <t>%-os teljesülés</t>
  </si>
  <si>
    <t>I. Működési bevételek</t>
  </si>
  <si>
    <t>1. Működési célú támogatás államháztartáson belülről</t>
  </si>
  <si>
    <t>Önkormányzatok működési támogatásai</t>
  </si>
  <si>
    <t>Elvonások és befizetések bevételei</t>
  </si>
  <si>
    <t>Garancia- és kezességvállalásból származó megtérülések áh.-on belülről</t>
  </si>
  <si>
    <t>Visszatérítendő támogatások, kölcsönök visszatérülése áh.-on belülről</t>
  </si>
  <si>
    <t>Visszatérítendő támogatások, kölcsönök igénybevétele áh.-on belülről</t>
  </si>
  <si>
    <t>Egyéb működési célú támogatások bevételei államháztartáson belülről</t>
  </si>
  <si>
    <t>2. Közhatalmi bevételek</t>
  </si>
  <si>
    <t>Jövedelemadók</t>
  </si>
  <si>
    <t>Szociális hozzájárulási adó és járulékok</t>
  </si>
  <si>
    <t>Bérhez és foglalkoztatáshoz kapcsolódó adók</t>
  </si>
  <si>
    <t>Vagyoni típusú adók</t>
  </si>
  <si>
    <t>Termékek és szolgáltatások adói</t>
  </si>
  <si>
    <t>Egyéb közhatalmi bevételek</t>
  </si>
  <si>
    <t>3. Működési bevételek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</si>
  <si>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</si>
  <si>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</si>
  <si>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</si>
  <si>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</si>
  <si>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</si>
  <si>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</si>
  <si>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</si>
  <si>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</si>
  <si>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</si>
  <si>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</si>
  <si>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4. Működési célú átvett pénzeszközök</t>
  </si>
  <si>
    <t>Garancia- és kezességvállalásból származó megtérülések áh.-on kívülről</t>
  </si>
  <si>
    <t>Visszatérítendő támogatások, kölcsönök visszatérülése áh.-on kívülről</t>
  </si>
  <si>
    <t>Egyéb működési célú átvett pénzeszközök</t>
  </si>
  <si>
    <t>II. Felhalmozási bevételek</t>
  </si>
  <si>
    <t>1. Felhalmozási célú támogatások államháztartáson belülről</t>
  </si>
  <si>
    <t>Felhalmozási célú önkormányzati támogatások</t>
  </si>
  <si>
    <t>Egyéb felhalmozási célú támogatások bevételei államháztartáson belülről</t>
  </si>
  <si>
    <t>2. Felhalmozási bevétel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</si>
  <si>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</si>
  <si>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</si>
  <si>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</si>
  <si>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</si>
  <si>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</si>
  <si>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3. Felhalmozási célú átvett pénzeszköz</t>
  </si>
  <si>
    <t>Egyéb felhalmozási célú átvett pénzeszközök</t>
  </si>
  <si>
    <t>KÖLTSÉGVETÉSI BEVÉTELEK ÖSSZESEN (I.+II.):</t>
  </si>
  <si>
    <t>III. Előző évi költségvetési maradvány, valamint a vállalkozási maradvány alaptevékenység ellátására történő</t>
  </si>
  <si>
    <t xml:space="preserve">          - működési célú igénybevétele</t>
  </si>
  <si>
    <t xml:space="preserve">          - felhalmozási célú igénybevétele</t>
  </si>
  <si>
    <t>IV. Finanszírozási célú pénzügyi műveletek bevételei</t>
  </si>
  <si>
    <t>Működési célú pénzügyi műveletek bevételei</t>
  </si>
  <si>
    <t>Hitel-, kölcsönfelvétel államháztartáson kívülről</t>
  </si>
  <si>
    <t>Belföldi értékpapírok bevételei</t>
  </si>
  <si>
    <t>Államháztartáson belüli megelőlegezések</t>
  </si>
  <si>
    <t>Államháztartáson belüli megelőlegezések törlesztése</t>
  </si>
  <si>
    <t>Irányító szervi támogatás</t>
  </si>
  <si>
    <t>Betétek megszüntetése</t>
  </si>
  <si>
    <t>Külföldi finanszírozás bevételei</t>
  </si>
  <si>
    <t>Adóssághoz nem kapcsolódó származékos ügyletek bevételei</t>
  </si>
  <si>
    <t>Felhalmozási célú pénzügyi műveletek bevételei</t>
  </si>
  <si>
    <t>BEVÉTELEK MINDÖSSZESEN (I.+II.+III.+IV.):</t>
  </si>
  <si>
    <t>3. számú melléklet</t>
  </si>
  <si>
    <t>és költségvetési szerveinek kiadási előirányzatai</t>
  </si>
  <si>
    <t>I. Működési kiadások</t>
  </si>
  <si>
    <t>Személyi juttatások</t>
  </si>
  <si>
    <t>Munkaadót terhelő járulékok és szociális hozzájárulási adó</t>
  </si>
  <si>
    <t>Dologi kiadások</t>
  </si>
  <si>
    <t>Ellátottak pénzbeli juttatásai</t>
  </si>
  <si>
    <t>Egyéb működéi célú kiadások</t>
  </si>
  <si>
    <t>II. Felhalmozási kiadások</t>
  </si>
  <si>
    <t>Beruházások</t>
  </si>
  <si>
    <t>Felújítások</t>
  </si>
  <si>
    <t>Egyéb felhalmozási célú kiadások</t>
  </si>
  <si>
    <t>KÖLTSÉGVETÉSI KIADÁSOK ÖSSZESEN (I.+II.):</t>
  </si>
  <si>
    <t>III. Finanszírozási célú pénzügyi műveletek kiadásai</t>
  </si>
  <si>
    <t>Működési célú műveletek kiadásai</t>
  </si>
  <si>
    <t>Belföldi finanszírozás kiadásai</t>
  </si>
  <si>
    <t>Külföldi finanszírozás kiadásai</t>
  </si>
  <si>
    <t>Adóssághoz nem kapcsolódó származékos ügyletek kiadásai</t>
  </si>
  <si>
    <t>Felhalmozási célú műveletek kiadásai</t>
  </si>
  <si>
    <t>KIADÁSOK MINDÖSSZESEN (I.+II.+III.):</t>
  </si>
  <si>
    <t>4. számú melléklet</t>
  </si>
  <si>
    <t>kötelező, önként vállalt és állami (államigazgatási) feladatok szerint</t>
  </si>
  <si>
    <t>Kötelező feladatok</t>
  </si>
  <si>
    <t>Önként vállalt feladatok</t>
  </si>
  <si>
    <t>Állam-igazgatási feladatok</t>
  </si>
  <si>
    <t>5. számú melléklet</t>
  </si>
  <si>
    <t>6. számú melléklet</t>
  </si>
  <si>
    <t>Balatonfenyves Község Önkormányzatának irányítása alá tartozó</t>
  </si>
  <si>
    <t>Balatonfenyvesi Polgármesteri Hivatal</t>
  </si>
  <si>
    <t>költségvetési szerv bevételei és kiadásai,</t>
  </si>
  <si>
    <t>valamint engedélyezett létszámkerete</t>
  </si>
  <si>
    <t>4. Működési célú átvett pénzeszköz</t>
  </si>
  <si>
    <t>fő</t>
  </si>
  <si>
    <t>Éves engedélyezett létszámkeret:</t>
  </si>
  <si>
    <t>ebből:</t>
  </si>
  <si>
    <t>Köztisztviselő</t>
  </si>
  <si>
    <t>Közalkalmazott</t>
  </si>
  <si>
    <t>Munka törvénykönyve hatálya alá tartozó</t>
  </si>
  <si>
    <t>Közfoglalkoztatott</t>
  </si>
  <si>
    <t>IFA hatósági ellenőr</t>
  </si>
  <si>
    <t>7. számú melléklet</t>
  </si>
  <si>
    <t>Kisfenyő Óvoda</t>
  </si>
  <si>
    <t>8. számú melléklet</t>
  </si>
  <si>
    <t>bevételei és kiadásai,</t>
  </si>
  <si>
    <t>9. számú melléklet</t>
  </si>
  <si>
    <t>és költségvetési szerveinek</t>
  </si>
  <si>
    <t>működési célú bevételei és kiadásai összevont mérlege</t>
  </si>
  <si>
    <t>Sor-
szám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</si>
  <si>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</si>
  <si>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</si>
  <si>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</si>
  <si>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</si>
  <si>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</si>
  <si>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</si>
  <si>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</si>
  <si>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</si>
  <si>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</si>
  <si>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</si>
  <si>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</si>
  <si>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Működési célú támogatások államháztartáson belülről</t>
  </si>
  <si>
    <t>Közhatalmi bevételek</t>
  </si>
  <si>
    <t>Munkaadókat terhelő járulék és szociális hozzájárulási adó</t>
  </si>
  <si>
    <t>Működési bevételek</t>
  </si>
  <si>
    <t>Működési célú átvett pénzeszközök</t>
  </si>
  <si>
    <t>Egyéb működési célú kiadások</t>
  </si>
  <si>
    <t>Költségvetési bevételek összesen (1.+...+4.):</t>
  </si>
  <si>
    <t>Költségvetési kiadások összesen (1.+...+5.):</t>
  </si>
  <si>
    <t>Hitel-, kölcsöntörlesztés államháztartáson kívülre</t>
  </si>
  <si>
    <t>Belföldi értékpapírok kiadásai</t>
  </si>
  <si>
    <t>Maradvány igénybevétele</t>
  </si>
  <si>
    <t>Államháztartáson belüli megelőlegezések folyósítása</t>
  </si>
  <si>
    <t>10.</t>
  </si>
  <si>
    <t>Államháztartáson belüli megelőlegezések visszafizetése</t>
  </si>
  <si>
    <t>11.</t>
  </si>
  <si>
    <t>Irányító szervi támogatás folyósítása</t>
  </si>
  <si>
    <t>12.</t>
  </si>
  <si>
    <t>Pénzeszközök betétként elhelyezése</t>
  </si>
  <si>
    <t>13.</t>
  </si>
  <si>
    <t>Pénzügyi lízing kiadásai</t>
  </si>
  <si>
    <t>14.</t>
  </si>
  <si>
    <t>15.</t>
  </si>
  <si>
    <t>16.</t>
  </si>
  <si>
    <t>Finanszírozási bevételek összesen (7.+…+15.):</t>
  </si>
  <si>
    <t>Finanszírozási kiadások összesen (7.+…+15.):</t>
  </si>
  <si>
    <t>17.</t>
  </si>
  <si>
    <t>BEVÉTELEK ÖSSZESEN (6.+16.):</t>
  </si>
  <si>
    <t>KIADÁSOK ÖSSZESEN (6.+16.):</t>
  </si>
  <si>
    <t>18.</t>
  </si>
  <si>
    <t>Költségvetési hiány:</t>
  </si>
  <si>
    <t>Költségvetési többlet:</t>
  </si>
  <si>
    <t>10. számú melléklet</t>
  </si>
  <si>
    <t>felhalmozási célú bevételei és kiadásai összevont mérlege</t>
  </si>
  <si>
    <t>Felhalmozási célú támogatások államháztartáson belülről</t>
  </si>
  <si>
    <t>Felhalmozási bevételek</t>
  </si>
  <si>
    <t>Felhalmozási célú átvett pénzeszközök</t>
  </si>
  <si>
    <t>Költségvetési bevételek összesen (1.+2.+3.):</t>
  </si>
  <si>
    <t>Költségvetési kiadások összesen (1.+2.+3.):</t>
  </si>
  <si>
    <t>Finanszírozási bevételek összesen (5.+…+13.):</t>
  </si>
  <si>
    <t>Finanszírozási kiadások összesen (5.+…+13.):</t>
  </si>
  <si>
    <t>BEVÉTELEK ÖSSZESEN (4.+14.):</t>
  </si>
  <si>
    <t>KIADÁSOK ÖSSZESEN (4.+14.):</t>
  </si>
  <si>
    <t>11. számú melléklet a 4/2015. (IV.24.) önkormányzati rendelethez</t>
  </si>
  <si>
    <t>A költségvetési hiány belső finanszírozására szolgáló</t>
  </si>
  <si>
    <t>előző évek költségvetési maradványának igénybevétele</t>
  </si>
  <si>
    <t>Működési cél</t>
  </si>
  <si>
    <t>Felhalmozási cél</t>
  </si>
  <si>
    <t>Összesen:</t>
  </si>
  <si>
    <t>12. számú melléklet a 4/2015. (IV.24.) önkormányzati rendelethez</t>
  </si>
  <si>
    <r>
      <t>A költségvetési hiány külső finanszírozására vagy</t>
    </r>
    <r>
      <rPr>
        <sz val="10"/>
        <rFont val="Arial"/>
        <family val="2"/>
      </rPr>
      <t xml:space="preserve"> </t>
    </r>
  </si>
  <si>
    <t>a költségvetési többlet felhasználására szolgáló</t>
  </si>
  <si>
    <t>finanszírozási célú pénzügyi műveletek</t>
  </si>
  <si>
    <t>Összesen</t>
  </si>
  <si>
    <t>értékpapír kibocsátása, értékesítése</t>
  </si>
  <si>
    <t>hitel, kölcsön felvétele</t>
  </si>
  <si>
    <t>áh.-on belüli megelőlegezések bev.</t>
  </si>
  <si>
    <t>betéti műveletek bevételei</t>
  </si>
  <si>
    <t>származékos ügyletek bevételei</t>
  </si>
  <si>
    <t>értékpapír vásárlása, visszavásárlása</t>
  </si>
  <si>
    <t>hitel, kölcsön törlesztése</t>
  </si>
  <si>
    <t>áh.-on belüli megelőlegezések kiad.</t>
  </si>
  <si>
    <t>betéti műveletek kiadásai</t>
  </si>
  <si>
    <t>pénzügyi lízing</t>
  </si>
  <si>
    <t>származékos ügyletek kiadásai</t>
  </si>
  <si>
    <t>13. számú melléklet</t>
  </si>
  <si>
    <t xml:space="preserve">Balatonfenyves Község Önkormányzatának és költségvetési szerveinek </t>
  </si>
  <si>
    <t>beruházási és felújítási kiadásai célonként</t>
  </si>
  <si>
    <t xml:space="preserve">e Ft-ban </t>
  </si>
  <si>
    <t>Sorszám</t>
  </si>
  <si>
    <t>Beruházási cél megnevezése</t>
  </si>
  <si>
    <t>szoftver beszerzés - E-kata rendszer</t>
  </si>
  <si>
    <t>kismotor - közterlet felügyelő</t>
  </si>
  <si>
    <t>kisértékű tárgyi eszközök beszerzése</t>
  </si>
  <si>
    <t>2 db notebook beszerzése</t>
  </si>
  <si>
    <t>játékok telepítése óvoda udvarra</t>
  </si>
  <si>
    <t>zuhanyzótelepítés óvoda udvarra</t>
  </si>
  <si>
    <t>2 db buszváró építése</t>
  </si>
  <si>
    <t>térfigyelő kamerarendszer telepítése</t>
  </si>
  <si>
    <t>járdaépítés - Kölcsey utca</t>
  </si>
  <si>
    <t>klíma beszerzés - könyvtár</t>
  </si>
  <si>
    <t>aszfaltozás</t>
  </si>
  <si>
    <t>járdaépítés</t>
  </si>
  <si>
    <t>világítás kiépítése - Fenyves-alsó üzletház</t>
  </si>
  <si>
    <t>fitness gépek telepítése - Központi strand</t>
  </si>
  <si>
    <t>traktor pótkocsi</t>
  </si>
  <si>
    <t>fülke és tolólap Trigone traktorhoz</t>
  </si>
  <si>
    <t>urnafal bővítés</t>
  </si>
  <si>
    <t>Úttörő utcai csapadékvíz elvezető rendszer csatlakozásának kiépítése Rigó csatornára</t>
  </si>
  <si>
    <t>járdaépítés, parkoló kialakítása - Fenyves-alsó</t>
  </si>
  <si>
    <t>járdaépítés - Fenyves u. 43. (1250/2 hrsz.) előtt</t>
  </si>
  <si>
    <t>Rotthenberger csőgörény beszerzése</t>
  </si>
  <si>
    <t>virágágyás építés - Géza park</t>
  </si>
  <si>
    <t>strandi zuhanyzók cseréje</t>
  </si>
  <si>
    <t>játékok telepítése iskola udvarra</t>
  </si>
  <si>
    <t>19.</t>
  </si>
  <si>
    <t>sportcsarnok parketta lakkozása</t>
  </si>
  <si>
    <t>20.</t>
  </si>
  <si>
    <t>játszótér építés</t>
  </si>
  <si>
    <t>21.</t>
  </si>
  <si>
    <t>imremajori ivóvízminőség javítása</t>
  </si>
  <si>
    <t>22.</t>
  </si>
  <si>
    <t>településrendezési terv</t>
  </si>
  <si>
    <t>23.</t>
  </si>
  <si>
    <t>24.</t>
  </si>
  <si>
    <t>25.</t>
  </si>
  <si>
    <t>parti sétány kialakítás pályázat önrész</t>
  </si>
  <si>
    <t>26.</t>
  </si>
  <si>
    <t>képviselőknek notebook beszerzése</t>
  </si>
  <si>
    <t>27.</t>
  </si>
  <si>
    <t>Vachott Sándor u. csapadékvíz elvezetés</t>
  </si>
  <si>
    <t>28.</t>
  </si>
  <si>
    <t>térfigyelő kamerák óvodához és iskolához</t>
  </si>
  <si>
    <t>Balatonfenyves Község Önkormányzata</t>
  </si>
  <si>
    <t>MINDÖSSZESEN:</t>
  </si>
  <si>
    <t>- 2. oldal -</t>
  </si>
  <si>
    <t>Felújítási cél megnevezése</t>
  </si>
  <si>
    <t>irodák padlóburkolat cseréje</t>
  </si>
  <si>
    <t>térburkolat csere PMH körül</t>
  </si>
  <si>
    <t>pénzügyi iroda mosdó felújítás</t>
  </si>
  <si>
    <t>vizesblokk felújítás - mozi</t>
  </si>
  <si>
    <t>szolgálati lakás felújítása</t>
  </si>
  <si>
    <t>ravatalozó felújítás</t>
  </si>
  <si>
    <t>egészségház energiaracionalizálás önrész</t>
  </si>
  <si>
    <t>óvoda energiaracionalizálás</t>
  </si>
  <si>
    <t>óvoda felújítás BM pályázat önrész</t>
  </si>
  <si>
    <t>hivatali épületfelújítás pótmunka</t>
  </si>
  <si>
    <t>óvodaépület felújítása</t>
  </si>
  <si>
    <t>14. számú melléklet</t>
  </si>
  <si>
    <t>Balatonfenyves Község Önkormányzatának azon fejlesztési céljai,</t>
  </si>
  <si>
    <t>melyek megvalósításához adósságot keletkeztető ügylet megkötése szükséges</t>
  </si>
  <si>
    <t>Az adósságot keletkeztető ügylet megnevezése</t>
  </si>
  <si>
    <t>Fejlesztés cél megnevezése</t>
  </si>
  <si>
    <t>hitel, kölcsön felvétele, átvállalása a folyósítás, átvállalás napjától a végtörlesztés napjáig, és annak aktuális tőketartozása</t>
  </si>
  <si>
    <t>a számvitelről szóló törvény szerinti hitelviszonyt meg-testesítő értékpapír forgalomba hozatala a forgalomba hozatal napjától a beváltás napjáig</t>
  </si>
  <si>
    <t>váltó kibocsátása a kibocsátás napjától a beváltás napjáig</t>
  </si>
  <si>
    <t>az Szt. szerint pénzügyi lízing lízingbevevői félként történő megkötése a lízing futamideje alatt</t>
  </si>
  <si>
    <t>a visszavásárlási kötelezettség kikötésével megkötött adásvételi szerződés eladói félként történő megkötése
– ideértve az Szt. szerinti valódi penziós és óvadéki repóügyleteket is – a visszavásárlásig</t>
  </si>
  <si>
    <t>a szerződésben kapott, legalább háromszázhatvanöt nap időtartamú halasztott fizetés, részletfizetés</t>
  </si>
  <si>
    <t>hitelintézetek által, származékos műveletek különbözeteként az Államadósság Kezelő Központ Zrt.-nél elhelyezett fedezeti betétek</t>
  </si>
  <si>
    <t>15. számú melléklet</t>
  </si>
  <si>
    <t>saját bevételeinek és az adósságot keletkeztető ügyleteiből eredő fizetési kötelezettségének bemutatása</t>
  </si>
  <si>
    <t>Sor-szám</t>
  </si>
  <si>
    <t>2014. évben</t>
  </si>
  <si>
    <t>2015. évben</t>
  </si>
  <si>
    <t>2016. évben</t>
  </si>
  <si>
    <t>2017. évben</t>
  </si>
  <si>
    <t>Helyi adók</t>
  </si>
  <si>
    <t>01</t>
  </si>
  <si>
    <t>Osztalékok, koncessziós díjak, hozambevételek</t>
  </si>
  <si>
    <t>02</t>
  </si>
  <si>
    <t>Díjak, pótlékok, bírságok</t>
  </si>
  <si>
    <t>03</t>
  </si>
  <si>
    <t>Tárgyi eszközök, immateriális javak, vagyoni értékű jog értékesítése, vagyonhasznosításból származó bevétel</t>
  </si>
  <si>
    <t>04</t>
  </si>
  <si>
    <t>Részvények, részesedések értékesítése</t>
  </si>
  <si>
    <t>05</t>
  </si>
  <si>
    <t>Vállalat értékesítéséből, privatizációból származó bevételek</t>
  </si>
  <si>
    <t>06</t>
  </si>
  <si>
    <t>Kezességvállalással kapcsolatos megtérülés</t>
  </si>
  <si>
    <t>07</t>
  </si>
  <si>
    <t>Saját bevételek (01+…+07)</t>
  </si>
  <si>
    <t>08</t>
  </si>
  <si>
    <t>Saját bevételek (08. sor) 50 %-a</t>
  </si>
  <si>
    <t>09</t>
  </si>
  <si>
    <t>Előző év(ek)ben keletkezett tárgyévet terhelő fizetési kötelezettség (11+…+17)</t>
  </si>
  <si>
    <t>10</t>
  </si>
  <si>
    <t>Felvett, átvállalt hitel és annak tőketartozása</t>
  </si>
  <si>
    <t>11</t>
  </si>
  <si>
    <t>Felvett, átvállalt kölcsön és annak tőketartozása</t>
  </si>
  <si>
    <t>12</t>
  </si>
  <si>
    <t>Hitelviszonyt megtestesítő értékpapír</t>
  </si>
  <si>
    <t>13</t>
  </si>
  <si>
    <t>Adott váltó</t>
  </si>
  <si>
    <t>14</t>
  </si>
  <si>
    <t>Pénzügyi lízing</t>
  </si>
  <si>
    <t>15</t>
  </si>
  <si>
    <t>Halasztott fizetés</t>
  </si>
  <si>
    <t>16</t>
  </si>
  <si>
    <t>Kezességvállalásból eredő fizetési kötelezettség</t>
  </si>
  <si>
    <t>17</t>
  </si>
  <si>
    <t>Tárgyévben keletkezett, illetve keletkező, tárgy-évet terhelő fizetési kötelezettség (19+…+25)</t>
  </si>
  <si>
    <t>18</t>
  </si>
  <si>
    <t>19</t>
  </si>
  <si>
    <t>20</t>
  </si>
  <si>
    <t>21</t>
  </si>
  <si>
    <t>22</t>
  </si>
  <si>
    <t>23</t>
  </si>
  <si>
    <t>24</t>
  </si>
  <si>
    <t>25</t>
  </si>
  <si>
    <t>Fizetési kötelezettség összesen (10+18)</t>
  </si>
  <si>
    <t>26</t>
  </si>
  <si>
    <t>Fizetési kötelezettséggel csökkentett saját bevétel (09-26)</t>
  </si>
  <si>
    <t>27</t>
  </si>
  <si>
    <t>16. számú melléklet a 4/2015. évi (IV.24.) önkormányzati rendelethez</t>
  </si>
  <si>
    <t>EU támogatással megvalósuló programok, projektek</t>
  </si>
  <si>
    <t>Bevétel</t>
  </si>
  <si>
    <t>Kiadás</t>
  </si>
  <si>
    <t xml:space="preserve">Imremajori ivóvízminőség javítása </t>
  </si>
  <si>
    <t>Házi komposztálás népszerűsítése</t>
  </si>
  <si>
    <t>Óvoda épületének energiaracionalizálása</t>
  </si>
  <si>
    <t>17. számú melléklet</t>
  </si>
  <si>
    <t>Balatonfenyves Községi Önkormányzat</t>
  </si>
  <si>
    <t>általános tartaléka és céltartalékának felosztása</t>
  </si>
  <si>
    <t>Cél megnevezése</t>
  </si>
  <si>
    <t>Céltartalék</t>
  </si>
  <si>
    <t>Működési tartalék</t>
  </si>
  <si>
    <t>Felhalmozási tartalék</t>
  </si>
  <si>
    <t>Általános tartalék</t>
  </si>
  <si>
    <t>Tartalék összesen</t>
  </si>
  <si>
    <t>18. számú melléklet</t>
  </si>
  <si>
    <t>Balatonfenyves Község Önkormányzata többéves kihatással járó feladatainak</t>
  </si>
  <si>
    <t>előirányzatai éves bontásban</t>
  </si>
  <si>
    <t xml:space="preserve">e-Ft-ban </t>
  </si>
  <si>
    <t>feladat megnevezése</t>
  </si>
  <si>
    <t>2014. év</t>
  </si>
  <si>
    <t>2015. év</t>
  </si>
  <si>
    <t>2016. év</t>
  </si>
  <si>
    <t>2017. év</t>
  </si>
  <si>
    <t>2018. év</t>
  </si>
  <si>
    <t>Testületi hat.</t>
  </si>
  <si>
    <t>hosszú lejáratra kapott kölcsönök</t>
  </si>
  <si>
    <t>tartozások fejlesztési célú kötvénykibocsátásból</t>
  </si>
  <si>
    <t>tartozások működési célú kötvénykibocsátásból</t>
  </si>
  <si>
    <t>beruházási és fejlesztési hitelek</t>
  </si>
  <si>
    <t>működési célú hosszú lejáratú hitelek</t>
  </si>
  <si>
    <t>egyéb hosszú lejáratú kötelezettségek</t>
  </si>
  <si>
    <t>19. számú melléklet a 4/2015. (IV.24.) önkormányzati rendelethez</t>
  </si>
  <si>
    <t>2014. évi előirányzat-felhasználási ütemterv</t>
  </si>
  <si>
    <t>BEVÉTELEK</t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</si>
  <si>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</si>
  <si>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</si>
  <si>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</si>
  <si>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</si>
  <si>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</si>
  <si>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</si>
  <si>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</si>
  <si>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</si>
  <si>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</si>
  <si>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</si>
  <si>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</si>
  <si>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</si>
  <si>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</si>
  <si>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</si>
  <si>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Működési célú támogatások áh.-on belülről</t>
  </si>
  <si>
    <t>Felhalmozási célú támogatások áh.-on belülről</t>
  </si>
  <si>
    <t>Finanszírozási bevételek</t>
  </si>
  <si>
    <t>BEVÉTELEK ÖSSZESEN:</t>
  </si>
  <si>
    <t>KIADÁSOK</t>
  </si>
  <si>
    <t>Munkaadókat terhelő járulékok és szoc. hozzájárulási adó</t>
  </si>
  <si>
    <t>Finanszírozási kiadások</t>
  </si>
  <si>
    <t>KIADÁSOK ÖSSZESEN:</t>
  </si>
  <si>
    <t>19. számú melléklet a(z) …/2015. (… …) önkormányzati rendelethez</t>
  </si>
  <si>
    <t>20. számú melléklet</t>
  </si>
  <si>
    <t>Balatonfenyves Község Önkormányzata 2014. évi közvetett támogatásai</t>
  </si>
  <si>
    <t>Támogatás megnevezése</t>
  </si>
  <si>
    <t>Estek száma</t>
  </si>
  <si>
    <t>Nyújtott támogatás összege</t>
  </si>
  <si>
    <t>eredeti előirányzat</t>
  </si>
  <si>
    <t>módosított előirányzat</t>
  </si>
  <si>
    <t>teljesítés</t>
  </si>
  <si>
    <t>ellátottak térítési díja, kártérítés méltányossági alapon történő elengedés összege</t>
  </si>
  <si>
    <t>lakásépítéshez, felújításhoz nyújtott kölcsön elengedés összege</t>
  </si>
  <si>
    <t>helyi adó, gépjárműadónál biztosított kedvezmény, mentesség összege adónemenként</t>
  </si>
  <si>
    <t xml:space="preserve">          - építményadó</t>
  </si>
  <si>
    <t xml:space="preserve">          - telekadó</t>
  </si>
  <si>
    <t xml:space="preserve">          - magánszemélyek kommunális adója</t>
  </si>
  <si>
    <t xml:space="preserve">          - iparűzési adó</t>
  </si>
  <si>
    <t xml:space="preserve">          - gépjárműadó</t>
  </si>
  <si>
    <t xml:space="preserve">          - pótlékok</t>
  </si>
  <si>
    <t>helyiségek, eszközök hasznosításából származó bevételből nyújtott kedvezmény, mentesség</t>
  </si>
  <si>
    <t xml:space="preserve">          - Turisztikai Egyesület</t>
  </si>
  <si>
    <t xml:space="preserve">          - Ezüstfenyő Nyugdíjas Egyesület</t>
  </si>
  <si>
    <t>egyéb kedvezmény vagy kölcsön elengedésének összege</t>
  </si>
  <si>
    <t>Közvetett támogatások összesen:</t>
  </si>
  <si>
    <t>21. számú melléklet a 4/2015 (IV.24.) önkormányzati rendelethez</t>
  </si>
  <si>
    <t>Lakossági és közösségi szolgáltatások támogatása</t>
  </si>
  <si>
    <t>Szolgáltatás</t>
  </si>
  <si>
    <t>22. számú melléklet</t>
  </si>
  <si>
    <t>összevont költségvetési mérlege</t>
  </si>
  <si>
    <t>KÖLTSÉGVETÉSI BEVÉTELEK</t>
  </si>
  <si>
    <r>
      <t>K</t>
    </r>
    <r>
      <rPr>
        <b/>
        <sz val="12"/>
        <rFont val="Times New Roman"/>
        <family val="1"/>
      </rPr>
      <t>ÖLTSÉGVETÉSI KIADÁSOK</t>
    </r>
  </si>
  <si>
    <t>Pénzforgalmi bevételek</t>
  </si>
  <si>
    <t>Pénzforgalmi kiadások</t>
  </si>
  <si>
    <t>Működési célú</t>
  </si>
  <si>
    <t>Munkaadót terhelő járulékok és szoc. hozzájár. adó</t>
  </si>
  <si>
    <t>Felhalmozási célú</t>
  </si>
  <si>
    <t>Pénzforgalmi nélküli kiadások</t>
  </si>
  <si>
    <t>Céltartalékok  működési</t>
  </si>
  <si>
    <t>FINANSZÍROZÁSI CÉLÚ KIADÁSOK</t>
  </si>
  <si>
    <t>Működési célú hiteltörlesztés</t>
  </si>
  <si>
    <t>Felhalmozási célú hiteltörlesztés</t>
  </si>
  <si>
    <r>
      <t xml:space="preserve">BEVÉTELEK ÖSSZESEN 
</t>
    </r>
    <r>
      <rPr>
        <b/>
        <sz val="10"/>
        <rFont val="Times New Roman"/>
        <family val="1"/>
      </rPr>
      <t>(Pénzforgalom nélküli és finansz. c. bevételek nélkül)</t>
    </r>
  </si>
  <si>
    <t>KIADÁSOK ÖSSZESEN</t>
  </si>
  <si>
    <t xml:space="preserve">A KÖLTSÉGVETÉS ÖSSZESÍTETT HIÁNYA </t>
  </si>
  <si>
    <t>Működési többlet</t>
  </si>
  <si>
    <t>Felhalmozási hiány</t>
  </si>
  <si>
    <t>A HIÁNY FINANSZÍROZÁSÁNAK MÓDJA</t>
  </si>
  <si>
    <t>Belső forrásból</t>
  </si>
  <si>
    <t>Működési célú pénzmaradvány igénybevétele</t>
  </si>
  <si>
    <t>Felhalmozási célú pénzmaradvány igénybevétele</t>
  </si>
  <si>
    <t>Külső forrásból</t>
  </si>
  <si>
    <t>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</si>
  <si>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</si>
  <si>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</si>
  <si>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</si>
  <si>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</si>
  <si>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</si>
  <si>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</si>
  <si>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Felhalmozási célú kiadások összesen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</si>
</sst>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"/>
    <numFmt numFmtId="167" formatCode="#,###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" fillId="0" borderId="0">
      <alignment/>
      <protection/>
    </xf>
    <xf numFmtId="164" fontId="14" fillId="0" borderId="0">
      <alignment/>
      <protection/>
    </xf>
    <xf numFmtId="164" fontId="0" fillId="0" borderId="0" applyNumberFormat="0" applyFill="0" applyBorder="0" applyAlignment="0" applyProtection="0"/>
    <xf numFmtId="164" fontId="14" fillId="0" borderId="0">
      <alignment/>
      <protection/>
    </xf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  <xf numFmtId="164" fontId="18" fillId="0" borderId="9" applyNumberFormat="0" applyFill="0" applyAlignment="0" applyProtection="0"/>
  </cellStyleXfs>
  <cellXfs count="290">
    <xf numFmtId="164" fontId="0" fillId="0" borderId="0" xfId="0" applyAlignment="1">
      <alignment/>
    </xf>
    <xf numFmtId="164" fontId="0" fillId="0" borderId="0" xfId="0" applyFont="1" applyAlignment="1">
      <alignment horizontal="right"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0" fillId="0" borderId="0" xfId="0" applyBorder="1" applyAlignment="1">
      <alignment/>
    </xf>
    <xf numFmtId="164" fontId="19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9" fillId="0" borderId="0" xfId="0" applyFont="1" applyBorder="1" applyAlignment="1">
      <alignment/>
    </xf>
    <xf numFmtId="164" fontId="19" fillId="0" borderId="0" xfId="0" applyFont="1" applyAlignment="1">
      <alignment horizontal="center"/>
    </xf>
    <xf numFmtId="164" fontId="19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wrapText="1"/>
    </xf>
    <xf numFmtId="164" fontId="0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/>
    </xf>
    <xf numFmtId="165" fontId="19" fillId="0" borderId="10" xfId="0" applyNumberFormat="1" applyFont="1" applyBorder="1" applyAlignment="1">
      <alignment/>
    </xf>
    <xf numFmtId="164" fontId="0" fillId="0" borderId="11" xfId="0" applyBorder="1" applyAlignment="1">
      <alignment/>
    </xf>
    <xf numFmtId="164" fontId="20" fillId="0" borderId="12" xfId="0" applyFont="1" applyBorder="1" applyAlignment="1">
      <alignment/>
    </xf>
    <xf numFmtId="165" fontId="20" fillId="0" borderId="10" xfId="0" applyNumberFormat="1" applyFont="1" applyBorder="1" applyAlignment="1">
      <alignment/>
    </xf>
    <xf numFmtId="164" fontId="0" fillId="0" borderId="13" xfId="0" applyBorder="1" applyAlignment="1">
      <alignment/>
    </xf>
    <xf numFmtId="164" fontId="20" fillId="0" borderId="14" xfId="0" applyFont="1" applyBorder="1" applyAlignment="1">
      <alignment/>
    </xf>
    <xf numFmtId="164" fontId="0" fillId="0" borderId="10" xfId="0" applyFont="1" applyBorder="1" applyAlignment="1">
      <alignment horizontal="left"/>
    </xf>
    <xf numFmtId="165" fontId="0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4" fontId="20" fillId="0" borderId="15" xfId="0" applyFont="1" applyBorder="1" applyAlignment="1">
      <alignment/>
    </xf>
    <xf numFmtId="164" fontId="0" fillId="0" borderId="12" xfId="0" applyFont="1" applyBorder="1" applyAlignment="1">
      <alignment horizontal="left"/>
    </xf>
    <xf numFmtId="164" fontId="20" fillId="0" borderId="10" xfId="0" applyFont="1" applyBorder="1" applyAlignment="1">
      <alignment/>
    </xf>
    <xf numFmtId="164" fontId="0" fillId="0" borderId="14" xfId="0" applyBorder="1" applyAlignment="1">
      <alignment/>
    </xf>
    <xf numFmtId="164" fontId="0" fillId="0" borderId="10" xfId="0" applyFont="1" applyBorder="1" applyAlignment="1">
      <alignment/>
    </xf>
    <xf numFmtId="164" fontId="0" fillId="0" borderId="15" xfId="0" applyBorder="1" applyAlignment="1">
      <alignment/>
    </xf>
    <xf numFmtId="164" fontId="0" fillId="0" borderId="10" xfId="0" applyFont="1" applyFill="1" applyBorder="1" applyAlignment="1">
      <alignment wrapText="1"/>
    </xf>
    <xf numFmtId="164" fontId="0" fillId="0" borderId="10" xfId="0" applyFont="1" applyFill="1" applyBorder="1" applyAlignment="1">
      <alignment/>
    </xf>
    <xf numFmtId="164" fontId="0" fillId="0" borderId="16" xfId="0" applyBorder="1" applyAlignment="1">
      <alignment/>
    </xf>
    <xf numFmtId="164" fontId="20" fillId="0" borderId="17" xfId="0" applyFont="1" applyBorder="1" applyAlignment="1">
      <alignment/>
    </xf>
    <xf numFmtId="164" fontId="20" fillId="0" borderId="0" xfId="0" applyFont="1" applyBorder="1" applyAlignment="1">
      <alignment/>
    </xf>
    <xf numFmtId="164" fontId="0" fillId="0" borderId="18" xfId="0" applyBorder="1" applyAlignment="1">
      <alignment/>
    </xf>
    <xf numFmtId="164" fontId="19" fillId="0" borderId="19" xfId="0" applyFont="1" applyBorder="1" applyAlignment="1">
      <alignment/>
    </xf>
    <xf numFmtId="164" fontId="20" fillId="0" borderId="10" xfId="0" applyFont="1" applyBorder="1" applyAlignment="1">
      <alignment horizontal="left"/>
    </xf>
    <xf numFmtId="164" fontId="19" fillId="0" borderId="13" xfId="0" applyFont="1" applyBorder="1" applyAlignment="1">
      <alignment/>
    </xf>
    <xf numFmtId="164" fontId="0" fillId="0" borderId="18" xfId="0" applyFont="1" applyBorder="1" applyAlignment="1">
      <alignment horizontal="left" wrapText="1"/>
    </xf>
    <xf numFmtId="164" fontId="0" fillId="0" borderId="10" xfId="0" applyFont="1" applyFill="1" applyBorder="1" applyAlignment="1">
      <alignment horizontal="left"/>
    </xf>
    <xf numFmtId="164" fontId="19" fillId="0" borderId="10" xfId="0" applyFont="1" applyBorder="1" applyAlignment="1">
      <alignment wrapText="1"/>
    </xf>
    <xf numFmtId="165" fontId="19" fillId="0" borderId="10" xfId="0" applyNumberFormat="1" applyFont="1" applyBorder="1" applyAlignment="1">
      <alignment vertical="center"/>
    </xf>
    <xf numFmtId="164" fontId="0" fillId="0" borderId="12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14" xfId="0" applyFill="1" applyBorder="1" applyAlignment="1">
      <alignment/>
    </xf>
    <xf numFmtId="164" fontId="0" fillId="0" borderId="15" xfId="0" applyFill="1" applyBorder="1" applyAlignment="1">
      <alignment/>
    </xf>
    <xf numFmtId="164" fontId="19" fillId="0" borderId="0" xfId="0" applyFont="1" applyAlignment="1">
      <alignment/>
    </xf>
    <xf numFmtId="164" fontId="19" fillId="0" borderId="20" xfId="0" applyFont="1" applyBorder="1" applyAlignment="1">
      <alignment horizontal="center" vertical="center"/>
    </xf>
    <xf numFmtId="164" fontId="0" fillId="0" borderId="21" xfId="0" applyBorder="1" applyAlignment="1">
      <alignment horizontal="center" vertical="center"/>
    </xf>
    <xf numFmtId="164" fontId="19" fillId="0" borderId="20" xfId="59" applyNumberFormat="1" applyFont="1" applyFill="1" applyBorder="1" applyAlignment="1" applyProtection="1">
      <alignment horizontal="left"/>
      <protection/>
    </xf>
    <xf numFmtId="164" fontId="0" fillId="0" borderId="21" xfId="0" applyFont="1" applyBorder="1" applyAlignment="1">
      <alignment/>
    </xf>
    <xf numFmtId="166" fontId="19" fillId="0" borderId="10" xfId="0" applyNumberFormat="1" applyFont="1" applyBorder="1" applyAlignment="1">
      <alignment/>
    </xf>
    <xf numFmtId="164" fontId="0" fillId="0" borderId="20" xfId="0" applyFont="1" applyBorder="1" applyAlignment="1">
      <alignment/>
    </xf>
    <xf numFmtId="164" fontId="0" fillId="0" borderId="21" xfId="0" applyBorder="1" applyAlignment="1">
      <alignment/>
    </xf>
    <xf numFmtId="166" fontId="0" fillId="0" borderId="10" xfId="0" applyNumberFormat="1" applyBorder="1" applyAlignment="1">
      <alignment/>
    </xf>
    <xf numFmtId="164" fontId="19" fillId="0" borderId="20" xfId="0" applyFont="1" applyBorder="1" applyAlignment="1">
      <alignment/>
    </xf>
    <xf numFmtId="164" fontId="19" fillId="0" borderId="19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7" xfId="0" applyBorder="1" applyAlignment="1">
      <alignment/>
    </xf>
    <xf numFmtId="164" fontId="0" fillId="0" borderId="10" xfId="0" applyFont="1" applyBorder="1" applyAlignment="1">
      <alignment horizontal="center"/>
    </xf>
    <xf numFmtId="164" fontId="0" fillId="0" borderId="22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Border="1" applyAlignment="1">
      <alignment/>
    </xf>
    <xf numFmtId="164" fontId="19" fillId="0" borderId="10" xfId="0" applyFont="1" applyBorder="1" applyAlignment="1">
      <alignment/>
    </xf>
    <xf numFmtId="164" fontId="19" fillId="0" borderId="17" xfId="0" applyFont="1" applyBorder="1" applyAlignment="1">
      <alignment/>
    </xf>
    <xf numFmtId="165" fontId="19" fillId="0" borderId="17" xfId="0" applyNumberFormat="1" applyFont="1" applyBorder="1" applyAlignment="1">
      <alignment/>
    </xf>
    <xf numFmtId="165" fontId="0" fillId="0" borderId="17" xfId="0" applyNumberFormat="1" applyBorder="1" applyAlignment="1">
      <alignment/>
    </xf>
    <xf numFmtId="165" fontId="19" fillId="0" borderId="10" xfId="0" applyNumberFormat="1" applyFont="1" applyBorder="1" applyAlignment="1">
      <alignment horizontal="right" vertical="center"/>
    </xf>
    <xf numFmtId="164" fontId="20" fillId="0" borderId="10" xfId="0" applyFont="1" applyBorder="1" applyAlignment="1">
      <alignment/>
    </xf>
    <xf numFmtId="164" fontId="19" fillId="0" borderId="0" xfId="0" applyFont="1" applyBorder="1" applyAlignment="1">
      <alignment/>
    </xf>
    <xf numFmtId="165" fontId="19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22" xfId="0" applyBorder="1" applyAlignment="1">
      <alignment/>
    </xf>
    <xf numFmtId="164" fontId="0" fillId="0" borderId="0" xfId="0" applyFont="1" applyAlignment="1">
      <alignment horizontal="center"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5" fontId="0" fillId="0" borderId="10" xfId="0" applyNumberFormat="1" applyFon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165" fontId="0" fillId="0" borderId="0" xfId="0" applyNumberFormat="1" applyAlignment="1">
      <alignment/>
    </xf>
    <xf numFmtId="164" fontId="19" fillId="0" borderId="0" xfId="0" applyFont="1" applyBorder="1" applyAlignment="1">
      <alignment horizontal="center" vertical="center"/>
    </xf>
    <xf numFmtId="167" fontId="0" fillId="0" borderId="0" xfId="0" applyNumberFormat="1" applyFont="1" applyFill="1" applyAlignment="1">
      <alignment vertical="center" wrapText="1"/>
    </xf>
    <xf numFmtId="167" fontId="19" fillId="0" borderId="0" xfId="0" applyNumberFormat="1" applyFont="1" applyFill="1" applyAlignment="1">
      <alignment horizontal="center" vertical="center" wrapText="1"/>
    </xf>
    <xf numFmtId="167" fontId="0" fillId="0" borderId="0" xfId="0" applyNumberFormat="1" applyFont="1" applyFill="1" applyAlignment="1">
      <alignment horizontal="center" vertical="center"/>
    </xf>
    <xf numFmtId="167" fontId="0" fillId="0" borderId="0" xfId="0" applyNumberFormat="1" applyFont="1" applyFill="1" applyAlignment="1">
      <alignment horizontal="center" vertical="center" wrapText="1"/>
    </xf>
    <xf numFmtId="167" fontId="0" fillId="0" borderId="0" xfId="0" applyNumberFormat="1" applyFont="1" applyFill="1" applyAlignment="1">
      <alignment horizontal="right" vertical="center"/>
    </xf>
    <xf numFmtId="167" fontId="19" fillId="0" borderId="25" xfId="0" applyNumberFormat="1" applyFont="1" applyFill="1" applyBorder="1" applyAlignment="1">
      <alignment horizontal="center" vertical="center" wrapText="1"/>
    </xf>
    <xf numFmtId="167" fontId="19" fillId="0" borderId="26" xfId="0" applyNumberFormat="1" applyFont="1" applyFill="1" applyBorder="1" applyAlignment="1">
      <alignment horizontal="center" vertical="center" wrapText="1"/>
    </xf>
    <xf numFmtId="167" fontId="19" fillId="0" borderId="27" xfId="0" applyNumberFormat="1" applyFont="1" applyFill="1" applyBorder="1" applyAlignment="1">
      <alignment horizontal="center" vertical="center" wrapText="1"/>
    </xf>
    <xf numFmtId="167" fontId="19" fillId="0" borderId="28" xfId="0" applyNumberFormat="1" applyFont="1" applyFill="1" applyBorder="1" applyAlignment="1">
      <alignment horizontal="center" vertical="center" wrapText="1"/>
    </xf>
    <xf numFmtId="167" fontId="19" fillId="0" borderId="29" xfId="0" applyNumberFormat="1" applyFont="1" applyFill="1" applyBorder="1" applyAlignment="1">
      <alignment horizontal="center" vertical="center" wrapText="1"/>
    </xf>
    <xf numFmtId="167" fontId="19" fillId="0" borderId="30" xfId="0" applyNumberFormat="1" applyFont="1" applyFill="1" applyBorder="1" applyAlignment="1">
      <alignment horizontal="center" vertical="center" wrapText="1"/>
    </xf>
    <xf numFmtId="167" fontId="19" fillId="0" borderId="31" xfId="0" applyNumberFormat="1" applyFont="1" applyFill="1" applyBorder="1" applyAlignment="1">
      <alignment horizontal="center" vertical="center" wrapText="1"/>
    </xf>
    <xf numFmtId="167" fontId="19" fillId="0" borderId="32" xfId="0" applyNumberFormat="1" applyFont="1" applyFill="1" applyBorder="1" applyAlignment="1">
      <alignment horizontal="center" vertical="center" wrapText="1"/>
    </xf>
    <xf numFmtId="167" fontId="0" fillId="0" borderId="33" xfId="0" applyNumberFormat="1" applyFont="1" applyFill="1" applyBorder="1" applyAlignment="1">
      <alignment horizontal="center" vertical="center" wrapText="1"/>
    </xf>
    <xf numFmtId="167" fontId="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7" fontId="0" fillId="0" borderId="18" xfId="0" applyNumberFormat="1" applyFont="1" applyFill="1" applyBorder="1" applyAlignment="1" applyProtection="1">
      <alignment vertical="center" wrapText="1"/>
      <protection locked="0"/>
    </xf>
    <xf numFmtId="167" fontId="0" fillId="0" borderId="16" xfId="0" applyNumberFormat="1" applyFont="1" applyFill="1" applyBorder="1" applyAlignment="1" applyProtection="1">
      <alignment vertical="center" wrapText="1"/>
      <protection locked="0"/>
    </xf>
    <xf numFmtId="167" fontId="0" fillId="0" borderId="23" xfId="0" applyNumberFormat="1" applyFont="1" applyFill="1" applyBorder="1" applyAlignment="1" applyProtection="1">
      <alignment vertical="center" wrapText="1"/>
      <protection locked="0"/>
    </xf>
    <xf numFmtId="167" fontId="0" fillId="0" borderId="35" xfId="0" applyNumberFormat="1" applyFont="1" applyFill="1" applyBorder="1" applyAlignment="1" applyProtection="1">
      <alignment vertical="center" wrapText="1"/>
      <protection locked="0"/>
    </xf>
    <xf numFmtId="167" fontId="0" fillId="0" borderId="36" xfId="0" applyNumberFormat="1" applyFont="1" applyFill="1" applyBorder="1" applyAlignment="1" applyProtection="1">
      <alignment vertical="center" wrapText="1"/>
      <protection locked="0"/>
    </xf>
    <xf numFmtId="167" fontId="0" fillId="0" borderId="37" xfId="0" applyNumberFormat="1" applyFont="1" applyFill="1" applyBorder="1" applyAlignment="1">
      <alignment horizontal="center" vertical="center" wrapText="1"/>
    </xf>
    <xf numFmtId="167" fontId="0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7" fontId="0" fillId="0" borderId="10" xfId="0" applyNumberFormat="1" applyFont="1" applyFill="1" applyBorder="1" applyAlignment="1" applyProtection="1">
      <alignment vertical="center" wrapText="1"/>
      <protection locked="0"/>
    </xf>
    <xf numFmtId="167" fontId="0" fillId="0" borderId="22" xfId="0" applyNumberFormat="1" applyFont="1" applyFill="1" applyBorder="1" applyAlignment="1" applyProtection="1">
      <alignment vertical="center" wrapText="1"/>
      <protection locked="0"/>
    </xf>
    <xf numFmtId="167" fontId="0" fillId="0" borderId="39" xfId="0" applyNumberFormat="1" applyFont="1" applyFill="1" applyBorder="1" applyAlignment="1" applyProtection="1">
      <alignment vertical="center" wrapText="1"/>
      <protection locked="0"/>
    </xf>
    <xf numFmtId="167" fontId="0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27" xfId="0" applyNumberFormat="1" applyFont="1" applyFill="1" applyBorder="1" applyAlignment="1" applyProtection="1">
      <alignment vertical="center" wrapText="1"/>
      <protection/>
    </xf>
    <xf numFmtId="167" fontId="19" fillId="0" borderId="28" xfId="0" applyNumberFormat="1" applyFont="1" applyFill="1" applyBorder="1" applyAlignment="1" applyProtection="1">
      <alignment vertical="center" wrapText="1"/>
      <protection/>
    </xf>
    <xf numFmtId="167" fontId="19" fillId="0" borderId="26" xfId="0" applyNumberFormat="1" applyFont="1" applyFill="1" applyBorder="1" applyAlignment="1" applyProtection="1">
      <alignment horizontal="left" vertical="center" wrapText="1" indent="1"/>
      <protection/>
    </xf>
    <xf numFmtId="167" fontId="19" fillId="0" borderId="31" xfId="0" applyNumberFormat="1" applyFont="1" applyFill="1" applyBorder="1" applyAlignment="1" applyProtection="1">
      <alignment vertical="center" wrapText="1"/>
      <protection/>
    </xf>
    <xf numFmtId="167" fontId="19" fillId="0" borderId="32" xfId="0" applyNumberFormat="1" applyFont="1" applyFill="1" applyBorder="1" applyAlignment="1" applyProtection="1">
      <alignment vertical="center" wrapText="1"/>
      <protection/>
    </xf>
    <xf numFmtId="167" fontId="0" fillId="0" borderId="41" xfId="0" applyNumberFormat="1" applyFont="1" applyFill="1" applyBorder="1" applyAlignment="1">
      <alignment horizontal="center" vertical="center" wrapText="1"/>
    </xf>
    <xf numFmtId="167" fontId="0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7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36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39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167" fontId="19" fillId="0" borderId="26" xfId="0" applyNumberFormat="1" applyFont="1" applyFill="1" applyBorder="1" applyAlignment="1">
      <alignment horizontal="left" vertical="center" wrapText="1" indent="1"/>
    </xf>
    <xf numFmtId="167" fontId="19" fillId="0" borderId="27" xfId="0" applyNumberFormat="1" applyFont="1" applyFill="1" applyBorder="1" applyAlignment="1" applyProtection="1">
      <alignment horizontal="right" vertical="center" wrapText="1"/>
      <protection/>
    </xf>
    <xf numFmtId="167" fontId="19" fillId="0" borderId="28" xfId="0" applyNumberFormat="1" applyFont="1" applyFill="1" applyBorder="1" applyAlignment="1" applyProtection="1">
      <alignment horizontal="right" vertical="center" wrapText="1"/>
      <protection/>
    </xf>
    <xf numFmtId="167" fontId="19" fillId="0" borderId="31" xfId="0" applyNumberFormat="1" applyFont="1" applyFill="1" applyBorder="1" applyAlignment="1" applyProtection="1">
      <alignment horizontal="right" vertical="center" wrapText="1"/>
      <protection/>
    </xf>
    <xf numFmtId="167" fontId="19" fillId="0" borderId="32" xfId="0" applyNumberFormat="1" applyFont="1" applyFill="1" applyBorder="1" applyAlignment="1" applyProtection="1">
      <alignment horizontal="right" vertical="center" wrapText="1"/>
      <protection/>
    </xf>
    <xf numFmtId="167" fontId="0" fillId="0" borderId="43" xfId="0" applyNumberFormat="1" applyFont="1" applyFill="1" applyBorder="1" applyAlignment="1" applyProtection="1">
      <alignment vertical="center" wrapText="1"/>
      <protection locked="0"/>
    </xf>
    <xf numFmtId="164" fontId="19" fillId="0" borderId="13" xfId="0" applyFont="1" applyBorder="1" applyAlignment="1">
      <alignment horizontal="center" vertical="center"/>
    </xf>
    <xf numFmtId="164" fontId="19" fillId="0" borderId="20" xfId="0" applyFont="1" applyBorder="1" applyAlignment="1">
      <alignment horizontal="right"/>
    </xf>
    <xf numFmtId="165" fontId="19" fillId="0" borderId="10" xfId="0" applyNumberFormat="1" applyFont="1" applyBorder="1" applyAlignment="1">
      <alignment/>
    </xf>
    <xf numFmtId="164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4" fontId="19" fillId="0" borderId="16" xfId="0" applyFont="1" applyBorder="1" applyAlignment="1">
      <alignment horizontal="right"/>
    </xf>
    <xf numFmtId="164" fontId="19" fillId="0" borderId="12" xfId="0" applyFont="1" applyBorder="1" applyAlignment="1">
      <alignment vertical="center"/>
    </xf>
    <xf numFmtId="164" fontId="0" fillId="0" borderId="12" xfId="0" applyFont="1" applyBorder="1" applyAlignment="1">
      <alignment horizontal="center" vertical="center"/>
    </xf>
    <xf numFmtId="164" fontId="0" fillId="0" borderId="21" xfId="0" applyFont="1" applyBorder="1" applyAlignment="1">
      <alignment horizontal="left" vertical="center"/>
    </xf>
    <xf numFmtId="164" fontId="0" fillId="0" borderId="21" xfId="0" applyFont="1" applyBorder="1" applyAlignment="1">
      <alignment horizontal="center"/>
    </xf>
    <xf numFmtId="164" fontId="0" fillId="0" borderId="10" xfId="0" applyFont="1" applyBorder="1" applyAlignment="1">
      <alignment horizontal="right" wrapText="1"/>
    </xf>
    <xf numFmtId="164" fontId="0" fillId="0" borderId="22" xfId="0" applyFont="1" applyBorder="1" applyAlignment="1">
      <alignment horizontal="center" wrapText="1"/>
    </xf>
    <xf numFmtId="164" fontId="0" fillId="0" borderId="0" xfId="0" applyFont="1" applyAlignment="1">
      <alignment/>
    </xf>
    <xf numFmtId="164" fontId="19" fillId="0" borderId="10" xfId="0" applyFont="1" applyBorder="1" applyAlignment="1">
      <alignment horizontal="center"/>
    </xf>
    <xf numFmtId="164" fontId="19" fillId="0" borderId="21" xfId="0" applyFont="1" applyFill="1" applyBorder="1" applyAlignment="1">
      <alignment/>
    </xf>
    <xf numFmtId="164" fontId="19" fillId="0" borderId="21" xfId="0" applyFont="1" applyBorder="1" applyAlignment="1">
      <alignment/>
    </xf>
    <xf numFmtId="164" fontId="19" fillId="0" borderId="22" xfId="0" applyFont="1" applyBorder="1" applyAlignment="1">
      <alignment/>
    </xf>
    <xf numFmtId="164" fontId="0" fillId="0" borderId="21" xfId="0" applyFont="1" applyFill="1" applyBorder="1" applyAlignment="1">
      <alignment/>
    </xf>
    <xf numFmtId="164" fontId="0" fillId="0" borderId="10" xfId="0" applyFont="1" applyBorder="1" applyAlignment="1">
      <alignment horizontal="left" wrapText="1"/>
    </xf>
    <xf numFmtId="164" fontId="0" fillId="0" borderId="22" xfId="0" applyFont="1" applyBorder="1" applyAlignment="1">
      <alignment/>
    </xf>
    <xf numFmtId="164" fontId="0" fillId="0" borderId="10" xfId="0" applyFont="1" applyBorder="1" applyAlignment="1">
      <alignment wrapText="1"/>
    </xf>
    <xf numFmtId="164" fontId="0" fillId="0" borderId="10" xfId="0" applyBorder="1" applyAlignment="1">
      <alignment wrapText="1"/>
    </xf>
    <xf numFmtId="164" fontId="0" fillId="0" borderId="12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0" fillId="0" borderId="10" xfId="0" applyFont="1" applyBorder="1" applyAlignment="1">
      <alignment horizontal="left" vertical="center"/>
    </xf>
    <xf numFmtId="165" fontId="0" fillId="0" borderId="10" xfId="0" applyNumberFormat="1" applyBorder="1" applyAlignment="1">
      <alignment horizontal="right" vertical="center"/>
    </xf>
    <xf numFmtId="164" fontId="0" fillId="0" borderId="0" xfId="0" applyBorder="1" applyAlignment="1">
      <alignment/>
    </xf>
    <xf numFmtId="164" fontId="19" fillId="0" borderId="0" xfId="0" applyFont="1" applyBorder="1" applyAlignment="1">
      <alignment horizontal="right" vertical="center"/>
    </xf>
    <xf numFmtId="164" fontId="0" fillId="0" borderId="10" xfId="0" applyFont="1" applyBorder="1" applyAlignment="1">
      <alignment horizontal="left" vertical="center" wrapText="1"/>
    </xf>
    <xf numFmtId="165" fontId="0" fillId="0" borderId="10" xfId="0" applyNumberFormat="1" applyFont="1" applyBorder="1" applyAlignment="1">
      <alignment horizontal="right" vertical="center"/>
    </xf>
    <xf numFmtId="164" fontId="19" fillId="0" borderId="10" xfId="0" applyFont="1" applyBorder="1" applyAlignment="1">
      <alignment horizontal="left"/>
    </xf>
    <xf numFmtId="164" fontId="19" fillId="0" borderId="12" xfId="0" applyFont="1" applyBorder="1" applyAlignment="1">
      <alignment horizontal="center"/>
    </xf>
    <xf numFmtId="164" fontId="0" fillId="0" borderId="10" xfId="0" applyFont="1" applyBorder="1" applyAlignment="1">
      <alignment vertical="center" wrapText="1"/>
    </xf>
    <xf numFmtId="165" fontId="0" fillId="0" borderId="22" xfId="0" applyNumberFormat="1" applyBorder="1" applyAlignment="1">
      <alignment/>
    </xf>
    <xf numFmtId="164" fontId="0" fillId="0" borderId="20" xfId="0" applyFont="1" applyBorder="1" applyAlignment="1">
      <alignment horizontal="left"/>
    </xf>
    <xf numFmtId="164" fontId="0" fillId="0" borderId="19" xfId="0" applyBorder="1" applyAlignment="1">
      <alignment/>
    </xf>
    <xf numFmtId="164" fontId="0" fillId="0" borderId="0" xfId="0" applyAlignment="1">
      <alignment/>
    </xf>
    <xf numFmtId="164" fontId="19" fillId="0" borderId="10" xfId="0" applyFont="1" applyBorder="1" applyAlignment="1">
      <alignment horizontal="center" wrapText="1"/>
    </xf>
    <xf numFmtId="164" fontId="19" fillId="0" borderId="10" xfId="0" applyFont="1" applyBorder="1" applyAlignment="1">
      <alignment horizontal="center" vertical="center" wrapText="1"/>
    </xf>
    <xf numFmtId="164" fontId="20" fillId="0" borderId="20" xfId="0" applyFont="1" applyBorder="1" applyAlignment="1">
      <alignment/>
    </xf>
    <xf numFmtId="164" fontId="20" fillId="0" borderId="21" xfId="0" applyFont="1" applyBorder="1" applyAlignment="1">
      <alignment/>
    </xf>
    <xf numFmtId="164" fontId="20" fillId="0" borderId="22" xfId="0" applyFont="1" applyBorder="1" applyAlignment="1">
      <alignment/>
    </xf>
    <xf numFmtId="165" fontId="19" fillId="0" borderId="18" xfId="0" applyNumberFormat="1" applyFont="1" applyBorder="1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Font="1" applyAlignment="1">
      <alignment/>
    </xf>
    <xf numFmtId="164" fontId="19" fillId="0" borderId="22" xfId="0" applyFont="1" applyBorder="1" applyAlignment="1">
      <alignment horizontal="center"/>
    </xf>
    <xf numFmtId="164" fontId="19" fillId="0" borderId="20" xfId="0" applyFont="1" applyBorder="1" applyAlignment="1">
      <alignment wrapText="1"/>
    </xf>
    <xf numFmtId="165" fontId="0" fillId="0" borderId="10" xfId="0" applyNumberFormat="1" applyFont="1" applyBorder="1" applyAlignment="1">
      <alignment horizontal="right"/>
    </xf>
    <xf numFmtId="165" fontId="0" fillId="0" borderId="10" xfId="0" applyNumberFormat="1" applyBorder="1" applyAlignment="1">
      <alignment horizontal="left"/>
    </xf>
    <xf numFmtId="164" fontId="0" fillId="0" borderId="10" xfId="0" applyBorder="1" applyAlignment="1">
      <alignment horizontal="left"/>
    </xf>
    <xf numFmtId="165" fontId="0" fillId="0" borderId="10" xfId="0" applyNumberFormat="1" applyBorder="1" applyAlignment="1">
      <alignment horizontal="right"/>
    </xf>
    <xf numFmtId="164" fontId="0" fillId="0" borderId="0" xfId="0" applyAlignment="1">
      <alignment horizontal="center"/>
    </xf>
    <xf numFmtId="164" fontId="21" fillId="0" borderId="0" xfId="0" applyFont="1" applyBorder="1" applyAlignment="1">
      <alignment horizontal="center"/>
    </xf>
    <xf numFmtId="164" fontId="21" fillId="0" borderId="10" xfId="0" applyFont="1" applyBorder="1" applyAlignment="1">
      <alignment horizontal="left"/>
    </xf>
    <xf numFmtId="164" fontId="21" fillId="0" borderId="10" xfId="0" applyFont="1" applyFill="1" applyBorder="1" applyAlignment="1">
      <alignment horizontal="left" wrapText="1"/>
    </xf>
    <xf numFmtId="165" fontId="19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14" fillId="0" borderId="0" xfId="60">
      <alignment/>
      <protection/>
    </xf>
    <xf numFmtId="164" fontId="14" fillId="0" borderId="0" xfId="60" applyAlignment="1">
      <alignment/>
      <protection/>
    </xf>
    <xf numFmtId="164" fontId="14" fillId="0" borderId="0" xfId="60" applyFont="1" applyAlignment="1">
      <alignment horizontal="right"/>
      <protection/>
    </xf>
    <xf numFmtId="164" fontId="22" fillId="0" borderId="0" xfId="60" applyFont="1" applyAlignment="1">
      <alignment/>
      <protection/>
    </xf>
    <xf numFmtId="164" fontId="23" fillId="0" borderId="0" xfId="60" applyFont="1" applyBorder="1" applyAlignment="1">
      <alignment horizontal="center"/>
      <protection/>
    </xf>
    <xf numFmtId="164" fontId="23" fillId="0" borderId="0" xfId="60" applyFont="1" applyAlignment="1">
      <alignment horizontal="center"/>
      <protection/>
    </xf>
    <xf numFmtId="164" fontId="22" fillId="0" borderId="0" xfId="60" applyFont="1" applyAlignment="1">
      <alignment horizontal="center"/>
      <protection/>
    </xf>
    <xf numFmtId="164" fontId="14" fillId="0" borderId="0" xfId="60" applyFont="1">
      <alignment/>
      <protection/>
    </xf>
    <xf numFmtId="164" fontId="14" fillId="0" borderId="10" xfId="60" applyFont="1" applyBorder="1" applyAlignment="1">
      <alignment horizontal="center" vertical="center"/>
      <protection/>
    </xf>
    <xf numFmtId="164" fontId="14" fillId="0" borderId="10" xfId="60" applyFont="1" applyBorder="1" applyAlignment="1">
      <alignment horizontal="center"/>
      <protection/>
    </xf>
    <xf numFmtId="164" fontId="14" fillId="0" borderId="0" xfId="60" applyFont="1" applyAlignment="1">
      <alignment horizontal="center"/>
      <protection/>
    </xf>
    <xf numFmtId="164" fontId="14" fillId="0" borderId="10" xfId="60" applyFont="1" applyBorder="1" applyAlignment="1">
      <alignment horizontal="center" wrapText="1"/>
      <protection/>
    </xf>
    <xf numFmtId="164" fontId="14" fillId="0" borderId="10" xfId="60" applyFont="1" applyBorder="1" applyAlignment="1">
      <alignment horizontal="center" vertical="center" wrapText="1"/>
      <protection/>
    </xf>
    <xf numFmtId="164" fontId="14" fillId="0" borderId="10" xfId="60" applyFont="1" applyBorder="1" applyAlignment="1">
      <alignment horizontal="left" wrapText="1"/>
      <protection/>
    </xf>
    <xf numFmtId="165" fontId="14" fillId="0" borderId="10" xfId="60" applyNumberFormat="1" applyFont="1" applyBorder="1" applyAlignment="1">
      <alignment horizontal="right" vertical="center"/>
      <protection/>
    </xf>
    <xf numFmtId="165" fontId="14" fillId="0" borderId="10" xfId="60" applyNumberFormat="1" applyFont="1" applyBorder="1" applyAlignment="1">
      <alignment horizontal="right"/>
      <protection/>
    </xf>
    <xf numFmtId="164" fontId="14" fillId="0" borderId="10" xfId="60" applyFont="1" applyBorder="1" applyAlignment="1">
      <alignment horizontal="left"/>
      <protection/>
    </xf>
    <xf numFmtId="164" fontId="14" fillId="0" borderId="10" xfId="60" applyFont="1" applyFill="1" applyBorder="1" applyAlignment="1">
      <alignment horizontal="center" vertical="center"/>
      <protection/>
    </xf>
    <xf numFmtId="165" fontId="14" fillId="0" borderId="10" xfId="60" applyNumberFormat="1" applyFont="1" applyFill="1" applyBorder="1" applyAlignment="1">
      <alignment horizontal="right" vertical="center"/>
      <protection/>
    </xf>
    <xf numFmtId="164" fontId="14" fillId="0" borderId="0" xfId="60" applyFont="1" applyAlignment="1">
      <alignment horizontal="left"/>
      <protection/>
    </xf>
    <xf numFmtId="165" fontId="14" fillId="0" borderId="10" xfId="60" applyNumberFormat="1" applyFont="1" applyFill="1" applyBorder="1" applyAlignment="1">
      <alignment horizontal="right"/>
      <protection/>
    </xf>
    <xf numFmtId="164" fontId="24" fillId="0" borderId="10" xfId="60" applyFont="1" applyBorder="1" applyAlignment="1">
      <alignment horizontal="left"/>
      <protection/>
    </xf>
    <xf numFmtId="164" fontId="24" fillId="0" borderId="10" xfId="60" applyFont="1" applyBorder="1" applyAlignment="1">
      <alignment horizontal="center"/>
      <protection/>
    </xf>
    <xf numFmtId="165" fontId="24" fillId="0" borderId="10" xfId="60" applyNumberFormat="1" applyFont="1" applyBorder="1" applyAlignment="1">
      <alignment horizontal="right"/>
      <protection/>
    </xf>
    <xf numFmtId="164" fontId="0" fillId="0" borderId="22" xfId="0" applyBorder="1" applyAlignment="1">
      <alignment vertical="center"/>
    </xf>
    <xf numFmtId="164" fontId="0" fillId="0" borderId="0" xfId="0" applyBorder="1" applyAlignment="1">
      <alignment horizontal="center"/>
    </xf>
    <xf numFmtId="164" fontId="25" fillId="0" borderId="10" xfId="57" applyFont="1" applyBorder="1" applyAlignment="1">
      <alignment horizontal="center" wrapText="1"/>
      <protection/>
    </xf>
    <xf numFmtId="164" fontId="25" fillId="0" borderId="0" xfId="57" applyFont="1" applyBorder="1" applyAlignment="1">
      <alignment wrapText="1"/>
      <protection/>
    </xf>
    <xf numFmtId="164" fontId="25" fillId="0" borderId="10" xfId="57" applyFont="1" applyBorder="1" applyAlignment="1">
      <alignment horizontal="center"/>
      <protection/>
    </xf>
    <xf numFmtId="164" fontId="26" fillId="0" borderId="10" xfId="57" applyFont="1" applyFill="1" applyBorder="1" applyAlignment="1">
      <alignment horizontal="center" vertical="center"/>
      <protection/>
    </xf>
    <xf numFmtId="164" fontId="27" fillId="0" borderId="0" xfId="57" applyFont="1" applyFill="1" applyBorder="1" applyAlignment="1">
      <alignment horizontal="center" vertical="center" wrapText="1"/>
      <protection/>
    </xf>
    <xf numFmtId="164" fontId="28" fillId="0" borderId="10" xfId="57" applyFont="1" applyFill="1" applyBorder="1">
      <alignment/>
      <protection/>
    </xf>
    <xf numFmtId="165" fontId="29" fillId="0" borderId="10" xfId="57" applyNumberFormat="1" applyFont="1" applyFill="1" applyBorder="1">
      <alignment/>
      <protection/>
    </xf>
    <xf numFmtId="165" fontId="29" fillId="0" borderId="0" xfId="57" applyNumberFormat="1" applyFont="1" applyFill="1" applyBorder="1">
      <alignment/>
      <protection/>
    </xf>
    <xf numFmtId="164" fontId="29" fillId="0" borderId="20" xfId="57" applyFont="1" applyFill="1" applyBorder="1">
      <alignment/>
      <protection/>
    </xf>
    <xf numFmtId="165" fontId="29" fillId="0" borderId="21" xfId="57" applyNumberFormat="1" applyFont="1" applyFill="1" applyBorder="1">
      <alignment/>
      <protection/>
    </xf>
    <xf numFmtId="165" fontId="29" fillId="0" borderId="10" xfId="0" applyNumberFormat="1" applyFont="1" applyBorder="1" applyAlignment="1">
      <alignment/>
    </xf>
    <xf numFmtId="164" fontId="30" fillId="0" borderId="10" xfId="0" applyFont="1" applyBorder="1" applyAlignment="1">
      <alignment/>
    </xf>
    <xf numFmtId="164" fontId="31" fillId="0" borderId="10" xfId="57" applyFont="1" applyBorder="1">
      <alignment/>
      <protection/>
    </xf>
    <xf numFmtId="165" fontId="26" fillId="0" borderId="10" xfId="57" applyNumberFormat="1" applyFont="1" applyBorder="1">
      <alignment/>
      <protection/>
    </xf>
    <xf numFmtId="165" fontId="32" fillId="0" borderId="0" xfId="57" applyNumberFormat="1" applyFont="1" applyFill="1" applyBorder="1">
      <alignment/>
      <protection/>
    </xf>
    <xf numFmtId="164" fontId="31" fillId="0" borderId="20" xfId="57" applyFont="1" applyBorder="1">
      <alignment/>
      <protection/>
    </xf>
    <xf numFmtId="165" fontId="31" fillId="0" borderId="21" xfId="57" applyNumberFormat="1" applyFont="1" applyBorder="1">
      <alignment/>
      <protection/>
    </xf>
    <xf numFmtId="165" fontId="28" fillId="0" borderId="10" xfId="0" applyNumberFormat="1" applyFont="1" applyBorder="1" applyAlignment="1">
      <alignment/>
    </xf>
    <xf numFmtId="164" fontId="26" fillId="0" borderId="10" xfId="57" applyFont="1" applyBorder="1">
      <alignment/>
      <protection/>
    </xf>
    <xf numFmtId="165" fontId="28" fillId="0" borderId="0" xfId="57" applyNumberFormat="1" applyFont="1" applyFill="1" applyBorder="1">
      <alignment/>
      <protection/>
    </xf>
    <xf numFmtId="164" fontId="26" fillId="0" borderId="20" xfId="57" applyFont="1" applyBorder="1">
      <alignment/>
      <protection/>
    </xf>
    <xf numFmtId="165" fontId="26" fillId="0" borderId="21" xfId="57" applyNumberFormat="1" applyFont="1" applyBorder="1">
      <alignment/>
      <protection/>
    </xf>
    <xf numFmtId="164" fontId="33" fillId="0" borderId="10" xfId="58" applyFont="1" applyFill="1" applyBorder="1" applyAlignment="1">
      <alignment horizontal="left"/>
      <protection/>
    </xf>
    <xf numFmtId="165" fontId="33" fillId="0" borderId="10" xfId="58" applyNumberFormat="1" applyFont="1" applyFill="1" applyBorder="1" applyAlignment="1">
      <alignment horizontal="right"/>
      <protection/>
    </xf>
    <xf numFmtId="165" fontId="33" fillId="0" borderId="10" xfId="58" applyNumberFormat="1" applyFont="1" applyFill="1" applyBorder="1" applyAlignment="1">
      <alignment/>
      <protection/>
    </xf>
    <xf numFmtId="165" fontId="34" fillId="0" borderId="0" xfId="57" applyNumberFormat="1" applyFont="1" applyFill="1" applyBorder="1">
      <alignment/>
      <protection/>
    </xf>
    <xf numFmtId="164" fontId="33" fillId="0" borderId="20" xfId="58" applyFont="1" applyFill="1" applyBorder="1" applyAlignment="1">
      <alignment/>
      <protection/>
    </xf>
    <xf numFmtId="165" fontId="35" fillId="0" borderId="21" xfId="57" applyNumberFormat="1" applyFont="1" applyBorder="1">
      <alignment/>
      <protection/>
    </xf>
    <xf numFmtId="165" fontId="33" fillId="0" borderId="10" xfId="0" applyNumberFormat="1" applyFont="1" applyBorder="1" applyAlignment="1">
      <alignment/>
    </xf>
    <xf numFmtId="165" fontId="36" fillId="0" borderId="0" xfId="57" applyNumberFormat="1" applyFont="1" applyFill="1" applyBorder="1">
      <alignment/>
      <protection/>
    </xf>
    <xf numFmtId="164" fontId="33" fillId="0" borderId="10" xfId="58" applyFont="1" applyFill="1" applyBorder="1" applyAlignment="1">
      <alignment/>
      <protection/>
    </xf>
    <xf numFmtId="164" fontId="34" fillId="0" borderId="18" xfId="58" applyFont="1" applyFill="1" applyBorder="1" applyAlignment="1">
      <alignment/>
      <protection/>
    </xf>
    <xf numFmtId="165" fontId="34" fillId="0" borderId="18" xfId="58" applyNumberFormat="1" applyFont="1" applyFill="1" applyBorder="1" applyAlignment="1">
      <alignment/>
      <protection/>
    </xf>
    <xf numFmtId="164" fontId="37" fillId="0" borderId="10" xfId="57" applyFont="1" applyBorder="1">
      <alignment/>
      <protection/>
    </xf>
    <xf numFmtId="164" fontId="38" fillId="0" borderId="10" xfId="58" applyFont="1" applyFill="1" applyBorder="1" applyAlignment="1">
      <alignment/>
      <protection/>
    </xf>
    <xf numFmtId="165" fontId="38" fillId="0" borderId="10" xfId="58" applyNumberFormat="1" applyFont="1" applyFill="1" applyBorder="1" applyAlignment="1">
      <alignment/>
      <protection/>
    </xf>
    <xf numFmtId="165" fontId="37" fillId="0" borderId="10" xfId="57" applyNumberFormat="1" applyFont="1" applyBorder="1">
      <alignment/>
      <protection/>
    </xf>
    <xf numFmtId="164" fontId="37" fillId="0" borderId="11" xfId="57" applyFont="1" applyBorder="1">
      <alignment/>
      <protection/>
    </xf>
    <xf numFmtId="165" fontId="37" fillId="0" borderId="11" xfId="57" applyNumberFormat="1" applyFont="1" applyBorder="1">
      <alignment/>
      <protection/>
    </xf>
    <xf numFmtId="164" fontId="39" fillId="0" borderId="10" xfId="57" applyFont="1" applyBorder="1">
      <alignment/>
      <protection/>
    </xf>
    <xf numFmtId="164" fontId="33" fillId="0" borderId="20" xfId="58" applyFont="1" applyFill="1" applyBorder="1" applyAlignment="1">
      <alignment horizontal="left"/>
      <protection/>
    </xf>
    <xf numFmtId="164" fontId="40" fillId="0" borderId="10" xfId="57" applyFont="1" applyBorder="1">
      <alignment/>
      <protection/>
    </xf>
    <xf numFmtId="165" fontId="40" fillId="0" borderId="10" xfId="57" applyNumberFormat="1" applyFont="1" applyBorder="1">
      <alignment/>
      <protection/>
    </xf>
    <xf numFmtId="164" fontId="29" fillId="0" borderId="10" xfId="57" applyFont="1" applyFill="1" applyBorder="1">
      <alignment/>
      <protection/>
    </xf>
    <xf numFmtId="164" fontId="28" fillId="0" borderId="20" xfId="57" applyFont="1" applyFill="1" applyBorder="1">
      <alignment/>
      <protection/>
    </xf>
    <xf numFmtId="164" fontId="0" fillId="0" borderId="21" xfId="0" applyBorder="1" applyAlignment="1">
      <alignment horizontal="center"/>
    </xf>
    <xf numFmtId="164" fontId="0" fillId="0" borderId="22" xfId="0" applyBorder="1" applyAlignment="1">
      <alignment horizontal="center"/>
    </xf>
    <xf numFmtId="164" fontId="37" fillId="0" borderId="18" xfId="57" applyFont="1" applyBorder="1">
      <alignment/>
      <protection/>
    </xf>
    <xf numFmtId="165" fontId="37" fillId="0" borderId="18" xfId="57" applyNumberFormat="1" applyFont="1" applyBorder="1">
      <alignment/>
      <protection/>
    </xf>
    <xf numFmtId="164" fontId="28" fillId="0" borderId="10" xfId="57" applyFont="1" applyFill="1" applyBorder="1" applyAlignment="1">
      <alignment wrapText="1"/>
      <protection/>
    </xf>
    <xf numFmtId="165" fontId="28" fillId="0" borderId="10" xfId="57" applyNumberFormat="1" applyFont="1" applyFill="1" applyBorder="1" applyAlignment="1">
      <alignment vertical="center" wrapText="1"/>
      <protection/>
    </xf>
    <xf numFmtId="164" fontId="28" fillId="0" borderId="20" xfId="57" applyFont="1" applyFill="1" applyBorder="1" applyAlignment="1">
      <alignment vertical="top"/>
      <protection/>
    </xf>
    <xf numFmtId="165" fontId="28" fillId="0" borderId="10" xfId="0" applyNumberFormat="1" applyFont="1" applyBorder="1" applyAlignment="1">
      <alignment horizontal="right" vertical="center"/>
    </xf>
    <xf numFmtId="164" fontId="28" fillId="0" borderId="12" xfId="57" applyFont="1" applyFill="1" applyBorder="1">
      <alignment/>
      <protection/>
    </xf>
    <xf numFmtId="165" fontId="28" fillId="0" borderId="12" xfId="57" applyNumberFormat="1" applyFont="1" applyFill="1" applyBorder="1">
      <alignment/>
      <protection/>
    </xf>
    <xf numFmtId="164" fontId="29" fillId="0" borderId="19" xfId="57" applyFont="1" applyFill="1" applyBorder="1">
      <alignment/>
      <protection/>
    </xf>
    <xf numFmtId="165" fontId="29" fillId="0" borderId="17" xfId="57" applyNumberFormat="1" applyFont="1" applyFill="1" applyBorder="1">
      <alignment/>
      <protection/>
    </xf>
    <xf numFmtId="164" fontId="0" fillId="0" borderId="17" xfId="0" applyFont="1" applyBorder="1" applyAlignment="1">
      <alignment/>
    </xf>
    <xf numFmtId="165" fontId="33" fillId="0" borderId="12" xfId="0" applyNumberFormat="1" applyFont="1" applyBorder="1" applyAlignment="1">
      <alignment/>
    </xf>
    <xf numFmtId="165" fontId="42" fillId="0" borderId="0" xfId="57" applyNumberFormat="1" applyFont="1" applyFill="1" applyBorder="1">
      <alignment/>
      <protection/>
    </xf>
    <xf numFmtId="164" fontId="43" fillId="0" borderId="13" xfId="57" applyFont="1" applyBorder="1">
      <alignment/>
      <protection/>
    </xf>
    <xf numFmtId="165" fontId="43" fillId="0" borderId="0" xfId="57" applyNumberFormat="1" applyFont="1" applyBorder="1">
      <alignment/>
      <protection/>
    </xf>
    <xf numFmtId="164" fontId="0" fillId="0" borderId="0" xfId="0" applyFont="1" applyBorder="1" applyAlignment="1">
      <alignment/>
    </xf>
    <xf numFmtId="165" fontId="33" fillId="0" borderId="11" xfId="0" applyNumberFormat="1" applyFont="1" applyBorder="1" applyAlignment="1">
      <alignment/>
    </xf>
    <xf numFmtId="164" fontId="43" fillId="0" borderId="20" xfId="57" applyFont="1" applyBorder="1">
      <alignment/>
      <protection/>
    </xf>
    <xf numFmtId="165" fontId="43" fillId="0" borderId="10" xfId="57" applyNumberFormat="1" applyFont="1" applyBorder="1">
      <alignment/>
      <protection/>
    </xf>
    <xf numFmtId="164" fontId="34" fillId="0" borderId="13" xfId="58" applyFont="1" applyFill="1" applyBorder="1" applyAlignment="1">
      <alignment/>
      <protection/>
    </xf>
    <xf numFmtId="165" fontId="37" fillId="0" borderId="0" xfId="57" applyNumberFormat="1" applyFont="1" applyBorder="1">
      <alignment/>
      <protection/>
    </xf>
    <xf numFmtId="164" fontId="34" fillId="0" borderId="23" xfId="58" applyFont="1" applyFill="1" applyBorder="1" applyAlignment="1">
      <alignment/>
      <protection/>
    </xf>
    <xf numFmtId="165" fontId="37" fillId="0" borderId="24" xfId="57" applyNumberFormat="1" applyFont="1" applyBorder="1">
      <alignment/>
      <protection/>
    </xf>
    <xf numFmtId="164" fontId="0" fillId="0" borderId="24" xfId="0" applyFont="1" applyBorder="1" applyAlignment="1">
      <alignment/>
    </xf>
    <xf numFmtId="165" fontId="33" fillId="0" borderId="18" xfId="0" applyNumberFormat="1" applyFont="1" applyBorder="1" applyAlignment="1">
      <alignment/>
    </xf>
    <xf numFmtId="165" fontId="28" fillId="0" borderId="10" xfId="57" applyNumberFormat="1" applyFont="1" applyFill="1" applyBorder="1">
      <alignment/>
      <protection/>
    </xf>
    <xf numFmtId="165" fontId="35" fillId="0" borderId="0" xfId="57" applyNumberFormat="1" applyFont="1" applyBorder="1">
      <alignment/>
      <protection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Normál 11" xfId="57"/>
    <cellStyle name="Normál 2 2" xfId="58"/>
    <cellStyle name="Normál 8" xfId="59"/>
    <cellStyle name="Normál_2010. évi közvetett támogatás 15. számú melléklet" xfId="60"/>
    <cellStyle name="Rossz" xfId="61"/>
    <cellStyle name="Semleges" xfId="62"/>
    <cellStyle name="Számítás" xfId="63"/>
    <cellStyle name="Összese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ina\2015\2014.%20&#233;vi%20besz&#225;mol&#243;\test&#252;leti%20anyag\2014.%20&#233;vi%20besz&#225;mol&#243;%20rendelet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Címrend"/>
      <sheetName val="2. bevételek ei. szerint"/>
      <sheetName val="3. kiadások ei. szerint"/>
      <sheetName val="4. bevételek fel. szerint"/>
      <sheetName val="5. kiadások fel. szerint"/>
      <sheetName val="6. PMH"/>
      <sheetName val="7. Óvoda"/>
      <sheetName val="8. Önkormányzat"/>
      <sheetName val="9. működési mérleg"/>
      <sheetName val="10. felhalmozási mérleg"/>
      <sheetName val="11. ktg.-vetési maradvány"/>
      <sheetName val="12. finansz. c. pü.-i műveletek"/>
      <sheetName val="13. beruházások, felújítás"/>
      <sheetName val="14. stab. tv. 3. § (1)"/>
      <sheetName val="15. stab. tv. 45. § (1)"/>
      <sheetName val="16. eu projekt"/>
      <sheetName val="17. céltartalék"/>
      <sheetName val="18. többéves"/>
      <sheetName val="19. pénzeszk. változása"/>
      <sheetName val="20. közvetett támogatás"/>
      <sheetName val="21. lakoss.szolg.tám"/>
      <sheetName val="22. mérleg"/>
      <sheetName val="23. adósságállomány"/>
      <sheetName val="24. vagyonkimutatás"/>
      <sheetName val="25. részesedések"/>
    </sheetNames>
    <sheetDataSet>
      <sheetData sheetId="5">
        <row r="19">
          <cell r="M19">
            <v>1000</v>
          </cell>
          <cell r="N19">
            <v>2100</v>
          </cell>
        </row>
        <row r="26">
          <cell r="N26">
            <v>100</v>
          </cell>
        </row>
        <row r="29">
          <cell r="M29">
            <v>10</v>
          </cell>
          <cell r="N29">
            <v>190</v>
          </cell>
        </row>
        <row r="30">
          <cell r="M30">
            <v>120</v>
          </cell>
        </row>
        <row r="33">
          <cell r="M33">
            <v>35</v>
          </cell>
          <cell r="N33">
            <v>52</v>
          </cell>
        </row>
        <row r="37">
          <cell r="N37">
            <v>50</v>
          </cell>
        </row>
        <row r="64">
          <cell r="N64">
            <v>2225</v>
          </cell>
        </row>
        <row r="94">
          <cell r="N94">
            <v>13778</v>
          </cell>
        </row>
        <row r="95">
          <cell r="N95">
            <v>19130</v>
          </cell>
        </row>
        <row r="98">
          <cell r="L98">
            <v>1905</v>
          </cell>
          <cell r="N98">
            <v>1039</v>
          </cell>
        </row>
      </sheetData>
      <sheetData sheetId="6">
        <row r="37">
          <cell r="L37">
            <v>20</v>
          </cell>
        </row>
        <row r="64">
          <cell r="L64">
            <v>1016</v>
          </cell>
        </row>
        <row r="94">
          <cell r="L94">
            <v>5472</v>
          </cell>
        </row>
        <row r="95">
          <cell r="L95">
            <v>8305</v>
          </cell>
        </row>
        <row r="97">
          <cell r="L97">
            <v>348</v>
          </cell>
        </row>
        <row r="98">
          <cell r="L98">
            <v>2930</v>
          </cell>
        </row>
        <row r="102">
          <cell r="L102">
            <v>38125</v>
          </cell>
        </row>
      </sheetData>
      <sheetData sheetId="7">
        <row r="13">
          <cell r="L13">
            <v>151986</v>
          </cell>
          <cell r="N13">
            <v>30546</v>
          </cell>
        </row>
        <row r="18">
          <cell r="L18">
            <v>12945</v>
          </cell>
          <cell r="M18">
            <v>10238</v>
          </cell>
        </row>
        <row r="23">
          <cell r="L23">
            <v>160000</v>
          </cell>
        </row>
        <row r="24">
          <cell r="L24">
            <v>42500</v>
          </cell>
        </row>
        <row r="25">
          <cell r="L25">
            <v>1200</v>
          </cell>
        </row>
        <row r="28">
          <cell r="L28">
            <v>39879</v>
          </cell>
          <cell r="M28">
            <v>5511</v>
          </cell>
        </row>
        <row r="29">
          <cell r="L29">
            <v>830</v>
          </cell>
          <cell r="M29">
            <v>5</v>
          </cell>
        </row>
        <row r="30">
          <cell r="L30">
            <v>9143</v>
          </cell>
        </row>
        <row r="31">
          <cell r="L31">
            <v>5093</v>
          </cell>
        </row>
        <row r="32">
          <cell r="L32">
            <v>12857</v>
          </cell>
          <cell r="M32">
            <v>2013</v>
          </cell>
        </row>
        <row r="33">
          <cell r="L33">
            <v>24070</v>
          </cell>
        </row>
        <row r="34">
          <cell r="L34">
            <v>75</v>
          </cell>
        </row>
        <row r="35">
          <cell r="L35">
            <v>2500</v>
          </cell>
        </row>
        <row r="36">
          <cell r="M36">
            <v>2289</v>
          </cell>
        </row>
        <row r="40">
          <cell r="L40">
            <v>950</v>
          </cell>
        </row>
        <row r="44">
          <cell r="L44">
            <v>14744</v>
          </cell>
        </row>
        <row r="48">
          <cell r="L48">
            <v>123560</v>
          </cell>
        </row>
        <row r="57">
          <cell r="M57">
            <v>812</v>
          </cell>
        </row>
        <row r="58">
          <cell r="M58">
            <v>1000</v>
          </cell>
        </row>
        <row r="63">
          <cell r="L63">
            <v>32224</v>
          </cell>
          <cell r="M63">
            <v>48437</v>
          </cell>
          <cell r="N63">
            <v>48344</v>
          </cell>
        </row>
        <row r="70">
          <cell r="L70">
            <v>5946</v>
          </cell>
        </row>
        <row r="93">
          <cell r="L93">
            <v>13406</v>
          </cell>
          <cell r="M93">
            <v>982</v>
          </cell>
        </row>
        <row r="94">
          <cell r="L94">
            <v>141335</v>
          </cell>
          <cell r="M94">
            <v>38096</v>
          </cell>
        </row>
        <row r="95">
          <cell r="L95">
            <v>13169</v>
          </cell>
          <cell r="M95">
            <v>4348</v>
          </cell>
        </row>
        <row r="96">
          <cell r="L96">
            <v>95509</v>
          </cell>
          <cell r="M96">
            <v>3397</v>
          </cell>
        </row>
        <row r="97">
          <cell r="L97">
            <v>268235</v>
          </cell>
          <cell r="M97">
            <v>17920</v>
          </cell>
        </row>
        <row r="99">
          <cell r="L99">
            <v>86790</v>
          </cell>
        </row>
        <row r="100">
          <cell r="L100">
            <v>7315</v>
          </cell>
        </row>
        <row r="101">
          <cell r="L101">
            <v>590211</v>
          </cell>
          <cell r="M101">
            <v>70305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4" sqref="A4"/>
    </sheetView>
  </sheetViews>
  <sheetFormatPr defaultColWidth="9.140625" defaultRowHeight="12.75"/>
  <sheetData>
    <row r="1" ht="12.75">
      <c r="K1" s="1" t="s">
        <v>0</v>
      </c>
    </row>
    <row r="2" ht="12.75">
      <c r="K2" s="1"/>
    </row>
    <row r="4" spans="1:11" ht="12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ht="12.75">
      <c r="A7" s="3"/>
    </row>
    <row r="8" spans="1:9" ht="12.75">
      <c r="A8" s="4"/>
      <c r="B8" s="4"/>
      <c r="C8" s="4"/>
      <c r="D8" s="4"/>
      <c r="E8" s="4"/>
      <c r="F8" s="4"/>
      <c r="G8" s="4"/>
      <c r="H8" s="4"/>
      <c r="I8" s="4"/>
    </row>
    <row r="9" spans="1:9" ht="12.75">
      <c r="A9" s="4"/>
      <c r="B9" s="4"/>
      <c r="C9" s="4"/>
      <c r="D9" s="4"/>
      <c r="E9" s="4"/>
      <c r="F9" s="4"/>
      <c r="G9" s="4"/>
      <c r="H9" s="4"/>
      <c r="I9" s="4"/>
    </row>
    <row r="10" spans="1:10" ht="12.75">
      <c r="A10" s="4"/>
      <c r="B10" s="5" t="s">
        <v>4</v>
      </c>
      <c r="C10" s="6"/>
      <c r="D10" s="5"/>
      <c r="E10" s="5"/>
      <c r="F10" s="5"/>
      <c r="G10" s="5"/>
      <c r="H10" s="5"/>
      <c r="I10" s="6"/>
      <c r="J10" s="4"/>
    </row>
    <row r="11" spans="1:10" ht="12.75">
      <c r="A11" s="4"/>
      <c r="B11" s="7"/>
      <c r="C11" s="4"/>
      <c r="D11" s="7"/>
      <c r="E11" s="7"/>
      <c r="F11" s="7"/>
      <c r="G11" s="7"/>
      <c r="H11" s="7"/>
      <c r="I11" s="4"/>
      <c r="J11" s="4"/>
    </row>
    <row r="12" spans="1:10" ht="12.75">
      <c r="A12" s="4"/>
      <c r="B12" s="4" t="s">
        <v>5</v>
      </c>
      <c r="C12" s="4"/>
      <c r="D12" s="4"/>
      <c r="E12" s="4"/>
      <c r="F12" s="4"/>
      <c r="G12" s="4"/>
      <c r="H12" s="4"/>
      <c r="I12" s="4"/>
      <c r="J12" s="4"/>
    </row>
    <row r="13" spans="1:10" ht="12.75">
      <c r="A13" s="4"/>
      <c r="B13" s="4" t="s">
        <v>6</v>
      </c>
      <c r="C13" s="4"/>
      <c r="D13" s="4"/>
      <c r="E13" s="4"/>
      <c r="F13" s="4"/>
      <c r="G13" s="4"/>
      <c r="H13" s="4"/>
      <c r="I13" s="4"/>
      <c r="J13" s="4"/>
    </row>
    <row r="14" spans="1:10" ht="12.7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2.75">
      <c r="A15" s="4"/>
      <c r="B15" s="6"/>
      <c r="C15" s="4"/>
      <c r="D15" s="4"/>
      <c r="E15" s="4"/>
      <c r="F15" s="4"/>
      <c r="G15" s="4"/>
      <c r="H15" s="4"/>
      <c r="I15" s="4"/>
      <c r="J15" s="4"/>
    </row>
    <row r="16" spans="1:10" ht="12.75">
      <c r="A16" s="4"/>
      <c r="B16" s="5" t="s">
        <v>7</v>
      </c>
      <c r="C16" s="6"/>
      <c r="D16" s="5"/>
      <c r="E16" s="5"/>
      <c r="F16" s="5"/>
      <c r="G16" s="5"/>
      <c r="H16" s="5"/>
      <c r="I16" s="5"/>
      <c r="J16" s="4"/>
    </row>
    <row r="41" ht="14.25"/>
  </sheetData>
  <sheetProtection selectLockedCells="1" selectUnlockedCells="1"/>
  <mergeCells count="3">
    <mergeCell ref="A4:K4"/>
    <mergeCell ref="A5:K5"/>
    <mergeCell ref="A6:K6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3" sqref="A3"/>
    </sheetView>
  </sheetViews>
  <sheetFormatPr defaultColWidth="9.140625" defaultRowHeight="12.75"/>
  <cols>
    <col min="2" max="2" width="56.00390625" style="0" customWidth="1"/>
    <col min="3" max="5" width="11.140625" style="0" customWidth="1"/>
    <col min="6" max="6" width="60.140625" style="0" customWidth="1"/>
    <col min="7" max="9" width="11.140625" style="0" customWidth="1"/>
  </cols>
  <sheetData>
    <row r="1" ht="12.75">
      <c r="I1" s="1" t="s">
        <v>165</v>
      </c>
    </row>
    <row r="3" spans="1:9" ht="12.75">
      <c r="A3" s="80" t="s">
        <v>1</v>
      </c>
      <c r="B3" s="80"/>
      <c r="C3" s="80"/>
      <c r="D3" s="80"/>
      <c r="E3" s="80"/>
      <c r="F3" s="80"/>
      <c r="G3" s="80"/>
      <c r="H3" s="80"/>
      <c r="I3" s="80"/>
    </row>
    <row r="4" spans="1:9" ht="12.75">
      <c r="A4" s="80" t="s">
        <v>2</v>
      </c>
      <c r="B4" s="80"/>
      <c r="C4" s="80"/>
      <c r="D4" s="80"/>
      <c r="E4" s="80"/>
      <c r="F4" s="80"/>
      <c r="G4" s="80"/>
      <c r="H4" s="80"/>
      <c r="I4" s="80"/>
    </row>
    <row r="5" spans="1:9" ht="12.75">
      <c r="A5" s="80" t="s">
        <v>120</v>
      </c>
      <c r="B5" s="80"/>
      <c r="C5" s="80"/>
      <c r="D5" s="80"/>
      <c r="E5" s="80"/>
      <c r="F5" s="80"/>
      <c r="G5" s="80"/>
      <c r="H5" s="80"/>
      <c r="I5" s="80"/>
    </row>
    <row r="6" spans="1:9" ht="12.75">
      <c r="A6" s="80" t="s">
        <v>166</v>
      </c>
      <c r="B6" s="80"/>
      <c r="C6" s="80"/>
      <c r="D6" s="80"/>
      <c r="E6" s="80"/>
      <c r="F6" s="80"/>
      <c r="G6" s="80"/>
      <c r="H6" s="80"/>
      <c r="I6" s="80"/>
    </row>
    <row r="7" spans="1:9" ht="12.75">
      <c r="A7" s="81"/>
      <c r="B7" s="82"/>
      <c r="C7" s="83"/>
      <c r="D7" s="83"/>
      <c r="E7" s="83"/>
      <c r="F7" s="83"/>
      <c r="G7" s="83"/>
      <c r="H7" s="83"/>
      <c r="I7" s="83"/>
    </row>
    <row r="8" spans="1:9" ht="13.5">
      <c r="A8" s="81"/>
      <c r="B8" s="84"/>
      <c r="C8" s="81"/>
      <c r="D8" s="81"/>
      <c r="E8" s="81"/>
      <c r="F8" s="81"/>
      <c r="G8" s="85"/>
      <c r="H8" s="85"/>
      <c r="I8" s="85" t="s">
        <v>11</v>
      </c>
    </row>
    <row r="9" spans="1:9" ht="13.5" customHeight="1">
      <c r="A9" s="86" t="s">
        <v>122</v>
      </c>
      <c r="B9" s="87" t="s">
        <v>123</v>
      </c>
      <c r="C9" s="87"/>
      <c r="D9" s="87"/>
      <c r="E9" s="87"/>
      <c r="F9" s="86" t="s">
        <v>124</v>
      </c>
      <c r="G9" s="86"/>
      <c r="H9" s="86"/>
      <c r="I9" s="86"/>
    </row>
    <row r="10" spans="1:9" ht="26.25">
      <c r="A10" s="86"/>
      <c r="B10" s="87" t="s">
        <v>12</v>
      </c>
      <c r="C10" s="88" t="s">
        <v>13</v>
      </c>
      <c r="D10" s="89" t="s">
        <v>14</v>
      </c>
      <c r="E10" s="89" t="s">
        <v>15</v>
      </c>
      <c r="F10" s="90" t="s">
        <v>12</v>
      </c>
      <c r="G10" s="88" t="s">
        <v>13</v>
      </c>
      <c r="H10" s="89" t="s">
        <v>14</v>
      </c>
      <c r="I10" s="91" t="s">
        <v>15</v>
      </c>
    </row>
    <row r="11" spans="1:9" ht="13.5">
      <c r="A11" s="86" t="s">
        <v>125</v>
      </c>
      <c r="B11" s="87" t="s">
        <v>126</v>
      </c>
      <c r="C11" s="88" t="s">
        <v>127</v>
      </c>
      <c r="D11" s="89" t="s">
        <v>128</v>
      </c>
      <c r="E11" s="89" t="s">
        <v>129</v>
      </c>
      <c r="F11" s="87" t="s">
        <v>130</v>
      </c>
      <c r="G11" s="92" t="s">
        <v>131</v>
      </c>
      <c r="H11" s="88" t="s">
        <v>132</v>
      </c>
      <c r="I11" s="93" t="s">
        <v>133</v>
      </c>
    </row>
    <row r="12" spans="1:9" ht="12.75">
      <c r="A12" s="94" t="s">
        <v>125</v>
      </c>
      <c r="B12" s="95" t="s">
        <v>167</v>
      </c>
      <c r="C12" s="96">
        <f>'2. bevételek ei. szerint'!I41</f>
        <v>90124</v>
      </c>
      <c r="D12" s="96">
        <f>'2. bevételek ei. szerint'!J41</f>
        <v>138304</v>
      </c>
      <c r="E12" s="97"/>
      <c r="F12" s="95" t="s">
        <v>84</v>
      </c>
      <c r="G12" s="98">
        <f>'3. kiadások ei. szerint'!G17</f>
        <v>187074</v>
      </c>
      <c r="H12" s="99">
        <f>'3. kiadások ei. szerint'!H17</f>
        <v>196424</v>
      </c>
      <c r="I12" s="100"/>
    </row>
    <row r="13" spans="1:9" ht="12.75">
      <c r="A13" s="101" t="s">
        <v>126</v>
      </c>
      <c r="B13" s="102" t="s">
        <v>168</v>
      </c>
      <c r="C13" s="103">
        <f>'2. bevételek ei. szerint'!I47</f>
        <v>0</v>
      </c>
      <c r="D13" s="104"/>
      <c r="E13" s="104"/>
      <c r="F13" s="102" t="s">
        <v>85</v>
      </c>
      <c r="G13" s="98">
        <f>'3. kiadások ei. szerint'!G18</f>
        <v>45251</v>
      </c>
      <c r="H13" s="96">
        <f>'3. kiadások ei. szerint'!H18</f>
        <v>86790</v>
      </c>
      <c r="I13" s="105"/>
    </row>
    <row r="14" spans="1:9" ht="13.5">
      <c r="A14" s="101" t="s">
        <v>127</v>
      </c>
      <c r="B14" s="102" t="s">
        <v>169</v>
      </c>
      <c r="C14" s="103">
        <f>'2. bevételek ei. szerint'!I53</f>
        <v>812</v>
      </c>
      <c r="D14" s="103">
        <f>'2. bevételek ei. szerint'!J53</f>
        <v>1812</v>
      </c>
      <c r="E14" s="104"/>
      <c r="F14" s="102" t="s">
        <v>86</v>
      </c>
      <c r="G14" s="98">
        <f>'3. kiadások ei. szerint'!G19</f>
        <v>8815</v>
      </c>
      <c r="H14" s="131">
        <f>'3. kiadások ei. szerint'!H19</f>
        <v>8815</v>
      </c>
      <c r="I14" s="105"/>
    </row>
    <row r="15" spans="1:9" ht="13.5">
      <c r="A15" s="86" t="s">
        <v>128</v>
      </c>
      <c r="B15" s="107" t="s">
        <v>170</v>
      </c>
      <c r="C15" s="108">
        <f>SUM(C12:C14)</f>
        <v>90936</v>
      </c>
      <c r="D15" s="108">
        <f>SUM(D12:D14)</f>
        <v>140116</v>
      </c>
      <c r="E15" s="109"/>
      <c r="F15" s="110" t="s">
        <v>171</v>
      </c>
      <c r="G15" s="111">
        <f>SUM(G12:G14)</f>
        <v>241140</v>
      </c>
      <c r="H15" s="108">
        <f>SUM(H12:H14)</f>
        <v>292029</v>
      </c>
      <c r="I15" s="112"/>
    </row>
    <row r="16" spans="1:9" ht="12.75">
      <c r="A16" s="113" t="s">
        <v>129</v>
      </c>
      <c r="B16" s="114" t="s">
        <v>65</v>
      </c>
      <c r="C16" s="115"/>
      <c r="D16" s="116"/>
      <c r="E16" s="116"/>
      <c r="F16" s="102" t="s">
        <v>142</v>
      </c>
      <c r="G16" s="117"/>
      <c r="H16" s="115"/>
      <c r="I16" s="118"/>
    </row>
    <row r="17" spans="1:9" ht="12.75">
      <c r="A17" s="101" t="s">
        <v>130</v>
      </c>
      <c r="B17" s="102" t="s">
        <v>66</v>
      </c>
      <c r="C17" s="119"/>
      <c r="D17" s="120"/>
      <c r="E17" s="120"/>
      <c r="F17" s="102" t="s">
        <v>143</v>
      </c>
      <c r="G17" s="121"/>
      <c r="H17" s="119"/>
      <c r="I17" s="122"/>
    </row>
    <row r="18" spans="1:9" ht="12.75">
      <c r="A18" s="101" t="s">
        <v>131</v>
      </c>
      <c r="B18" s="102" t="s">
        <v>144</v>
      </c>
      <c r="C18" s="119"/>
      <c r="D18" s="120"/>
      <c r="E18" s="120"/>
      <c r="F18" s="102" t="s">
        <v>145</v>
      </c>
      <c r="G18" s="121"/>
      <c r="H18" s="119"/>
      <c r="I18" s="122"/>
    </row>
    <row r="19" spans="1:9" ht="12.75">
      <c r="A19" s="101" t="s">
        <v>132</v>
      </c>
      <c r="B19" s="102" t="s">
        <v>67</v>
      </c>
      <c r="C19" s="119"/>
      <c r="D19" s="120"/>
      <c r="E19" s="120"/>
      <c r="F19" s="102" t="s">
        <v>147</v>
      </c>
      <c r="G19" s="121"/>
      <c r="H19" s="119"/>
      <c r="I19" s="122"/>
    </row>
    <row r="20" spans="1:9" ht="12.75">
      <c r="A20" s="101" t="s">
        <v>133</v>
      </c>
      <c r="B20" s="102" t="s">
        <v>68</v>
      </c>
      <c r="C20" s="119"/>
      <c r="D20" s="116"/>
      <c r="E20" s="116"/>
      <c r="F20" s="114" t="s">
        <v>149</v>
      </c>
      <c r="G20" s="121"/>
      <c r="H20" s="119"/>
      <c r="I20" s="122"/>
    </row>
    <row r="21" spans="1:9" ht="12.75">
      <c r="A21" s="101" t="s">
        <v>146</v>
      </c>
      <c r="B21" s="102" t="s">
        <v>69</v>
      </c>
      <c r="C21" s="119"/>
      <c r="D21" s="120"/>
      <c r="E21" s="120"/>
      <c r="F21" s="102" t="s">
        <v>151</v>
      </c>
      <c r="G21" s="121"/>
      <c r="H21" s="119"/>
      <c r="I21" s="122"/>
    </row>
    <row r="22" spans="1:9" ht="12.75">
      <c r="A22" s="101" t="s">
        <v>148</v>
      </c>
      <c r="B22" s="114" t="s">
        <v>70</v>
      </c>
      <c r="C22" s="115"/>
      <c r="D22" s="116"/>
      <c r="E22" s="116"/>
      <c r="F22" s="95" t="s">
        <v>153</v>
      </c>
      <c r="G22" s="117"/>
      <c r="H22" s="119"/>
      <c r="I22" s="122"/>
    </row>
    <row r="23" spans="1:9" ht="12.75">
      <c r="A23" s="101" t="s">
        <v>150</v>
      </c>
      <c r="B23" s="102" t="s">
        <v>71</v>
      </c>
      <c r="C23" s="119"/>
      <c r="D23" s="120"/>
      <c r="E23" s="120"/>
      <c r="F23" s="102" t="s">
        <v>91</v>
      </c>
      <c r="G23" s="121"/>
      <c r="H23" s="119"/>
      <c r="I23" s="122"/>
    </row>
    <row r="24" spans="1:9" ht="13.5">
      <c r="A24" s="101" t="s">
        <v>152</v>
      </c>
      <c r="B24" s="95" t="s">
        <v>72</v>
      </c>
      <c r="C24" s="123"/>
      <c r="D24" s="124"/>
      <c r="E24" s="124"/>
      <c r="F24" s="95" t="s">
        <v>92</v>
      </c>
      <c r="G24" s="125"/>
      <c r="H24" s="115"/>
      <c r="I24" s="118"/>
    </row>
    <row r="25" spans="1:9" ht="13.5">
      <c r="A25" s="86" t="s">
        <v>154</v>
      </c>
      <c r="B25" s="107" t="s">
        <v>172</v>
      </c>
      <c r="C25" s="108"/>
      <c r="D25" s="109"/>
      <c r="E25" s="109"/>
      <c r="F25" s="107" t="s">
        <v>173</v>
      </c>
      <c r="G25" s="111"/>
      <c r="H25" s="108"/>
      <c r="I25" s="112"/>
    </row>
    <row r="26" spans="1:9" ht="13.5">
      <c r="A26" s="86" t="s">
        <v>155</v>
      </c>
      <c r="B26" s="126" t="s">
        <v>174</v>
      </c>
      <c r="C26" s="108">
        <f>C15+C25</f>
        <v>90936</v>
      </c>
      <c r="D26" s="108">
        <f>D15+D25</f>
        <v>140116</v>
      </c>
      <c r="E26" s="109"/>
      <c r="F26" s="126" t="s">
        <v>175</v>
      </c>
      <c r="G26" s="111">
        <f>G15+G25</f>
        <v>241140</v>
      </c>
      <c r="H26" s="108">
        <f>H15+H25</f>
        <v>292029</v>
      </c>
      <c r="I26" s="112"/>
    </row>
    <row r="27" spans="1:9" ht="13.5">
      <c r="A27" s="86" t="s">
        <v>156</v>
      </c>
      <c r="B27" s="126" t="s">
        <v>163</v>
      </c>
      <c r="C27" s="127">
        <f>G26-C26</f>
        <v>150204</v>
      </c>
      <c r="D27" s="127">
        <f>H26-D26</f>
        <v>151913</v>
      </c>
      <c r="E27" s="128"/>
      <c r="F27" s="126" t="s">
        <v>164</v>
      </c>
      <c r="G27" s="129"/>
      <c r="H27" s="127"/>
      <c r="I27" s="130"/>
    </row>
  </sheetData>
  <sheetProtection selectLockedCells="1" selectUnlockedCells="1"/>
  <mergeCells count="7">
    <mergeCell ref="A3:I3"/>
    <mergeCell ref="A4:I4"/>
    <mergeCell ref="A5:I5"/>
    <mergeCell ref="A6:I6"/>
    <mergeCell ref="A9:A10"/>
    <mergeCell ref="B9:E9"/>
    <mergeCell ref="F9:I9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G1" sqref="G1"/>
    </sheetView>
  </sheetViews>
  <sheetFormatPr defaultColWidth="9.140625" defaultRowHeight="12.75"/>
  <cols>
    <col min="1" max="1" width="25.00390625" style="0" customWidth="1"/>
    <col min="2" max="4" width="10.57421875" style="0" customWidth="1"/>
  </cols>
  <sheetData>
    <row r="1" ht="12.75">
      <c r="G1" s="1" t="s">
        <v>176</v>
      </c>
    </row>
    <row r="2" ht="12.75">
      <c r="G2" s="1"/>
    </row>
    <row r="4" spans="1:7" ht="12.75">
      <c r="A4" s="2" t="s">
        <v>177</v>
      </c>
      <c r="B4" s="2"/>
      <c r="C4" s="2"/>
      <c r="D4" s="2"/>
      <c r="E4" s="2"/>
      <c r="F4" s="2"/>
      <c r="G4" s="2"/>
    </row>
    <row r="5" spans="1:7" ht="12.75">
      <c r="A5" s="2" t="s">
        <v>178</v>
      </c>
      <c r="B5" s="2"/>
      <c r="C5" s="2"/>
      <c r="D5" s="2"/>
      <c r="E5" s="2"/>
      <c r="F5" s="2"/>
      <c r="G5" s="2"/>
    </row>
    <row r="6" spans="1:7" ht="12.75">
      <c r="A6" s="8"/>
      <c r="B6" s="8"/>
      <c r="C6" s="8"/>
      <c r="D6" s="8"/>
      <c r="E6" s="8"/>
      <c r="F6" s="8"/>
      <c r="G6" s="8"/>
    </row>
    <row r="7" spans="1:7" ht="12.75">
      <c r="A7" s="8"/>
      <c r="B7" s="8"/>
      <c r="C7" s="8"/>
      <c r="D7" s="8"/>
      <c r="E7" s="8"/>
      <c r="F7" s="8"/>
      <c r="G7" s="8"/>
    </row>
    <row r="8" spans="1:8" ht="25.5">
      <c r="A8" s="9" t="s">
        <v>12</v>
      </c>
      <c r="B8" s="10" t="s">
        <v>13</v>
      </c>
      <c r="C8" s="10" t="s">
        <v>14</v>
      </c>
      <c r="D8" s="11" t="s">
        <v>15</v>
      </c>
      <c r="E8" s="10" t="s">
        <v>16</v>
      </c>
      <c r="F8" s="132"/>
      <c r="G8" s="80"/>
      <c r="H8" s="80"/>
    </row>
    <row r="9" spans="1:5" ht="12.75">
      <c r="A9" s="53" t="s">
        <v>179</v>
      </c>
      <c r="B9" s="21">
        <v>126067</v>
      </c>
      <c r="C9" s="21">
        <v>132246</v>
      </c>
      <c r="D9" s="21"/>
      <c r="E9" s="63"/>
    </row>
    <row r="10" spans="1:5" ht="12.75">
      <c r="A10" s="53"/>
      <c r="B10" s="21"/>
      <c r="C10" s="21"/>
      <c r="D10" s="21"/>
      <c r="E10" s="63"/>
    </row>
    <row r="11" spans="1:5" ht="12.75">
      <c r="A11" s="53" t="s">
        <v>180</v>
      </c>
      <c r="B11" s="21">
        <v>0</v>
      </c>
      <c r="C11" s="21">
        <v>0</v>
      </c>
      <c r="D11" s="21"/>
      <c r="E11" s="63"/>
    </row>
    <row r="12" spans="1:5" ht="12.75">
      <c r="A12" s="53"/>
      <c r="B12" s="21"/>
      <c r="C12" s="21"/>
      <c r="D12" s="21"/>
      <c r="E12" s="63"/>
    </row>
    <row r="13" spans="1:5" ht="12.75">
      <c r="A13" s="133" t="s">
        <v>181</v>
      </c>
      <c r="B13" s="13">
        <f>B9+B11</f>
        <v>126067</v>
      </c>
      <c r="C13" s="13">
        <f>C9+C11</f>
        <v>132246</v>
      </c>
      <c r="D13" s="13"/>
      <c r="E13" s="64"/>
    </row>
  </sheetData>
  <sheetProtection selectLockedCells="1" selectUnlockedCells="1"/>
  <mergeCells count="2">
    <mergeCell ref="A4:G4"/>
    <mergeCell ref="A5:G5"/>
  </mergeCells>
  <printOptions/>
  <pageMargins left="0.7875" right="0.7875" top="0.39375" bottom="0.393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D1" sqref="D1"/>
    </sheetView>
  </sheetViews>
  <sheetFormatPr defaultColWidth="9.140625" defaultRowHeight="12.75"/>
  <cols>
    <col min="1" max="1" width="31.421875" style="0" customWidth="1"/>
    <col min="2" max="2" width="18.8515625" style="0" customWidth="1"/>
    <col min="3" max="3" width="18.421875" style="0" customWidth="1"/>
    <col min="4" max="4" width="14.7109375" style="0" customWidth="1"/>
  </cols>
  <sheetData>
    <row r="1" ht="12.75">
      <c r="D1" s="1" t="s">
        <v>182</v>
      </c>
    </row>
    <row r="4" spans="1:4" ht="12.75">
      <c r="A4" s="2" t="s">
        <v>183</v>
      </c>
      <c r="B4" s="2"/>
      <c r="C4" s="2"/>
      <c r="D4" s="2"/>
    </row>
    <row r="5" spans="1:4" ht="12.75">
      <c r="A5" s="2" t="s">
        <v>184</v>
      </c>
      <c r="B5" s="2"/>
      <c r="C5" s="2"/>
      <c r="D5" s="2"/>
    </row>
    <row r="6" spans="1:4" ht="12.75">
      <c r="A6" s="2" t="s">
        <v>185</v>
      </c>
      <c r="B6" s="2"/>
      <c r="C6" s="2"/>
      <c r="D6" s="2"/>
    </row>
    <row r="7" spans="1:4" ht="12.75">
      <c r="A7" s="8"/>
      <c r="B7" s="8"/>
      <c r="C7" s="8"/>
      <c r="D7" s="8"/>
    </row>
    <row r="8" spans="1:3" ht="12.75">
      <c r="A8" s="3"/>
      <c r="B8" s="3"/>
      <c r="C8" s="3"/>
    </row>
    <row r="9" spans="1:3" ht="12.75">
      <c r="A9" s="3"/>
      <c r="B9" s="3"/>
      <c r="C9" s="3"/>
    </row>
    <row r="10" spans="1:4" ht="12.75">
      <c r="A10" s="63"/>
      <c r="B10" s="60" t="s">
        <v>179</v>
      </c>
      <c r="C10" s="60" t="s">
        <v>180</v>
      </c>
      <c r="D10" s="60" t="s">
        <v>186</v>
      </c>
    </row>
    <row r="11" spans="1:4" ht="12.75">
      <c r="A11" s="64" t="s">
        <v>123</v>
      </c>
      <c r="B11" s="134">
        <f>SUM(B13:B17)</f>
        <v>5946</v>
      </c>
      <c r="C11" s="135"/>
      <c r="D11" s="13">
        <f>SUM(D13:D17)</f>
        <v>5946</v>
      </c>
    </row>
    <row r="12" spans="1:4" ht="12.75">
      <c r="A12" s="63"/>
      <c r="B12" s="136"/>
      <c r="C12" s="135"/>
      <c r="D12" s="21"/>
    </row>
    <row r="13" spans="1:4" ht="12.75">
      <c r="A13" s="63" t="s">
        <v>187</v>
      </c>
      <c r="B13" s="136"/>
      <c r="C13" s="135"/>
      <c r="D13" s="21"/>
    </row>
    <row r="14" spans="1:4" ht="12.75">
      <c r="A14" s="63" t="s">
        <v>188</v>
      </c>
      <c r="B14" s="136"/>
      <c r="C14" s="135"/>
      <c r="D14" s="21"/>
    </row>
    <row r="15" spans="1:4" ht="12.75">
      <c r="A15" s="63" t="s">
        <v>189</v>
      </c>
      <c r="B15" s="136">
        <v>5946</v>
      </c>
      <c r="C15" s="135"/>
      <c r="D15" s="21">
        <f>SUM(B15:C15)</f>
        <v>5946</v>
      </c>
    </row>
    <row r="16" spans="1:4" ht="12.75">
      <c r="A16" s="63" t="s">
        <v>190</v>
      </c>
      <c r="B16" s="136"/>
      <c r="C16" s="135"/>
      <c r="D16" s="21"/>
    </row>
    <row r="17" spans="1:4" ht="12.75">
      <c r="A17" s="63" t="s">
        <v>191</v>
      </c>
      <c r="B17" s="136"/>
      <c r="C17" s="135"/>
      <c r="D17" s="21"/>
    </row>
    <row r="18" spans="1:4" ht="12.75">
      <c r="A18" s="63"/>
      <c r="B18" s="21"/>
      <c r="C18" s="63"/>
      <c r="D18" s="21"/>
    </row>
    <row r="19" spans="1:4" ht="12.75">
      <c r="A19" s="64" t="s">
        <v>124</v>
      </c>
      <c r="B19" s="13">
        <f>SUM(B21:B26)</f>
        <v>11297</v>
      </c>
      <c r="C19" s="63"/>
      <c r="D19" s="13">
        <f>SUM(D21:D26)</f>
        <v>11297</v>
      </c>
    </row>
    <row r="20" spans="1:4" ht="12.75">
      <c r="A20" s="63"/>
      <c r="B20" s="21"/>
      <c r="C20" s="63"/>
      <c r="D20" s="21"/>
    </row>
    <row r="21" spans="1:4" ht="12.75">
      <c r="A21" s="63" t="s">
        <v>192</v>
      </c>
      <c r="B21" s="21">
        <v>11297</v>
      </c>
      <c r="C21" s="63"/>
      <c r="D21" s="21">
        <f>SUM(B21:C21)</f>
        <v>11297</v>
      </c>
    </row>
    <row r="22" spans="1:4" ht="12.75">
      <c r="A22" s="63" t="s">
        <v>193</v>
      </c>
      <c r="B22" s="63"/>
      <c r="C22" s="63"/>
      <c r="D22" s="21"/>
    </row>
    <row r="23" spans="1:4" ht="12.75">
      <c r="A23" s="63" t="s">
        <v>194</v>
      </c>
      <c r="B23" s="63"/>
      <c r="C23" s="63"/>
      <c r="D23" s="21"/>
    </row>
    <row r="24" spans="1:4" ht="12.75">
      <c r="A24" s="63" t="s">
        <v>195</v>
      </c>
      <c r="B24" s="63"/>
      <c r="C24" s="63"/>
      <c r="D24" s="21"/>
    </row>
    <row r="25" spans="1:4" ht="12.75">
      <c r="A25" s="63" t="s">
        <v>196</v>
      </c>
      <c r="B25" s="63"/>
      <c r="C25" s="63"/>
      <c r="D25" s="21"/>
    </row>
    <row r="26" spans="1:4" ht="12.75">
      <c r="A26" s="63" t="s">
        <v>197</v>
      </c>
      <c r="B26" s="63"/>
      <c r="C26" s="63"/>
      <c r="D26" s="21"/>
    </row>
    <row r="27" spans="1:4" ht="12.75">
      <c r="A27" s="63"/>
      <c r="B27" s="135"/>
      <c r="C27" s="135"/>
      <c r="D27" s="21"/>
    </row>
    <row r="28" spans="1:4" ht="12.75">
      <c r="A28" s="75"/>
      <c r="B28" s="76"/>
      <c r="C28" s="137" t="s">
        <v>181</v>
      </c>
      <c r="D28" s="13">
        <f>D11-D19</f>
        <v>-5351</v>
      </c>
    </row>
  </sheetData>
  <sheetProtection selectLockedCells="1" selectUnlockedCells="1"/>
  <mergeCells count="3">
    <mergeCell ref="A4:D4"/>
    <mergeCell ref="A5:D5"/>
    <mergeCell ref="A6:D6"/>
  </mergeCells>
  <printOptions/>
  <pageMargins left="0.7875" right="0.7875" top="0.39375" bottom="0.393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9"/>
  <sheetViews>
    <sheetView workbookViewId="0" topLeftCell="A1">
      <selection activeCell="A4" sqref="A4"/>
    </sheetView>
  </sheetViews>
  <sheetFormatPr defaultColWidth="9.140625" defaultRowHeight="12.75"/>
  <cols>
    <col min="2" max="2" width="30.421875" style="0" customWidth="1"/>
    <col min="4" max="7" width="10.57421875" style="0" customWidth="1"/>
  </cols>
  <sheetData>
    <row r="1" ht="12.75">
      <c r="G1" s="1" t="s">
        <v>198</v>
      </c>
    </row>
    <row r="3" ht="12.75">
      <c r="E3" s="8"/>
    </row>
    <row r="4" spans="1:7" ht="12.75">
      <c r="A4" s="2" t="s">
        <v>1</v>
      </c>
      <c r="B4" s="2"/>
      <c r="C4" s="2"/>
      <c r="D4" s="2"/>
      <c r="E4" s="2"/>
      <c r="F4" s="2"/>
      <c r="G4" s="2"/>
    </row>
    <row r="5" spans="1:7" ht="12.75">
      <c r="A5" s="2" t="s">
        <v>199</v>
      </c>
      <c r="B5" s="2"/>
      <c r="C5" s="2"/>
      <c r="D5" s="2"/>
      <c r="E5" s="2"/>
      <c r="F5" s="2"/>
      <c r="G5" s="2"/>
    </row>
    <row r="6" spans="1:7" ht="12.75">
      <c r="A6" s="2" t="s">
        <v>200</v>
      </c>
      <c r="B6" s="2"/>
      <c r="C6" s="2"/>
      <c r="D6" s="2"/>
      <c r="E6" s="2"/>
      <c r="F6" s="2"/>
      <c r="G6" s="2"/>
    </row>
    <row r="7" spans="3:5" ht="12.75">
      <c r="C7" s="8"/>
      <c r="D7" s="8"/>
      <c r="E7" s="8"/>
    </row>
    <row r="8" spans="1:7" ht="12.75">
      <c r="A8" s="4"/>
      <c r="B8" s="4"/>
      <c r="C8" s="4"/>
      <c r="D8" s="4"/>
      <c r="E8" s="4"/>
      <c r="F8" s="4"/>
      <c r="G8" s="1" t="s">
        <v>201</v>
      </c>
    </row>
    <row r="9" spans="1:7" s="3" customFormat="1" ht="25.5">
      <c r="A9" s="138" t="s">
        <v>202</v>
      </c>
      <c r="B9" s="9" t="s">
        <v>203</v>
      </c>
      <c r="C9" s="9"/>
      <c r="D9" s="10" t="s">
        <v>13</v>
      </c>
      <c r="E9" s="10" t="s">
        <v>14</v>
      </c>
      <c r="F9" s="11" t="s">
        <v>15</v>
      </c>
      <c r="G9" s="10" t="s">
        <v>16</v>
      </c>
    </row>
    <row r="10" spans="1:7" s="144" customFormat="1" ht="12.75">
      <c r="A10" s="139" t="s">
        <v>125</v>
      </c>
      <c r="B10" s="140" t="s">
        <v>204</v>
      </c>
      <c r="C10" s="141"/>
      <c r="D10" s="142">
        <v>224</v>
      </c>
      <c r="E10" s="142">
        <v>224</v>
      </c>
      <c r="F10" s="11"/>
      <c r="G10" s="143"/>
    </row>
    <row r="11" spans="1:7" ht="12.75">
      <c r="A11" s="60" t="s">
        <v>126</v>
      </c>
      <c r="B11" s="51" t="s">
        <v>205</v>
      </c>
      <c r="C11" s="54"/>
      <c r="D11" s="21">
        <v>400</v>
      </c>
      <c r="E11" s="21">
        <v>400</v>
      </c>
      <c r="F11" s="21"/>
      <c r="G11" s="73"/>
    </row>
    <row r="12" spans="1:7" ht="12.75">
      <c r="A12" s="60" t="s">
        <v>127</v>
      </c>
      <c r="B12" s="51" t="s">
        <v>206</v>
      </c>
      <c r="C12" s="54"/>
      <c r="D12" s="21">
        <v>1905</v>
      </c>
      <c r="E12" s="21">
        <v>1905</v>
      </c>
      <c r="F12" s="21"/>
      <c r="G12" s="73"/>
    </row>
    <row r="13" spans="1:7" ht="12.75">
      <c r="A13" s="60" t="s">
        <v>128</v>
      </c>
      <c r="B13" s="51" t="s">
        <v>207</v>
      </c>
      <c r="C13" s="54"/>
      <c r="D13" s="21">
        <v>0</v>
      </c>
      <c r="E13" s="21">
        <v>415</v>
      </c>
      <c r="F13" s="21"/>
      <c r="G13" s="73"/>
    </row>
    <row r="14" spans="1:7" ht="12.75">
      <c r="A14" s="63"/>
      <c r="B14" s="54"/>
      <c r="C14" s="54"/>
      <c r="D14" s="21"/>
      <c r="E14" s="21"/>
      <c r="F14" s="21"/>
      <c r="G14" s="73"/>
    </row>
    <row r="15" spans="1:7" s="3" customFormat="1" ht="12.75">
      <c r="A15" s="145"/>
      <c r="B15" s="146" t="s">
        <v>103</v>
      </c>
      <c r="C15" s="147"/>
      <c r="D15" s="13">
        <f>SUM(D10:D13)</f>
        <v>2529</v>
      </c>
      <c r="E15" s="13">
        <f>SUM(E10:E13)</f>
        <v>2944</v>
      </c>
      <c r="F15" s="13"/>
      <c r="G15" s="148"/>
    </row>
    <row r="16" spans="1:7" ht="12.75">
      <c r="A16" s="60"/>
      <c r="B16" s="149"/>
      <c r="C16" s="54"/>
      <c r="D16" s="21"/>
      <c r="E16" s="21"/>
      <c r="F16" s="21"/>
      <c r="G16" s="73"/>
    </row>
    <row r="17" spans="1:7" ht="12.75">
      <c r="A17" s="60" t="s">
        <v>125</v>
      </c>
      <c r="B17" s="149" t="s">
        <v>208</v>
      </c>
      <c r="C17" s="54"/>
      <c r="D17" s="21">
        <v>2650</v>
      </c>
      <c r="E17" s="21">
        <v>2650</v>
      </c>
      <c r="F17" s="21"/>
      <c r="G17" s="73"/>
    </row>
    <row r="18" spans="1:7" ht="12.75">
      <c r="A18" s="60" t="s">
        <v>126</v>
      </c>
      <c r="B18" s="149" t="s">
        <v>209</v>
      </c>
      <c r="C18" s="54"/>
      <c r="D18" s="21">
        <v>650</v>
      </c>
      <c r="E18" s="21">
        <v>0</v>
      </c>
      <c r="F18" s="21"/>
      <c r="G18" s="73"/>
    </row>
    <row r="19" spans="1:7" ht="12.75">
      <c r="A19" s="60" t="s">
        <v>127</v>
      </c>
      <c r="B19" s="51" t="s">
        <v>206</v>
      </c>
      <c r="C19" s="54"/>
      <c r="D19" s="20">
        <v>280</v>
      </c>
      <c r="E19" s="21">
        <v>280</v>
      </c>
      <c r="F19" s="21"/>
      <c r="G19" s="73"/>
    </row>
    <row r="20" spans="1:7" ht="12.75">
      <c r="A20" s="63"/>
      <c r="B20" s="147"/>
      <c r="C20" s="54"/>
      <c r="D20" s="21"/>
      <c r="E20" s="21"/>
      <c r="F20" s="21"/>
      <c r="G20" s="148"/>
    </row>
    <row r="21" spans="1:7" ht="12.75">
      <c r="A21" s="64"/>
      <c r="B21" s="147" t="s">
        <v>116</v>
      </c>
      <c r="C21" s="147"/>
      <c r="D21" s="13">
        <f>SUM(D17:D19)</f>
        <v>3580</v>
      </c>
      <c r="E21" s="134">
        <f>SUM(E17:E19)</f>
        <v>2930</v>
      </c>
      <c r="F21" s="13"/>
      <c r="G21" s="148"/>
    </row>
    <row r="22" spans="1:7" ht="12.75">
      <c r="A22" s="63"/>
      <c r="B22" s="54"/>
      <c r="C22" s="54"/>
      <c r="D22" s="21"/>
      <c r="E22" s="21"/>
      <c r="F22" s="21"/>
      <c r="G22" s="73"/>
    </row>
    <row r="23" spans="1:7" ht="12.75">
      <c r="A23" s="60" t="s">
        <v>125</v>
      </c>
      <c r="B23" s="51" t="s">
        <v>210</v>
      </c>
      <c r="C23" s="54"/>
      <c r="D23" s="21">
        <v>2000</v>
      </c>
      <c r="E23" s="21">
        <v>2000</v>
      </c>
      <c r="F23" s="21"/>
      <c r="G23" s="73"/>
    </row>
    <row r="24" spans="1:7" ht="12.75">
      <c r="A24" s="60" t="s">
        <v>126</v>
      </c>
      <c r="B24" s="51" t="s">
        <v>211</v>
      </c>
      <c r="C24" s="54"/>
      <c r="D24" s="21">
        <v>8600</v>
      </c>
      <c r="E24" s="21">
        <v>8600</v>
      </c>
      <c r="F24" s="21"/>
      <c r="G24" s="73"/>
    </row>
    <row r="25" spans="1:7" ht="12.75">
      <c r="A25" s="60" t="s">
        <v>127</v>
      </c>
      <c r="B25" s="51" t="s">
        <v>212</v>
      </c>
      <c r="C25" s="54"/>
      <c r="D25" s="21">
        <v>2350</v>
      </c>
      <c r="E25" s="21">
        <v>2350</v>
      </c>
      <c r="F25" s="21"/>
      <c r="G25" s="73"/>
    </row>
    <row r="26" spans="1:7" ht="12.75">
      <c r="A26" s="60" t="s">
        <v>128</v>
      </c>
      <c r="B26" s="51" t="s">
        <v>213</v>
      </c>
      <c r="C26" s="54"/>
      <c r="D26" s="21">
        <v>220</v>
      </c>
      <c r="E26" s="21">
        <v>220</v>
      </c>
      <c r="F26" s="21"/>
      <c r="G26" s="73"/>
    </row>
    <row r="27" spans="1:7" ht="12.75">
      <c r="A27" s="60" t="s">
        <v>129</v>
      </c>
      <c r="B27" s="51" t="s">
        <v>214</v>
      </c>
      <c r="C27" s="54"/>
      <c r="D27" s="21">
        <v>10000</v>
      </c>
      <c r="E27" s="21">
        <v>10000</v>
      </c>
      <c r="F27" s="21"/>
      <c r="G27" s="73"/>
    </row>
    <row r="28" spans="1:7" ht="12.75">
      <c r="A28" s="60" t="s">
        <v>130</v>
      </c>
      <c r="B28" s="51" t="s">
        <v>215</v>
      </c>
      <c r="C28" s="54"/>
      <c r="D28" s="21">
        <v>9000</v>
      </c>
      <c r="E28" s="21">
        <v>9000</v>
      </c>
      <c r="F28" s="21"/>
      <c r="G28" s="73"/>
    </row>
    <row r="29" spans="1:7" ht="12.75">
      <c r="A29" s="60" t="s">
        <v>131</v>
      </c>
      <c r="B29" s="51" t="s">
        <v>216</v>
      </c>
      <c r="C29" s="54"/>
      <c r="D29" s="21">
        <v>500</v>
      </c>
      <c r="E29" s="21">
        <v>500</v>
      </c>
      <c r="F29" s="21"/>
      <c r="G29" s="73"/>
    </row>
    <row r="30" spans="1:7" ht="12.75">
      <c r="A30" s="60" t="s">
        <v>132</v>
      </c>
      <c r="B30" s="51" t="s">
        <v>217</v>
      </c>
      <c r="C30" s="54"/>
      <c r="D30" s="21">
        <v>2000</v>
      </c>
      <c r="E30" s="21">
        <v>2000</v>
      </c>
      <c r="F30" s="21"/>
      <c r="G30" s="73"/>
    </row>
    <row r="31" spans="1:7" ht="12.75">
      <c r="A31" s="60" t="s">
        <v>133</v>
      </c>
      <c r="B31" s="51" t="s">
        <v>218</v>
      </c>
      <c r="C31" s="54"/>
      <c r="D31" s="21">
        <v>1200</v>
      </c>
      <c r="E31" s="21">
        <v>1200</v>
      </c>
      <c r="F31" s="21"/>
      <c r="G31" s="73"/>
    </row>
    <row r="32" spans="1:7" ht="12.75">
      <c r="A32" s="60" t="s">
        <v>146</v>
      </c>
      <c r="B32" s="51" t="s">
        <v>219</v>
      </c>
      <c r="C32" s="54"/>
      <c r="D32" s="21">
        <v>2100</v>
      </c>
      <c r="E32" s="21">
        <v>2100</v>
      </c>
      <c r="F32" s="21"/>
      <c r="G32" s="73"/>
    </row>
    <row r="33" spans="1:7" ht="12.75">
      <c r="A33" s="60" t="s">
        <v>148</v>
      </c>
      <c r="B33" s="51" t="s">
        <v>220</v>
      </c>
      <c r="C33" s="54"/>
      <c r="D33" s="21">
        <v>500</v>
      </c>
      <c r="E33" s="21">
        <v>500</v>
      </c>
      <c r="F33" s="21"/>
      <c r="G33" s="73"/>
    </row>
    <row r="34" spans="1:7" ht="25.5" customHeight="1">
      <c r="A34" s="11" t="s">
        <v>150</v>
      </c>
      <c r="B34" s="150" t="s">
        <v>221</v>
      </c>
      <c r="C34" s="150"/>
      <c r="D34" s="78">
        <v>1500</v>
      </c>
      <c r="E34" s="78">
        <v>1500</v>
      </c>
      <c r="F34" s="21"/>
      <c r="G34" s="73"/>
    </row>
    <row r="35" spans="1:7" ht="12.75">
      <c r="A35" s="60" t="s">
        <v>152</v>
      </c>
      <c r="B35" s="51" t="s">
        <v>222</v>
      </c>
      <c r="C35" s="54"/>
      <c r="D35" s="21">
        <v>400</v>
      </c>
      <c r="E35" s="21">
        <v>400</v>
      </c>
      <c r="F35" s="21"/>
      <c r="G35" s="73"/>
    </row>
    <row r="36" spans="1:7" ht="12.75">
      <c r="A36" s="60" t="s">
        <v>154</v>
      </c>
      <c r="B36" s="51" t="s">
        <v>223</v>
      </c>
      <c r="C36" s="54"/>
      <c r="D36" s="21">
        <v>1500</v>
      </c>
      <c r="E36" s="21">
        <v>1500</v>
      </c>
      <c r="F36" s="21"/>
      <c r="G36" s="73"/>
    </row>
    <row r="37" spans="1:7" ht="12.75">
      <c r="A37" s="60" t="s">
        <v>155</v>
      </c>
      <c r="B37" s="51" t="s">
        <v>224</v>
      </c>
      <c r="C37" s="54"/>
      <c r="D37" s="21">
        <v>500</v>
      </c>
      <c r="E37" s="21">
        <v>500</v>
      </c>
      <c r="F37" s="21"/>
      <c r="G37" s="73"/>
    </row>
    <row r="38" spans="1:7" ht="12.75">
      <c r="A38" s="60" t="s">
        <v>156</v>
      </c>
      <c r="B38" s="51" t="s">
        <v>225</v>
      </c>
      <c r="C38" s="54"/>
      <c r="D38" s="21">
        <v>1300</v>
      </c>
      <c r="E38" s="21">
        <v>1300</v>
      </c>
      <c r="F38" s="21"/>
      <c r="G38" s="73"/>
    </row>
    <row r="39" spans="1:7" ht="12.75">
      <c r="A39" s="60" t="s">
        <v>159</v>
      </c>
      <c r="B39" s="51" t="s">
        <v>226</v>
      </c>
      <c r="C39" s="54"/>
      <c r="D39" s="21">
        <v>3000</v>
      </c>
      <c r="E39" s="21">
        <v>3000</v>
      </c>
      <c r="F39" s="21"/>
      <c r="G39" s="73"/>
    </row>
    <row r="40" spans="1:7" ht="12.75">
      <c r="A40" s="60" t="s">
        <v>162</v>
      </c>
      <c r="B40" s="51" t="s">
        <v>227</v>
      </c>
      <c r="C40" s="54"/>
      <c r="D40" s="21">
        <v>2500</v>
      </c>
      <c r="E40" s="21">
        <v>2500</v>
      </c>
      <c r="F40" s="21"/>
      <c r="G40" s="73"/>
    </row>
    <row r="41" spans="1:7" ht="12.75">
      <c r="A41" s="60" t="s">
        <v>228</v>
      </c>
      <c r="B41" s="51" t="s">
        <v>229</v>
      </c>
      <c r="C41" s="54"/>
      <c r="D41" s="21">
        <v>2000</v>
      </c>
      <c r="E41" s="21">
        <v>2000</v>
      </c>
      <c r="F41" s="21"/>
      <c r="G41" s="73"/>
    </row>
    <row r="42" spans="1:7" ht="12.75">
      <c r="A42" s="60" t="s">
        <v>230</v>
      </c>
      <c r="B42" s="51" t="s">
        <v>231</v>
      </c>
      <c r="C42" s="54"/>
      <c r="D42" s="21">
        <v>2596</v>
      </c>
      <c r="E42" s="21">
        <v>2596</v>
      </c>
      <c r="F42" s="21"/>
      <c r="G42" s="73"/>
    </row>
    <row r="43" spans="1:7" ht="12.75">
      <c r="A43" s="60" t="s">
        <v>232</v>
      </c>
      <c r="B43" s="51" t="s">
        <v>233</v>
      </c>
      <c r="C43" s="54"/>
      <c r="D43" s="21">
        <v>112808</v>
      </c>
      <c r="E43" s="21">
        <v>112808</v>
      </c>
      <c r="F43" s="21"/>
      <c r="G43" s="73"/>
    </row>
    <row r="44" spans="1:7" ht="12.75">
      <c r="A44" s="60" t="s">
        <v>234</v>
      </c>
      <c r="B44" s="51" t="s">
        <v>235</v>
      </c>
      <c r="C44" s="54"/>
      <c r="D44" s="21">
        <v>5404</v>
      </c>
      <c r="E44" s="21">
        <v>5404</v>
      </c>
      <c r="F44" s="21"/>
      <c r="G44" s="73"/>
    </row>
    <row r="45" spans="1:7" ht="12.75">
      <c r="A45" s="60" t="s">
        <v>236</v>
      </c>
      <c r="B45" s="51" t="s">
        <v>206</v>
      </c>
      <c r="C45" s="54"/>
      <c r="D45" s="21">
        <v>8987</v>
      </c>
      <c r="E45" s="21">
        <v>8987</v>
      </c>
      <c r="F45" s="21"/>
      <c r="G45" s="73"/>
    </row>
    <row r="46" spans="1:7" ht="12.75">
      <c r="A46" s="60" t="s">
        <v>237</v>
      </c>
      <c r="B46" s="149" t="s">
        <v>209</v>
      </c>
      <c r="C46" s="54"/>
      <c r="D46" s="21">
        <v>0</v>
      </c>
      <c r="E46" s="21">
        <v>650</v>
      </c>
      <c r="F46" s="21"/>
      <c r="G46" s="73"/>
    </row>
    <row r="47" spans="1:7" ht="12.75">
      <c r="A47" s="60" t="s">
        <v>238</v>
      </c>
      <c r="B47" s="51" t="s">
        <v>239</v>
      </c>
      <c r="C47" s="147"/>
      <c r="D47" s="20">
        <v>0</v>
      </c>
      <c r="E47" s="20">
        <v>6420</v>
      </c>
      <c r="F47" s="20"/>
      <c r="G47" s="151"/>
    </row>
    <row r="48" spans="1:7" ht="12.75">
      <c r="A48" s="60" t="s">
        <v>240</v>
      </c>
      <c r="B48" s="51" t="s">
        <v>241</v>
      </c>
      <c r="C48" s="147"/>
      <c r="D48" s="20">
        <v>0</v>
      </c>
      <c r="E48" s="20">
        <v>925</v>
      </c>
      <c r="F48" s="20"/>
      <c r="G48" s="151"/>
    </row>
    <row r="49" spans="1:7" ht="12.75">
      <c r="A49" s="60" t="s">
        <v>242</v>
      </c>
      <c r="B49" s="51" t="s">
        <v>243</v>
      </c>
      <c r="C49" s="147"/>
      <c r="D49" s="20">
        <v>0</v>
      </c>
      <c r="E49" s="20">
        <v>1151</v>
      </c>
      <c r="F49" s="20"/>
      <c r="G49" s="151"/>
    </row>
    <row r="50" spans="1:7" ht="12.75">
      <c r="A50" s="60" t="s">
        <v>244</v>
      </c>
      <c r="B50" s="51" t="s">
        <v>245</v>
      </c>
      <c r="C50" s="147"/>
      <c r="D50" s="20">
        <v>0</v>
      </c>
      <c r="E50" s="20">
        <v>439</v>
      </c>
      <c r="F50" s="20"/>
      <c r="G50" s="151"/>
    </row>
    <row r="51" spans="1:7" ht="12.75">
      <c r="A51" s="60"/>
      <c r="B51" s="54"/>
      <c r="C51" s="54"/>
      <c r="D51" s="21"/>
      <c r="E51" s="21"/>
      <c r="F51" s="21"/>
      <c r="G51" s="73"/>
    </row>
    <row r="52" spans="1:7" ht="12.75">
      <c r="A52" s="60"/>
      <c r="B52" s="147" t="s">
        <v>246</v>
      </c>
      <c r="C52" s="147"/>
      <c r="D52" s="13">
        <f>SUM(D23:D50)</f>
        <v>180965</v>
      </c>
      <c r="E52" s="13">
        <f>SUM(E23:E50)</f>
        <v>190550</v>
      </c>
      <c r="F52" s="21"/>
      <c r="G52" s="73"/>
    </row>
    <row r="53" spans="1:7" ht="12.75">
      <c r="A53" s="60"/>
      <c r="B53" s="54"/>
      <c r="C53" s="54"/>
      <c r="D53" s="21"/>
      <c r="E53" s="21"/>
      <c r="F53" s="21"/>
      <c r="G53" s="73"/>
    </row>
    <row r="54" spans="1:7" ht="12.75">
      <c r="A54" s="60"/>
      <c r="B54" s="54"/>
      <c r="C54" s="54"/>
      <c r="D54" s="21"/>
      <c r="E54" s="21"/>
      <c r="F54" s="21"/>
      <c r="G54" s="73"/>
    </row>
    <row r="55" spans="1:7" ht="12.75">
      <c r="A55" s="60"/>
      <c r="B55" s="54"/>
      <c r="C55" s="54"/>
      <c r="D55" s="21"/>
      <c r="E55" s="21"/>
      <c r="F55" s="21"/>
      <c r="G55" s="73"/>
    </row>
    <row r="56" spans="1:7" ht="12.75">
      <c r="A56" s="63"/>
      <c r="B56" s="53"/>
      <c r="C56" s="73"/>
      <c r="D56" s="21"/>
      <c r="E56" s="21"/>
      <c r="F56" s="21"/>
      <c r="G56" s="63"/>
    </row>
    <row r="57" spans="1:7" ht="12.75">
      <c r="A57" s="63"/>
      <c r="B57" s="53"/>
      <c r="C57" s="73"/>
      <c r="D57" s="21"/>
      <c r="E57" s="21"/>
      <c r="F57" s="21"/>
      <c r="G57" s="63"/>
    </row>
    <row r="58" spans="1:7" ht="12.75">
      <c r="A58" s="63"/>
      <c r="B58" s="53"/>
      <c r="C58" s="73"/>
      <c r="D58" s="21"/>
      <c r="E58" s="21"/>
      <c r="F58" s="21"/>
      <c r="G58" s="63"/>
    </row>
    <row r="59" spans="1:7" ht="12.75">
      <c r="A59" s="63"/>
      <c r="B59" s="53"/>
      <c r="C59" s="73"/>
      <c r="D59" s="21"/>
      <c r="E59" s="21"/>
      <c r="F59" s="21"/>
      <c r="G59" s="63"/>
    </row>
    <row r="60" spans="1:7" ht="12.75">
      <c r="A60" s="63"/>
      <c r="B60" s="53"/>
      <c r="C60" s="73"/>
      <c r="D60" s="21"/>
      <c r="E60" s="21"/>
      <c r="F60" s="21"/>
      <c r="G60" s="63"/>
    </row>
    <row r="61" spans="1:7" ht="12.75">
      <c r="A61" s="63"/>
      <c r="B61" s="53"/>
      <c r="C61" s="73"/>
      <c r="D61" s="21"/>
      <c r="E61" s="21"/>
      <c r="F61" s="21"/>
      <c r="G61" s="63"/>
    </row>
    <row r="62" spans="1:7" ht="12.75">
      <c r="A62" s="63"/>
      <c r="B62" s="53"/>
      <c r="C62" s="73"/>
      <c r="D62" s="21"/>
      <c r="E62" s="21"/>
      <c r="F62" s="21"/>
      <c r="G62" s="63"/>
    </row>
    <row r="63" spans="1:7" ht="12.75">
      <c r="A63" s="63"/>
      <c r="B63" s="53"/>
      <c r="C63" s="73"/>
      <c r="D63" s="21"/>
      <c r="E63" s="21"/>
      <c r="F63" s="21"/>
      <c r="G63" s="63"/>
    </row>
    <row r="64" spans="1:7" ht="12.75">
      <c r="A64" s="64"/>
      <c r="B64" s="56" t="s">
        <v>247</v>
      </c>
      <c r="C64" s="148"/>
      <c r="D64" s="13">
        <f>D15+D21+D52</f>
        <v>187074</v>
      </c>
      <c r="E64" s="13">
        <f>E15+E21+E52</f>
        <v>196424</v>
      </c>
      <c r="F64" s="13"/>
      <c r="G64" s="64"/>
    </row>
    <row r="65" spans="1:7" ht="12.75">
      <c r="A65" s="2" t="s">
        <v>248</v>
      </c>
      <c r="B65" s="2"/>
      <c r="C65" s="2"/>
      <c r="D65" s="2"/>
      <c r="E65" s="2"/>
      <c r="F65" s="2"/>
      <c r="G65" s="2"/>
    </row>
    <row r="66" spans="1:7" ht="12.75">
      <c r="A66" s="7"/>
      <c r="B66" s="7"/>
      <c r="C66" s="7"/>
      <c r="D66" s="71"/>
      <c r="E66" s="71"/>
      <c r="F66" s="71"/>
      <c r="G66" s="1" t="s">
        <v>198</v>
      </c>
    </row>
    <row r="68" spans="1:7" ht="12.75">
      <c r="A68" s="4"/>
      <c r="B68" s="4"/>
      <c r="C68" s="4"/>
      <c r="D68" s="4"/>
      <c r="E68" s="4"/>
      <c r="F68" s="4"/>
      <c r="G68" s="1" t="s">
        <v>201</v>
      </c>
    </row>
    <row r="69" spans="1:7" ht="25.5">
      <c r="A69" s="138" t="s">
        <v>202</v>
      </c>
      <c r="B69" s="9" t="s">
        <v>249</v>
      </c>
      <c r="C69" s="9"/>
      <c r="D69" s="10" t="s">
        <v>13</v>
      </c>
      <c r="E69" s="10" t="s">
        <v>14</v>
      </c>
      <c r="F69" s="11" t="s">
        <v>15</v>
      </c>
      <c r="G69" s="10" t="s">
        <v>16</v>
      </c>
    </row>
    <row r="70" spans="1:7" ht="12.75">
      <c r="A70" s="60" t="s">
        <v>125</v>
      </c>
      <c r="B70" s="51" t="s">
        <v>250</v>
      </c>
      <c r="C70" s="54"/>
      <c r="D70" s="21">
        <v>336</v>
      </c>
      <c r="E70" s="21">
        <v>0</v>
      </c>
      <c r="F70" s="21"/>
      <c r="G70" s="73"/>
    </row>
    <row r="71" spans="1:7" ht="12.75">
      <c r="A71" s="60" t="s">
        <v>126</v>
      </c>
      <c r="B71" s="51" t="s">
        <v>251</v>
      </c>
      <c r="C71" s="54"/>
      <c r="D71" s="21">
        <v>1600</v>
      </c>
      <c r="E71" s="21">
        <v>0</v>
      </c>
      <c r="F71" s="21"/>
      <c r="G71" s="73"/>
    </row>
    <row r="72" spans="1:7" ht="12.75">
      <c r="A72" s="60" t="s">
        <v>127</v>
      </c>
      <c r="B72" s="51" t="s">
        <v>252</v>
      </c>
      <c r="C72" s="54"/>
      <c r="D72" s="21">
        <v>354</v>
      </c>
      <c r="E72" s="21">
        <v>0</v>
      </c>
      <c r="F72" s="21"/>
      <c r="G72" s="73"/>
    </row>
    <row r="73" spans="1:7" ht="12.75">
      <c r="A73" s="60"/>
      <c r="B73" s="149"/>
      <c r="C73" s="54"/>
      <c r="D73" s="21"/>
      <c r="E73" s="21"/>
      <c r="F73" s="21"/>
      <c r="G73" s="73"/>
    </row>
    <row r="74" spans="1:7" s="3" customFormat="1" ht="12.75">
      <c r="A74" s="145"/>
      <c r="B74" s="146" t="s">
        <v>103</v>
      </c>
      <c r="C74" s="147"/>
      <c r="D74" s="13">
        <f>SUM(D70:D72)</f>
        <v>2290</v>
      </c>
      <c r="E74" s="13">
        <f>SUM(E70:E72)</f>
        <v>0</v>
      </c>
      <c r="F74" s="13"/>
      <c r="G74" s="148"/>
    </row>
    <row r="75" spans="1:7" ht="12.75">
      <c r="A75" s="63"/>
      <c r="B75" s="147"/>
      <c r="C75" s="54"/>
      <c r="D75" s="13"/>
      <c r="E75" s="21"/>
      <c r="F75" s="21"/>
      <c r="G75" s="73"/>
    </row>
    <row r="76" spans="1:7" ht="12.75">
      <c r="A76" s="60" t="s">
        <v>125</v>
      </c>
      <c r="B76" s="51" t="s">
        <v>253</v>
      </c>
      <c r="C76" s="54"/>
      <c r="D76" s="21">
        <v>2500</v>
      </c>
      <c r="E76" s="21">
        <v>2500</v>
      </c>
      <c r="F76" s="21"/>
      <c r="G76" s="73"/>
    </row>
    <row r="77" spans="1:7" ht="12.75">
      <c r="A77" s="60" t="s">
        <v>126</v>
      </c>
      <c r="B77" s="51" t="s">
        <v>254</v>
      </c>
      <c r="C77" s="54"/>
      <c r="D77" s="21">
        <v>3000</v>
      </c>
      <c r="E77" s="21">
        <v>3000</v>
      </c>
      <c r="F77" s="21"/>
      <c r="G77" s="73"/>
    </row>
    <row r="78" spans="1:7" ht="12.75">
      <c r="A78" s="60" t="s">
        <v>127</v>
      </c>
      <c r="B78" s="51" t="s">
        <v>255</v>
      </c>
      <c r="C78" s="54"/>
      <c r="D78" s="21">
        <v>12186</v>
      </c>
      <c r="E78" s="21">
        <v>15104</v>
      </c>
      <c r="F78" s="21"/>
      <c r="G78" s="73"/>
    </row>
    <row r="79" spans="1:7" ht="12.75">
      <c r="A79" s="60" t="s">
        <v>128</v>
      </c>
      <c r="B79" s="51" t="s">
        <v>256</v>
      </c>
      <c r="C79" s="54"/>
      <c r="D79" s="21">
        <v>14928</v>
      </c>
      <c r="E79" s="21">
        <v>14928</v>
      </c>
      <c r="F79" s="21"/>
      <c r="G79" s="73"/>
    </row>
    <row r="80" spans="1:7" ht="12.75">
      <c r="A80" s="60" t="s">
        <v>129</v>
      </c>
      <c r="B80" s="51" t="s">
        <v>257</v>
      </c>
      <c r="C80" s="54"/>
      <c r="D80" s="21">
        <v>7425</v>
      </c>
      <c r="E80" s="21">
        <v>39337</v>
      </c>
      <c r="F80" s="21"/>
      <c r="G80" s="73"/>
    </row>
    <row r="81" spans="1:7" ht="12.75">
      <c r="A81" s="60" t="s">
        <v>130</v>
      </c>
      <c r="B81" s="51" t="s">
        <v>258</v>
      </c>
      <c r="C81" s="54"/>
      <c r="D81" s="21">
        <v>2922</v>
      </c>
      <c r="E81" s="21">
        <v>2922</v>
      </c>
      <c r="F81" s="21"/>
      <c r="G81" s="73"/>
    </row>
    <row r="82" spans="1:7" ht="12.75">
      <c r="A82" s="60" t="s">
        <v>131</v>
      </c>
      <c r="B82" s="51" t="s">
        <v>250</v>
      </c>
      <c r="C82" s="54"/>
      <c r="D82" s="21">
        <v>0</v>
      </c>
      <c r="E82" s="21">
        <v>336</v>
      </c>
      <c r="F82" s="21"/>
      <c r="G82" s="73"/>
    </row>
    <row r="83" spans="1:7" ht="12.75">
      <c r="A83" s="60" t="s">
        <v>132</v>
      </c>
      <c r="B83" s="51" t="s">
        <v>251</v>
      </c>
      <c r="D83" s="63">
        <v>0</v>
      </c>
      <c r="E83" s="21">
        <v>1600</v>
      </c>
      <c r="F83" s="13"/>
      <c r="G83" s="148"/>
    </row>
    <row r="84" spans="1:7" ht="12.75">
      <c r="A84" s="60" t="s">
        <v>133</v>
      </c>
      <c r="B84" s="51" t="s">
        <v>252</v>
      </c>
      <c r="C84" s="54"/>
      <c r="D84" s="21">
        <v>0</v>
      </c>
      <c r="E84" s="21">
        <v>354</v>
      </c>
      <c r="F84" s="21"/>
      <c r="G84" s="73"/>
    </row>
    <row r="85" spans="1:7" ht="12.75">
      <c r="A85" s="60" t="s">
        <v>146</v>
      </c>
      <c r="B85" s="51" t="s">
        <v>259</v>
      </c>
      <c r="C85" s="54"/>
      <c r="D85" s="21">
        <v>0</v>
      </c>
      <c r="E85" s="21">
        <v>1600</v>
      </c>
      <c r="F85" s="21"/>
      <c r="G85" s="73"/>
    </row>
    <row r="86" spans="1:7" ht="12.75">
      <c r="A86" s="60" t="s">
        <v>148</v>
      </c>
      <c r="B86" s="51" t="s">
        <v>260</v>
      </c>
      <c r="C86" s="54"/>
      <c r="D86" s="21">
        <v>0</v>
      </c>
      <c r="E86" s="21">
        <v>5109</v>
      </c>
      <c r="F86" s="21"/>
      <c r="G86" s="73"/>
    </row>
    <row r="87" spans="1:7" ht="12.75">
      <c r="A87" s="63"/>
      <c r="B87" s="54"/>
      <c r="C87" s="54"/>
      <c r="D87" s="21"/>
      <c r="E87" s="21"/>
      <c r="F87" s="21"/>
      <c r="G87" s="73"/>
    </row>
    <row r="88" spans="1:7" ht="12.75">
      <c r="A88" s="63"/>
      <c r="B88" s="147" t="s">
        <v>246</v>
      </c>
      <c r="C88" s="147"/>
      <c r="D88" s="13">
        <f>SUM(D76:D86)</f>
        <v>42961</v>
      </c>
      <c r="E88" s="13">
        <f>SUM(E76:E86)</f>
        <v>86790</v>
      </c>
      <c r="F88" s="21"/>
      <c r="G88" s="73"/>
    </row>
    <row r="89" spans="1:7" ht="12.75">
      <c r="A89" s="63"/>
      <c r="B89" s="54"/>
      <c r="C89" s="54"/>
      <c r="D89" s="21"/>
      <c r="E89" s="21"/>
      <c r="F89" s="21"/>
      <c r="G89" s="73"/>
    </row>
    <row r="90" spans="1:7" ht="12.75">
      <c r="A90" s="63"/>
      <c r="B90" s="54"/>
      <c r="C90" s="54"/>
      <c r="D90" s="21"/>
      <c r="E90" s="21"/>
      <c r="F90" s="21"/>
      <c r="G90" s="73"/>
    </row>
    <row r="91" spans="1:7" ht="12.75">
      <c r="A91" s="63"/>
      <c r="B91" s="54"/>
      <c r="C91" s="54"/>
      <c r="D91" s="21"/>
      <c r="E91" s="21"/>
      <c r="F91" s="21"/>
      <c r="G91" s="73"/>
    </row>
    <row r="92" spans="1:7" ht="12.75">
      <c r="A92" s="63"/>
      <c r="B92" s="54"/>
      <c r="C92" s="54"/>
      <c r="D92" s="21"/>
      <c r="E92" s="21"/>
      <c r="F92" s="21"/>
      <c r="G92" s="73"/>
    </row>
    <row r="93" spans="1:7" ht="12.75">
      <c r="A93" s="63"/>
      <c r="B93" s="54"/>
      <c r="C93" s="54"/>
      <c r="D93" s="21"/>
      <c r="E93" s="21"/>
      <c r="F93" s="21"/>
      <c r="G93" s="73"/>
    </row>
    <row r="94" spans="1:7" ht="12.75">
      <c r="A94" s="63"/>
      <c r="B94" s="54"/>
      <c r="C94" s="54"/>
      <c r="D94" s="21"/>
      <c r="E94" s="21"/>
      <c r="F94" s="21"/>
      <c r="G94" s="73"/>
    </row>
    <row r="95" spans="1:7" ht="12.75">
      <c r="A95" s="63"/>
      <c r="B95" s="54"/>
      <c r="C95" s="54"/>
      <c r="D95" s="21"/>
      <c r="E95" s="21"/>
      <c r="F95" s="21"/>
      <c r="G95" s="73"/>
    </row>
    <row r="96" spans="1:7" ht="12.75">
      <c r="A96" s="63"/>
      <c r="B96" s="54"/>
      <c r="C96" s="54"/>
      <c r="D96" s="21"/>
      <c r="E96" s="21"/>
      <c r="F96" s="21"/>
      <c r="G96" s="73"/>
    </row>
    <row r="97" spans="1:7" ht="12.75">
      <c r="A97" s="63"/>
      <c r="B97" s="54"/>
      <c r="C97" s="54"/>
      <c r="D97" s="21"/>
      <c r="E97" s="21"/>
      <c r="F97" s="21"/>
      <c r="G97" s="73"/>
    </row>
    <row r="98" spans="1:7" ht="12.75">
      <c r="A98" s="63"/>
      <c r="B98" s="54"/>
      <c r="C98" s="54"/>
      <c r="D98" s="21"/>
      <c r="E98" s="21"/>
      <c r="F98" s="21"/>
      <c r="G98" s="73"/>
    </row>
    <row r="99" spans="1:7" ht="12.75">
      <c r="A99" s="63"/>
      <c r="B99" s="54"/>
      <c r="C99" s="54"/>
      <c r="D99" s="21"/>
      <c r="E99" s="21"/>
      <c r="F99" s="21"/>
      <c r="G99" s="73"/>
    </row>
    <row r="100" spans="1:7" ht="12.75">
      <c r="A100" s="63"/>
      <c r="B100" s="54"/>
      <c r="C100" s="54"/>
      <c r="D100" s="21"/>
      <c r="E100" s="21"/>
      <c r="F100" s="21"/>
      <c r="G100" s="73"/>
    </row>
    <row r="101" spans="1:7" ht="12.75">
      <c r="A101" s="63"/>
      <c r="B101" s="54"/>
      <c r="C101" s="54"/>
      <c r="D101" s="21"/>
      <c r="E101" s="21"/>
      <c r="F101" s="21"/>
      <c r="G101" s="73"/>
    </row>
    <row r="102" spans="1:7" ht="12.75">
      <c r="A102" s="63"/>
      <c r="B102" s="54"/>
      <c r="C102" s="54"/>
      <c r="D102" s="21"/>
      <c r="E102" s="21"/>
      <c r="F102" s="21"/>
      <c r="G102" s="73"/>
    </row>
    <row r="103" spans="1:7" ht="12.75">
      <c r="A103" s="63"/>
      <c r="B103" s="54"/>
      <c r="C103" s="54"/>
      <c r="D103" s="21"/>
      <c r="E103" s="21"/>
      <c r="F103" s="21"/>
      <c r="G103" s="73"/>
    </row>
    <row r="104" spans="1:7" ht="12.75">
      <c r="A104" s="63"/>
      <c r="B104" s="54"/>
      <c r="C104" s="54"/>
      <c r="D104" s="21"/>
      <c r="E104" s="21"/>
      <c r="F104" s="21"/>
      <c r="G104" s="73"/>
    </row>
    <row r="105" spans="1:7" ht="12.75">
      <c r="A105" s="63"/>
      <c r="B105" s="54"/>
      <c r="C105" s="54"/>
      <c r="D105" s="21"/>
      <c r="E105" s="21"/>
      <c r="F105" s="21"/>
      <c r="G105" s="73"/>
    </row>
    <row r="106" spans="1:7" ht="12.75">
      <c r="A106" s="63"/>
      <c r="B106" s="54"/>
      <c r="C106" s="54"/>
      <c r="D106" s="21"/>
      <c r="E106" s="21"/>
      <c r="F106" s="21"/>
      <c r="G106" s="73"/>
    </row>
    <row r="107" spans="1:7" ht="12.75">
      <c r="A107" s="63"/>
      <c r="B107" s="54"/>
      <c r="C107" s="54"/>
      <c r="D107" s="21"/>
      <c r="E107" s="21"/>
      <c r="F107" s="21"/>
      <c r="G107" s="73"/>
    </row>
    <row r="108" spans="1:7" ht="12.75">
      <c r="A108" s="63"/>
      <c r="B108" s="54"/>
      <c r="C108" s="54"/>
      <c r="D108" s="21"/>
      <c r="E108" s="21"/>
      <c r="F108" s="21"/>
      <c r="G108" s="73"/>
    </row>
    <row r="109" spans="1:7" ht="12.75">
      <c r="A109" s="63"/>
      <c r="B109" s="54"/>
      <c r="C109" s="54"/>
      <c r="D109" s="21"/>
      <c r="E109" s="21"/>
      <c r="F109" s="21"/>
      <c r="G109" s="73"/>
    </row>
    <row r="110" spans="1:7" ht="12.75">
      <c r="A110" s="63"/>
      <c r="B110" s="54"/>
      <c r="C110" s="54"/>
      <c r="D110" s="21"/>
      <c r="E110" s="21"/>
      <c r="F110" s="21"/>
      <c r="G110" s="73"/>
    </row>
    <row r="111" spans="1:7" ht="12.75">
      <c r="A111" s="63"/>
      <c r="B111" s="54"/>
      <c r="C111" s="54"/>
      <c r="D111" s="21"/>
      <c r="E111" s="21"/>
      <c r="F111" s="21"/>
      <c r="G111" s="73"/>
    </row>
    <row r="112" spans="1:7" ht="12.75">
      <c r="A112" s="63"/>
      <c r="B112" s="53"/>
      <c r="C112" s="73"/>
      <c r="D112" s="21"/>
      <c r="E112" s="21"/>
      <c r="F112" s="21"/>
      <c r="G112" s="63"/>
    </row>
    <row r="113" spans="1:7" ht="12.75">
      <c r="A113" s="63"/>
      <c r="B113" s="53"/>
      <c r="C113" s="73"/>
      <c r="D113" s="21"/>
      <c r="E113" s="21"/>
      <c r="F113" s="21"/>
      <c r="G113" s="63"/>
    </row>
    <row r="114" spans="1:7" ht="12.75">
      <c r="A114" s="63"/>
      <c r="B114" s="53"/>
      <c r="C114" s="73"/>
      <c r="D114" s="21"/>
      <c r="E114" s="21"/>
      <c r="F114" s="21"/>
      <c r="G114" s="63"/>
    </row>
    <row r="115" spans="1:7" ht="12.75">
      <c r="A115" s="63"/>
      <c r="B115" s="53"/>
      <c r="C115" s="73"/>
      <c r="D115" s="21"/>
      <c r="E115" s="21"/>
      <c r="F115" s="21"/>
      <c r="G115" s="63"/>
    </row>
    <row r="116" spans="1:7" ht="12.75">
      <c r="A116" s="63"/>
      <c r="B116" s="53"/>
      <c r="C116" s="73"/>
      <c r="D116" s="21"/>
      <c r="E116" s="21"/>
      <c r="F116" s="21"/>
      <c r="G116" s="63"/>
    </row>
    <row r="117" spans="1:7" ht="12.75">
      <c r="A117" s="63"/>
      <c r="B117" s="53"/>
      <c r="C117" s="73"/>
      <c r="D117" s="21"/>
      <c r="E117" s="21"/>
      <c r="F117" s="21"/>
      <c r="G117" s="63"/>
    </row>
    <row r="118" spans="1:7" ht="12.75">
      <c r="A118" s="63"/>
      <c r="B118" s="53"/>
      <c r="C118" s="73"/>
      <c r="D118" s="21"/>
      <c r="E118" s="21"/>
      <c r="F118" s="21"/>
      <c r="G118" s="63"/>
    </row>
    <row r="119" spans="1:7" ht="12.75">
      <c r="A119" s="63"/>
      <c r="B119" s="53"/>
      <c r="C119" s="73"/>
      <c r="D119" s="21"/>
      <c r="E119" s="21"/>
      <c r="F119" s="21"/>
      <c r="G119" s="63"/>
    </row>
    <row r="120" spans="1:7" ht="12.75">
      <c r="A120" s="63"/>
      <c r="B120" s="53"/>
      <c r="C120" s="73"/>
      <c r="D120" s="21"/>
      <c r="E120" s="21"/>
      <c r="F120" s="21"/>
      <c r="G120" s="63"/>
    </row>
    <row r="121" spans="1:7" ht="12.75">
      <c r="A121" s="63"/>
      <c r="B121" s="53"/>
      <c r="C121" s="73"/>
      <c r="D121" s="21"/>
      <c r="E121" s="21"/>
      <c r="F121" s="21"/>
      <c r="G121" s="63"/>
    </row>
    <row r="122" spans="1:7" ht="12.75">
      <c r="A122" s="63"/>
      <c r="B122" s="53"/>
      <c r="C122" s="73"/>
      <c r="D122" s="21"/>
      <c r="E122" s="21"/>
      <c r="F122" s="21"/>
      <c r="G122" s="63"/>
    </row>
    <row r="123" spans="1:7" ht="12.75">
      <c r="A123" s="63"/>
      <c r="B123" s="53"/>
      <c r="C123" s="73"/>
      <c r="D123" s="21"/>
      <c r="E123" s="21"/>
      <c r="F123" s="21"/>
      <c r="G123" s="63"/>
    </row>
    <row r="124" spans="1:7" ht="12.75">
      <c r="A124" s="63"/>
      <c r="B124" s="53"/>
      <c r="C124" s="73"/>
      <c r="D124" s="21"/>
      <c r="E124" s="21"/>
      <c r="F124" s="21"/>
      <c r="G124" s="63"/>
    </row>
    <row r="125" spans="1:7" ht="12.75">
      <c r="A125" s="63"/>
      <c r="B125" s="53"/>
      <c r="C125" s="73"/>
      <c r="D125" s="21"/>
      <c r="E125" s="21"/>
      <c r="F125" s="21"/>
      <c r="G125" s="63"/>
    </row>
    <row r="126" spans="1:7" ht="12.75">
      <c r="A126" s="63"/>
      <c r="B126" s="53"/>
      <c r="C126" s="73"/>
      <c r="D126" s="21"/>
      <c r="E126" s="21"/>
      <c r="F126" s="21"/>
      <c r="G126" s="63"/>
    </row>
    <row r="127" spans="1:7" ht="12.75">
      <c r="A127" s="63"/>
      <c r="B127" s="53"/>
      <c r="C127" s="73"/>
      <c r="D127" s="21"/>
      <c r="E127" s="21"/>
      <c r="F127" s="21"/>
      <c r="G127" s="63"/>
    </row>
    <row r="128" spans="1:7" ht="12.75">
      <c r="A128" s="63"/>
      <c r="B128" s="53"/>
      <c r="C128" s="73"/>
      <c r="D128" s="21"/>
      <c r="E128" s="21"/>
      <c r="F128" s="21"/>
      <c r="G128" s="63"/>
    </row>
    <row r="129" spans="1:7" ht="12.75">
      <c r="A129" s="64"/>
      <c r="B129" s="56" t="s">
        <v>247</v>
      </c>
      <c r="C129" s="148"/>
      <c r="D129" s="13">
        <f>D74+D88</f>
        <v>45251</v>
      </c>
      <c r="E129" s="13">
        <f>E74+E88</f>
        <v>86790</v>
      </c>
      <c r="F129" s="13"/>
      <c r="G129" s="64"/>
    </row>
  </sheetData>
  <sheetProtection selectLockedCells="1" selectUnlockedCells="1"/>
  <mergeCells count="7">
    <mergeCell ref="A4:G4"/>
    <mergeCell ref="A5:G5"/>
    <mergeCell ref="A6:G6"/>
    <mergeCell ref="B9:C9"/>
    <mergeCell ref="B34:C34"/>
    <mergeCell ref="A65:G65"/>
    <mergeCell ref="B69:C69"/>
  </mergeCells>
  <printOptions/>
  <pageMargins left="0.7875" right="0.7875" top="0.39375" bottom="0.39375" header="0.5118055555555555" footer="0.5118055555555555"/>
  <pageSetup horizontalDpi="300" verticalDpi="300" orientation="portrait" paperSize="9" scale="9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A3" sqref="A3"/>
    </sheetView>
  </sheetViews>
  <sheetFormatPr defaultColWidth="9.140625" defaultRowHeight="12.75"/>
  <cols>
    <col min="10" max="13" width="10.57421875" style="0" customWidth="1"/>
  </cols>
  <sheetData>
    <row r="1" ht="12.75">
      <c r="N1" s="1" t="s">
        <v>261</v>
      </c>
    </row>
    <row r="3" spans="1:14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 t="s">
        <v>262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2" t="s">
        <v>263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8" ht="12.75">
      <c r="L8" s="1" t="s">
        <v>11</v>
      </c>
    </row>
    <row r="9" spans="1:13" ht="25.5">
      <c r="A9" s="11" t="s">
        <v>202</v>
      </c>
      <c r="B9" s="11" t="s">
        <v>264</v>
      </c>
      <c r="C9" s="11"/>
      <c r="D9" s="11"/>
      <c r="E9" s="11"/>
      <c r="F9" s="11"/>
      <c r="G9" s="11" t="s">
        <v>265</v>
      </c>
      <c r="H9" s="11"/>
      <c r="I9" s="11"/>
      <c r="J9" s="10" t="s">
        <v>13</v>
      </c>
      <c r="K9" s="10" t="s">
        <v>14</v>
      </c>
      <c r="L9" s="11" t="s">
        <v>15</v>
      </c>
      <c r="M9" s="10" t="s">
        <v>16</v>
      </c>
    </row>
    <row r="10" spans="1:13" ht="38.25" customHeight="1">
      <c r="A10" s="11" t="s">
        <v>125</v>
      </c>
      <c r="B10" s="152" t="s">
        <v>266</v>
      </c>
      <c r="C10" s="152"/>
      <c r="D10" s="152"/>
      <c r="E10" s="152"/>
      <c r="F10" s="152"/>
      <c r="G10" s="153"/>
      <c r="H10" s="153"/>
      <c r="I10" s="153"/>
      <c r="J10" s="63"/>
      <c r="K10" s="63"/>
      <c r="L10" s="63"/>
      <c r="M10" s="63"/>
    </row>
    <row r="11" spans="1:13" ht="38.25" customHeight="1">
      <c r="A11" s="11" t="s">
        <v>126</v>
      </c>
      <c r="B11" s="152" t="s">
        <v>267</v>
      </c>
      <c r="C11" s="152"/>
      <c r="D11" s="152"/>
      <c r="E11" s="152"/>
      <c r="F11" s="152"/>
      <c r="G11" s="153"/>
      <c r="H11" s="153"/>
      <c r="I11" s="153"/>
      <c r="J11" s="63"/>
      <c r="K11" s="63"/>
      <c r="L11" s="63"/>
      <c r="M11" s="63"/>
    </row>
    <row r="12" spans="1:13" ht="25.5" customHeight="1">
      <c r="A12" s="11" t="s">
        <v>127</v>
      </c>
      <c r="B12" s="152" t="s">
        <v>268</v>
      </c>
      <c r="C12" s="152"/>
      <c r="D12" s="152"/>
      <c r="E12" s="152"/>
      <c r="F12" s="152"/>
      <c r="G12" s="153"/>
      <c r="H12" s="153"/>
      <c r="I12" s="153"/>
      <c r="J12" s="63"/>
      <c r="K12" s="63"/>
      <c r="L12" s="63"/>
      <c r="M12" s="63"/>
    </row>
    <row r="13" spans="1:13" ht="25.5" customHeight="1">
      <c r="A13" s="11" t="s">
        <v>128</v>
      </c>
      <c r="B13" s="152" t="s">
        <v>269</v>
      </c>
      <c r="C13" s="152"/>
      <c r="D13" s="152"/>
      <c r="E13" s="152"/>
      <c r="F13" s="152"/>
      <c r="G13" s="153"/>
      <c r="H13" s="153"/>
      <c r="I13" s="153"/>
      <c r="J13" s="63"/>
      <c r="K13" s="63"/>
      <c r="L13" s="63"/>
      <c r="M13" s="63"/>
    </row>
    <row r="14" spans="1:13" ht="51" customHeight="1">
      <c r="A14" s="11" t="s">
        <v>129</v>
      </c>
      <c r="B14" s="152" t="s">
        <v>270</v>
      </c>
      <c r="C14" s="152"/>
      <c r="D14" s="152"/>
      <c r="E14" s="152"/>
      <c r="F14" s="152"/>
      <c r="G14" s="153"/>
      <c r="H14" s="153"/>
      <c r="I14" s="153"/>
      <c r="J14" s="63"/>
      <c r="K14" s="63"/>
      <c r="L14" s="63"/>
      <c r="M14" s="63"/>
    </row>
    <row r="15" spans="1:13" ht="25.5" customHeight="1">
      <c r="A15" s="11" t="s">
        <v>130</v>
      </c>
      <c r="B15" s="152" t="s">
        <v>271</v>
      </c>
      <c r="C15" s="152"/>
      <c r="D15" s="152"/>
      <c r="E15" s="152"/>
      <c r="F15" s="152"/>
      <c r="G15" s="153"/>
      <c r="H15" s="153"/>
      <c r="I15" s="153"/>
      <c r="J15" s="63"/>
      <c r="K15" s="63"/>
      <c r="L15" s="63"/>
      <c r="M15" s="63"/>
    </row>
    <row r="16" spans="1:13" ht="38.25" customHeight="1">
      <c r="A16" s="11" t="s">
        <v>131</v>
      </c>
      <c r="B16" s="152" t="s">
        <v>272</v>
      </c>
      <c r="C16" s="152"/>
      <c r="D16" s="152"/>
      <c r="E16" s="152"/>
      <c r="F16" s="152"/>
      <c r="G16" s="153"/>
      <c r="H16" s="153"/>
      <c r="I16" s="153"/>
      <c r="J16" s="63"/>
      <c r="K16" s="63"/>
      <c r="L16" s="63"/>
      <c r="M16" s="63"/>
    </row>
    <row r="17" spans="9:13" ht="12.75">
      <c r="I17" s="1" t="s">
        <v>181</v>
      </c>
      <c r="J17" s="64">
        <f>SUM(J10:J16)</f>
        <v>0</v>
      </c>
      <c r="K17" s="63"/>
      <c r="L17" s="63"/>
      <c r="M17" s="63"/>
    </row>
  </sheetData>
  <sheetProtection selectLockedCells="1" selectUnlockedCells="1"/>
  <mergeCells count="19">
    <mergeCell ref="A3:N3"/>
    <mergeCell ref="A4:N4"/>
    <mergeCell ref="A5:N5"/>
    <mergeCell ref="B9:F9"/>
    <mergeCell ref="G9:I9"/>
    <mergeCell ref="B10:F10"/>
    <mergeCell ref="G10:I10"/>
    <mergeCell ref="B11:F11"/>
    <mergeCell ref="G11:I11"/>
    <mergeCell ref="B12:F12"/>
    <mergeCell ref="G12:I12"/>
    <mergeCell ref="B13:F13"/>
    <mergeCell ref="G13:I13"/>
    <mergeCell ref="B14:F14"/>
    <mergeCell ref="G14:I14"/>
    <mergeCell ref="B15:F15"/>
    <mergeCell ref="G15:I15"/>
    <mergeCell ref="B16:F16"/>
    <mergeCell ref="G16:I1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3" sqref="A3"/>
    </sheetView>
  </sheetViews>
  <sheetFormatPr defaultColWidth="9.140625" defaultRowHeight="12.75"/>
  <cols>
    <col min="1" max="1" width="41.28125" style="0" customWidth="1"/>
    <col min="2" max="2" width="6.7109375" style="0" customWidth="1"/>
    <col min="3" max="7" width="9.7109375" style="0" customWidth="1"/>
    <col min="8" max="8" width="10.140625" style="0" customWidth="1"/>
  </cols>
  <sheetData>
    <row r="1" ht="12.75">
      <c r="G1" s="1" t="s">
        <v>273</v>
      </c>
    </row>
    <row r="3" spans="1:10" ht="12.75">
      <c r="A3" s="2" t="s">
        <v>1</v>
      </c>
      <c r="B3" s="2"/>
      <c r="C3" s="2"/>
      <c r="D3" s="2"/>
      <c r="E3" s="2"/>
      <c r="F3" s="2"/>
      <c r="G3" s="2"/>
      <c r="H3" s="47"/>
      <c r="I3" s="8"/>
      <c r="J3" s="8"/>
    </row>
    <row r="4" spans="1:10" ht="12.75">
      <c r="A4" s="2" t="s">
        <v>246</v>
      </c>
      <c r="B4" s="2"/>
      <c r="C4" s="2"/>
      <c r="D4" s="2"/>
      <c r="E4" s="2"/>
      <c r="F4" s="2"/>
      <c r="G4" s="2"/>
      <c r="H4" s="47"/>
      <c r="I4" s="8"/>
      <c r="J4" s="8"/>
    </row>
    <row r="5" spans="1:10" ht="12.75">
      <c r="A5" s="2" t="s">
        <v>274</v>
      </c>
      <c r="B5" s="2"/>
      <c r="C5" s="2"/>
      <c r="D5" s="2"/>
      <c r="E5" s="2"/>
      <c r="F5" s="2"/>
      <c r="G5" s="2"/>
      <c r="H5" s="47"/>
      <c r="I5" s="8"/>
      <c r="J5" s="8"/>
    </row>
    <row r="7" ht="12.75">
      <c r="G7" s="1" t="s">
        <v>11</v>
      </c>
    </row>
    <row r="8" spans="1:9" ht="25.5">
      <c r="A8" s="11" t="s">
        <v>12</v>
      </c>
      <c r="B8" s="62" t="s">
        <v>275</v>
      </c>
      <c r="C8" s="154" t="s">
        <v>276</v>
      </c>
      <c r="D8" s="62" t="s">
        <v>277</v>
      </c>
      <c r="E8" s="62" t="s">
        <v>278</v>
      </c>
      <c r="F8" s="62" t="s">
        <v>279</v>
      </c>
      <c r="G8" s="11" t="s">
        <v>186</v>
      </c>
      <c r="H8" s="155"/>
      <c r="I8" s="156"/>
    </row>
    <row r="9" spans="1:9" ht="12.75" customHeight="1">
      <c r="A9" s="157" t="s">
        <v>280</v>
      </c>
      <c r="B9" s="11" t="s">
        <v>281</v>
      </c>
      <c r="C9" s="158">
        <v>196000</v>
      </c>
      <c r="D9" s="158">
        <v>196500</v>
      </c>
      <c r="E9" s="158">
        <v>197000</v>
      </c>
      <c r="F9" s="158">
        <v>197500</v>
      </c>
      <c r="G9" s="158">
        <f aca="true" t="shared" si="0" ref="G9:G12">SUM(C9:F9)</f>
        <v>787000</v>
      </c>
      <c r="H9" s="159"/>
      <c r="I9" s="160"/>
    </row>
    <row r="10" spans="1:9" ht="12.75" customHeight="1">
      <c r="A10" s="157" t="s">
        <v>282</v>
      </c>
      <c r="B10" s="11" t="s">
        <v>283</v>
      </c>
      <c r="C10" s="158">
        <v>2575</v>
      </c>
      <c r="D10" s="158">
        <v>2600</v>
      </c>
      <c r="E10" s="158">
        <v>2625</v>
      </c>
      <c r="F10" s="158">
        <v>2650</v>
      </c>
      <c r="G10" s="158">
        <f t="shared" si="0"/>
        <v>10450</v>
      </c>
      <c r="H10" s="159"/>
      <c r="I10" s="160"/>
    </row>
    <row r="11" spans="1:9" ht="12.75" customHeight="1">
      <c r="A11" s="157" t="s">
        <v>284</v>
      </c>
      <c r="B11" s="11" t="s">
        <v>285</v>
      </c>
      <c r="C11" s="158">
        <v>1800</v>
      </c>
      <c r="D11" s="158">
        <v>1815</v>
      </c>
      <c r="E11" s="158">
        <v>1830</v>
      </c>
      <c r="F11" s="158">
        <v>1845</v>
      </c>
      <c r="G11" s="158">
        <f t="shared" si="0"/>
        <v>7290</v>
      </c>
      <c r="H11" s="159"/>
      <c r="I11" s="160"/>
    </row>
    <row r="12" spans="1:9" ht="38.25" customHeight="1">
      <c r="A12" s="161" t="s">
        <v>286</v>
      </c>
      <c r="B12" s="11" t="s">
        <v>287</v>
      </c>
      <c r="C12" s="158">
        <v>34794</v>
      </c>
      <c r="D12" s="158">
        <f>C12*1.03</f>
        <v>35837.82</v>
      </c>
      <c r="E12" s="158">
        <f>D12*1.03</f>
        <v>36912.9546</v>
      </c>
      <c r="F12" s="158">
        <f>E12*1.03</f>
        <v>38020.343238</v>
      </c>
      <c r="G12" s="158">
        <f t="shared" si="0"/>
        <v>145565.117838</v>
      </c>
      <c r="H12" s="159"/>
      <c r="I12" s="160"/>
    </row>
    <row r="13" spans="1:9" ht="12.75" customHeight="1">
      <c r="A13" s="157" t="s">
        <v>288</v>
      </c>
      <c r="B13" s="11" t="s">
        <v>289</v>
      </c>
      <c r="C13" s="158"/>
      <c r="D13" s="158"/>
      <c r="E13" s="158"/>
      <c r="F13" s="158"/>
      <c r="G13" s="158"/>
      <c r="H13" s="159"/>
      <c r="I13" s="160"/>
    </row>
    <row r="14" spans="1:9" ht="25.5" customHeight="1">
      <c r="A14" s="161" t="s">
        <v>290</v>
      </c>
      <c r="B14" s="11" t="s">
        <v>291</v>
      </c>
      <c r="C14" s="158"/>
      <c r="D14" s="158"/>
      <c r="E14" s="158"/>
      <c r="F14" s="158"/>
      <c r="G14" s="158"/>
      <c r="H14" s="159"/>
      <c r="I14" s="160"/>
    </row>
    <row r="15" spans="1:9" ht="12.75">
      <c r="A15" s="19" t="s">
        <v>292</v>
      </c>
      <c r="B15" s="11" t="s">
        <v>293</v>
      </c>
      <c r="C15" s="158"/>
      <c r="D15" s="158"/>
      <c r="E15" s="158"/>
      <c r="F15" s="162"/>
      <c r="G15" s="158"/>
      <c r="H15" s="70"/>
      <c r="I15" s="70"/>
    </row>
    <row r="16" spans="1:9" ht="12.75">
      <c r="A16" s="19" t="s">
        <v>294</v>
      </c>
      <c r="B16" s="11" t="s">
        <v>295</v>
      </c>
      <c r="C16" s="158">
        <f>SUM(C9:C15)</f>
        <v>235169</v>
      </c>
      <c r="D16" s="158">
        <f>SUM(D9:D15)</f>
        <v>236752.82</v>
      </c>
      <c r="E16" s="158">
        <f>SUM(E9:E15)</f>
        <v>238367.9546</v>
      </c>
      <c r="F16" s="158">
        <f>SUM(F9:F15)</f>
        <v>240015.343238</v>
      </c>
      <c r="G16" s="158">
        <f aca="true" t="shared" si="1" ref="G16:G18">SUM(C16:F16)</f>
        <v>950305.117838</v>
      </c>
      <c r="H16" s="4"/>
      <c r="I16" s="4"/>
    </row>
    <row r="17" spans="1:7" ht="12.75">
      <c r="A17" s="163" t="s">
        <v>296</v>
      </c>
      <c r="B17" s="11" t="s">
        <v>297</v>
      </c>
      <c r="C17" s="68">
        <f>C16*0.5</f>
        <v>117584.5</v>
      </c>
      <c r="D17" s="68">
        <f>D16*0.5</f>
        <v>118376.41</v>
      </c>
      <c r="E17" s="68">
        <f>E16*0.5</f>
        <v>119183.9773</v>
      </c>
      <c r="F17" s="68">
        <f>F16*0.5</f>
        <v>120007.671619</v>
      </c>
      <c r="G17" s="68">
        <f t="shared" si="1"/>
        <v>475152.558919</v>
      </c>
    </row>
    <row r="18" spans="1:7" ht="25.5" customHeight="1">
      <c r="A18" s="150" t="s">
        <v>298</v>
      </c>
      <c r="B18" s="11" t="s">
        <v>299</v>
      </c>
      <c r="C18" s="158">
        <f>SUM(C20:C25)</f>
        <v>0</v>
      </c>
      <c r="D18" s="158">
        <f>SUM(D20:D25)</f>
        <v>0</v>
      </c>
      <c r="E18" s="158">
        <f>SUM(E20:E25)</f>
        <v>0</v>
      </c>
      <c r="F18" s="158">
        <f>SUM(F20:F25)</f>
        <v>0</v>
      </c>
      <c r="G18" s="158">
        <f t="shared" si="1"/>
        <v>0</v>
      </c>
    </row>
    <row r="19" spans="1:7" ht="12.75">
      <c r="A19" s="19" t="s">
        <v>300</v>
      </c>
      <c r="B19" s="11" t="s">
        <v>301</v>
      </c>
      <c r="C19" s="158"/>
      <c r="D19" s="158"/>
      <c r="E19" s="158"/>
      <c r="F19" s="158"/>
      <c r="G19" s="158"/>
    </row>
    <row r="20" spans="1:7" ht="12.75">
      <c r="A20" s="19" t="s">
        <v>302</v>
      </c>
      <c r="B20" s="11" t="s">
        <v>303</v>
      </c>
      <c r="C20" s="158"/>
      <c r="D20" s="158"/>
      <c r="E20" s="158"/>
      <c r="F20" s="158"/>
      <c r="G20" s="158"/>
    </row>
    <row r="21" spans="1:7" ht="12.75">
      <c r="A21" s="19" t="s">
        <v>304</v>
      </c>
      <c r="B21" s="11" t="s">
        <v>305</v>
      </c>
      <c r="C21" s="158"/>
      <c r="D21" s="158"/>
      <c r="E21" s="158"/>
      <c r="F21" s="158"/>
      <c r="G21" s="158"/>
    </row>
    <row r="22" spans="1:7" ht="12.75">
      <c r="A22" s="19" t="s">
        <v>306</v>
      </c>
      <c r="B22" s="11" t="s">
        <v>307</v>
      </c>
      <c r="C22" s="158"/>
      <c r="D22" s="158"/>
      <c r="E22" s="158"/>
      <c r="F22" s="158"/>
      <c r="G22" s="158"/>
    </row>
    <row r="23" spans="1:7" ht="12.75">
      <c r="A23" s="19" t="s">
        <v>308</v>
      </c>
      <c r="B23" s="11" t="s">
        <v>309</v>
      </c>
      <c r="C23" s="158"/>
      <c r="D23" s="158"/>
      <c r="E23" s="158"/>
      <c r="F23" s="158"/>
      <c r="G23" s="158"/>
    </row>
    <row r="24" spans="1:7" ht="12.75">
      <c r="A24" s="19" t="s">
        <v>310</v>
      </c>
      <c r="B24" s="11" t="s">
        <v>311</v>
      </c>
      <c r="C24" s="158"/>
      <c r="D24" s="158"/>
      <c r="E24" s="158"/>
      <c r="F24" s="158"/>
      <c r="G24" s="158"/>
    </row>
    <row r="25" spans="1:7" ht="12.75">
      <c r="A25" s="19" t="s">
        <v>312</v>
      </c>
      <c r="B25" s="11" t="s">
        <v>313</v>
      </c>
      <c r="C25" s="158"/>
      <c r="D25" s="158"/>
      <c r="E25" s="158"/>
      <c r="F25" s="158"/>
      <c r="G25" s="158"/>
    </row>
    <row r="26" spans="1:7" ht="25.5" customHeight="1">
      <c r="A26" s="150" t="s">
        <v>314</v>
      </c>
      <c r="B26" s="11" t="s">
        <v>315</v>
      </c>
      <c r="C26" s="158">
        <f>SUM(C27:C33)</f>
        <v>0</v>
      </c>
      <c r="D26" s="158">
        <f>SUM(D27:D33)</f>
        <v>0</v>
      </c>
      <c r="E26" s="158">
        <f>SUM(E27:E33)</f>
        <v>0</v>
      </c>
      <c r="F26" s="158">
        <f>SUM(F27:F33)</f>
        <v>0</v>
      </c>
      <c r="G26" s="158">
        <f>SUM(C26:F26)</f>
        <v>0</v>
      </c>
    </row>
    <row r="27" spans="1:7" ht="12.75">
      <c r="A27" s="19" t="s">
        <v>300</v>
      </c>
      <c r="B27" s="11" t="s">
        <v>316</v>
      </c>
      <c r="C27" s="158"/>
      <c r="D27" s="158"/>
      <c r="E27" s="158"/>
      <c r="F27" s="158"/>
      <c r="G27" s="158"/>
    </row>
    <row r="28" spans="1:7" ht="12.75">
      <c r="A28" s="19" t="s">
        <v>302</v>
      </c>
      <c r="B28" s="11" t="s">
        <v>317</v>
      </c>
      <c r="C28" s="158"/>
      <c r="D28" s="158"/>
      <c r="E28" s="158"/>
      <c r="F28" s="158"/>
      <c r="G28" s="158"/>
    </row>
    <row r="29" spans="1:7" ht="12.75">
      <c r="A29" s="19" t="s">
        <v>304</v>
      </c>
      <c r="B29" s="11" t="s">
        <v>318</v>
      </c>
      <c r="C29" s="158"/>
      <c r="D29" s="158"/>
      <c r="E29" s="158"/>
      <c r="F29" s="158"/>
      <c r="G29" s="158"/>
    </row>
    <row r="30" spans="1:7" ht="12.75">
      <c r="A30" s="19" t="s">
        <v>306</v>
      </c>
      <c r="B30" s="11" t="s">
        <v>319</v>
      </c>
      <c r="C30" s="158"/>
      <c r="D30" s="158"/>
      <c r="E30" s="158"/>
      <c r="F30" s="158"/>
      <c r="G30" s="158"/>
    </row>
    <row r="31" spans="1:7" ht="12.75">
      <c r="A31" s="19" t="s">
        <v>308</v>
      </c>
      <c r="B31" s="11" t="s">
        <v>320</v>
      </c>
      <c r="C31" s="158"/>
      <c r="D31" s="158"/>
      <c r="E31" s="158"/>
      <c r="F31" s="158"/>
      <c r="G31" s="158"/>
    </row>
    <row r="32" spans="1:7" ht="12.75">
      <c r="A32" s="19" t="s">
        <v>310</v>
      </c>
      <c r="B32" s="11" t="s">
        <v>321</v>
      </c>
      <c r="C32" s="158"/>
      <c r="D32" s="158"/>
      <c r="E32" s="158"/>
      <c r="F32" s="158"/>
      <c r="G32" s="158"/>
    </row>
    <row r="33" spans="1:7" ht="12.75">
      <c r="A33" s="19" t="s">
        <v>312</v>
      </c>
      <c r="B33" s="11" t="s">
        <v>322</v>
      </c>
      <c r="C33" s="158"/>
      <c r="D33" s="158"/>
      <c r="E33" s="158"/>
      <c r="F33" s="158"/>
      <c r="G33" s="158"/>
    </row>
    <row r="34" spans="1:7" ht="12.75">
      <c r="A34" s="163" t="s">
        <v>323</v>
      </c>
      <c r="B34" s="11" t="s">
        <v>324</v>
      </c>
      <c r="C34" s="68">
        <f>C18+C26</f>
        <v>0</v>
      </c>
      <c r="D34" s="68">
        <f>D18+D26</f>
        <v>0</v>
      </c>
      <c r="E34" s="68">
        <f>E18+E26</f>
        <v>0</v>
      </c>
      <c r="F34" s="68">
        <f>F18+F26</f>
        <v>0</v>
      </c>
      <c r="G34" s="68">
        <f aca="true" t="shared" si="2" ref="G34:G35">SUM(C34:F34)</f>
        <v>0</v>
      </c>
    </row>
    <row r="35" spans="1:7" ht="25.5" customHeight="1">
      <c r="A35" s="150" t="s">
        <v>325</v>
      </c>
      <c r="B35" s="11" t="s">
        <v>326</v>
      </c>
      <c r="C35" s="158">
        <f>C17-C34</f>
        <v>117584.5</v>
      </c>
      <c r="D35" s="158">
        <f>D17-D34</f>
        <v>118376.41</v>
      </c>
      <c r="E35" s="158">
        <f>E17-E34</f>
        <v>119183.9773</v>
      </c>
      <c r="F35" s="158">
        <f>F17-F34</f>
        <v>120007.671619</v>
      </c>
      <c r="G35" s="158">
        <f t="shared" si="2"/>
        <v>475152.558919</v>
      </c>
    </row>
  </sheetData>
  <sheetProtection selectLockedCells="1" selectUnlockedCells="1"/>
  <mergeCells count="3">
    <mergeCell ref="A3:G3"/>
    <mergeCell ref="A4:G4"/>
    <mergeCell ref="A5:G5"/>
  </mergeCells>
  <printOptions/>
  <pageMargins left="0.5902777777777778" right="0.5902777777777778" top="0.39375" bottom="0.39375" header="0.5118055555555555" footer="0.5118055555555555"/>
  <pageSetup horizontalDpi="300" verticalDpi="300" orientation="portrait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G1" sqref="G1"/>
    </sheetView>
  </sheetViews>
  <sheetFormatPr defaultColWidth="9.140625" defaultRowHeight="12.75"/>
  <cols>
    <col min="1" max="1" width="41.57421875" style="0" customWidth="1"/>
    <col min="2" max="7" width="10.57421875" style="0" customWidth="1"/>
  </cols>
  <sheetData>
    <row r="1" ht="12.75">
      <c r="G1" s="1" t="s">
        <v>327</v>
      </c>
    </row>
    <row r="3" spans="1:7" ht="12.75">
      <c r="A3" s="2" t="s">
        <v>328</v>
      </c>
      <c r="B3" s="2"/>
      <c r="C3" s="2"/>
      <c r="D3" s="2"/>
      <c r="E3" s="2"/>
      <c r="F3" s="2"/>
      <c r="G3" s="2"/>
    </row>
    <row r="4" ht="12.75">
      <c r="B4" s="8"/>
    </row>
    <row r="5" spans="2:7" ht="12.75">
      <c r="B5" s="8"/>
      <c r="C5" s="8"/>
      <c r="G5" s="1" t="s">
        <v>11</v>
      </c>
    </row>
    <row r="6" spans="1:8" ht="12.75">
      <c r="A6" s="9" t="s">
        <v>12</v>
      </c>
      <c r="B6" s="145" t="s">
        <v>329</v>
      </c>
      <c r="C6" s="145"/>
      <c r="D6" s="145"/>
      <c r="E6" s="164" t="s">
        <v>330</v>
      </c>
      <c r="F6" s="164"/>
      <c r="G6" s="164"/>
      <c r="H6" s="4"/>
    </row>
    <row r="7" spans="1:8" ht="25.5">
      <c r="A7" s="9"/>
      <c r="B7" s="10" t="s">
        <v>13</v>
      </c>
      <c r="C7" s="10" t="s">
        <v>14</v>
      </c>
      <c r="D7" s="11" t="s">
        <v>15</v>
      </c>
      <c r="E7" s="10" t="s">
        <v>13</v>
      </c>
      <c r="F7" s="10" t="s">
        <v>14</v>
      </c>
      <c r="G7" s="11" t="s">
        <v>15</v>
      </c>
      <c r="H7" s="4"/>
    </row>
    <row r="8" spans="1:8" ht="12.75">
      <c r="A8" s="165" t="s">
        <v>331</v>
      </c>
      <c r="B8" s="21">
        <v>105563</v>
      </c>
      <c r="C8" s="21">
        <v>114618</v>
      </c>
      <c r="D8" s="166"/>
      <c r="E8" s="21">
        <v>112808</v>
      </c>
      <c r="F8" s="21">
        <v>112808</v>
      </c>
      <c r="G8" s="21"/>
      <c r="H8" s="4"/>
    </row>
    <row r="9" spans="1:8" ht="12.75">
      <c r="A9" s="165" t="s">
        <v>332</v>
      </c>
      <c r="B9" s="21">
        <v>7370</v>
      </c>
      <c r="C9" s="21">
        <v>7370</v>
      </c>
      <c r="D9" s="166"/>
      <c r="E9" s="21">
        <v>9835</v>
      </c>
      <c r="F9" s="21">
        <v>9835</v>
      </c>
      <c r="G9" s="21"/>
      <c r="H9" s="4"/>
    </row>
    <row r="10" spans="1:8" ht="12.75">
      <c r="A10" s="167" t="s">
        <v>333</v>
      </c>
      <c r="B10" s="20">
        <v>0</v>
      </c>
      <c r="C10" s="20">
        <v>33436</v>
      </c>
      <c r="D10" s="20"/>
      <c r="E10" s="20">
        <v>0</v>
      </c>
      <c r="F10" s="20">
        <v>39337</v>
      </c>
      <c r="G10" s="20"/>
      <c r="H10" s="4"/>
    </row>
    <row r="11" spans="1:10" ht="12.75">
      <c r="A11" s="53"/>
      <c r="B11" s="21"/>
      <c r="C11" s="21"/>
      <c r="D11" s="166"/>
      <c r="E11" s="21"/>
      <c r="F11" s="21"/>
      <c r="G11" s="21"/>
      <c r="H11" s="72"/>
      <c r="I11" s="79"/>
      <c r="J11" s="79"/>
    </row>
    <row r="12" spans="1:10" ht="12.75">
      <c r="A12" s="56" t="s">
        <v>181</v>
      </c>
      <c r="B12" s="13">
        <f>SUM(B8:B10)</f>
        <v>112933</v>
      </c>
      <c r="C12" s="13">
        <f>SUM(C8:C10)</f>
        <v>155424</v>
      </c>
      <c r="D12" s="13"/>
      <c r="E12" s="13">
        <f>SUM(E8:E10)</f>
        <v>122643</v>
      </c>
      <c r="F12" s="13">
        <f>SUM(F8:F10)</f>
        <v>161980</v>
      </c>
      <c r="G12" s="13"/>
      <c r="H12" s="72"/>
      <c r="I12" s="79"/>
      <c r="J12" s="79"/>
    </row>
    <row r="13" spans="1:10" ht="12.75">
      <c r="A13" s="53"/>
      <c r="B13" s="21"/>
      <c r="C13" s="21"/>
      <c r="D13" s="166"/>
      <c r="E13" s="21"/>
      <c r="F13" s="21"/>
      <c r="G13" s="21"/>
      <c r="H13" s="72"/>
      <c r="I13" s="79"/>
      <c r="J13" s="79"/>
    </row>
    <row r="14" spans="1:10" ht="12.75">
      <c r="A14" s="133"/>
      <c r="B14" s="13"/>
      <c r="C14" s="13"/>
      <c r="D14" s="13"/>
      <c r="E14" s="13"/>
      <c r="F14" s="13"/>
      <c r="G14" s="13"/>
      <c r="H14" s="72"/>
      <c r="J14" s="79"/>
    </row>
    <row r="15" spans="1:8" ht="12.75">
      <c r="A15" s="53"/>
      <c r="B15" s="63"/>
      <c r="C15" s="63"/>
      <c r="D15" s="73"/>
      <c r="E15" s="63"/>
      <c r="F15" s="63"/>
      <c r="G15" s="63"/>
      <c r="H15" s="4"/>
    </row>
    <row r="16" spans="1:8" ht="12.75">
      <c r="A16" s="53"/>
      <c r="B16" s="63"/>
      <c r="C16" s="63"/>
      <c r="D16" s="73"/>
      <c r="E16" s="63"/>
      <c r="F16" s="63"/>
      <c r="G16" s="63"/>
      <c r="H16" s="4"/>
    </row>
    <row r="17" spans="1:8" ht="12.75">
      <c r="A17" s="53"/>
      <c r="B17" s="63"/>
      <c r="C17" s="63"/>
      <c r="D17" s="73"/>
      <c r="E17" s="63"/>
      <c r="F17" s="63"/>
      <c r="G17" s="63"/>
      <c r="H17" s="4"/>
    </row>
    <row r="18" spans="1:8" ht="12.75">
      <c r="A18" s="53"/>
      <c r="B18" s="63"/>
      <c r="C18" s="63"/>
      <c r="D18" s="73"/>
      <c r="E18" s="63"/>
      <c r="F18" s="63"/>
      <c r="G18" s="63"/>
      <c r="H18" s="4"/>
    </row>
    <row r="19" spans="1:8" ht="12.75">
      <c r="A19" s="53"/>
      <c r="B19" s="63"/>
      <c r="C19" s="63"/>
      <c r="D19" s="73"/>
      <c r="E19" s="63"/>
      <c r="F19" s="63"/>
      <c r="G19" s="63"/>
      <c r="H19" s="4"/>
    </row>
    <row r="20" spans="1:8" ht="12.75">
      <c r="A20" s="53"/>
      <c r="B20" s="63"/>
      <c r="C20" s="63"/>
      <c r="D20" s="73"/>
      <c r="E20" s="63"/>
      <c r="F20" s="63"/>
      <c r="G20" s="63"/>
      <c r="H20" s="4"/>
    </row>
    <row r="21" spans="1:8" ht="12.75">
      <c r="A21" s="53"/>
      <c r="B21" s="63"/>
      <c r="C21" s="63"/>
      <c r="D21" s="73"/>
      <c r="E21" s="63"/>
      <c r="F21" s="63"/>
      <c r="G21" s="63"/>
      <c r="H21" s="4"/>
    </row>
    <row r="22" spans="1:8" ht="12.75">
      <c r="A22" s="53"/>
      <c r="B22" s="63"/>
      <c r="C22" s="63"/>
      <c r="D22" s="73"/>
      <c r="E22" s="63"/>
      <c r="F22" s="63"/>
      <c r="G22" s="63"/>
      <c r="H22" s="4"/>
    </row>
    <row r="23" spans="1:8" ht="12.75">
      <c r="A23" s="53"/>
      <c r="B23" s="63"/>
      <c r="C23" s="63"/>
      <c r="D23" s="73"/>
      <c r="E23" s="63"/>
      <c r="F23" s="63"/>
      <c r="G23" s="63"/>
      <c r="H23" s="4"/>
    </row>
    <row r="24" spans="1:8" ht="12.75">
      <c r="A24" s="53"/>
      <c r="B24" s="63"/>
      <c r="C24" s="63"/>
      <c r="D24" s="73"/>
      <c r="E24" s="63"/>
      <c r="F24" s="63"/>
      <c r="G24" s="63"/>
      <c r="H24" s="4"/>
    </row>
    <row r="25" spans="1:8" ht="12.75">
      <c r="A25" s="53"/>
      <c r="B25" s="63"/>
      <c r="C25" s="63"/>
      <c r="D25" s="73"/>
      <c r="E25" s="63"/>
      <c r="F25" s="63"/>
      <c r="G25" s="63"/>
      <c r="H25" s="4"/>
    </row>
    <row r="26" spans="1:8" ht="12.75">
      <c r="A26" s="53"/>
      <c r="B26" s="63"/>
      <c r="C26" s="63"/>
      <c r="D26" s="73"/>
      <c r="E26" s="63"/>
      <c r="F26" s="63"/>
      <c r="G26" s="63"/>
      <c r="H26" s="4"/>
    </row>
    <row r="27" spans="1:8" ht="12.75">
      <c r="A27" s="53"/>
      <c r="B27" s="63"/>
      <c r="C27" s="63"/>
      <c r="D27" s="73"/>
      <c r="E27" s="63"/>
      <c r="F27" s="63"/>
      <c r="G27" s="63"/>
      <c r="H27" s="4"/>
    </row>
    <row r="28" spans="1:8" ht="12.75">
      <c r="A28" s="53"/>
      <c r="B28" s="63"/>
      <c r="C28" s="63"/>
      <c r="D28" s="73"/>
      <c r="E28" s="63"/>
      <c r="F28" s="63"/>
      <c r="G28" s="63"/>
      <c r="H28" s="4"/>
    </row>
    <row r="29" spans="1:8" ht="12.75">
      <c r="A29" s="53"/>
      <c r="B29" s="63"/>
      <c r="C29" s="63"/>
      <c r="D29" s="73"/>
      <c r="E29" s="63"/>
      <c r="F29" s="63"/>
      <c r="G29" s="63"/>
      <c r="H29" s="4"/>
    </row>
    <row r="30" spans="1:8" ht="12.75">
      <c r="A30" s="53"/>
      <c r="B30" s="63"/>
      <c r="C30" s="63"/>
      <c r="D30" s="73"/>
      <c r="E30" s="63"/>
      <c r="F30" s="63"/>
      <c r="G30" s="63"/>
      <c r="H30" s="4"/>
    </row>
    <row r="31" spans="1:8" ht="12.75">
      <c r="A31" s="53"/>
      <c r="B31" s="63"/>
      <c r="C31" s="63"/>
      <c r="D31" s="73"/>
      <c r="E31" s="63"/>
      <c r="F31" s="63"/>
      <c r="G31" s="63"/>
      <c r="H31" s="4"/>
    </row>
    <row r="32" spans="1:8" ht="12.75">
      <c r="A32" s="53"/>
      <c r="B32" s="63"/>
      <c r="C32" s="63"/>
      <c r="D32" s="73"/>
      <c r="E32" s="63"/>
      <c r="F32" s="63"/>
      <c r="G32" s="63"/>
      <c r="H32" s="4"/>
    </row>
    <row r="33" spans="1:8" ht="12.75">
      <c r="A33" s="53"/>
      <c r="B33" s="63"/>
      <c r="C33" s="63"/>
      <c r="D33" s="73"/>
      <c r="E33" s="63"/>
      <c r="F33" s="63"/>
      <c r="G33" s="63"/>
      <c r="H33" s="4"/>
    </row>
    <row r="34" spans="1:8" ht="12.75">
      <c r="A34" s="53"/>
      <c r="B34" s="63"/>
      <c r="C34" s="63"/>
      <c r="D34" s="73"/>
      <c r="E34" s="63"/>
      <c r="F34" s="63"/>
      <c r="G34" s="63"/>
      <c r="H34" s="4"/>
    </row>
    <row r="35" spans="1:8" ht="12.75">
      <c r="A35" s="53"/>
      <c r="B35" s="63"/>
      <c r="C35" s="63"/>
      <c r="D35" s="73"/>
      <c r="E35" s="63"/>
      <c r="F35" s="63"/>
      <c r="G35" s="63"/>
      <c r="H35" s="4"/>
    </row>
    <row r="36" spans="1:8" ht="12.75">
      <c r="A36" s="53"/>
      <c r="B36" s="63"/>
      <c r="C36" s="63"/>
      <c r="D36" s="73"/>
      <c r="E36" s="63"/>
      <c r="F36" s="63"/>
      <c r="G36" s="63"/>
      <c r="H36" s="4"/>
    </row>
    <row r="37" spans="1:8" ht="12.75">
      <c r="A37" s="53"/>
      <c r="B37" s="63"/>
      <c r="C37" s="63"/>
      <c r="D37" s="73"/>
      <c r="E37" s="63"/>
      <c r="F37" s="63"/>
      <c r="G37" s="63"/>
      <c r="H37" s="4"/>
    </row>
    <row r="38" spans="1:8" ht="12.75">
      <c r="A38" s="53"/>
      <c r="B38" s="63"/>
      <c r="C38" s="63"/>
      <c r="D38" s="73"/>
      <c r="E38" s="63"/>
      <c r="F38" s="63"/>
      <c r="G38" s="63"/>
      <c r="H38" s="4"/>
    </row>
    <row r="39" spans="1:8" ht="12.75">
      <c r="A39" s="53"/>
      <c r="B39" s="63"/>
      <c r="C39" s="63"/>
      <c r="D39" s="73"/>
      <c r="E39" s="63"/>
      <c r="F39" s="63"/>
      <c r="G39" s="63"/>
      <c r="H39" s="4"/>
    </row>
    <row r="40" spans="1:8" ht="12.75">
      <c r="A40" s="53"/>
      <c r="B40" s="63"/>
      <c r="C40" s="63"/>
      <c r="D40" s="73"/>
      <c r="E40" s="63"/>
      <c r="F40" s="63"/>
      <c r="G40" s="63"/>
      <c r="H40" s="4"/>
    </row>
    <row r="41" spans="1:8" ht="12.75">
      <c r="A41" s="53"/>
      <c r="B41" s="63"/>
      <c r="C41" s="63"/>
      <c r="D41" s="73"/>
      <c r="E41" s="63"/>
      <c r="F41" s="63"/>
      <c r="G41" s="63"/>
      <c r="H41" s="4"/>
    </row>
    <row r="42" spans="1:8" ht="12.75">
      <c r="A42" s="53"/>
      <c r="B42" s="63"/>
      <c r="C42" s="63"/>
      <c r="D42" s="73"/>
      <c r="E42" s="63"/>
      <c r="F42" s="63"/>
      <c r="G42" s="63"/>
      <c r="H42" s="4"/>
    </row>
    <row r="43" spans="1:8" ht="12.75">
      <c r="A43" s="53"/>
      <c r="B43" s="63"/>
      <c r="C43" s="63"/>
      <c r="D43" s="73"/>
      <c r="E43" s="63"/>
      <c r="F43" s="63"/>
      <c r="G43" s="63"/>
      <c r="H43" s="4"/>
    </row>
    <row r="44" spans="1:8" ht="12.75">
      <c r="A44" s="53"/>
      <c r="B44" s="63"/>
      <c r="C44" s="63"/>
      <c r="D44" s="73"/>
      <c r="E44" s="63"/>
      <c r="F44" s="63"/>
      <c r="G44" s="63"/>
      <c r="H44" s="4"/>
    </row>
    <row r="45" spans="1:8" ht="12.75">
      <c r="A45" s="53"/>
      <c r="B45" s="63"/>
      <c r="C45" s="63"/>
      <c r="D45" s="73"/>
      <c r="E45" s="63"/>
      <c r="F45" s="63"/>
      <c r="G45" s="63"/>
      <c r="H45" s="4"/>
    </row>
    <row r="46" spans="1:8" ht="12.75">
      <c r="A46" s="168"/>
      <c r="B46" s="63"/>
      <c r="C46" s="41"/>
      <c r="D46" s="25"/>
      <c r="E46" s="63"/>
      <c r="F46" s="63"/>
      <c r="G46" s="63"/>
      <c r="H46" s="4"/>
    </row>
    <row r="47" spans="1:8" ht="12.75">
      <c r="A47" s="53"/>
      <c r="B47" s="63"/>
      <c r="C47" s="73"/>
      <c r="D47" s="73"/>
      <c r="E47" s="63"/>
      <c r="F47" s="63"/>
      <c r="G47" s="63"/>
      <c r="H47" s="4"/>
    </row>
    <row r="48" spans="1:8" ht="12.75">
      <c r="A48" s="53"/>
      <c r="B48" s="63"/>
      <c r="C48" s="73"/>
      <c r="D48" s="73"/>
      <c r="E48" s="63"/>
      <c r="F48" s="63"/>
      <c r="G48" s="63"/>
      <c r="H48" s="4"/>
    </row>
    <row r="49" spans="1:8" ht="12.75">
      <c r="A49" s="53"/>
      <c r="B49" s="63"/>
      <c r="C49" s="73"/>
      <c r="D49" s="73"/>
      <c r="E49" s="63"/>
      <c r="F49" s="63"/>
      <c r="G49" s="63"/>
      <c r="H49" s="4"/>
    </row>
    <row r="50" spans="1:8" ht="12.75">
      <c r="A50" s="53"/>
      <c r="B50" s="63"/>
      <c r="C50" s="73"/>
      <c r="D50" s="73"/>
      <c r="E50" s="63"/>
      <c r="F50" s="63"/>
      <c r="G50" s="63"/>
      <c r="H50" s="4"/>
    </row>
    <row r="51" spans="1:8" ht="12.75">
      <c r="A51" s="53"/>
      <c r="B51" s="63"/>
      <c r="C51" s="73"/>
      <c r="D51" s="73"/>
      <c r="E51" s="63"/>
      <c r="F51" s="63"/>
      <c r="G51" s="63"/>
      <c r="H51" s="4"/>
    </row>
    <row r="52" spans="1:8" ht="12.75">
      <c r="A52" s="53"/>
      <c r="B52" s="63"/>
      <c r="C52" s="73"/>
      <c r="D52" s="73"/>
      <c r="E52" s="63"/>
      <c r="F52" s="63"/>
      <c r="G52" s="63"/>
      <c r="H52" s="4"/>
    </row>
    <row r="53" spans="1:8" ht="12.75">
      <c r="A53" s="53"/>
      <c r="B53" s="63"/>
      <c r="C53" s="73"/>
      <c r="D53" s="73"/>
      <c r="E53" s="63"/>
      <c r="F53" s="63"/>
      <c r="G53" s="63"/>
      <c r="H53" s="4"/>
    </row>
    <row r="54" spans="1:8" ht="12.75">
      <c r="A54" s="53"/>
      <c r="B54" s="63"/>
      <c r="C54" s="73"/>
      <c r="D54" s="73"/>
      <c r="E54" s="63"/>
      <c r="F54" s="63"/>
      <c r="G54" s="63"/>
      <c r="H54" s="4"/>
    </row>
    <row r="55" spans="1:8" ht="12.75">
      <c r="A55" s="53"/>
      <c r="B55" s="63"/>
      <c r="C55" s="73"/>
      <c r="D55" s="73"/>
      <c r="E55" s="63"/>
      <c r="F55" s="63"/>
      <c r="G55" s="63"/>
      <c r="H55" s="4"/>
    </row>
    <row r="56" spans="1:8" ht="12.75">
      <c r="A56" s="53"/>
      <c r="B56" s="63"/>
      <c r="C56" s="73"/>
      <c r="D56" s="73"/>
      <c r="E56" s="63"/>
      <c r="F56" s="63"/>
      <c r="G56" s="63"/>
      <c r="H56" s="4"/>
    </row>
    <row r="57" spans="1:8" ht="12.75">
      <c r="A57" s="53"/>
      <c r="B57" s="63"/>
      <c r="C57" s="73"/>
      <c r="D57" s="73"/>
      <c r="E57" s="63"/>
      <c r="F57" s="63"/>
      <c r="G57" s="63"/>
      <c r="H57" s="4"/>
    </row>
    <row r="58" spans="1:8" ht="12.75">
      <c r="A58" s="53"/>
      <c r="B58" s="63"/>
      <c r="C58" s="73"/>
      <c r="D58" s="73"/>
      <c r="E58" s="63"/>
      <c r="F58" s="63"/>
      <c r="G58" s="63"/>
      <c r="H58" s="4"/>
    </row>
  </sheetData>
  <sheetProtection selectLockedCells="1" selectUnlockedCells="1"/>
  <mergeCells count="4">
    <mergeCell ref="A3:G3"/>
    <mergeCell ref="A6:A7"/>
    <mergeCell ref="B6:D6"/>
    <mergeCell ref="E6:G6"/>
  </mergeCells>
  <printOptions/>
  <pageMargins left="0.7875" right="0.7875" top="0.39375" bottom="0.39375" header="0.5118055555555555" footer="0.5118055555555555"/>
  <pageSetup horizontalDpi="300" verticalDpi="300" orientation="portrait" paperSize="9" scale="8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workbookViewId="0" topLeftCell="A1">
      <selection activeCell="A3" sqref="A3"/>
    </sheetView>
  </sheetViews>
  <sheetFormatPr defaultColWidth="9.140625" defaultRowHeight="12.75"/>
  <cols>
    <col min="1" max="1" width="16.57421875" style="0" customWidth="1"/>
    <col min="7" max="7" width="11.00390625" style="0" customWidth="1"/>
    <col min="8" max="10" width="13.8515625" style="0" customWidth="1"/>
  </cols>
  <sheetData>
    <row r="1" ht="12.75">
      <c r="J1" s="1" t="s">
        <v>334</v>
      </c>
    </row>
    <row r="3" spans="1:10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 t="s">
        <v>335</v>
      </c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 t="s">
        <v>336</v>
      </c>
      <c r="B5" s="2"/>
      <c r="C5" s="2"/>
      <c r="D5" s="2"/>
      <c r="E5" s="2"/>
      <c r="F5" s="2"/>
      <c r="G5" s="2"/>
      <c r="H5" s="2"/>
      <c r="I5" s="2"/>
      <c r="J5" s="2"/>
    </row>
    <row r="6" spans="2:8" ht="12.75">
      <c r="B6" s="169"/>
      <c r="C6" s="47"/>
      <c r="D6" s="47"/>
      <c r="E6" s="169"/>
      <c r="H6" s="144"/>
    </row>
    <row r="7" spans="2:8" ht="12.75">
      <c r="B7" s="169"/>
      <c r="C7" s="47"/>
      <c r="D7" s="47"/>
      <c r="E7" s="169"/>
      <c r="H7" s="144"/>
    </row>
    <row r="8" spans="2:8" ht="12.75">
      <c r="B8" s="169"/>
      <c r="C8" s="47"/>
      <c r="D8" s="47"/>
      <c r="E8" s="169"/>
      <c r="H8" s="144"/>
    </row>
    <row r="9" spans="2:10" ht="12.75">
      <c r="B9" s="169"/>
      <c r="C9" s="47"/>
      <c r="D9" s="47"/>
      <c r="E9" s="169"/>
      <c r="H9" s="144"/>
      <c r="J9" s="1" t="s">
        <v>11</v>
      </c>
    </row>
    <row r="10" spans="1:10" ht="12.75" customHeight="1">
      <c r="A10" s="9" t="s">
        <v>337</v>
      </c>
      <c r="B10" s="9"/>
      <c r="C10" s="9"/>
      <c r="D10" s="9"/>
      <c r="E10" s="9"/>
      <c r="F10" s="9"/>
      <c r="G10" s="9"/>
      <c r="H10" s="170" t="s">
        <v>13</v>
      </c>
      <c r="I10" s="170" t="s">
        <v>14</v>
      </c>
      <c r="J10" s="171" t="s">
        <v>15</v>
      </c>
    </row>
    <row r="11" spans="1:10" ht="12.75">
      <c r="A11" s="9"/>
      <c r="B11" s="9"/>
      <c r="C11" s="9"/>
      <c r="D11" s="9"/>
      <c r="E11" s="9"/>
      <c r="F11" s="9"/>
      <c r="G11" s="9"/>
      <c r="H11" s="170"/>
      <c r="I11" s="170"/>
      <c r="J11" s="171"/>
    </row>
    <row r="12" spans="1:10" ht="12.75">
      <c r="A12" s="53"/>
      <c r="B12" s="51"/>
      <c r="C12" s="51"/>
      <c r="D12" s="51"/>
      <c r="E12" s="51"/>
      <c r="F12" s="51"/>
      <c r="G12" s="151"/>
      <c r="H12" s="20"/>
      <c r="I12" s="20"/>
      <c r="J12" s="20"/>
    </row>
    <row r="13" spans="1:10" ht="12.75">
      <c r="A13" s="172" t="s">
        <v>338</v>
      </c>
      <c r="B13" s="173"/>
      <c r="C13" s="173"/>
      <c r="D13" s="173"/>
      <c r="E13" s="173"/>
      <c r="F13" s="173"/>
      <c r="G13" s="174"/>
      <c r="H13" s="16">
        <f>SUM(H15:H16)</f>
        <v>0</v>
      </c>
      <c r="I13" s="16">
        <f>SUM(I15:I16)</f>
        <v>0</v>
      </c>
      <c r="J13" s="16"/>
    </row>
    <row r="14" spans="1:10" ht="12.75">
      <c r="A14" s="53"/>
      <c r="B14" s="51"/>
      <c r="C14" s="51"/>
      <c r="D14" s="51"/>
      <c r="E14" s="51"/>
      <c r="F14" s="51"/>
      <c r="G14" s="151"/>
      <c r="H14" s="20"/>
      <c r="I14" s="20"/>
      <c r="J14" s="20"/>
    </row>
    <row r="15" spans="1:10" ht="12.75">
      <c r="A15" s="53" t="s">
        <v>339</v>
      </c>
      <c r="B15" s="51"/>
      <c r="C15" s="51"/>
      <c r="D15" s="51"/>
      <c r="E15" s="51"/>
      <c r="F15" s="51"/>
      <c r="G15" s="151"/>
      <c r="H15" s="20">
        <v>0</v>
      </c>
      <c r="I15" s="20">
        <v>0</v>
      </c>
      <c r="J15" s="20"/>
    </row>
    <row r="16" spans="1:10" ht="12.75">
      <c r="A16" s="53" t="s">
        <v>340</v>
      </c>
      <c r="B16" s="51"/>
      <c r="C16" s="51"/>
      <c r="D16" s="51"/>
      <c r="E16" s="51"/>
      <c r="F16" s="51"/>
      <c r="G16" s="151"/>
      <c r="H16" s="20">
        <v>0</v>
      </c>
      <c r="I16" s="20">
        <v>0</v>
      </c>
      <c r="J16" s="20"/>
    </row>
    <row r="17" spans="1:10" ht="12.75">
      <c r="A17" s="53"/>
      <c r="B17" s="51"/>
      <c r="C17" s="51"/>
      <c r="D17" s="51"/>
      <c r="E17" s="51"/>
      <c r="F17" s="51"/>
      <c r="G17" s="151"/>
      <c r="H17" s="20"/>
      <c r="I17" s="20"/>
      <c r="J17" s="20"/>
    </row>
    <row r="18" spans="1:10" ht="12.75">
      <c r="A18" s="172" t="s">
        <v>341</v>
      </c>
      <c r="B18" s="173"/>
      <c r="C18" s="173"/>
      <c r="D18" s="173"/>
      <c r="E18" s="173"/>
      <c r="F18" s="173"/>
      <c r="G18" s="174"/>
      <c r="H18" s="16">
        <f>SUM(H20:H21)</f>
        <v>27443</v>
      </c>
      <c r="I18" s="16">
        <f>SUM(I20:I21)</f>
        <v>14634</v>
      </c>
      <c r="J18" s="16"/>
    </row>
    <row r="19" spans="1:11" ht="12.75">
      <c r="A19" s="53"/>
      <c r="B19" s="51"/>
      <c r="C19" s="51"/>
      <c r="D19" s="51"/>
      <c r="E19" s="51"/>
      <c r="F19" s="51"/>
      <c r="G19" s="151"/>
      <c r="H19" s="20"/>
      <c r="I19" s="20"/>
      <c r="J19" s="20"/>
      <c r="K19" s="4"/>
    </row>
    <row r="20" spans="1:11" ht="12.75">
      <c r="A20" s="53" t="s">
        <v>339</v>
      </c>
      <c r="B20" s="51"/>
      <c r="C20" s="51"/>
      <c r="D20" s="51"/>
      <c r="E20" s="51"/>
      <c r="F20" s="51"/>
      <c r="G20" s="151"/>
      <c r="H20" s="20">
        <v>27443</v>
      </c>
      <c r="I20" s="20">
        <v>14634</v>
      </c>
      <c r="J20" s="20"/>
      <c r="K20" s="4"/>
    </row>
    <row r="21" spans="1:11" ht="12.75">
      <c r="A21" s="53" t="s">
        <v>340</v>
      </c>
      <c r="B21" s="51"/>
      <c r="C21" s="51"/>
      <c r="D21" s="51"/>
      <c r="E21" s="51"/>
      <c r="F21" s="51"/>
      <c r="G21" s="151"/>
      <c r="H21" s="20">
        <v>0</v>
      </c>
      <c r="I21" s="20">
        <v>0</v>
      </c>
      <c r="J21" s="20"/>
      <c r="K21" s="4"/>
    </row>
    <row r="22" spans="1:11" ht="12.75">
      <c r="A22" s="53"/>
      <c r="B22" s="51"/>
      <c r="C22" s="51"/>
      <c r="D22" s="51"/>
      <c r="E22" s="51"/>
      <c r="F22" s="51"/>
      <c r="G22" s="151"/>
      <c r="H22" s="20"/>
      <c r="I22" s="20"/>
      <c r="J22" s="20"/>
      <c r="K22" s="4"/>
    </row>
    <row r="23" spans="1:11" ht="12.75">
      <c r="A23" s="56" t="s">
        <v>342</v>
      </c>
      <c r="B23" s="54"/>
      <c r="C23" s="54"/>
      <c r="D23" s="54"/>
      <c r="E23" s="54"/>
      <c r="F23" s="54"/>
      <c r="G23" s="73"/>
      <c r="H23" s="175">
        <f>H13+H18</f>
        <v>27443</v>
      </c>
      <c r="I23" s="175">
        <f>I13+I18</f>
        <v>14634</v>
      </c>
      <c r="J23" s="13"/>
      <c r="K23" s="4"/>
    </row>
  </sheetData>
  <sheetProtection selectLockedCells="1" selectUnlockedCells="1"/>
  <mergeCells count="7">
    <mergeCell ref="A3:J3"/>
    <mergeCell ref="A4:J4"/>
    <mergeCell ref="A5:J5"/>
    <mergeCell ref="A10:G11"/>
    <mergeCell ref="H10:H11"/>
    <mergeCell ref="I10:I11"/>
    <mergeCell ref="J10:J11"/>
  </mergeCells>
  <printOptions/>
  <pageMargins left="0.7875" right="0.7875" top="0.39375" bottom="0.39375" header="0.5118055555555555" footer="0.5118055555555555"/>
  <pageSetup fitToHeight="1" fitToWidth="1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A1">
      <selection activeCell="A3" sqref="A3"/>
    </sheetView>
  </sheetViews>
  <sheetFormatPr defaultColWidth="9.140625" defaultRowHeight="12.75"/>
  <cols>
    <col min="1" max="1" width="28.00390625" style="0" customWidth="1"/>
    <col min="9" max="9" width="14.421875" style="0" customWidth="1"/>
    <col min="10" max="10" width="15.140625" style="0" customWidth="1"/>
    <col min="11" max="11" width="9.421875" style="0" customWidth="1"/>
    <col min="12" max="12" width="14.7109375" style="0" customWidth="1"/>
  </cols>
  <sheetData>
    <row r="1" spans="7:12" ht="12.75">
      <c r="G1" s="169"/>
      <c r="H1" s="169"/>
      <c r="I1" s="176" t="s">
        <v>343</v>
      </c>
      <c r="J1" s="176"/>
      <c r="K1" s="1"/>
      <c r="L1" s="1"/>
    </row>
    <row r="2" spans="7:12" ht="12.75">
      <c r="G2" s="169"/>
      <c r="H2" s="169"/>
      <c r="K2" s="177"/>
      <c r="L2" s="177"/>
    </row>
    <row r="3" spans="1:12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47"/>
      <c r="L3" s="47"/>
    </row>
    <row r="4" spans="1:12" ht="12.75">
      <c r="A4" s="2" t="s">
        <v>344</v>
      </c>
      <c r="B4" s="2"/>
      <c r="C4" s="2"/>
      <c r="D4" s="2"/>
      <c r="E4" s="2"/>
      <c r="F4" s="2"/>
      <c r="G4" s="2"/>
      <c r="H4" s="2"/>
      <c r="I4" s="2"/>
      <c r="J4" s="2"/>
      <c r="K4" s="47"/>
      <c r="L4" s="47"/>
    </row>
    <row r="5" spans="1:12" ht="12.75">
      <c r="A5" s="2" t="s">
        <v>345</v>
      </c>
      <c r="B5" s="2"/>
      <c r="C5" s="2"/>
      <c r="D5" s="2"/>
      <c r="E5" s="2"/>
      <c r="F5" s="2"/>
      <c r="G5" s="2"/>
      <c r="H5" s="2"/>
      <c r="I5" s="2"/>
      <c r="J5" s="2"/>
      <c r="K5" s="47"/>
      <c r="L5" s="47"/>
    </row>
    <row r="9" ht="12.75">
      <c r="J9" s="1" t="s">
        <v>346</v>
      </c>
    </row>
    <row r="11" spans="1:10" s="3" customFormat="1" ht="12.75">
      <c r="A11" s="56" t="s">
        <v>347</v>
      </c>
      <c r="B11" s="147"/>
      <c r="C11" s="178"/>
      <c r="D11" s="145" t="s">
        <v>348</v>
      </c>
      <c r="E11" s="145" t="s">
        <v>349</v>
      </c>
      <c r="F11" s="145" t="s">
        <v>350</v>
      </c>
      <c r="G11" s="145" t="s">
        <v>351</v>
      </c>
      <c r="H11" s="145" t="s">
        <v>352</v>
      </c>
      <c r="I11" s="145" t="s">
        <v>186</v>
      </c>
      <c r="J11" s="145" t="s">
        <v>353</v>
      </c>
    </row>
    <row r="12" spans="1:10" ht="12.75">
      <c r="A12" s="53"/>
      <c r="B12" s="54"/>
      <c r="C12" s="73"/>
      <c r="D12" s="21"/>
      <c r="E12" s="21"/>
      <c r="F12" s="21"/>
      <c r="G12" s="21"/>
      <c r="H12" s="21"/>
      <c r="I12" s="21"/>
      <c r="J12" s="63"/>
    </row>
    <row r="13" spans="1:10" ht="12.75">
      <c r="A13" s="12" t="s">
        <v>354</v>
      </c>
      <c r="B13" s="12"/>
      <c r="C13" s="12"/>
      <c r="D13" s="21"/>
      <c r="E13" s="21"/>
      <c r="F13" s="21"/>
      <c r="G13" s="21"/>
      <c r="H13" s="21"/>
      <c r="I13" s="21"/>
      <c r="J13" s="63"/>
    </row>
    <row r="14" spans="1:10" ht="12.75">
      <c r="A14" s="53"/>
      <c r="B14" s="54"/>
      <c r="C14" s="73"/>
      <c r="D14" s="21"/>
      <c r="E14" s="21"/>
      <c r="F14" s="21"/>
      <c r="G14" s="21"/>
      <c r="H14" s="21"/>
      <c r="I14" s="21"/>
      <c r="J14" s="63"/>
    </row>
    <row r="15" spans="1:10" ht="12.75">
      <c r="A15" s="12" t="s">
        <v>355</v>
      </c>
      <c r="B15" s="12"/>
      <c r="C15" s="12"/>
      <c r="D15" s="21"/>
      <c r="E15" s="21"/>
      <c r="F15" s="21"/>
      <c r="G15" s="21"/>
      <c r="H15" s="21"/>
      <c r="I15" s="21"/>
      <c r="J15" s="63"/>
    </row>
    <row r="16" spans="1:10" ht="12.75">
      <c r="A16" s="179"/>
      <c r="B16" s="54"/>
      <c r="C16" s="73"/>
      <c r="D16" s="21"/>
      <c r="E16" s="21"/>
      <c r="F16" s="21"/>
      <c r="G16" s="21"/>
      <c r="H16" s="21"/>
      <c r="I16" s="21"/>
      <c r="J16" s="63"/>
    </row>
    <row r="17" spans="1:10" ht="12.75">
      <c r="A17" s="12" t="s">
        <v>356</v>
      </c>
      <c r="B17" s="12"/>
      <c r="C17" s="12"/>
      <c r="D17" s="21"/>
      <c r="E17" s="21"/>
      <c r="F17" s="21"/>
      <c r="G17" s="21"/>
      <c r="H17" s="21"/>
      <c r="I17" s="21"/>
      <c r="J17" s="63"/>
    </row>
    <row r="18" spans="1:10" ht="12.75">
      <c r="A18" s="56"/>
      <c r="B18" s="54"/>
      <c r="C18" s="73"/>
      <c r="D18" s="21"/>
      <c r="E18" s="21"/>
      <c r="F18" s="21"/>
      <c r="G18" s="21"/>
      <c r="H18" s="21"/>
      <c r="I18" s="21"/>
      <c r="J18" s="63"/>
    </row>
    <row r="19" spans="1:10" ht="12.75">
      <c r="A19" s="12" t="s">
        <v>357</v>
      </c>
      <c r="B19" s="12"/>
      <c r="C19" s="12"/>
      <c r="D19" s="13"/>
      <c r="E19" s="13"/>
      <c r="F19" s="13"/>
      <c r="G19" s="13"/>
      <c r="H19" s="13"/>
      <c r="I19" s="13"/>
      <c r="J19" s="63"/>
    </row>
    <row r="20" spans="1:10" s="144" customFormat="1" ht="12.75">
      <c r="A20" s="53"/>
      <c r="B20" s="51"/>
      <c r="C20" s="151"/>
      <c r="D20" s="20"/>
      <c r="E20" s="20"/>
      <c r="F20" s="20"/>
      <c r="G20" s="20"/>
      <c r="H20" s="20"/>
      <c r="I20" s="180"/>
      <c r="J20" s="19"/>
    </row>
    <row r="21" spans="1:10" ht="12.75">
      <c r="A21" s="12" t="s">
        <v>358</v>
      </c>
      <c r="B21" s="12"/>
      <c r="C21" s="12"/>
      <c r="D21" s="21"/>
      <c r="E21" s="21"/>
      <c r="F21" s="21"/>
      <c r="G21" s="21"/>
      <c r="H21" s="21"/>
      <c r="I21" s="181"/>
      <c r="J21" s="182"/>
    </row>
    <row r="22" spans="1:10" ht="12.75">
      <c r="A22" s="56"/>
      <c r="B22" s="54"/>
      <c r="C22" s="73"/>
      <c r="D22" s="21"/>
      <c r="E22" s="21"/>
      <c r="F22" s="21"/>
      <c r="G22" s="21"/>
      <c r="H22" s="21"/>
      <c r="I22" s="181"/>
      <c r="J22" s="182"/>
    </row>
    <row r="23" spans="1:10" ht="12.75">
      <c r="A23" s="12" t="s">
        <v>359</v>
      </c>
      <c r="B23" s="12"/>
      <c r="C23" s="12"/>
      <c r="D23" s="13"/>
      <c r="E23" s="13"/>
      <c r="F23" s="13"/>
      <c r="G23" s="13"/>
      <c r="H23" s="13"/>
      <c r="I23" s="13"/>
      <c r="J23" s="182"/>
    </row>
    <row r="24" spans="1:10" ht="12.75" hidden="1">
      <c r="A24" s="53"/>
      <c r="B24" s="54"/>
      <c r="C24" s="73"/>
      <c r="D24" s="21"/>
      <c r="E24" s="21"/>
      <c r="F24" s="21"/>
      <c r="G24" s="21"/>
      <c r="H24" s="21"/>
      <c r="I24" s="183"/>
      <c r="J24" s="182"/>
    </row>
    <row r="25" spans="1:10" ht="12.75" hidden="1">
      <c r="A25" s="53"/>
      <c r="B25" s="54"/>
      <c r="C25" s="73"/>
      <c r="D25" s="21"/>
      <c r="E25" s="21"/>
      <c r="F25" s="21"/>
      <c r="G25" s="21"/>
      <c r="H25" s="21"/>
      <c r="I25" s="183"/>
      <c r="J25" s="182"/>
    </row>
    <row r="26" spans="1:10" ht="12.75">
      <c r="A26" s="53"/>
      <c r="B26" s="54"/>
      <c r="C26" s="73"/>
      <c r="D26" s="21"/>
      <c r="E26" s="21"/>
      <c r="F26" s="21"/>
      <c r="G26" s="21"/>
      <c r="H26" s="21"/>
      <c r="I26" s="21"/>
      <c r="J26" s="63"/>
    </row>
    <row r="27" spans="1:10" s="3" customFormat="1" ht="12.75">
      <c r="A27" s="12" t="s">
        <v>181</v>
      </c>
      <c r="B27" s="12"/>
      <c r="C27" s="12"/>
      <c r="D27" s="13"/>
      <c r="E27" s="13"/>
      <c r="F27" s="13"/>
      <c r="G27" s="13"/>
      <c r="H27" s="13"/>
      <c r="I27" s="13"/>
      <c r="J27" s="64"/>
    </row>
  </sheetData>
  <sheetProtection selectLockedCells="1" selectUnlockedCells="1"/>
  <mergeCells count="11">
    <mergeCell ref="I1:J1"/>
    <mergeCell ref="A3:J3"/>
    <mergeCell ref="A4:J4"/>
    <mergeCell ref="A5:J5"/>
    <mergeCell ref="A13:C13"/>
    <mergeCell ref="A15:C15"/>
    <mergeCell ref="A17:C17"/>
    <mergeCell ref="A19:C19"/>
    <mergeCell ref="A21:C21"/>
    <mergeCell ref="A23:C23"/>
    <mergeCell ref="A27:C27"/>
  </mergeCells>
  <printOptions/>
  <pageMargins left="0.7875" right="0.7875" top="0.39375" bottom="0.39375" header="0.5118055555555555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51"/>
  <sheetViews>
    <sheetView workbookViewId="0" topLeftCell="A1">
      <selection activeCell="N1" sqref="N1"/>
    </sheetView>
  </sheetViews>
  <sheetFormatPr defaultColWidth="9.140625" defaultRowHeight="12.75"/>
  <cols>
    <col min="1" max="1" width="49.57421875" style="0" customWidth="1"/>
    <col min="2" max="2" width="10.57421875" style="0" customWidth="1"/>
    <col min="3" max="3" width="10.421875" style="0" customWidth="1"/>
    <col min="4" max="4" width="11.140625" style="0" customWidth="1"/>
    <col min="5" max="5" width="10.8515625" style="0" customWidth="1"/>
    <col min="6" max="6" width="11.8515625" style="0" customWidth="1"/>
    <col min="7" max="7" width="11.140625" style="0" customWidth="1"/>
    <col min="8" max="8" width="11.28125" style="0" customWidth="1"/>
    <col min="9" max="9" width="11.00390625" style="0" customWidth="1"/>
    <col min="10" max="10" width="10.421875" style="0" customWidth="1"/>
    <col min="11" max="11" width="11.140625" style="0" customWidth="1"/>
    <col min="12" max="12" width="10.8515625" style="0" customWidth="1"/>
    <col min="13" max="13" width="11.57421875" style="0" customWidth="1"/>
    <col min="14" max="14" width="10.8515625" style="0" customWidth="1"/>
    <col min="15" max="15" width="9.140625" style="79" customWidth="1"/>
  </cols>
  <sheetData>
    <row r="1" ht="12.75">
      <c r="N1" s="1" t="s">
        <v>360</v>
      </c>
    </row>
    <row r="3" spans="1:17" s="184" customFormat="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 s="79"/>
      <c r="P3"/>
      <c r="Q3"/>
    </row>
    <row r="4" spans="1:14" ht="12.75">
      <c r="A4" s="2" t="s">
        <v>361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7" s="3" customFormat="1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 s="79"/>
      <c r="P5"/>
      <c r="Q5"/>
    </row>
    <row r="6" spans="1:17" s="3" customFormat="1" ht="12.75">
      <c r="A6" s="3" t="s">
        <v>246</v>
      </c>
      <c r="O6" s="79"/>
      <c r="P6"/>
      <c r="Q6"/>
    </row>
    <row r="7" spans="1:17" s="3" customFormat="1" ht="15.75">
      <c r="A7" s="185" t="s">
        <v>362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79"/>
      <c r="P7"/>
      <c r="Q7"/>
    </row>
    <row r="8" spans="1:17" s="3" customFormat="1" ht="12.75">
      <c r="A8" s="64" t="s">
        <v>363</v>
      </c>
      <c r="B8" s="64" t="s">
        <v>364</v>
      </c>
      <c r="C8" s="64" t="s">
        <v>365</v>
      </c>
      <c r="D8" s="64" t="s">
        <v>366</v>
      </c>
      <c r="E8" s="64" t="s">
        <v>367</v>
      </c>
      <c r="F8" s="64" t="s">
        <v>368</v>
      </c>
      <c r="G8" s="64" t="s">
        <v>369</v>
      </c>
      <c r="H8" s="64" t="s">
        <v>370</v>
      </c>
      <c r="I8" s="64" t="s">
        <v>371</v>
      </c>
      <c r="J8" s="64" t="s">
        <v>372</v>
      </c>
      <c r="K8" s="64" t="s">
        <v>373</v>
      </c>
      <c r="L8" s="64" t="s">
        <v>374</v>
      </c>
      <c r="M8" s="64" t="s">
        <v>375</v>
      </c>
      <c r="N8" s="64" t="s">
        <v>376</v>
      </c>
      <c r="O8" s="79"/>
      <c r="P8"/>
      <c r="Q8"/>
    </row>
    <row r="9" spans="1:17" s="8" customFormat="1" ht="12.75">
      <c r="A9" s="157" t="s">
        <v>377</v>
      </c>
      <c r="B9" s="20">
        <v>16432</v>
      </c>
      <c r="C9" s="20">
        <v>38364</v>
      </c>
      <c r="D9" s="20">
        <v>13570</v>
      </c>
      <c r="E9" s="20">
        <v>13570</v>
      </c>
      <c r="F9" s="20">
        <v>13570</v>
      </c>
      <c r="G9" s="20">
        <v>15228</v>
      </c>
      <c r="H9" s="20">
        <v>14617</v>
      </c>
      <c r="I9" s="20">
        <v>22038</v>
      </c>
      <c r="J9" s="20">
        <v>14787</v>
      </c>
      <c r="K9" s="20">
        <v>15405</v>
      </c>
      <c r="L9" s="20">
        <v>14567</v>
      </c>
      <c r="M9" s="20">
        <v>13567</v>
      </c>
      <c r="N9" s="20">
        <f aca="true" t="shared" si="0" ref="N9:N16">SUM(B9:M9)</f>
        <v>205715</v>
      </c>
      <c r="O9" s="79"/>
      <c r="P9"/>
      <c r="Q9"/>
    </row>
    <row r="10" spans="1:14" ht="12.75">
      <c r="A10" s="157" t="s">
        <v>378</v>
      </c>
      <c r="B10" s="20"/>
      <c r="C10" s="20"/>
      <c r="D10" s="20"/>
      <c r="E10" s="20"/>
      <c r="F10" s="20">
        <v>83124</v>
      </c>
      <c r="G10" s="20"/>
      <c r="H10" s="20">
        <v>7000</v>
      </c>
      <c r="I10" s="20"/>
      <c r="J10" s="20">
        <v>14688</v>
      </c>
      <c r="K10" s="20">
        <v>33492</v>
      </c>
      <c r="L10" s="20"/>
      <c r="M10" s="20"/>
      <c r="N10" s="20">
        <f t="shared" si="0"/>
        <v>138304</v>
      </c>
    </row>
    <row r="11" spans="1:14" ht="12.75" customHeight="1">
      <c r="A11" s="161" t="s">
        <v>135</v>
      </c>
      <c r="B11" s="20">
        <v>2400</v>
      </c>
      <c r="C11" s="20">
        <v>7130</v>
      </c>
      <c r="D11" s="20">
        <v>81480</v>
      </c>
      <c r="E11" s="20">
        <v>7130</v>
      </c>
      <c r="F11" s="20">
        <v>2400</v>
      </c>
      <c r="G11" s="20">
        <v>220</v>
      </c>
      <c r="H11" s="20">
        <v>2400</v>
      </c>
      <c r="I11" s="20">
        <v>7130</v>
      </c>
      <c r="J11" s="20">
        <v>81480</v>
      </c>
      <c r="K11" s="20">
        <v>7130</v>
      </c>
      <c r="L11" s="20">
        <v>2400</v>
      </c>
      <c r="M11" s="20">
        <v>2400</v>
      </c>
      <c r="N11" s="20">
        <f t="shared" si="0"/>
        <v>203700</v>
      </c>
    </row>
    <row r="12" spans="1:14" ht="12.75">
      <c r="A12" s="161" t="s">
        <v>137</v>
      </c>
      <c r="B12" s="20">
        <v>8689</v>
      </c>
      <c r="C12" s="20">
        <v>8689</v>
      </c>
      <c r="D12" s="20">
        <v>8689</v>
      </c>
      <c r="E12" s="20">
        <v>8688</v>
      </c>
      <c r="F12" s="20">
        <v>8689</v>
      </c>
      <c r="G12" s="20">
        <v>8689</v>
      </c>
      <c r="H12" s="20">
        <v>8689</v>
      </c>
      <c r="I12" s="20">
        <v>8688</v>
      </c>
      <c r="J12" s="20">
        <v>8689</v>
      </c>
      <c r="K12" s="20">
        <v>8689</v>
      </c>
      <c r="L12" s="20">
        <v>8689</v>
      </c>
      <c r="M12" s="20">
        <v>8688</v>
      </c>
      <c r="N12" s="20">
        <f t="shared" si="0"/>
        <v>104265</v>
      </c>
    </row>
    <row r="13" spans="1:14" ht="12.75">
      <c r="A13" s="161" t="s">
        <v>168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>
        <f t="shared" si="0"/>
        <v>0</v>
      </c>
    </row>
    <row r="14" spans="1:14" ht="12.75">
      <c r="A14" s="161" t="s">
        <v>138</v>
      </c>
      <c r="B14" s="20"/>
      <c r="C14" s="20"/>
      <c r="D14" s="20"/>
      <c r="E14" s="20"/>
      <c r="F14" s="20">
        <v>950</v>
      </c>
      <c r="G14" s="20"/>
      <c r="H14" s="20"/>
      <c r="I14" s="20"/>
      <c r="J14" s="20"/>
      <c r="K14" s="20"/>
      <c r="L14" s="20"/>
      <c r="M14" s="20"/>
      <c r="N14" s="20">
        <f t="shared" si="0"/>
        <v>950</v>
      </c>
    </row>
    <row r="15" spans="1:14" ht="12.75">
      <c r="A15" s="157" t="s">
        <v>169</v>
      </c>
      <c r="B15" s="77">
        <v>151</v>
      </c>
      <c r="C15" s="77">
        <v>151</v>
      </c>
      <c r="D15" s="77">
        <v>151</v>
      </c>
      <c r="E15" s="77">
        <v>151</v>
      </c>
      <c r="F15" s="77">
        <v>151</v>
      </c>
      <c r="G15" s="77">
        <v>151</v>
      </c>
      <c r="H15" s="77">
        <v>151</v>
      </c>
      <c r="I15" s="77">
        <v>151</v>
      </c>
      <c r="J15" s="77">
        <v>151</v>
      </c>
      <c r="K15" s="77">
        <v>151</v>
      </c>
      <c r="L15" s="77">
        <v>151</v>
      </c>
      <c r="M15" s="77">
        <v>151</v>
      </c>
      <c r="N15" s="20">
        <f t="shared" si="0"/>
        <v>1812</v>
      </c>
    </row>
    <row r="16" spans="1:17" s="3" customFormat="1" ht="12.75">
      <c r="A16" s="161" t="s">
        <v>379</v>
      </c>
      <c r="B16" s="20">
        <f>B29-SUM(B9:B15)</f>
        <v>21452</v>
      </c>
      <c r="C16" s="20">
        <f>C29-SUM(C9:C15)</f>
        <v>9893</v>
      </c>
      <c r="D16" s="20"/>
      <c r="E16" s="20">
        <f>(E29+D29)-SUM(D9:E15)</f>
        <v>41454</v>
      </c>
      <c r="F16" s="20"/>
      <c r="G16" s="20"/>
      <c r="H16" s="20">
        <f>(H29+F29+G29)-SUM(F9:H15)</f>
        <v>31809</v>
      </c>
      <c r="I16" s="20">
        <v>16567</v>
      </c>
      <c r="J16" s="20"/>
      <c r="K16" s="20"/>
      <c r="L16" s="20"/>
      <c r="M16" s="20">
        <v>13776</v>
      </c>
      <c r="N16" s="20">
        <f t="shared" si="0"/>
        <v>134951</v>
      </c>
      <c r="O16" s="79"/>
      <c r="P16"/>
      <c r="Q16"/>
    </row>
    <row r="17" spans="1:14" ht="15.75">
      <c r="A17" s="186" t="s">
        <v>380</v>
      </c>
      <c r="B17" s="13">
        <f>SUM(B9:B16)</f>
        <v>49124</v>
      </c>
      <c r="C17" s="13">
        <f>SUM(C9:C16)</f>
        <v>64227</v>
      </c>
      <c r="D17" s="13">
        <f>SUM(D9:D16)</f>
        <v>103890</v>
      </c>
      <c r="E17" s="13">
        <f>SUM(E9:E16)</f>
        <v>70993</v>
      </c>
      <c r="F17" s="13">
        <f>SUM(F9:F16)</f>
        <v>108884</v>
      </c>
      <c r="G17" s="13">
        <f>SUM(G9:G16)</f>
        <v>24288</v>
      </c>
      <c r="H17" s="13">
        <f>SUM(H9:H16)</f>
        <v>64666</v>
      </c>
      <c r="I17" s="13">
        <f>SUM(I9:I16)</f>
        <v>54574</v>
      </c>
      <c r="J17" s="13">
        <f>SUM(J9:J16)</f>
        <v>119795</v>
      </c>
      <c r="K17" s="13">
        <f>SUM(K9:K16)</f>
        <v>64867</v>
      </c>
      <c r="L17" s="13">
        <f>SUM(L9:L16)</f>
        <v>25807</v>
      </c>
      <c r="M17" s="13">
        <f>SUM(M9:M16)</f>
        <v>38582</v>
      </c>
      <c r="N17" s="13">
        <f>SUM(N9:N16)</f>
        <v>789697</v>
      </c>
    </row>
    <row r="18" spans="1:14" ht="15.75">
      <c r="A18" s="185" t="s">
        <v>381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</row>
    <row r="19" spans="1:14" ht="12.75">
      <c r="A19" s="64" t="s">
        <v>363</v>
      </c>
      <c r="B19" s="64" t="s">
        <v>364</v>
      </c>
      <c r="C19" s="64" t="s">
        <v>365</v>
      </c>
      <c r="D19" s="64" t="s">
        <v>366</v>
      </c>
      <c r="E19" s="64" t="s">
        <v>367</v>
      </c>
      <c r="F19" s="64" t="s">
        <v>368</v>
      </c>
      <c r="G19" s="64" t="s">
        <v>369</v>
      </c>
      <c r="H19" s="64" t="s">
        <v>370</v>
      </c>
      <c r="I19" s="64" t="s">
        <v>371</v>
      </c>
      <c r="J19" s="64" t="s">
        <v>372</v>
      </c>
      <c r="K19" s="64" t="s">
        <v>373</v>
      </c>
      <c r="L19" s="64" t="s">
        <v>374</v>
      </c>
      <c r="M19" s="64" t="s">
        <v>375</v>
      </c>
      <c r="N19" s="64" t="s">
        <v>376</v>
      </c>
    </row>
    <row r="20" spans="1:14" ht="12.75">
      <c r="A20" s="150" t="s">
        <v>78</v>
      </c>
      <c r="B20" s="20">
        <v>4528</v>
      </c>
      <c r="C20" s="20">
        <v>4505</v>
      </c>
      <c r="D20" s="20">
        <v>4531</v>
      </c>
      <c r="E20" s="20">
        <v>4532</v>
      </c>
      <c r="F20" s="20">
        <v>5866</v>
      </c>
      <c r="G20" s="20">
        <v>6331</v>
      </c>
      <c r="H20" s="20">
        <v>6329</v>
      </c>
      <c r="I20" s="20">
        <v>6430</v>
      </c>
      <c r="J20" s="20">
        <v>5869</v>
      </c>
      <c r="K20" s="20">
        <v>5800</v>
      </c>
      <c r="L20" s="20">
        <v>4695</v>
      </c>
      <c r="M20" s="20">
        <v>4703</v>
      </c>
      <c r="N20" s="20">
        <f aca="true" t="shared" si="1" ref="N20:N28">SUM(B20:M20)</f>
        <v>64119</v>
      </c>
    </row>
    <row r="21" spans="1:14" ht="12.75">
      <c r="A21" s="19" t="s">
        <v>382</v>
      </c>
      <c r="B21" s="20">
        <v>985</v>
      </c>
      <c r="C21" s="20">
        <v>978</v>
      </c>
      <c r="D21" s="20">
        <v>984</v>
      </c>
      <c r="E21" s="20">
        <v>984</v>
      </c>
      <c r="F21" s="20">
        <v>1360</v>
      </c>
      <c r="G21" s="20">
        <v>1487</v>
      </c>
      <c r="H21" s="20">
        <v>1455</v>
      </c>
      <c r="I21" s="20">
        <v>1479</v>
      </c>
      <c r="J21" s="20">
        <v>1297</v>
      </c>
      <c r="K21" s="20">
        <v>1326</v>
      </c>
      <c r="L21" s="20">
        <v>1029</v>
      </c>
      <c r="M21" s="20">
        <v>1024</v>
      </c>
      <c r="N21" s="20">
        <f t="shared" si="1"/>
        <v>14388</v>
      </c>
    </row>
    <row r="22" spans="1:14" ht="12.75">
      <c r="A22" s="150" t="s">
        <v>80</v>
      </c>
      <c r="B22" s="20">
        <v>10587</v>
      </c>
      <c r="C22" s="20">
        <v>11718</v>
      </c>
      <c r="D22" s="20">
        <v>10587</v>
      </c>
      <c r="E22" s="20">
        <v>23086</v>
      </c>
      <c r="F22" s="20">
        <v>23087</v>
      </c>
      <c r="G22" s="20">
        <v>10578</v>
      </c>
      <c r="H22" s="20">
        <v>10914</v>
      </c>
      <c r="I22" s="20">
        <v>10786</v>
      </c>
      <c r="J22" s="20">
        <v>23682</v>
      </c>
      <c r="K22" s="20">
        <v>10587</v>
      </c>
      <c r="L22" s="20">
        <v>10728</v>
      </c>
      <c r="M22" s="20">
        <v>23091</v>
      </c>
      <c r="N22" s="20">
        <f t="shared" si="1"/>
        <v>179431</v>
      </c>
    </row>
    <row r="23" spans="1:14" ht="12.75">
      <c r="A23" s="150" t="s">
        <v>81</v>
      </c>
      <c r="B23" s="20">
        <v>1154</v>
      </c>
      <c r="C23" s="20">
        <v>1175</v>
      </c>
      <c r="D23" s="20">
        <v>1620</v>
      </c>
      <c r="E23" s="20">
        <v>1311</v>
      </c>
      <c r="F23" s="20">
        <v>1327</v>
      </c>
      <c r="G23" s="20">
        <v>1240</v>
      </c>
      <c r="H23" s="20">
        <v>1151</v>
      </c>
      <c r="I23" s="20">
        <v>2130</v>
      </c>
      <c r="J23" s="20">
        <v>1132</v>
      </c>
      <c r="K23" s="20">
        <v>1635</v>
      </c>
      <c r="L23" s="20">
        <v>2402</v>
      </c>
      <c r="M23" s="20">
        <v>1240</v>
      </c>
      <c r="N23" s="20">
        <f t="shared" si="1"/>
        <v>17517</v>
      </c>
    </row>
    <row r="24" spans="1:14" ht="12.75">
      <c r="A24" s="150" t="s">
        <v>139</v>
      </c>
      <c r="B24" s="20">
        <v>23488</v>
      </c>
      <c r="C24" s="20">
        <v>24309</v>
      </c>
      <c r="D24" s="20">
        <v>5197</v>
      </c>
      <c r="E24" s="20">
        <v>4917</v>
      </c>
      <c r="F24" s="20">
        <v>4917</v>
      </c>
      <c r="G24" s="20">
        <v>7988</v>
      </c>
      <c r="H24" s="20">
        <v>8399</v>
      </c>
      <c r="I24" s="20">
        <v>1999</v>
      </c>
      <c r="J24" s="20">
        <v>4917</v>
      </c>
      <c r="K24" s="20">
        <v>4917</v>
      </c>
      <c r="L24" s="20">
        <v>2226</v>
      </c>
      <c r="M24" s="20">
        <v>5632</v>
      </c>
      <c r="N24" s="20">
        <f t="shared" si="1"/>
        <v>98906</v>
      </c>
    </row>
    <row r="25" spans="1:17" s="3" customFormat="1" ht="12.75">
      <c r="A25" s="150" t="s">
        <v>84</v>
      </c>
      <c r="B25" s="20"/>
      <c r="C25" s="20"/>
      <c r="D25" s="20">
        <v>36193</v>
      </c>
      <c r="E25" s="20">
        <v>36193</v>
      </c>
      <c r="F25" s="20">
        <v>36193</v>
      </c>
      <c r="G25" s="20">
        <v>650</v>
      </c>
      <c r="H25" s="20">
        <v>6217</v>
      </c>
      <c r="I25" s="20"/>
      <c r="J25" s="20">
        <v>36193</v>
      </c>
      <c r="K25" s="20">
        <v>36193</v>
      </c>
      <c r="L25" s="20">
        <v>2718</v>
      </c>
      <c r="M25" s="20"/>
      <c r="N25" s="20">
        <f t="shared" si="1"/>
        <v>190550</v>
      </c>
      <c r="O25" s="79"/>
      <c r="P25"/>
      <c r="Q25"/>
    </row>
    <row r="26" spans="1:14" ht="12.75">
      <c r="A26" s="150" t="s">
        <v>85</v>
      </c>
      <c r="B26" s="20">
        <v>168</v>
      </c>
      <c r="C26" s="20">
        <v>12508</v>
      </c>
      <c r="D26" s="20">
        <v>11094</v>
      </c>
      <c r="E26" s="20">
        <v>10740</v>
      </c>
      <c r="F26" s="20">
        <v>12341</v>
      </c>
      <c r="G26" s="20"/>
      <c r="H26" s="20">
        <v>17817</v>
      </c>
      <c r="I26" s="20">
        <v>20735</v>
      </c>
      <c r="J26" s="20"/>
      <c r="K26" s="20">
        <v>1387</v>
      </c>
      <c r="L26" s="20"/>
      <c r="M26" s="20"/>
      <c r="N26" s="20">
        <f t="shared" si="1"/>
        <v>86790</v>
      </c>
    </row>
    <row r="27" spans="1:14" ht="12.75">
      <c r="A27" s="150" t="s">
        <v>86</v>
      </c>
      <c r="B27" s="20">
        <v>2204</v>
      </c>
      <c r="C27" s="20"/>
      <c r="D27" s="20"/>
      <c r="E27" s="20">
        <v>2204</v>
      </c>
      <c r="F27" s="20"/>
      <c r="G27" s="20"/>
      <c r="H27" s="20">
        <v>2204</v>
      </c>
      <c r="I27" s="20"/>
      <c r="J27" s="20"/>
      <c r="K27" s="20">
        <v>2203</v>
      </c>
      <c r="L27" s="20"/>
      <c r="M27" s="20"/>
      <c r="N27" s="20">
        <f t="shared" si="1"/>
        <v>8815</v>
      </c>
    </row>
    <row r="28" spans="1:14" ht="12.75">
      <c r="A28" s="150" t="s">
        <v>383</v>
      </c>
      <c r="B28" s="20">
        <f>B77+B138-3241</f>
        <v>6010</v>
      </c>
      <c r="C28" s="20">
        <f>C77+C138</f>
        <v>9034</v>
      </c>
      <c r="D28" s="20">
        <f>D77+D138</f>
        <v>9120</v>
      </c>
      <c r="E28" s="20">
        <f>E77+E138</f>
        <v>11590</v>
      </c>
      <c r="F28" s="20">
        <f>F77+F138</f>
        <v>10436</v>
      </c>
      <c r="G28" s="20">
        <f>G77+G138</f>
        <v>10046</v>
      </c>
      <c r="H28" s="20">
        <f>H77+H138</f>
        <v>9505</v>
      </c>
      <c r="I28" s="20">
        <f>I77+I138</f>
        <v>11015</v>
      </c>
      <c r="J28" s="20">
        <f>J77+J138</f>
        <v>13597</v>
      </c>
      <c r="K28" s="20">
        <f>K77+K138</f>
        <v>9095</v>
      </c>
      <c r="L28" s="20">
        <f>L77+L138</f>
        <v>10396</v>
      </c>
      <c r="M28" s="20">
        <f>M77+M138+11297</f>
        <v>19337</v>
      </c>
      <c r="N28" s="20">
        <f t="shared" si="1"/>
        <v>129181</v>
      </c>
    </row>
    <row r="29" spans="1:15" ht="15.75">
      <c r="A29" s="187" t="s">
        <v>384</v>
      </c>
      <c r="B29" s="13">
        <f>SUM(B20:B28)</f>
        <v>49124</v>
      </c>
      <c r="C29" s="13">
        <f>SUM(C20:C28)</f>
        <v>64227</v>
      </c>
      <c r="D29" s="13">
        <f>SUM(D20:D28)</f>
        <v>79326</v>
      </c>
      <c r="E29" s="13">
        <f>SUM(E20:E28)</f>
        <v>95557</v>
      </c>
      <c r="F29" s="13">
        <f>SUM(F20:F28)</f>
        <v>95527</v>
      </c>
      <c r="G29" s="13">
        <f>SUM(G20:G28)</f>
        <v>38320</v>
      </c>
      <c r="H29" s="13">
        <f>SUM(H20:H28)</f>
        <v>63991</v>
      </c>
      <c r="I29" s="13">
        <f>SUM(I20:I28)</f>
        <v>54574</v>
      </c>
      <c r="J29" s="13">
        <f>SUM(J20:J28)</f>
        <v>86687</v>
      </c>
      <c r="K29" s="13">
        <f>SUM(K20:K28)</f>
        <v>73143</v>
      </c>
      <c r="L29" s="13">
        <f>SUM(L20:L28)</f>
        <v>34194</v>
      </c>
      <c r="M29" s="13">
        <f>SUM(M20:M28)</f>
        <v>55027</v>
      </c>
      <c r="N29" s="13">
        <f>SUM(N20:N28)</f>
        <v>789697</v>
      </c>
      <c r="O29" s="188"/>
    </row>
    <row r="30" spans="7:13" ht="12.75">
      <c r="G30" s="79"/>
      <c r="M30" s="79"/>
    </row>
    <row r="31" spans="7:13" ht="12.75">
      <c r="G31" s="79"/>
      <c r="H31" s="79"/>
      <c r="L31" s="79"/>
      <c r="M31" s="79"/>
    </row>
    <row r="32" spans="8:13" ht="12.75">
      <c r="H32" s="79"/>
      <c r="L32" s="79"/>
      <c r="M32" s="79"/>
    </row>
    <row r="34" ht="12.75">
      <c r="M34" s="79"/>
    </row>
    <row r="35" ht="12.75">
      <c r="M35" s="79"/>
    </row>
    <row r="62" ht="12.75">
      <c r="N62" s="1" t="s">
        <v>385</v>
      </c>
    </row>
    <row r="63" ht="12.75">
      <c r="N63" s="1"/>
    </row>
    <row r="64" ht="12.75">
      <c r="N64" s="1"/>
    </row>
    <row r="65" spans="1:14" ht="12.75">
      <c r="A65" s="2" t="s">
        <v>361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7" spans="1:14" ht="12.75">
      <c r="A67" s="3" t="s">
        <v>103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.75">
      <c r="A68" s="185" t="s">
        <v>362</v>
      </c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</row>
    <row r="69" spans="1:14" ht="12.75">
      <c r="A69" s="64" t="s">
        <v>363</v>
      </c>
      <c r="B69" s="64" t="s">
        <v>364</v>
      </c>
      <c r="C69" s="64" t="s">
        <v>365</v>
      </c>
      <c r="D69" s="64" t="s">
        <v>366</v>
      </c>
      <c r="E69" s="64" t="s">
        <v>367</v>
      </c>
      <c r="F69" s="64" t="s">
        <v>368</v>
      </c>
      <c r="G69" s="64" t="s">
        <v>369</v>
      </c>
      <c r="H69" s="64" t="s">
        <v>370</v>
      </c>
      <c r="I69" s="64" t="s">
        <v>371</v>
      </c>
      <c r="J69" s="64" t="s">
        <v>372</v>
      </c>
      <c r="K69" s="64" t="s">
        <v>373</v>
      </c>
      <c r="L69" s="64" t="s">
        <v>374</v>
      </c>
      <c r="M69" s="64" t="s">
        <v>375</v>
      </c>
      <c r="N69" s="64" t="s">
        <v>376</v>
      </c>
    </row>
    <row r="70" spans="1:14" ht="12.75">
      <c r="A70" s="157" t="s">
        <v>377</v>
      </c>
      <c r="B70" s="20"/>
      <c r="C70" s="20"/>
      <c r="D70" s="20">
        <v>573</v>
      </c>
      <c r="E70" s="20"/>
      <c r="F70" s="20">
        <v>572</v>
      </c>
      <c r="G70" s="20"/>
      <c r="H70" s="20">
        <v>72</v>
      </c>
      <c r="I70" s="20"/>
      <c r="J70" s="20">
        <v>832</v>
      </c>
      <c r="K70" s="20"/>
      <c r="L70" s="20">
        <v>51</v>
      </c>
      <c r="M70" s="20">
        <v>1000</v>
      </c>
      <c r="N70" s="20">
        <f>SUM(B70:M70)</f>
        <v>3100</v>
      </c>
    </row>
    <row r="71" spans="1:14" ht="12.75">
      <c r="A71" s="157" t="s">
        <v>378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4" ht="12.75" customHeight="1">
      <c r="A72" s="161" t="s">
        <v>135</v>
      </c>
      <c r="B72" s="20"/>
      <c r="C72" s="20">
        <v>10</v>
      </c>
      <c r="D72" s="20">
        <v>10</v>
      </c>
      <c r="E72" s="20">
        <v>10</v>
      </c>
      <c r="F72" s="20">
        <v>10</v>
      </c>
      <c r="G72" s="20">
        <v>10</v>
      </c>
      <c r="H72" s="20"/>
      <c r="I72" s="20">
        <v>10</v>
      </c>
      <c r="J72" s="20">
        <v>10</v>
      </c>
      <c r="K72" s="20">
        <v>10</v>
      </c>
      <c r="L72" s="20">
        <v>10</v>
      </c>
      <c r="M72" s="20">
        <v>10</v>
      </c>
      <c r="N72" s="20">
        <f aca="true" t="shared" si="2" ref="N72:N73">SUM(B72:M72)</f>
        <v>100</v>
      </c>
    </row>
    <row r="73" spans="1:14" ht="12.75">
      <c r="A73" s="161" t="s">
        <v>137</v>
      </c>
      <c r="B73" s="20">
        <v>22</v>
      </c>
      <c r="C73" s="20">
        <v>41</v>
      </c>
      <c r="D73" s="20">
        <v>22</v>
      </c>
      <c r="E73" s="20">
        <v>41</v>
      </c>
      <c r="F73" s="20">
        <v>45</v>
      </c>
      <c r="G73" s="20">
        <v>45</v>
      </c>
      <c r="H73" s="20">
        <v>68</v>
      </c>
      <c r="I73" s="20">
        <v>45</v>
      </c>
      <c r="J73" s="20">
        <v>41</v>
      </c>
      <c r="K73" s="20">
        <v>41</v>
      </c>
      <c r="L73" s="20">
        <v>23</v>
      </c>
      <c r="M73" s="20">
        <v>23</v>
      </c>
      <c r="N73" s="20">
        <f t="shared" si="2"/>
        <v>457</v>
      </c>
    </row>
    <row r="74" spans="1:14" ht="12.75">
      <c r="A74" s="161" t="s">
        <v>168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1:14" ht="12.75">
      <c r="A75" s="161" t="s">
        <v>138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6" spans="1:14" ht="12.75">
      <c r="A76" s="157" t="s">
        <v>169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20"/>
    </row>
    <row r="77" spans="1:15" s="144" customFormat="1" ht="12.75">
      <c r="A77" s="161" t="s">
        <v>379</v>
      </c>
      <c r="B77" s="20">
        <f>B90-SUM(B70:B76)</f>
        <v>6361</v>
      </c>
      <c r="C77" s="20">
        <f>C90-SUM(C70:C76)</f>
        <v>6119</v>
      </c>
      <c r="D77" s="20">
        <f>D90-SUM(D70:D76)</f>
        <v>6056</v>
      </c>
      <c r="E77" s="20">
        <f>E90-SUM(E70:E76)</f>
        <v>7349</v>
      </c>
      <c r="F77" s="20">
        <f>F90-SUM(F70:F76)</f>
        <v>6198</v>
      </c>
      <c r="G77" s="20">
        <f>G90-SUM(G70:G76)</f>
        <v>7124</v>
      </c>
      <c r="H77" s="20">
        <f>H90-SUM(H70:H76)</f>
        <v>6363</v>
      </c>
      <c r="I77" s="20">
        <f>I90-SUM(I70:I76)</f>
        <v>8099</v>
      </c>
      <c r="J77" s="20">
        <f>J90-SUM(J70:J76)</f>
        <v>10619</v>
      </c>
      <c r="K77" s="20">
        <f>K90-SUM(K70:K76)</f>
        <v>6116</v>
      </c>
      <c r="L77" s="20">
        <f>L90-SUM(L70:L76)</f>
        <v>7484</v>
      </c>
      <c r="M77" s="20">
        <f>M90-SUM(M70:M76)</f>
        <v>5132</v>
      </c>
      <c r="N77" s="20">
        <f>SUM(B77:M77)</f>
        <v>83020</v>
      </c>
      <c r="O77" s="189"/>
    </row>
    <row r="78" spans="1:14" ht="15.75">
      <c r="A78" s="186" t="s">
        <v>380</v>
      </c>
      <c r="B78" s="13">
        <f>SUM(B70:B77)</f>
        <v>6383</v>
      </c>
      <c r="C78" s="13">
        <f>SUM(C70:C77)</f>
        <v>6170</v>
      </c>
      <c r="D78" s="13">
        <f>SUM(D70:D77)</f>
        <v>6661</v>
      </c>
      <c r="E78" s="13">
        <f>SUM(E70:E77)</f>
        <v>7400</v>
      </c>
      <c r="F78" s="13">
        <f>SUM(F70:F77)</f>
        <v>6825</v>
      </c>
      <c r="G78" s="13">
        <f>SUM(G70:G77)</f>
        <v>7179</v>
      </c>
      <c r="H78" s="13">
        <f>SUM(H70:H77)</f>
        <v>6503</v>
      </c>
      <c r="I78" s="13">
        <f>SUM(I70:I77)</f>
        <v>8154</v>
      </c>
      <c r="J78" s="13">
        <f>SUM(J70:J77)</f>
        <v>11502</v>
      </c>
      <c r="K78" s="13">
        <f>SUM(K70:K77)</f>
        <v>6167</v>
      </c>
      <c r="L78" s="13">
        <f>SUM(L70:L77)</f>
        <v>7568</v>
      </c>
      <c r="M78" s="13">
        <f>SUM(M70:M77)</f>
        <v>6165</v>
      </c>
      <c r="N78" s="13">
        <f>SUM(N70:N77)</f>
        <v>86677</v>
      </c>
    </row>
    <row r="79" spans="1:15" s="3" customFormat="1" ht="15.75">
      <c r="A79" s="185" t="s">
        <v>381</v>
      </c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8"/>
    </row>
    <row r="80" spans="1:15" s="3" customFormat="1" ht="12.75">
      <c r="A80" s="64" t="s">
        <v>363</v>
      </c>
      <c r="B80" s="64" t="s">
        <v>364</v>
      </c>
      <c r="C80" s="64" t="s">
        <v>365</v>
      </c>
      <c r="D80" s="64" t="s">
        <v>366</v>
      </c>
      <c r="E80" s="64" t="s">
        <v>367</v>
      </c>
      <c r="F80" s="64" t="s">
        <v>368</v>
      </c>
      <c r="G80" s="64" t="s">
        <v>369</v>
      </c>
      <c r="H80" s="64" t="s">
        <v>370</v>
      </c>
      <c r="I80" s="64" t="s">
        <v>371</v>
      </c>
      <c r="J80" s="64" t="s">
        <v>372</v>
      </c>
      <c r="K80" s="64" t="s">
        <v>373</v>
      </c>
      <c r="L80" s="64" t="s">
        <v>374</v>
      </c>
      <c r="M80" s="64" t="s">
        <v>375</v>
      </c>
      <c r="N80" s="64" t="s">
        <v>376</v>
      </c>
      <c r="O80" s="188"/>
    </row>
    <row r="81" spans="1:14" ht="12.75">
      <c r="A81" s="150" t="s">
        <v>78</v>
      </c>
      <c r="B81" s="20">
        <v>3592</v>
      </c>
      <c r="C81" s="20">
        <v>3600</v>
      </c>
      <c r="D81" s="20">
        <v>3597</v>
      </c>
      <c r="E81" s="20">
        <v>4062</v>
      </c>
      <c r="F81" s="20">
        <v>3598</v>
      </c>
      <c r="G81" s="20">
        <v>4402</v>
      </c>
      <c r="H81" s="20">
        <v>3878</v>
      </c>
      <c r="I81" s="20">
        <v>4678</v>
      </c>
      <c r="J81" s="20">
        <v>7814</v>
      </c>
      <c r="K81" s="20">
        <v>3598</v>
      </c>
      <c r="L81" s="20">
        <v>4279</v>
      </c>
      <c r="M81" s="20">
        <v>3596</v>
      </c>
      <c r="N81" s="20">
        <f aca="true" t="shared" si="3" ref="N81:N83">SUM(B81:M81)</f>
        <v>50694</v>
      </c>
    </row>
    <row r="82" spans="1:14" ht="12.75">
      <c r="A82" s="19" t="s">
        <v>382</v>
      </c>
      <c r="B82" s="20">
        <v>980</v>
      </c>
      <c r="C82" s="20">
        <v>983</v>
      </c>
      <c r="D82" s="20">
        <v>983</v>
      </c>
      <c r="E82" s="20">
        <v>1116</v>
      </c>
      <c r="F82" s="20">
        <v>982</v>
      </c>
      <c r="G82" s="20">
        <v>1190</v>
      </c>
      <c r="H82" s="20">
        <v>1038</v>
      </c>
      <c r="I82" s="20">
        <v>1254</v>
      </c>
      <c r="J82" s="20">
        <v>2101</v>
      </c>
      <c r="K82" s="20">
        <v>982</v>
      </c>
      <c r="L82" s="20">
        <v>1185</v>
      </c>
      <c r="M82" s="20">
        <v>984</v>
      </c>
      <c r="N82" s="20">
        <f t="shared" si="3"/>
        <v>13778</v>
      </c>
    </row>
    <row r="83" spans="1:14" ht="12.75">
      <c r="A83" s="150" t="s">
        <v>80</v>
      </c>
      <c r="B83" s="20">
        <v>1576</v>
      </c>
      <c r="C83" s="20">
        <v>1576</v>
      </c>
      <c r="D83" s="20">
        <v>1670</v>
      </c>
      <c r="E83" s="20">
        <v>1576</v>
      </c>
      <c r="F83" s="20">
        <v>1599</v>
      </c>
      <c r="G83" s="20">
        <v>1576</v>
      </c>
      <c r="H83" s="20">
        <v>1576</v>
      </c>
      <c r="I83" s="20">
        <v>1576</v>
      </c>
      <c r="J83" s="20">
        <v>1576</v>
      </c>
      <c r="K83" s="20">
        <v>1576</v>
      </c>
      <c r="L83" s="20">
        <v>1678</v>
      </c>
      <c r="M83" s="20">
        <v>1575</v>
      </c>
      <c r="N83" s="20">
        <f t="shared" si="3"/>
        <v>19130</v>
      </c>
    </row>
    <row r="84" spans="1:14" ht="12.75">
      <c r="A84" s="150" t="s">
        <v>81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1:14" ht="12.75">
      <c r="A85" s="150" t="s">
        <v>139</v>
      </c>
      <c r="B85" s="20">
        <v>11</v>
      </c>
      <c r="C85" s="20">
        <v>11</v>
      </c>
      <c r="D85" s="20">
        <v>11</v>
      </c>
      <c r="E85" s="20">
        <v>11</v>
      </c>
      <c r="F85" s="20">
        <v>11</v>
      </c>
      <c r="G85" s="20">
        <v>11</v>
      </c>
      <c r="H85" s="20">
        <v>11</v>
      </c>
      <c r="I85" s="20">
        <v>11</v>
      </c>
      <c r="J85" s="20">
        <v>11</v>
      </c>
      <c r="K85" s="20">
        <v>11</v>
      </c>
      <c r="L85" s="20">
        <v>11</v>
      </c>
      <c r="M85" s="20">
        <v>10</v>
      </c>
      <c r="N85" s="20">
        <f aca="true" t="shared" si="4" ref="N85:N86">SUM(B85:M85)</f>
        <v>131</v>
      </c>
    </row>
    <row r="86" spans="1:14" ht="12.75">
      <c r="A86" s="150" t="s">
        <v>84</v>
      </c>
      <c r="B86" s="20">
        <v>224</v>
      </c>
      <c r="C86" s="20"/>
      <c r="D86" s="20">
        <v>400</v>
      </c>
      <c r="E86" s="20">
        <v>635</v>
      </c>
      <c r="F86" s="20">
        <v>635</v>
      </c>
      <c r="G86" s="20"/>
      <c r="H86" s="20"/>
      <c r="I86" s="20">
        <v>635</v>
      </c>
      <c r="J86" s="20"/>
      <c r="K86" s="20"/>
      <c r="L86" s="20">
        <v>415</v>
      </c>
      <c r="M86" s="20"/>
      <c r="N86" s="20">
        <f t="shared" si="4"/>
        <v>2944</v>
      </c>
    </row>
    <row r="87" spans="1:14" ht="12.75">
      <c r="A87" s="150" t="s">
        <v>85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14" ht="12.75">
      <c r="A88" s="150" t="s">
        <v>86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12.75">
      <c r="A89" s="150" t="s">
        <v>383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1:14" ht="15.75">
      <c r="A90" s="187" t="s">
        <v>384</v>
      </c>
      <c r="B90" s="13">
        <f>SUM(B81:B89)</f>
        <v>6383</v>
      </c>
      <c r="C90" s="13">
        <f>SUM(C81:C89)</f>
        <v>6170</v>
      </c>
      <c r="D90" s="13">
        <f>SUM(D81:D89)</f>
        <v>6661</v>
      </c>
      <c r="E90" s="13">
        <f>SUM(E81:E89)</f>
        <v>7400</v>
      </c>
      <c r="F90" s="13">
        <f>SUM(F81:F89)</f>
        <v>6825</v>
      </c>
      <c r="G90" s="13">
        <f>SUM(G81:G89)</f>
        <v>7179</v>
      </c>
      <c r="H90" s="13">
        <f>SUM(H81:H89)</f>
        <v>6503</v>
      </c>
      <c r="I90" s="13">
        <f>SUM(I81:I89)</f>
        <v>8154</v>
      </c>
      <c r="J90" s="13">
        <f>SUM(J81:J89)</f>
        <v>11502</v>
      </c>
      <c r="K90" s="13">
        <f>SUM(K81:K89)</f>
        <v>6167</v>
      </c>
      <c r="L90" s="13">
        <f>SUM(L81:L89)</f>
        <v>7568</v>
      </c>
      <c r="M90" s="13">
        <f>SUM(M81:M89)</f>
        <v>6165</v>
      </c>
      <c r="N90" s="13">
        <f>SUM(N81:N89)</f>
        <v>86677</v>
      </c>
    </row>
    <row r="91" spans="1:1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5" s="3" customFormat="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88"/>
    </row>
    <row r="123" ht="12.75">
      <c r="N123" s="1" t="s">
        <v>385</v>
      </c>
    </row>
    <row r="124" ht="12.75">
      <c r="N124" s="1"/>
    </row>
    <row r="125" ht="12.75">
      <c r="N125" s="1"/>
    </row>
    <row r="126" spans="1:14" ht="12.75">
      <c r="A126" s="2" t="s">
        <v>361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8" spans="1:14" ht="12.75">
      <c r="A128" s="3" t="s">
        <v>116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.75">
      <c r="A129" s="185" t="s">
        <v>362</v>
      </c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</row>
    <row r="130" spans="1:14" ht="12.75">
      <c r="A130" s="64" t="s">
        <v>363</v>
      </c>
      <c r="B130" s="64" t="s">
        <v>364</v>
      </c>
      <c r="C130" s="64" t="s">
        <v>365</v>
      </c>
      <c r="D130" s="64" t="s">
        <v>366</v>
      </c>
      <c r="E130" s="64" t="s">
        <v>367</v>
      </c>
      <c r="F130" s="64" t="s">
        <v>368</v>
      </c>
      <c r="G130" s="64" t="s">
        <v>369</v>
      </c>
      <c r="H130" s="64" t="s">
        <v>370</v>
      </c>
      <c r="I130" s="64" t="s">
        <v>371</v>
      </c>
      <c r="J130" s="64" t="s">
        <v>372</v>
      </c>
      <c r="K130" s="64" t="s">
        <v>373</v>
      </c>
      <c r="L130" s="64" t="s">
        <v>374</v>
      </c>
      <c r="M130" s="64" t="s">
        <v>375</v>
      </c>
      <c r="N130" s="64" t="s">
        <v>376</v>
      </c>
    </row>
    <row r="131" spans="1:14" ht="12.75">
      <c r="A131" s="157" t="s">
        <v>377</v>
      </c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</row>
    <row r="132" spans="1:14" ht="12.75">
      <c r="A132" s="157" t="s">
        <v>378</v>
      </c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</row>
    <row r="133" spans="1:14" ht="12.75">
      <c r="A133" s="161" t="s">
        <v>135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</row>
    <row r="134" spans="1:14" ht="12.75">
      <c r="A134" s="161" t="s">
        <v>137</v>
      </c>
      <c r="B134" s="20">
        <v>20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>
        <f>SUM(B134:M134)</f>
        <v>20</v>
      </c>
    </row>
    <row r="135" spans="1:14" ht="12.75">
      <c r="A135" s="161" t="s">
        <v>168</v>
      </c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</row>
    <row r="136" spans="1:14" ht="12.75">
      <c r="A136" s="161" t="s">
        <v>138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</row>
    <row r="137" spans="1:14" ht="12.75">
      <c r="A137" s="157" t="s">
        <v>169</v>
      </c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</row>
    <row r="138" spans="1:14" ht="12.75">
      <c r="A138" s="161" t="s">
        <v>379</v>
      </c>
      <c r="B138" s="20">
        <f>B151-SUM(B131:B137)</f>
        <v>2890</v>
      </c>
      <c r="C138" s="20">
        <f>C151-SUM(C131:C137)</f>
        <v>2915</v>
      </c>
      <c r="D138" s="20">
        <f>D151-SUM(D131:D137)</f>
        <v>3064</v>
      </c>
      <c r="E138" s="20">
        <f>E151-SUM(E131:E137)</f>
        <v>4241</v>
      </c>
      <c r="F138" s="20">
        <f>F151-SUM(F131:F137)</f>
        <v>4238</v>
      </c>
      <c r="G138" s="20">
        <f>G151-SUM(G131:G137)</f>
        <v>2922</v>
      </c>
      <c r="H138" s="20">
        <f>H151-SUM(H131:H137)</f>
        <v>3142</v>
      </c>
      <c r="I138" s="20">
        <f>I151-SUM(I131:I137)</f>
        <v>2916</v>
      </c>
      <c r="J138" s="20">
        <f>J151-SUM(J131:J137)</f>
        <v>2978</v>
      </c>
      <c r="K138" s="20">
        <f>K151-SUM(K131:K137)</f>
        <v>2979</v>
      </c>
      <c r="L138" s="20">
        <f>L151-SUM(L131:L137)</f>
        <v>2912</v>
      </c>
      <c r="M138" s="20">
        <f>M151-SUM(M131:M137)</f>
        <v>2908</v>
      </c>
      <c r="N138" s="20">
        <f>SUM(B138:M138)</f>
        <v>38105</v>
      </c>
    </row>
    <row r="139" spans="1:14" ht="15.75">
      <c r="A139" s="186" t="s">
        <v>380</v>
      </c>
      <c r="B139" s="13">
        <f>SUM(B131:B138)</f>
        <v>2910</v>
      </c>
      <c r="C139" s="13">
        <f>SUM(C131:C138)</f>
        <v>2915</v>
      </c>
      <c r="D139" s="13">
        <f>SUM(D131:D138)</f>
        <v>3064</v>
      </c>
      <c r="E139" s="13">
        <f>SUM(E131:E138)</f>
        <v>4241</v>
      </c>
      <c r="F139" s="13">
        <f>SUM(F131:F138)</f>
        <v>4238</v>
      </c>
      <c r="G139" s="13">
        <f>SUM(G131:G138)</f>
        <v>2922</v>
      </c>
      <c r="H139" s="13">
        <f>SUM(H131:H138)</f>
        <v>3142</v>
      </c>
      <c r="I139" s="13">
        <f>SUM(I131:I138)</f>
        <v>2916</v>
      </c>
      <c r="J139" s="13">
        <f>SUM(J131:J138)</f>
        <v>2978</v>
      </c>
      <c r="K139" s="13">
        <f>SUM(K131:K138)</f>
        <v>2979</v>
      </c>
      <c r="L139" s="13">
        <f>SUM(L131:L138)</f>
        <v>2912</v>
      </c>
      <c r="M139" s="13">
        <f>SUM(M131:M138)</f>
        <v>2908</v>
      </c>
      <c r="N139" s="13">
        <f>SUM(N131:N138)</f>
        <v>38125</v>
      </c>
    </row>
    <row r="140" spans="1:14" ht="15.75">
      <c r="A140" s="185" t="s">
        <v>381</v>
      </c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</row>
    <row r="141" spans="1:14" ht="12.75">
      <c r="A141" s="64" t="s">
        <v>363</v>
      </c>
      <c r="B141" s="64" t="s">
        <v>364</v>
      </c>
      <c r="C141" s="64" t="s">
        <v>365</v>
      </c>
      <c r="D141" s="64" t="s">
        <v>366</v>
      </c>
      <c r="E141" s="64" t="s">
        <v>367</v>
      </c>
      <c r="F141" s="64" t="s">
        <v>368</v>
      </c>
      <c r="G141" s="64" t="s">
        <v>369</v>
      </c>
      <c r="H141" s="64" t="s">
        <v>370</v>
      </c>
      <c r="I141" s="64" t="s">
        <v>371</v>
      </c>
      <c r="J141" s="64" t="s">
        <v>372</v>
      </c>
      <c r="K141" s="64" t="s">
        <v>373</v>
      </c>
      <c r="L141" s="64" t="s">
        <v>374</v>
      </c>
      <c r="M141" s="64" t="s">
        <v>375</v>
      </c>
      <c r="N141" s="64" t="s">
        <v>376</v>
      </c>
    </row>
    <row r="142" spans="1:14" ht="12.75">
      <c r="A142" s="150" t="s">
        <v>78</v>
      </c>
      <c r="B142" s="20">
        <v>1738</v>
      </c>
      <c r="C142" s="20">
        <v>1742</v>
      </c>
      <c r="D142" s="20">
        <v>1740</v>
      </c>
      <c r="E142" s="20">
        <v>1742</v>
      </c>
      <c r="F142" s="20">
        <v>1740</v>
      </c>
      <c r="G142" s="20">
        <v>1748</v>
      </c>
      <c r="H142" s="20">
        <v>1920</v>
      </c>
      <c r="I142" s="20">
        <v>1742</v>
      </c>
      <c r="J142" s="20">
        <v>1741</v>
      </c>
      <c r="K142" s="20">
        <v>1742</v>
      </c>
      <c r="L142" s="20">
        <v>1740</v>
      </c>
      <c r="M142" s="20">
        <v>1735</v>
      </c>
      <c r="N142" s="20">
        <f aca="true" t="shared" si="5" ref="N142:N144">SUM(B142:M142)</f>
        <v>21070</v>
      </c>
    </row>
    <row r="143" spans="1:14" ht="12.75">
      <c r="A143" s="19" t="s">
        <v>382</v>
      </c>
      <c r="B143" s="20">
        <v>451</v>
      </c>
      <c r="C143" s="20">
        <v>452</v>
      </c>
      <c r="D143" s="20">
        <v>451</v>
      </c>
      <c r="E143" s="20">
        <v>453</v>
      </c>
      <c r="F143" s="20">
        <v>452</v>
      </c>
      <c r="G143" s="20">
        <v>453</v>
      </c>
      <c r="H143" s="20">
        <v>501</v>
      </c>
      <c r="I143" s="20">
        <v>453</v>
      </c>
      <c r="J143" s="20">
        <v>452</v>
      </c>
      <c r="K143" s="20">
        <v>452</v>
      </c>
      <c r="L143" s="20">
        <v>451</v>
      </c>
      <c r="M143" s="20">
        <v>451</v>
      </c>
      <c r="N143" s="20">
        <f t="shared" si="5"/>
        <v>5472</v>
      </c>
    </row>
    <row r="144" spans="1:14" ht="12.75">
      <c r="A144" s="150" t="s">
        <v>80</v>
      </c>
      <c r="B144" s="20">
        <v>692</v>
      </c>
      <c r="C144" s="20">
        <v>692</v>
      </c>
      <c r="D144" s="20">
        <v>692</v>
      </c>
      <c r="E144" s="20">
        <v>692</v>
      </c>
      <c r="F144" s="20">
        <v>692</v>
      </c>
      <c r="G144" s="20">
        <v>692</v>
      </c>
      <c r="H144" s="20">
        <v>692</v>
      </c>
      <c r="I144" s="20">
        <v>692</v>
      </c>
      <c r="J144" s="20">
        <v>692</v>
      </c>
      <c r="K144" s="20">
        <v>692</v>
      </c>
      <c r="L144" s="20">
        <v>692</v>
      </c>
      <c r="M144" s="20">
        <v>693</v>
      </c>
      <c r="N144" s="20">
        <f t="shared" si="5"/>
        <v>8305</v>
      </c>
    </row>
    <row r="145" spans="1:14" ht="12.75">
      <c r="A145" s="150" t="s">
        <v>81</v>
      </c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</row>
    <row r="146" spans="1:14" ht="12.75">
      <c r="A146" s="150" t="s">
        <v>139</v>
      </c>
      <c r="B146" s="20">
        <v>29</v>
      </c>
      <c r="C146" s="20">
        <v>29</v>
      </c>
      <c r="D146" s="20">
        <v>29</v>
      </c>
      <c r="E146" s="20">
        <v>29</v>
      </c>
      <c r="F146" s="20">
        <v>29</v>
      </c>
      <c r="G146" s="20">
        <v>29</v>
      </c>
      <c r="H146" s="20">
        <v>29</v>
      </c>
      <c r="I146" s="20">
        <v>29</v>
      </c>
      <c r="J146" s="20">
        <v>29</v>
      </c>
      <c r="K146" s="20">
        <v>29</v>
      </c>
      <c r="L146" s="20">
        <v>29</v>
      </c>
      <c r="M146" s="20">
        <v>29</v>
      </c>
      <c r="N146" s="20">
        <f aca="true" t="shared" si="6" ref="N146:N147">SUM(B146:M146)</f>
        <v>348</v>
      </c>
    </row>
    <row r="147" spans="1:14" ht="12.75">
      <c r="A147" s="150" t="s">
        <v>84</v>
      </c>
      <c r="B147" s="20"/>
      <c r="C147" s="20"/>
      <c r="D147" s="20">
        <v>152</v>
      </c>
      <c r="E147" s="20">
        <v>1325</v>
      </c>
      <c r="F147" s="20">
        <v>1325</v>
      </c>
      <c r="G147" s="20"/>
      <c r="H147" s="20"/>
      <c r="I147" s="20"/>
      <c r="J147" s="20">
        <v>64</v>
      </c>
      <c r="K147" s="20">
        <v>64</v>
      </c>
      <c r="L147" s="20"/>
      <c r="M147" s="20"/>
      <c r="N147" s="20">
        <f t="shared" si="6"/>
        <v>2930</v>
      </c>
    </row>
    <row r="148" spans="1:14" ht="12.75">
      <c r="A148" s="150" t="s">
        <v>85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</row>
    <row r="149" spans="1:14" ht="12.75">
      <c r="A149" s="150" t="s">
        <v>86</v>
      </c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</row>
    <row r="150" spans="1:14" ht="12.75">
      <c r="A150" s="150" t="s">
        <v>383</v>
      </c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</row>
    <row r="151" spans="1:14" ht="15.75">
      <c r="A151" s="187" t="s">
        <v>384</v>
      </c>
      <c r="B151" s="13">
        <f>SUM(B142:B150)</f>
        <v>2910</v>
      </c>
      <c r="C151" s="13">
        <f>SUM(C142:C150)</f>
        <v>2915</v>
      </c>
      <c r="D151" s="13">
        <f>SUM(D142:D150)</f>
        <v>3064</v>
      </c>
      <c r="E151" s="13">
        <f>SUM(E142:E150)</f>
        <v>4241</v>
      </c>
      <c r="F151" s="13">
        <f>SUM(F142:F150)</f>
        <v>4238</v>
      </c>
      <c r="G151" s="13">
        <f>SUM(G142:G150)</f>
        <v>2922</v>
      </c>
      <c r="H151" s="13">
        <f>SUM(H142:H150)</f>
        <v>3142</v>
      </c>
      <c r="I151" s="13">
        <f>SUM(I142:I150)</f>
        <v>2916</v>
      </c>
      <c r="J151" s="13">
        <f>SUM(J142:J150)</f>
        <v>2978</v>
      </c>
      <c r="K151" s="13">
        <f>SUM(K142:K150)</f>
        <v>2979</v>
      </c>
      <c r="L151" s="13">
        <f>SUM(L142:L150)</f>
        <v>2912</v>
      </c>
      <c r="M151" s="13">
        <f>SUM(M142:M150)</f>
        <v>2908</v>
      </c>
      <c r="N151" s="13">
        <f>SUM(N142:N150)</f>
        <v>38125</v>
      </c>
    </row>
  </sheetData>
  <sheetProtection selectLockedCells="1" selectUnlockedCells="1"/>
  <mergeCells count="9">
    <mergeCell ref="A4:N4"/>
    <mergeCell ref="A7:N7"/>
    <mergeCell ref="A18:N18"/>
    <mergeCell ref="A65:N65"/>
    <mergeCell ref="A68:N68"/>
    <mergeCell ref="A79:N79"/>
    <mergeCell ref="A126:N126"/>
    <mergeCell ref="A129:N129"/>
    <mergeCell ref="A140:N140"/>
  </mergeCells>
  <printOptions/>
  <pageMargins left="0.5902777777777778" right="0.5902777777777778" top="0.39375" bottom="0.39375" header="0.5118055555555555" footer="0.5118055555555555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workbookViewId="0" topLeftCell="A1">
      <selection activeCell="A3" sqref="A3"/>
    </sheetView>
  </sheetViews>
  <sheetFormatPr defaultColWidth="9.140625" defaultRowHeight="12.75"/>
  <cols>
    <col min="8" max="8" width="17.57421875" style="0" customWidth="1"/>
    <col min="9" max="11" width="10.57421875" style="0" customWidth="1"/>
  </cols>
  <sheetData>
    <row r="1" ht="12.75">
      <c r="L1" s="1" t="s">
        <v>8</v>
      </c>
    </row>
    <row r="3" spans="1:12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 t="s">
        <v>10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7" spans="1:11" ht="12.75">
      <c r="A7" s="8"/>
      <c r="B7" s="8"/>
      <c r="C7" s="8"/>
      <c r="D7" s="8"/>
      <c r="E7" s="8"/>
      <c r="F7" s="8"/>
      <c r="G7" s="8"/>
      <c r="H7" s="8"/>
      <c r="K7" s="1" t="s">
        <v>11</v>
      </c>
    </row>
    <row r="8" spans="1:12" ht="25.5">
      <c r="A8" s="9" t="s">
        <v>12</v>
      </c>
      <c r="B8" s="9"/>
      <c r="C8" s="9"/>
      <c r="D8" s="9"/>
      <c r="E8" s="9"/>
      <c r="F8" s="9"/>
      <c r="G8" s="9"/>
      <c r="H8" s="9"/>
      <c r="I8" s="10" t="s">
        <v>13</v>
      </c>
      <c r="J8" s="10" t="s">
        <v>14</v>
      </c>
      <c r="K8" s="11" t="s">
        <v>15</v>
      </c>
      <c r="L8" s="10" t="s">
        <v>16</v>
      </c>
    </row>
    <row r="9" spans="1:12" ht="12.75">
      <c r="A9" s="12" t="s">
        <v>17</v>
      </c>
      <c r="B9" s="12"/>
      <c r="C9" s="12"/>
      <c r="D9" s="12"/>
      <c r="E9" s="12"/>
      <c r="F9" s="12"/>
      <c r="G9" s="12"/>
      <c r="H9" s="12"/>
      <c r="I9" s="13">
        <f>I10+I17+I24+I35</f>
        <v>485310</v>
      </c>
      <c r="J9" s="13">
        <f>J10+J17+J24+J35</f>
        <v>518307</v>
      </c>
      <c r="K9" s="13"/>
      <c r="L9" s="13"/>
    </row>
    <row r="10" spans="1:12" ht="12.75">
      <c r="A10" s="14"/>
      <c r="B10" s="15" t="s">
        <v>18</v>
      </c>
      <c r="C10" s="15"/>
      <c r="D10" s="15"/>
      <c r="E10" s="15"/>
      <c r="F10" s="15"/>
      <c r="G10" s="15"/>
      <c r="H10" s="15"/>
      <c r="I10" s="16">
        <f>SUM(I11:I16)</f>
        <v>177054</v>
      </c>
      <c r="J10" s="16">
        <f>SUM(J11:J16)</f>
        <v>208815</v>
      </c>
      <c r="K10" s="16"/>
      <c r="L10" s="16"/>
    </row>
    <row r="11" spans="1:12" ht="12.75">
      <c r="A11" s="17"/>
      <c r="B11" s="18"/>
      <c r="C11" s="19" t="s">
        <v>19</v>
      </c>
      <c r="D11" s="19"/>
      <c r="E11" s="19"/>
      <c r="F11" s="19"/>
      <c r="G11" s="19"/>
      <c r="H11" s="19"/>
      <c r="I11" s="20">
        <v>148019</v>
      </c>
      <c r="J11" s="20">
        <v>182532</v>
      </c>
      <c r="K11" s="20"/>
      <c r="L11" s="21"/>
    </row>
    <row r="12" spans="1:12" ht="12.75">
      <c r="A12" s="17"/>
      <c r="B12" s="22"/>
      <c r="C12" s="19" t="s">
        <v>20</v>
      </c>
      <c r="D12" s="19"/>
      <c r="E12" s="19"/>
      <c r="F12" s="19"/>
      <c r="G12" s="19"/>
      <c r="H12" s="19"/>
      <c r="I12" s="20"/>
      <c r="J12" s="20"/>
      <c r="K12" s="20"/>
      <c r="L12" s="21"/>
    </row>
    <row r="13" spans="1:12" ht="12.75">
      <c r="A13" s="17"/>
      <c r="B13" s="22"/>
      <c r="C13" s="19" t="s">
        <v>21</v>
      </c>
      <c r="D13" s="19"/>
      <c r="E13" s="19"/>
      <c r="F13" s="19"/>
      <c r="G13" s="19"/>
      <c r="H13" s="19"/>
      <c r="I13" s="20"/>
      <c r="J13" s="20"/>
      <c r="K13" s="20"/>
      <c r="L13" s="21"/>
    </row>
    <row r="14" spans="1:12" ht="12.75">
      <c r="A14" s="17"/>
      <c r="B14" s="22"/>
      <c r="C14" s="19" t="s">
        <v>22</v>
      </c>
      <c r="D14" s="19"/>
      <c r="E14" s="19"/>
      <c r="F14" s="19"/>
      <c r="G14" s="19"/>
      <c r="H14" s="19"/>
      <c r="I14" s="20"/>
      <c r="J14" s="20"/>
      <c r="K14" s="20"/>
      <c r="L14" s="21"/>
    </row>
    <row r="15" spans="1:12" ht="12.75">
      <c r="A15" s="17"/>
      <c r="B15" s="22"/>
      <c r="C15" s="19" t="s">
        <v>23</v>
      </c>
      <c r="D15" s="19"/>
      <c r="E15" s="19"/>
      <c r="F15" s="19"/>
      <c r="G15" s="19"/>
      <c r="H15" s="19"/>
      <c r="I15" s="20"/>
      <c r="J15" s="20"/>
      <c r="K15" s="20"/>
      <c r="L15" s="21"/>
    </row>
    <row r="16" spans="1:12" ht="12.75">
      <c r="A16" s="17"/>
      <c r="B16" s="22"/>
      <c r="C16" s="23" t="s">
        <v>24</v>
      </c>
      <c r="D16" s="23"/>
      <c r="E16" s="23"/>
      <c r="F16" s="23"/>
      <c r="G16" s="23"/>
      <c r="H16" s="23"/>
      <c r="I16" s="20">
        <v>29035</v>
      </c>
      <c r="J16" s="20">
        <v>26283</v>
      </c>
      <c r="K16" s="20"/>
      <c r="L16" s="21"/>
    </row>
    <row r="17" spans="1:12" ht="12.75">
      <c r="A17" s="14"/>
      <c r="B17" s="24" t="s">
        <v>25</v>
      </c>
      <c r="C17" s="24"/>
      <c r="D17" s="24"/>
      <c r="E17" s="24"/>
      <c r="F17" s="24"/>
      <c r="G17" s="24"/>
      <c r="H17" s="24"/>
      <c r="I17" s="16">
        <f>SUM(I18:I23)</f>
        <v>203800</v>
      </c>
      <c r="J17" s="16">
        <f>SUM(J18:J23)</f>
        <v>203800</v>
      </c>
      <c r="K17" s="16"/>
      <c r="L17" s="16"/>
    </row>
    <row r="18" spans="1:12" ht="12.75">
      <c r="A18" s="17"/>
      <c r="B18" s="25"/>
      <c r="C18" s="26" t="s">
        <v>26</v>
      </c>
      <c r="D18" s="26"/>
      <c r="E18" s="26"/>
      <c r="F18" s="26"/>
      <c r="G18" s="26"/>
      <c r="H18" s="26"/>
      <c r="I18" s="20"/>
      <c r="J18" s="20"/>
      <c r="K18" s="20"/>
      <c r="L18" s="21"/>
    </row>
    <row r="19" spans="1:12" ht="12.75" customHeight="1">
      <c r="A19" s="17"/>
      <c r="B19" s="27"/>
      <c r="C19" s="28" t="s">
        <v>27</v>
      </c>
      <c r="D19" s="28"/>
      <c r="E19" s="28"/>
      <c r="F19" s="28"/>
      <c r="G19" s="28"/>
      <c r="H19" s="28"/>
      <c r="I19" s="20"/>
      <c r="J19" s="20"/>
      <c r="K19" s="20"/>
      <c r="L19" s="21"/>
    </row>
    <row r="20" spans="1:12" ht="12.75">
      <c r="A20" s="17"/>
      <c r="B20" s="27"/>
      <c r="C20" s="26" t="s">
        <v>28</v>
      </c>
      <c r="D20" s="26"/>
      <c r="E20" s="26"/>
      <c r="F20" s="26"/>
      <c r="G20" s="26"/>
      <c r="H20" s="26"/>
      <c r="I20" s="20"/>
      <c r="J20" s="20"/>
      <c r="K20" s="20"/>
      <c r="L20" s="21"/>
    </row>
    <row r="21" spans="1:12" ht="12.75">
      <c r="A21" s="17"/>
      <c r="B21" s="27"/>
      <c r="C21" s="26" t="s">
        <v>29</v>
      </c>
      <c r="D21" s="26"/>
      <c r="E21" s="26"/>
      <c r="F21" s="26"/>
      <c r="G21" s="26"/>
      <c r="H21" s="26"/>
      <c r="I21" s="20">
        <v>160000</v>
      </c>
      <c r="J21" s="20">
        <v>160000</v>
      </c>
      <c r="K21" s="20"/>
      <c r="L21" s="21"/>
    </row>
    <row r="22" spans="1:12" ht="12.75">
      <c r="A22" s="17"/>
      <c r="B22" s="27"/>
      <c r="C22" s="26" t="s">
        <v>30</v>
      </c>
      <c r="D22" s="26"/>
      <c r="E22" s="26"/>
      <c r="F22" s="26"/>
      <c r="G22" s="26"/>
      <c r="H22" s="26"/>
      <c r="I22" s="20">
        <v>42500</v>
      </c>
      <c r="J22" s="20">
        <v>42500</v>
      </c>
      <c r="K22" s="20"/>
      <c r="L22" s="21"/>
    </row>
    <row r="23" spans="1:12" ht="12.75">
      <c r="A23" s="17"/>
      <c r="B23" s="27"/>
      <c r="C23" s="26" t="s">
        <v>31</v>
      </c>
      <c r="D23" s="26"/>
      <c r="E23" s="26"/>
      <c r="F23" s="26"/>
      <c r="G23" s="26"/>
      <c r="H23" s="26"/>
      <c r="I23" s="20">
        <v>1300</v>
      </c>
      <c r="J23" s="20">
        <v>1300</v>
      </c>
      <c r="K23" s="20"/>
      <c r="L23" s="21"/>
    </row>
    <row r="24" spans="1:12" ht="12.75">
      <c r="A24" s="14"/>
      <c r="B24" s="24" t="s">
        <v>32</v>
      </c>
      <c r="C24" s="24"/>
      <c r="D24" s="24"/>
      <c r="E24" s="24"/>
      <c r="F24" s="24"/>
      <c r="G24" s="24"/>
      <c r="H24" s="24"/>
      <c r="I24" s="16">
        <f>SUM(I25:I34)</f>
        <v>104456</v>
      </c>
      <c r="J24" s="16">
        <f>SUM(J25:J34)</f>
        <v>104742</v>
      </c>
      <c r="K24" s="16"/>
      <c r="L24" s="16"/>
    </row>
    <row r="25" spans="1:12" ht="12.75">
      <c r="A25" s="17"/>
      <c r="B25" s="25"/>
      <c r="C25" s="29" t="s">
        <v>33</v>
      </c>
      <c r="D25" s="29"/>
      <c r="E25" s="29"/>
      <c r="F25" s="29"/>
      <c r="G25" s="29"/>
      <c r="H25" s="29"/>
      <c r="I25" s="20"/>
      <c r="J25" s="20"/>
      <c r="K25" s="20"/>
      <c r="L25" s="21"/>
    </row>
    <row r="26" spans="1:12" ht="12.75">
      <c r="A26" s="17"/>
      <c r="B26" s="27"/>
      <c r="C26" s="29" t="s">
        <v>34</v>
      </c>
      <c r="D26" s="29"/>
      <c r="E26" s="29"/>
      <c r="F26" s="29"/>
      <c r="G26" s="29"/>
      <c r="H26" s="29"/>
      <c r="I26" s="20">
        <v>45490</v>
      </c>
      <c r="J26" s="20">
        <v>45590</v>
      </c>
      <c r="K26" s="20"/>
      <c r="L26" s="21"/>
    </row>
    <row r="27" spans="1:12" ht="12.75">
      <c r="A27" s="17"/>
      <c r="B27" s="27"/>
      <c r="C27" s="29" t="s">
        <v>35</v>
      </c>
      <c r="D27" s="29"/>
      <c r="E27" s="29"/>
      <c r="F27" s="29"/>
      <c r="G27" s="29"/>
      <c r="H27" s="29"/>
      <c r="I27" s="20">
        <v>885</v>
      </c>
      <c r="J27" s="20">
        <v>955</v>
      </c>
      <c r="K27" s="20"/>
      <c r="L27" s="21"/>
    </row>
    <row r="28" spans="1:12" ht="12.75">
      <c r="A28" s="17"/>
      <c r="B28" s="27"/>
      <c r="C28" s="26" t="s">
        <v>36</v>
      </c>
      <c r="D28" s="26"/>
      <c r="E28" s="26"/>
      <c r="F28" s="26"/>
      <c r="G28" s="26"/>
      <c r="H28" s="26"/>
      <c r="I28" s="20">
        <v>9143</v>
      </c>
      <c r="J28" s="20">
        <v>9143</v>
      </c>
      <c r="K28" s="20"/>
      <c r="L28" s="21"/>
    </row>
    <row r="29" spans="1:12" ht="12.75">
      <c r="A29" s="17"/>
      <c r="B29" s="27"/>
      <c r="C29" s="26" t="s">
        <v>37</v>
      </c>
      <c r="D29" s="26"/>
      <c r="E29" s="26"/>
      <c r="F29" s="26"/>
      <c r="G29" s="26"/>
      <c r="H29" s="26"/>
      <c r="I29" s="20">
        <v>5093</v>
      </c>
      <c r="J29" s="20">
        <v>5093</v>
      </c>
      <c r="K29" s="20"/>
      <c r="L29" s="21"/>
    </row>
    <row r="30" spans="1:12" ht="12.75">
      <c r="A30" s="17"/>
      <c r="B30" s="27"/>
      <c r="C30" s="19" t="s">
        <v>38</v>
      </c>
      <c r="D30" s="19"/>
      <c r="E30" s="19"/>
      <c r="F30" s="19"/>
      <c r="G30" s="19"/>
      <c r="H30" s="19"/>
      <c r="I30" s="20">
        <v>14911</v>
      </c>
      <c r="J30" s="20">
        <v>14957</v>
      </c>
      <c r="K30" s="20"/>
      <c r="L30" s="21"/>
    </row>
    <row r="31" spans="1:12" ht="12.75">
      <c r="A31" s="17"/>
      <c r="B31" s="27"/>
      <c r="C31" s="19" t="s">
        <v>39</v>
      </c>
      <c r="D31" s="19"/>
      <c r="E31" s="19"/>
      <c r="F31" s="19"/>
      <c r="G31" s="19"/>
      <c r="H31" s="19"/>
      <c r="I31" s="20">
        <v>24070</v>
      </c>
      <c r="J31" s="20">
        <v>24070</v>
      </c>
      <c r="K31" s="20"/>
      <c r="L31" s="21"/>
    </row>
    <row r="32" spans="1:12" ht="12.75">
      <c r="A32" s="17"/>
      <c r="B32" s="27"/>
      <c r="C32" s="19" t="s">
        <v>40</v>
      </c>
      <c r="D32" s="19"/>
      <c r="E32" s="19"/>
      <c r="F32" s="19"/>
      <c r="G32" s="19"/>
      <c r="H32" s="19"/>
      <c r="I32" s="20">
        <v>75</v>
      </c>
      <c r="J32" s="20">
        <v>75</v>
      </c>
      <c r="K32" s="20"/>
      <c r="L32" s="21"/>
    </row>
    <row r="33" spans="1:12" ht="12.75">
      <c r="A33" s="17"/>
      <c r="B33" s="27"/>
      <c r="C33" s="26" t="s">
        <v>41</v>
      </c>
      <c r="D33" s="26"/>
      <c r="E33" s="26"/>
      <c r="F33" s="26"/>
      <c r="G33" s="26"/>
      <c r="H33" s="26"/>
      <c r="I33" s="20">
        <v>2500</v>
      </c>
      <c r="J33" s="20">
        <v>2500</v>
      </c>
      <c r="K33" s="20"/>
      <c r="L33" s="21"/>
    </row>
    <row r="34" spans="1:12" ht="12.75">
      <c r="A34" s="17"/>
      <c r="B34" s="30"/>
      <c r="C34" s="26" t="s">
        <v>42</v>
      </c>
      <c r="D34" s="26"/>
      <c r="E34" s="26"/>
      <c r="F34" s="26"/>
      <c r="G34" s="26"/>
      <c r="H34" s="26"/>
      <c r="I34" s="20">
        <v>2289</v>
      </c>
      <c r="J34" s="20">
        <v>2359</v>
      </c>
      <c r="K34" s="20"/>
      <c r="L34" s="21"/>
    </row>
    <row r="35" spans="1:12" ht="12.75">
      <c r="A35" s="14"/>
      <c r="B35" s="24" t="s">
        <v>43</v>
      </c>
      <c r="C35" s="24"/>
      <c r="D35" s="24"/>
      <c r="E35" s="24"/>
      <c r="F35" s="24"/>
      <c r="G35" s="24"/>
      <c r="H35" s="24"/>
      <c r="I35" s="16">
        <f>SUM(I36:I38)</f>
        <v>0</v>
      </c>
      <c r="J35" s="16">
        <f>SUM(J36:J38)</f>
        <v>950</v>
      </c>
      <c r="K35" s="16"/>
      <c r="L35" s="16"/>
    </row>
    <row r="36" spans="1:12" ht="12.75">
      <c r="A36" s="17"/>
      <c r="B36" s="31"/>
      <c r="C36" s="26" t="s">
        <v>44</v>
      </c>
      <c r="D36" s="26"/>
      <c r="E36" s="26"/>
      <c r="F36" s="26"/>
      <c r="G36" s="26"/>
      <c r="H36" s="26"/>
      <c r="I36" s="20"/>
      <c r="J36" s="20"/>
      <c r="K36" s="20"/>
      <c r="L36" s="21"/>
    </row>
    <row r="37" spans="1:12" ht="12.75">
      <c r="A37" s="17"/>
      <c r="B37" s="32"/>
      <c r="C37" s="26" t="s">
        <v>45</v>
      </c>
      <c r="D37" s="26"/>
      <c r="E37" s="26"/>
      <c r="F37" s="26"/>
      <c r="G37" s="26"/>
      <c r="H37" s="26"/>
      <c r="I37" s="20"/>
      <c r="J37" s="20"/>
      <c r="K37" s="20"/>
      <c r="L37" s="21"/>
    </row>
    <row r="38" spans="1:12" ht="12.75">
      <c r="A38" s="17"/>
      <c r="B38" s="32"/>
      <c r="C38" s="26" t="s">
        <v>46</v>
      </c>
      <c r="D38" s="26"/>
      <c r="E38" s="26"/>
      <c r="F38" s="26"/>
      <c r="G38" s="26"/>
      <c r="H38" s="26"/>
      <c r="I38" s="20"/>
      <c r="J38" s="20">
        <v>950</v>
      </c>
      <c r="K38" s="20"/>
      <c r="L38" s="21"/>
    </row>
    <row r="39" spans="1:12" ht="12.75">
      <c r="A39" s="33"/>
      <c r="B39" s="33"/>
      <c r="C39" s="33"/>
      <c r="D39" s="33"/>
      <c r="E39" s="33"/>
      <c r="F39" s="33"/>
      <c r="G39" s="33"/>
      <c r="H39" s="33"/>
      <c r="I39" s="20"/>
      <c r="J39" s="20"/>
      <c r="K39" s="20"/>
      <c r="L39" s="21"/>
    </row>
    <row r="40" spans="1:12" ht="12.75">
      <c r="A40" s="12" t="s">
        <v>47</v>
      </c>
      <c r="B40" s="12"/>
      <c r="C40" s="12"/>
      <c r="D40" s="12"/>
      <c r="E40" s="12"/>
      <c r="F40" s="12"/>
      <c r="G40" s="12"/>
      <c r="H40" s="12"/>
      <c r="I40" s="13">
        <f>I41+I47+I53</f>
        <v>90936</v>
      </c>
      <c r="J40" s="13">
        <f>J41+J47+J53</f>
        <v>140116</v>
      </c>
      <c r="K40" s="13"/>
      <c r="L40" s="13"/>
    </row>
    <row r="41" spans="1:12" ht="12.75">
      <c r="A41" s="34"/>
      <c r="B41" s="35" t="s">
        <v>48</v>
      </c>
      <c r="C41" s="35"/>
      <c r="D41" s="35"/>
      <c r="E41" s="35"/>
      <c r="F41" s="35"/>
      <c r="G41" s="35"/>
      <c r="H41" s="35"/>
      <c r="I41" s="16">
        <f>SUM(I42:I46)</f>
        <v>90124</v>
      </c>
      <c r="J41" s="16">
        <f>SUM(J42:J46)</f>
        <v>138304</v>
      </c>
      <c r="K41" s="16"/>
      <c r="L41" s="16"/>
    </row>
    <row r="42" spans="1:12" ht="12.75" customHeight="1">
      <c r="A42" s="36"/>
      <c r="B42" s="27"/>
      <c r="C42" s="37" t="s">
        <v>49</v>
      </c>
      <c r="D42" s="37"/>
      <c r="E42" s="37"/>
      <c r="F42" s="37"/>
      <c r="G42" s="37"/>
      <c r="H42" s="37"/>
      <c r="I42" s="20"/>
      <c r="J42" s="20">
        <v>14744</v>
      </c>
      <c r="K42" s="20"/>
      <c r="L42" s="21"/>
    </row>
    <row r="43" spans="1:12" ht="12.75">
      <c r="A43" s="36"/>
      <c r="B43" s="27"/>
      <c r="C43" s="19" t="s">
        <v>21</v>
      </c>
      <c r="D43" s="19"/>
      <c r="E43" s="19"/>
      <c r="F43" s="19"/>
      <c r="G43" s="19"/>
      <c r="H43" s="19"/>
      <c r="I43" s="20"/>
      <c r="J43" s="20"/>
      <c r="K43" s="20"/>
      <c r="L43" s="21"/>
    </row>
    <row r="44" spans="1:12" ht="12.75">
      <c r="A44" s="36"/>
      <c r="B44" s="27"/>
      <c r="C44" s="19" t="s">
        <v>22</v>
      </c>
      <c r="D44" s="19"/>
      <c r="E44" s="19"/>
      <c r="F44" s="19"/>
      <c r="G44" s="19"/>
      <c r="H44" s="19"/>
      <c r="I44" s="20"/>
      <c r="J44" s="20"/>
      <c r="K44" s="20"/>
      <c r="L44" s="21"/>
    </row>
    <row r="45" spans="1:12" ht="12.75">
      <c r="A45" s="36"/>
      <c r="B45" s="27"/>
      <c r="C45" s="38" t="s">
        <v>23</v>
      </c>
      <c r="D45" s="38"/>
      <c r="E45" s="38"/>
      <c r="F45" s="38"/>
      <c r="G45" s="38"/>
      <c r="H45" s="38"/>
      <c r="I45" s="20"/>
      <c r="J45" s="20"/>
      <c r="K45" s="20"/>
      <c r="L45" s="21"/>
    </row>
    <row r="46" spans="1:12" ht="12.75">
      <c r="A46" s="36"/>
      <c r="B46" s="27"/>
      <c r="C46" s="19" t="s">
        <v>50</v>
      </c>
      <c r="D46" s="19"/>
      <c r="E46" s="19"/>
      <c r="F46" s="19"/>
      <c r="G46" s="19"/>
      <c r="H46" s="19"/>
      <c r="I46" s="20">
        <v>90124</v>
      </c>
      <c r="J46" s="20">
        <v>123560</v>
      </c>
      <c r="K46" s="20"/>
      <c r="L46" s="21"/>
    </row>
    <row r="47" spans="1:12" ht="12.75">
      <c r="A47" s="14"/>
      <c r="B47" s="15" t="s">
        <v>51</v>
      </c>
      <c r="C47" s="15"/>
      <c r="D47" s="15"/>
      <c r="E47" s="15"/>
      <c r="F47" s="15"/>
      <c r="G47" s="15"/>
      <c r="H47" s="15"/>
      <c r="I47" s="20"/>
      <c r="J47" s="20"/>
      <c r="K47" s="20"/>
      <c r="L47" s="21"/>
    </row>
    <row r="48" spans="1:12" ht="12.75">
      <c r="A48" s="17"/>
      <c r="B48" s="18"/>
      <c r="C48" s="19" t="s">
        <v>52</v>
      </c>
      <c r="D48" s="19"/>
      <c r="E48" s="19"/>
      <c r="F48" s="19"/>
      <c r="G48" s="19"/>
      <c r="H48" s="19"/>
      <c r="I48" s="20"/>
      <c r="J48" s="20"/>
      <c r="K48" s="20"/>
      <c r="L48" s="21"/>
    </row>
    <row r="49" spans="1:12" ht="12.75">
      <c r="A49" s="17"/>
      <c r="B49" s="22"/>
      <c r="C49" s="19" t="s">
        <v>53</v>
      </c>
      <c r="D49" s="19"/>
      <c r="E49" s="19"/>
      <c r="F49" s="19"/>
      <c r="G49" s="19"/>
      <c r="H49" s="19"/>
      <c r="I49" s="20"/>
      <c r="J49" s="20"/>
      <c r="K49" s="20"/>
      <c r="L49" s="21"/>
    </row>
    <row r="50" spans="1:12" ht="12.75">
      <c r="A50" s="17"/>
      <c r="B50" s="22"/>
      <c r="C50" s="19" t="s">
        <v>54</v>
      </c>
      <c r="D50" s="19"/>
      <c r="E50" s="19"/>
      <c r="F50" s="19"/>
      <c r="G50" s="19"/>
      <c r="H50" s="19"/>
      <c r="I50" s="20"/>
      <c r="J50" s="20"/>
      <c r="K50" s="20"/>
      <c r="L50" s="21"/>
    </row>
    <row r="51" spans="1:12" ht="12.75">
      <c r="A51" s="17"/>
      <c r="B51" s="27"/>
      <c r="C51" s="26" t="s">
        <v>55</v>
      </c>
      <c r="D51" s="26"/>
      <c r="E51" s="26"/>
      <c r="F51" s="26"/>
      <c r="G51" s="26"/>
      <c r="H51" s="26"/>
      <c r="I51" s="20"/>
      <c r="J51" s="20"/>
      <c r="K51" s="20"/>
      <c r="L51" s="21"/>
    </row>
    <row r="52" spans="1:12" ht="12.75">
      <c r="A52" s="17"/>
      <c r="B52" s="27"/>
      <c r="C52" s="26" t="s">
        <v>56</v>
      </c>
      <c r="D52" s="26"/>
      <c r="E52" s="26"/>
      <c r="F52" s="26"/>
      <c r="G52" s="26"/>
      <c r="H52" s="26"/>
      <c r="I52" s="20"/>
      <c r="J52" s="20"/>
      <c r="K52" s="20"/>
      <c r="L52" s="21"/>
    </row>
    <row r="53" spans="1:12" ht="12.75">
      <c r="A53" s="14"/>
      <c r="B53" s="24" t="s">
        <v>57</v>
      </c>
      <c r="C53" s="24"/>
      <c r="D53" s="24"/>
      <c r="E53" s="24"/>
      <c r="F53" s="24"/>
      <c r="G53" s="24"/>
      <c r="H53" s="24"/>
      <c r="I53" s="16">
        <f>SUM(I54:I56)</f>
        <v>812</v>
      </c>
      <c r="J53" s="16">
        <f>SUM(J54:J56)</f>
        <v>1812</v>
      </c>
      <c r="K53" s="16"/>
      <c r="L53" s="16"/>
    </row>
    <row r="54" spans="1:12" ht="12.75">
      <c r="A54" s="17"/>
      <c r="B54" s="31"/>
      <c r="C54" s="26" t="s">
        <v>44</v>
      </c>
      <c r="D54" s="26"/>
      <c r="E54" s="26"/>
      <c r="F54" s="26"/>
      <c r="G54" s="26"/>
      <c r="H54" s="26"/>
      <c r="I54" s="20"/>
      <c r="J54" s="20"/>
      <c r="K54" s="20"/>
      <c r="L54" s="21"/>
    </row>
    <row r="55" spans="1:12" ht="12.75">
      <c r="A55" s="17"/>
      <c r="B55" s="32"/>
      <c r="C55" s="26" t="s">
        <v>45</v>
      </c>
      <c r="D55" s="26"/>
      <c r="E55" s="26"/>
      <c r="F55" s="26"/>
      <c r="G55" s="26"/>
      <c r="H55" s="26"/>
      <c r="I55" s="20">
        <v>812</v>
      </c>
      <c r="J55" s="20">
        <v>812</v>
      </c>
      <c r="K55" s="20"/>
      <c r="L55" s="21"/>
    </row>
    <row r="56" spans="1:12" ht="12.75">
      <c r="A56" s="17"/>
      <c r="B56" s="32"/>
      <c r="C56" s="26" t="s">
        <v>58</v>
      </c>
      <c r="D56" s="26"/>
      <c r="E56" s="26"/>
      <c r="F56" s="26"/>
      <c r="G56" s="26"/>
      <c r="H56" s="26"/>
      <c r="I56" s="20"/>
      <c r="J56" s="20">
        <v>1000</v>
      </c>
      <c r="K56" s="20"/>
      <c r="L56" s="21"/>
    </row>
    <row r="57" spans="1:12" ht="12.75">
      <c r="A57" s="33"/>
      <c r="B57" s="33"/>
      <c r="C57" s="33"/>
      <c r="D57" s="33"/>
      <c r="E57" s="33"/>
      <c r="F57" s="33"/>
      <c r="G57" s="33"/>
      <c r="H57" s="33"/>
      <c r="I57" s="20"/>
      <c r="J57" s="20"/>
      <c r="K57" s="20"/>
      <c r="L57" s="21"/>
    </row>
    <row r="58" spans="1:12" ht="12.75">
      <c r="A58" s="12" t="s">
        <v>59</v>
      </c>
      <c r="B58" s="12"/>
      <c r="C58" s="12"/>
      <c r="D58" s="12"/>
      <c r="E58" s="12"/>
      <c r="F58" s="12"/>
      <c r="G58" s="12"/>
      <c r="H58" s="12"/>
      <c r="I58" s="13">
        <f>I9+I40</f>
        <v>576246</v>
      </c>
      <c r="J58" s="13">
        <f>J9+J40</f>
        <v>658423</v>
      </c>
      <c r="K58" s="13"/>
      <c r="L58" s="13"/>
    </row>
    <row r="59" spans="1:12" ht="12.75">
      <c r="A59" s="12"/>
      <c r="B59" s="12"/>
      <c r="C59" s="12"/>
      <c r="D59" s="12"/>
      <c r="E59" s="12"/>
      <c r="F59" s="12"/>
      <c r="G59" s="12"/>
      <c r="H59" s="12"/>
      <c r="I59" s="20"/>
      <c r="J59" s="20"/>
      <c r="K59" s="20"/>
      <c r="L59" s="21"/>
    </row>
    <row r="60" spans="1:12" ht="25.5" customHeight="1">
      <c r="A60" s="39" t="s">
        <v>60</v>
      </c>
      <c r="B60" s="39"/>
      <c r="C60" s="39"/>
      <c r="D60" s="39"/>
      <c r="E60" s="39"/>
      <c r="F60" s="39"/>
      <c r="G60" s="39"/>
      <c r="H60" s="39"/>
      <c r="I60" s="40">
        <f>SUM(I61:I62)</f>
        <v>126067</v>
      </c>
      <c r="J60" s="40">
        <f>SUM(J61:J62)</f>
        <v>132246</v>
      </c>
      <c r="K60" s="40"/>
      <c r="L60" s="40"/>
    </row>
    <row r="61" spans="1:12" ht="12.75">
      <c r="A61" s="41"/>
      <c r="B61" s="26" t="s">
        <v>61</v>
      </c>
      <c r="C61" s="26"/>
      <c r="D61" s="26"/>
      <c r="E61" s="26"/>
      <c r="F61" s="26"/>
      <c r="G61" s="26"/>
      <c r="H61" s="26"/>
      <c r="I61" s="20">
        <v>126067</v>
      </c>
      <c r="J61" s="20">
        <v>132246</v>
      </c>
      <c r="K61" s="20"/>
      <c r="L61" s="21"/>
    </row>
    <row r="62" spans="1:12" ht="12.75">
      <c r="A62" s="14"/>
      <c r="B62" s="26" t="s">
        <v>62</v>
      </c>
      <c r="C62" s="26"/>
      <c r="D62" s="26"/>
      <c r="E62" s="26"/>
      <c r="F62" s="26"/>
      <c r="G62" s="26"/>
      <c r="H62" s="26"/>
      <c r="I62" s="20"/>
      <c r="J62" s="20"/>
      <c r="K62" s="20"/>
      <c r="L62" s="21"/>
    </row>
    <row r="63" spans="1:12" ht="12.75">
      <c r="A63" s="33"/>
      <c r="B63" s="33"/>
      <c r="C63" s="33"/>
      <c r="D63" s="33"/>
      <c r="E63" s="33"/>
      <c r="F63" s="33"/>
      <c r="G63" s="33"/>
      <c r="H63" s="33"/>
      <c r="I63" s="20"/>
      <c r="J63" s="20"/>
      <c r="K63" s="20"/>
      <c r="L63" s="21"/>
    </row>
    <row r="64" spans="1:12" ht="12.75">
      <c r="A64" s="12" t="s">
        <v>63</v>
      </c>
      <c r="B64" s="12"/>
      <c r="C64" s="12"/>
      <c r="D64" s="12"/>
      <c r="E64" s="12"/>
      <c r="F64" s="12"/>
      <c r="G64" s="12"/>
      <c r="H64" s="12"/>
      <c r="I64" s="13"/>
      <c r="J64" s="13">
        <f>J74+J65</f>
        <v>5946</v>
      </c>
      <c r="K64" s="20"/>
      <c r="L64" s="21"/>
    </row>
    <row r="65" spans="1:12" ht="12.75">
      <c r="A65" s="41"/>
      <c r="B65" s="26" t="s">
        <v>64</v>
      </c>
      <c r="C65" s="26"/>
      <c r="D65" s="26"/>
      <c r="E65" s="26"/>
      <c r="F65" s="26"/>
      <c r="G65" s="26"/>
      <c r="H65" s="26"/>
      <c r="I65" s="20"/>
      <c r="J65" s="20">
        <f>SUM(J66:J73)</f>
        <v>5946</v>
      </c>
      <c r="K65" s="20"/>
      <c r="L65" s="21"/>
    </row>
    <row r="66" spans="1:12" ht="12.75">
      <c r="A66" s="17"/>
      <c r="B66" s="42"/>
      <c r="C66" s="26" t="s">
        <v>65</v>
      </c>
      <c r="D66" s="26"/>
      <c r="E66" s="26"/>
      <c r="F66" s="26"/>
      <c r="G66" s="26"/>
      <c r="H66" s="26"/>
      <c r="I66" s="20"/>
      <c r="J66" s="20"/>
      <c r="K66" s="20"/>
      <c r="L66" s="21"/>
    </row>
    <row r="67" spans="1:12" ht="12.75">
      <c r="A67" s="17"/>
      <c r="B67" s="43"/>
      <c r="C67" s="26" t="s">
        <v>66</v>
      </c>
      <c r="D67" s="26"/>
      <c r="E67" s="26"/>
      <c r="F67" s="26"/>
      <c r="G67" s="26"/>
      <c r="H67" s="26"/>
      <c r="I67" s="20"/>
      <c r="J67" s="20"/>
      <c r="K67" s="20"/>
      <c r="L67" s="21"/>
    </row>
    <row r="68" spans="1:12" ht="12.75">
      <c r="A68" s="17"/>
      <c r="B68" s="43"/>
      <c r="C68" s="26" t="s">
        <v>67</v>
      </c>
      <c r="D68" s="26"/>
      <c r="E68" s="26"/>
      <c r="F68" s="26"/>
      <c r="G68" s="26"/>
      <c r="H68" s="26"/>
      <c r="I68" s="20"/>
      <c r="J68" s="20">
        <v>5946</v>
      </c>
      <c r="K68" s="20"/>
      <c r="L68" s="21"/>
    </row>
    <row r="69" spans="1:12" ht="12.75">
      <c r="A69" s="17"/>
      <c r="B69" s="43"/>
      <c r="C69" s="19" t="s">
        <v>68</v>
      </c>
      <c r="D69" s="19"/>
      <c r="E69" s="19"/>
      <c r="F69" s="19"/>
      <c r="G69" s="19"/>
      <c r="H69" s="19"/>
      <c r="I69" s="20"/>
      <c r="J69" s="20"/>
      <c r="K69" s="20"/>
      <c r="L69" s="21"/>
    </row>
    <row r="70" spans="1:12" ht="12.75">
      <c r="A70" s="17"/>
      <c r="B70" s="43"/>
      <c r="C70" s="26" t="s">
        <v>69</v>
      </c>
      <c r="D70" s="26"/>
      <c r="E70" s="26"/>
      <c r="F70" s="26"/>
      <c r="G70" s="26"/>
      <c r="H70" s="26"/>
      <c r="I70" s="20"/>
      <c r="J70" s="20"/>
      <c r="K70" s="20"/>
      <c r="L70" s="21"/>
    </row>
    <row r="71" spans="1:12" ht="12.75">
      <c r="A71" s="17"/>
      <c r="B71" s="43"/>
      <c r="C71" s="26" t="s">
        <v>70</v>
      </c>
      <c r="D71" s="26"/>
      <c r="E71" s="26"/>
      <c r="F71" s="26"/>
      <c r="G71" s="26"/>
      <c r="H71" s="26"/>
      <c r="I71" s="20"/>
      <c r="J71" s="20"/>
      <c r="K71" s="20"/>
      <c r="L71" s="21"/>
    </row>
    <row r="72" spans="1:12" ht="12.75">
      <c r="A72" s="17"/>
      <c r="B72" s="43"/>
      <c r="C72" s="26" t="s">
        <v>71</v>
      </c>
      <c r="D72" s="26"/>
      <c r="E72" s="26"/>
      <c r="F72" s="26"/>
      <c r="G72" s="26"/>
      <c r="H72" s="26"/>
      <c r="I72" s="20"/>
      <c r="J72" s="20"/>
      <c r="K72" s="20"/>
      <c r="L72" s="21"/>
    </row>
    <row r="73" spans="1:12" ht="12.75">
      <c r="A73" s="17"/>
      <c r="B73" s="44"/>
      <c r="C73" s="26" t="s">
        <v>72</v>
      </c>
      <c r="D73" s="26"/>
      <c r="E73" s="26"/>
      <c r="F73" s="26"/>
      <c r="G73" s="26"/>
      <c r="H73" s="26"/>
      <c r="I73" s="20"/>
      <c r="J73" s="20"/>
      <c r="K73" s="20"/>
      <c r="L73" s="21"/>
    </row>
    <row r="74" spans="1:12" ht="12.75">
      <c r="A74" s="14"/>
      <c r="B74" s="29" t="s">
        <v>73</v>
      </c>
      <c r="C74" s="29"/>
      <c r="D74" s="29"/>
      <c r="E74" s="29"/>
      <c r="F74" s="29"/>
      <c r="G74" s="29"/>
      <c r="H74" s="29"/>
      <c r="I74" s="20"/>
      <c r="J74" s="20"/>
      <c r="K74" s="20"/>
      <c r="L74" s="21"/>
    </row>
    <row r="75" spans="1:12" ht="12.75">
      <c r="A75" s="17"/>
      <c r="B75" s="45"/>
      <c r="C75" s="26" t="s">
        <v>65</v>
      </c>
      <c r="D75" s="26"/>
      <c r="E75" s="26"/>
      <c r="F75" s="26"/>
      <c r="G75" s="26"/>
      <c r="H75" s="26"/>
      <c r="I75" s="20"/>
      <c r="J75" s="20"/>
      <c r="K75" s="20"/>
      <c r="L75" s="21"/>
    </row>
    <row r="76" spans="1:12" ht="12.75">
      <c r="A76" s="17"/>
      <c r="B76" s="46"/>
      <c r="C76" s="26" t="s">
        <v>66</v>
      </c>
      <c r="D76" s="26"/>
      <c r="E76" s="26"/>
      <c r="F76" s="26"/>
      <c r="G76" s="26"/>
      <c r="H76" s="26"/>
      <c r="I76" s="20"/>
      <c r="J76" s="20"/>
      <c r="K76" s="20"/>
      <c r="L76" s="21"/>
    </row>
    <row r="77" spans="1:12" ht="12.75">
      <c r="A77" s="17"/>
      <c r="B77" s="46"/>
      <c r="C77" s="26" t="s">
        <v>67</v>
      </c>
      <c r="D77" s="26"/>
      <c r="E77" s="26"/>
      <c r="F77" s="26"/>
      <c r="G77" s="26"/>
      <c r="H77" s="26"/>
      <c r="I77" s="20"/>
      <c r="J77" s="20"/>
      <c r="K77" s="20"/>
      <c r="L77" s="21"/>
    </row>
    <row r="78" spans="1:12" ht="12.75">
      <c r="A78" s="17"/>
      <c r="B78" s="46"/>
      <c r="C78" s="19" t="s">
        <v>68</v>
      </c>
      <c r="D78" s="19"/>
      <c r="E78" s="19"/>
      <c r="F78" s="19"/>
      <c r="G78" s="19"/>
      <c r="H78" s="19"/>
      <c r="I78" s="20"/>
      <c r="J78" s="20"/>
      <c r="K78" s="20"/>
      <c r="L78" s="21"/>
    </row>
    <row r="79" spans="1:12" ht="12.75">
      <c r="A79" s="17"/>
      <c r="B79" s="46"/>
      <c r="C79" s="26" t="s">
        <v>69</v>
      </c>
      <c r="D79" s="26"/>
      <c r="E79" s="26"/>
      <c r="F79" s="26"/>
      <c r="G79" s="26"/>
      <c r="H79" s="26"/>
      <c r="I79" s="20"/>
      <c r="J79" s="20"/>
      <c r="K79" s="20"/>
      <c r="L79" s="21"/>
    </row>
    <row r="80" spans="1:12" ht="12.75">
      <c r="A80" s="17"/>
      <c r="B80" s="46"/>
      <c r="C80" s="26" t="s">
        <v>70</v>
      </c>
      <c r="D80" s="26"/>
      <c r="E80" s="26"/>
      <c r="F80" s="26"/>
      <c r="G80" s="26"/>
      <c r="H80" s="26"/>
      <c r="I80" s="20"/>
      <c r="J80" s="20"/>
      <c r="K80" s="20"/>
      <c r="L80" s="21"/>
    </row>
    <row r="81" spans="1:12" ht="12.75">
      <c r="A81" s="17"/>
      <c r="B81" s="46"/>
      <c r="C81" s="26" t="s">
        <v>71</v>
      </c>
      <c r="D81" s="26"/>
      <c r="E81" s="26"/>
      <c r="F81" s="26"/>
      <c r="G81" s="26"/>
      <c r="H81" s="26"/>
      <c r="I81" s="20"/>
      <c r="J81" s="20"/>
      <c r="K81" s="20"/>
      <c r="L81" s="21"/>
    </row>
    <row r="82" spans="1:12" ht="12.75">
      <c r="A82" s="17"/>
      <c r="B82" s="46"/>
      <c r="C82" s="26" t="s">
        <v>72</v>
      </c>
      <c r="D82" s="26"/>
      <c r="E82" s="26"/>
      <c r="F82" s="26"/>
      <c r="G82" s="26"/>
      <c r="H82" s="26"/>
      <c r="I82" s="20"/>
      <c r="J82" s="20"/>
      <c r="K82" s="20"/>
      <c r="L82" s="21"/>
    </row>
    <row r="83" spans="1:12" ht="12.75">
      <c r="A83" s="33"/>
      <c r="B83" s="33"/>
      <c r="C83" s="33"/>
      <c r="D83" s="33"/>
      <c r="E83" s="33"/>
      <c r="F83" s="33"/>
      <c r="G83" s="33"/>
      <c r="H83" s="33"/>
      <c r="I83" s="20"/>
      <c r="J83" s="20"/>
      <c r="K83" s="20"/>
      <c r="L83" s="21"/>
    </row>
    <row r="84" spans="1:12" ht="12.75">
      <c r="A84" s="12" t="s">
        <v>74</v>
      </c>
      <c r="B84" s="12"/>
      <c r="C84" s="12"/>
      <c r="D84" s="12"/>
      <c r="E84" s="12"/>
      <c r="F84" s="12"/>
      <c r="G84" s="12"/>
      <c r="H84" s="12"/>
      <c r="I84" s="13">
        <f>I58+I60+I64</f>
        <v>702313</v>
      </c>
      <c r="J84" s="13">
        <f>J58+J60+J64</f>
        <v>796615</v>
      </c>
      <c r="K84" s="13"/>
      <c r="L84" s="13"/>
    </row>
  </sheetData>
  <sheetProtection selectLockedCells="1" selectUnlockedCells="1"/>
  <mergeCells count="80">
    <mergeCell ref="A3:L3"/>
    <mergeCell ref="A4:L4"/>
    <mergeCell ref="A5:L5"/>
    <mergeCell ref="A8:H8"/>
    <mergeCell ref="A9:H9"/>
    <mergeCell ref="B10:H10"/>
    <mergeCell ref="C11:H11"/>
    <mergeCell ref="C12:H12"/>
    <mergeCell ref="C13:H13"/>
    <mergeCell ref="C14:H14"/>
    <mergeCell ref="C15:H15"/>
    <mergeCell ref="C16:H16"/>
    <mergeCell ref="B17:H17"/>
    <mergeCell ref="C18:H18"/>
    <mergeCell ref="C19:H19"/>
    <mergeCell ref="C20:H20"/>
    <mergeCell ref="C21:H21"/>
    <mergeCell ref="C22:H22"/>
    <mergeCell ref="C23:H23"/>
    <mergeCell ref="B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B35:H35"/>
    <mergeCell ref="C36:H36"/>
    <mergeCell ref="C37:H37"/>
    <mergeCell ref="C38:H38"/>
    <mergeCell ref="A39:H39"/>
    <mergeCell ref="A40:H40"/>
    <mergeCell ref="B41:H41"/>
    <mergeCell ref="C42:H42"/>
    <mergeCell ref="C43:H43"/>
    <mergeCell ref="C44:H44"/>
    <mergeCell ref="C45:H45"/>
    <mergeCell ref="C46:H46"/>
    <mergeCell ref="B47:H47"/>
    <mergeCell ref="C48:H48"/>
    <mergeCell ref="C49:H49"/>
    <mergeCell ref="C50:H50"/>
    <mergeCell ref="C51:H51"/>
    <mergeCell ref="C52:H52"/>
    <mergeCell ref="B53:H53"/>
    <mergeCell ref="C54:H54"/>
    <mergeCell ref="C55:H55"/>
    <mergeCell ref="C56:H56"/>
    <mergeCell ref="A57:H57"/>
    <mergeCell ref="A58:H58"/>
    <mergeCell ref="A59:H59"/>
    <mergeCell ref="A60:H60"/>
    <mergeCell ref="B61:H61"/>
    <mergeCell ref="B62:H62"/>
    <mergeCell ref="A63:H63"/>
    <mergeCell ref="A64:H64"/>
    <mergeCell ref="B65:H65"/>
    <mergeCell ref="C66:H66"/>
    <mergeCell ref="C67:H67"/>
    <mergeCell ref="C68:H68"/>
    <mergeCell ref="C69:H69"/>
    <mergeCell ref="C70:H70"/>
    <mergeCell ref="C71:H71"/>
    <mergeCell ref="C72:H72"/>
    <mergeCell ref="C73:H73"/>
    <mergeCell ref="B74:H74"/>
    <mergeCell ref="C75:H75"/>
    <mergeCell ref="C76:H76"/>
    <mergeCell ref="C77:H77"/>
    <mergeCell ref="C78:H78"/>
    <mergeCell ref="C79:H79"/>
    <mergeCell ref="C80:H80"/>
    <mergeCell ref="C81:H81"/>
    <mergeCell ref="C82:H82"/>
    <mergeCell ref="A83:H83"/>
    <mergeCell ref="A84:H84"/>
  </mergeCells>
  <printOptions/>
  <pageMargins left="0.9840277777777777" right="0.7875" top="0.39375" bottom="0.39375" header="0.5118055555555555" footer="0.5118055555555555"/>
  <pageSetup horizontalDpi="300" verticalDpi="300" orientation="portrait" paperSize="9" scale="6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A3" sqref="A3"/>
    </sheetView>
  </sheetViews>
  <sheetFormatPr defaultColWidth="9.140625" defaultRowHeight="12.75"/>
  <cols>
    <col min="1" max="1" width="54.28125" style="190" customWidth="1"/>
    <col min="2" max="2" width="0" style="190" hidden="1" customWidth="1"/>
    <col min="3" max="3" width="17.140625" style="190" customWidth="1"/>
    <col min="4" max="7" width="12.140625" style="190" customWidth="1"/>
    <col min="8" max="8" width="18.8515625" style="190" customWidth="1"/>
    <col min="9" max="12" width="12.140625" style="190" customWidth="1"/>
    <col min="13" max="13" width="14.28125" style="190" customWidth="1"/>
    <col min="14" max="14" width="7.7109375" style="190" customWidth="1"/>
    <col min="15" max="15" width="11.140625" style="190" customWidth="1"/>
    <col min="16" max="16384" width="9.140625" style="190" customWidth="1"/>
  </cols>
  <sheetData>
    <row r="1" spans="1:13" ht="14.25">
      <c r="A1" s="191"/>
      <c r="B1" s="191"/>
      <c r="F1" s="192" t="s">
        <v>386</v>
      </c>
      <c r="M1" s="193"/>
    </row>
    <row r="2" spans="1:13" ht="14.25">
      <c r="A2" s="191"/>
      <c r="B2" s="191"/>
      <c r="F2" s="192"/>
      <c r="G2" s="192"/>
      <c r="M2" s="193"/>
    </row>
    <row r="3" spans="1:15" ht="15">
      <c r="A3" s="194" t="s">
        <v>1</v>
      </c>
      <c r="B3" s="194"/>
      <c r="C3" s="194"/>
      <c r="D3" s="194"/>
      <c r="E3" s="194"/>
      <c r="F3" s="194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5">
      <c r="A4" s="194" t="s">
        <v>387</v>
      </c>
      <c r="B4" s="194"/>
      <c r="C4" s="194"/>
      <c r="D4" s="194"/>
      <c r="E4" s="194"/>
      <c r="F4" s="194"/>
      <c r="G4" s="195"/>
      <c r="H4" s="195"/>
      <c r="I4" s="195"/>
      <c r="J4" s="195"/>
      <c r="K4" s="195"/>
      <c r="L4" s="195"/>
      <c r="M4" s="195"/>
      <c r="N4" s="195"/>
      <c r="O4" s="195"/>
    </row>
    <row r="5" spans="1:15" s="197" customFormat="1" ht="12.75" customHeigh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15" s="197" customFormat="1" ht="12.75" customHeight="1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</row>
    <row r="7" spans="1:15" s="197" customFormat="1" ht="12.75" customHeight="1">
      <c r="A7" s="196"/>
      <c r="B7" s="196"/>
      <c r="C7" s="196"/>
      <c r="D7" s="196"/>
      <c r="E7" s="196"/>
      <c r="F7" s="192" t="s">
        <v>11</v>
      </c>
      <c r="G7" s="196"/>
      <c r="H7" s="196"/>
      <c r="I7" s="196"/>
      <c r="J7" s="196"/>
      <c r="K7" s="196"/>
      <c r="L7" s="196"/>
      <c r="M7" s="196"/>
      <c r="N7" s="196"/>
      <c r="O7" s="196"/>
    </row>
    <row r="8" spans="1:15" s="197" customFormat="1" ht="12.75" customHeight="1">
      <c r="A8" s="198" t="s">
        <v>388</v>
      </c>
      <c r="B8" s="198"/>
      <c r="C8" s="198" t="s">
        <v>389</v>
      </c>
      <c r="D8" s="199" t="s">
        <v>390</v>
      </c>
      <c r="E8" s="199"/>
      <c r="F8" s="199"/>
      <c r="G8" s="200"/>
      <c r="H8" s="200"/>
      <c r="I8" s="200"/>
      <c r="J8" s="200"/>
      <c r="K8" s="200"/>
      <c r="L8" s="200"/>
      <c r="M8" s="200"/>
      <c r="N8" s="200"/>
      <c r="O8" s="200"/>
    </row>
    <row r="9" spans="1:15" s="197" customFormat="1" ht="25.5" customHeight="1">
      <c r="A9" s="198"/>
      <c r="B9" s="198"/>
      <c r="C9" s="198"/>
      <c r="D9" s="201" t="s">
        <v>391</v>
      </c>
      <c r="E9" s="201" t="s">
        <v>392</v>
      </c>
      <c r="F9" s="202" t="s">
        <v>393</v>
      </c>
      <c r="G9" s="200"/>
      <c r="H9" s="200"/>
      <c r="I9" s="200"/>
      <c r="J9" s="200"/>
      <c r="K9" s="200"/>
      <c r="L9" s="200"/>
      <c r="M9" s="200"/>
      <c r="N9" s="200"/>
      <c r="O9" s="200"/>
    </row>
    <row r="10" spans="1:15" s="197" customFormat="1" ht="25.5" customHeight="1">
      <c r="A10" s="203" t="s">
        <v>394</v>
      </c>
      <c r="B10" s="199"/>
      <c r="C10" s="198">
        <v>0</v>
      </c>
      <c r="D10" s="204">
        <v>0</v>
      </c>
      <c r="E10" s="204">
        <v>0</v>
      </c>
      <c r="F10" s="205"/>
      <c r="G10" s="200"/>
      <c r="H10" s="200"/>
      <c r="I10" s="200"/>
      <c r="J10" s="200"/>
      <c r="K10" s="200"/>
      <c r="L10" s="200"/>
      <c r="M10" s="200"/>
      <c r="N10" s="200"/>
      <c r="O10" s="200"/>
    </row>
    <row r="11" spans="1:15" s="197" customFormat="1" ht="12.75" customHeight="1">
      <c r="A11" s="199" t="s">
        <v>395</v>
      </c>
      <c r="B11" s="199"/>
      <c r="C11" s="198">
        <v>0</v>
      </c>
      <c r="D11" s="205">
        <v>0</v>
      </c>
      <c r="E11" s="205">
        <v>0</v>
      </c>
      <c r="F11" s="205"/>
      <c r="G11" s="200"/>
      <c r="H11" s="200"/>
      <c r="I11" s="200"/>
      <c r="J11" s="200"/>
      <c r="K11" s="200"/>
      <c r="L11" s="200"/>
      <c r="M11" s="200"/>
      <c r="N11" s="200"/>
      <c r="O11" s="200"/>
    </row>
    <row r="12" spans="1:6" s="209" customFormat="1" ht="25.5" customHeight="1">
      <c r="A12" s="203" t="s">
        <v>396</v>
      </c>
      <c r="B12" s="206"/>
      <c r="C12" s="207">
        <f>SUM(C13:C18)</f>
        <v>27</v>
      </c>
      <c r="D12" s="208">
        <f>SUM(D13:D18)</f>
        <v>757</v>
      </c>
      <c r="E12" s="208">
        <f>SUM(E13:E18)</f>
        <v>649</v>
      </c>
      <c r="F12" s="205"/>
    </row>
    <row r="13" spans="1:6" s="209" customFormat="1" ht="12.75" customHeight="1">
      <c r="A13" s="203" t="s">
        <v>397</v>
      </c>
      <c r="B13" s="206"/>
      <c r="C13" s="207">
        <v>13</v>
      </c>
      <c r="D13" s="210">
        <v>454</v>
      </c>
      <c r="E13" s="210">
        <v>265</v>
      </c>
      <c r="F13" s="205"/>
    </row>
    <row r="14" spans="1:6" s="209" customFormat="1" ht="12.75" customHeight="1">
      <c r="A14" s="203" t="s">
        <v>398</v>
      </c>
      <c r="B14" s="206"/>
      <c r="C14" s="207">
        <v>3</v>
      </c>
      <c r="D14" s="210">
        <v>60</v>
      </c>
      <c r="E14" s="210">
        <v>44</v>
      </c>
      <c r="F14" s="205"/>
    </row>
    <row r="15" spans="1:6" s="209" customFormat="1" ht="12.75" customHeight="1">
      <c r="A15" s="203" t="s">
        <v>399</v>
      </c>
      <c r="B15" s="206"/>
      <c r="C15" s="207">
        <v>3</v>
      </c>
      <c r="D15" s="210">
        <v>33</v>
      </c>
      <c r="E15" s="210">
        <v>24</v>
      </c>
      <c r="F15" s="205"/>
    </row>
    <row r="16" spans="1:6" s="209" customFormat="1" ht="12.75" customHeight="1">
      <c r="A16" s="203" t="s">
        <v>400</v>
      </c>
      <c r="B16" s="206"/>
      <c r="C16" s="207">
        <v>0</v>
      </c>
      <c r="D16" s="210">
        <v>0</v>
      </c>
      <c r="E16" s="210">
        <v>0</v>
      </c>
      <c r="F16" s="205"/>
    </row>
    <row r="17" spans="1:6" s="209" customFormat="1" ht="12.75" customHeight="1">
      <c r="A17" s="203" t="s">
        <v>401</v>
      </c>
      <c r="B17" s="206"/>
      <c r="C17" s="207">
        <v>4</v>
      </c>
      <c r="D17" s="210">
        <v>47</v>
      </c>
      <c r="E17" s="210">
        <v>33</v>
      </c>
      <c r="F17" s="205"/>
    </row>
    <row r="18" spans="1:6" s="209" customFormat="1" ht="12.75" customHeight="1">
      <c r="A18" s="203" t="s">
        <v>402</v>
      </c>
      <c r="B18" s="206"/>
      <c r="C18" s="207">
        <v>4</v>
      </c>
      <c r="D18" s="210">
        <v>163</v>
      </c>
      <c r="E18" s="210">
        <v>283</v>
      </c>
      <c r="F18" s="205"/>
    </row>
    <row r="19" spans="1:15" s="197" customFormat="1" ht="25.5" customHeight="1">
      <c r="A19" s="203" t="s">
        <v>403</v>
      </c>
      <c r="B19" s="199"/>
      <c r="C19" s="198">
        <f>SUM(C20:C21)</f>
        <v>2</v>
      </c>
      <c r="D19" s="204">
        <f>SUM(D20:D21)</f>
        <v>620</v>
      </c>
      <c r="E19" s="204">
        <f>SUM(E20:E21)</f>
        <v>620</v>
      </c>
      <c r="F19" s="205"/>
      <c r="G19" s="200"/>
      <c r="H19" s="200"/>
      <c r="I19" s="200"/>
      <c r="J19" s="200"/>
      <c r="K19" s="200"/>
      <c r="L19" s="200"/>
      <c r="M19" s="200"/>
      <c r="N19" s="200"/>
      <c r="O19" s="200"/>
    </row>
    <row r="20" spans="1:15" s="197" customFormat="1" ht="12.75" customHeight="1">
      <c r="A20" s="203" t="s">
        <v>404</v>
      </c>
      <c r="B20" s="199"/>
      <c r="C20" s="198">
        <v>1</v>
      </c>
      <c r="D20" s="205">
        <v>500</v>
      </c>
      <c r="E20" s="205">
        <v>500</v>
      </c>
      <c r="F20" s="205"/>
      <c r="G20" s="200"/>
      <c r="H20" s="200"/>
      <c r="I20" s="200"/>
      <c r="J20" s="200"/>
      <c r="K20" s="200"/>
      <c r="L20" s="200"/>
      <c r="M20" s="200"/>
      <c r="N20" s="200"/>
      <c r="O20" s="200"/>
    </row>
    <row r="21" spans="1:15" s="197" customFormat="1" ht="12.75" customHeight="1">
      <c r="A21" s="203" t="s">
        <v>405</v>
      </c>
      <c r="B21" s="199"/>
      <c r="C21" s="198">
        <v>1</v>
      </c>
      <c r="D21" s="205">
        <v>120</v>
      </c>
      <c r="E21" s="205">
        <v>120</v>
      </c>
      <c r="F21" s="205"/>
      <c r="G21" s="200"/>
      <c r="H21" s="200"/>
      <c r="I21" s="200"/>
      <c r="J21" s="200"/>
      <c r="K21" s="200"/>
      <c r="L21" s="200"/>
      <c r="M21" s="200"/>
      <c r="N21" s="200"/>
      <c r="O21" s="200"/>
    </row>
    <row r="22" spans="1:15" s="197" customFormat="1" ht="12.75" customHeight="1">
      <c r="A22" s="206" t="s">
        <v>406</v>
      </c>
      <c r="B22" s="199"/>
      <c r="C22" s="198">
        <v>0</v>
      </c>
      <c r="D22" s="205">
        <v>0</v>
      </c>
      <c r="E22" s="205">
        <v>0</v>
      </c>
      <c r="F22" s="205"/>
      <c r="G22" s="200"/>
      <c r="H22" s="200"/>
      <c r="I22" s="200"/>
      <c r="J22" s="200"/>
      <c r="K22" s="200"/>
      <c r="L22" s="200"/>
      <c r="M22" s="200"/>
      <c r="N22" s="200"/>
      <c r="O22" s="200"/>
    </row>
    <row r="23" spans="1:15" s="197" customFormat="1" ht="12.75" customHeight="1">
      <c r="A23" s="211" t="s">
        <v>407</v>
      </c>
      <c r="B23" s="199"/>
      <c r="C23" s="212">
        <f>C10+C11+C12+C19+C22</f>
        <v>29</v>
      </c>
      <c r="D23" s="213">
        <f>D10+D11+D12+D19+D22</f>
        <v>1377</v>
      </c>
      <c r="E23" s="213">
        <f>E10+E11+E12+E19+E22</f>
        <v>1269</v>
      </c>
      <c r="F23" s="213"/>
      <c r="G23" s="200"/>
      <c r="H23" s="200"/>
      <c r="I23" s="200"/>
      <c r="J23" s="200"/>
      <c r="K23" s="200"/>
      <c r="L23" s="200"/>
      <c r="M23" s="200"/>
      <c r="N23" s="200"/>
      <c r="O23" s="200"/>
    </row>
    <row r="30" ht="15"/>
    <row r="31" ht="15"/>
    <row r="32" ht="15"/>
    <row r="33" ht="15"/>
    <row r="37" ht="15"/>
    <row r="38" ht="15"/>
  </sheetData>
  <sheetProtection selectLockedCells="1" selectUnlockedCells="1"/>
  <mergeCells count="5">
    <mergeCell ref="A3:F3"/>
    <mergeCell ref="A4:F4"/>
    <mergeCell ref="A8:A9"/>
    <mergeCell ref="C8:C9"/>
    <mergeCell ref="D8:F8"/>
  </mergeCells>
  <printOptions horizontalCentered="1"/>
  <pageMargins left="0.5902777777777778" right="0.5902777777777778" top="0.39375" bottom="0.39375" header="0.5118055555555555" footer="0.5118055555555555"/>
  <pageSetup horizontalDpi="300" verticalDpi="300" orientation="portrait" paperSize="9" scale="8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E1" sqref="E1"/>
    </sheetView>
  </sheetViews>
  <sheetFormatPr defaultColWidth="9.140625" defaultRowHeight="12.75"/>
  <cols>
    <col min="1" max="1" width="7.7109375" style="0" customWidth="1"/>
    <col min="2" max="2" width="56.140625" style="0" customWidth="1"/>
    <col min="3" max="5" width="11.7109375" style="0" customWidth="1"/>
  </cols>
  <sheetData>
    <row r="1" ht="12.75">
      <c r="E1" s="1" t="s">
        <v>408</v>
      </c>
    </row>
    <row r="2" ht="14.25"/>
    <row r="4" spans="1:5" ht="12.75">
      <c r="A4" s="2" t="s">
        <v>409</v>
      </c>
      <c r="B4" s="2"/>
      <c r="C4" s="2"/>
      <c r="D4" s="2"/>
      <c r="E4" s="2"/>
    </row>
    <row r="6" spans="3:5" ht="12.75">
      <c r="C6" s="1"/>
      <c r="E6" s="1" t="s">
        <v>11</v>
      </c>
    </row>
    <row r="7" spans="1:5" ht="25.5" customHeight="1">
      <c r="A7" s="9" t="s">
        <v>410</v>
      </c>
      <c r="B7" s="9"/>
      <c r="C7" s="170" t="s">
        <v>13</v>
      </c>
      <c r="D7" s="170" t="s">
        <v>14</v>
      </c>
      <c r="E7" s="9" t="s">
        <v>15</v>
      </c>
    </row>
    <row r="8" spans="1:5" ht="12.75">
      <c r="A8" s="53"/>
      <c r="B8" s="214"/>
      <c r="C8" s="11"/>
      <c r="D8" s="11"/>
      <c r="E8" s="11"/>
    </row>
    <row r="9" spans="1:5" ht="12.75">
      <c r="A9" s="53"/>
      <c r="B9" s="73"/>
      <c r="C9" s="63"/>
      <c r="D9" s="63"/>
      <c r="E9" s="63"/>
    </row>
    <row r="10" spans="1:5" ht="12.75">
      <c r="A10" s="53"/>
      <c r="B10" s="73"/>
      <c r="C10" s="63"/>
      <c r="D10" s="63"/>
      <c r="E10" s="63"/>
    </row>
    <row r="11" spans="1:5" ht="12.75">
      <c r="A11" s="53"/>
      <c r="B11" s="73"/>
      <c r="C11" s="63"/>
      <c r="D11" s="63"/>
      <c r="E11" s="63"/>
    </row>
    <row r="12" spans="1:5" ht="12.75">
      <c r="A12" s="53"/>
      <c r="B12" s="73"/>
      <c r="C12" s="63"/>
      <c r="D12" s="63"/>
      <c r="E12" s="63"/>
    </row>
    <row r="13" spans="1:5" ht="12.75">
      <c r="A13" s="53"/>
      <c r="B13" s="73"/>
      <c r="C13" s="63"/>
      <c r="D13" s="63"/>
      <c r="E13" s="63"/>
    </row>
    <row r="14" spans="1:5" ht="12.75">
      <c r="A14" s="53"/>
      <c r="B14" s="73"/>
      <c r="C14" s="63"/>
      <c r="D14" s="63"/>
      <c r="E14" s="63"/>
    </row>
    <row r="15" spans="1:5" ht="12.75">
      <c r="A15" s="53"/>
      <c r="B15" s="73"/>
      <c r="C15" s="63"/>
      <c r="D15" s="63"/>
      <c r="E15" s="63"/>
    </row>
    <row r="16" spans="1:5" ht="12.75">
      <c r="A16" s="53"/>
      <c r="B16" s="73"/>
      <c r="C16" s="63"/>
      <c r="D16" s="63"/>
      <c r="E16" s="63"/>
    </row>
    <row r="17" spans="1:5" ht="12.75">
      <c r="A17" s="53"/>
      <c r="B17" s="73"/>
      <c r="C17" s="63"/>
      <c r="D17" s="63"/>
      <c r="E17" s="63"/>
    </row>
    <row r="18" spans="1:5" ht="12.75">
      <c r="A18" s="53"/>
      <c r="B18" s="73"/>
      <c r="C18" s="63"/>
      <c r="D18" s="63"/>
      <c r="E18" s="63"/>
    </row>
    <row r="19" spans="1:5" ht="12.75">
      <c r="A19" s="53"/>
      <c r="B19" s="73"/>
      <c r="C19" s="63"/>
      <c r="D19" s="63"/>
      <c r="E19" s="63"/>
    </row>
    <row r="20" spans="1:5" ht="12.75">
      <c r="A20" s="53"/>
      <c r="B20" s="73"/>
      <c r="C20" s="63"/>
      <c r="D20" s="63"/>
      <c r="E20" s="63"/>
    </row>
    <row r="21" spans="1:5" ht="12.75">
      <c r="A21" s="53"/>
      <c r="B21" s="73"/>
      <c r="C21" s="63"/>
      <c r="D21" s="63"/>
      <c r="E21" s="63"/>
    </row>
    <row r="22" spans="1:5" ht="12.75">
      <c r="A22" s="53"/>
      <c r="B22" s="73"/>
      <c r="C22" s="63"/>
      <c r="D22" s="63"/>
      <c r="E22" s="63"/>
    </row>
    <row r="23" spans="1:5" ht="12.75">
      <c r="A23" s="53"/>
      <c r="B23" s="73"/>
      <c r="C23" s="63"/>
      <c r="D23" s="63"/>
      <c r="E23" s="63"/>
    </row>
    <row r="24" spans="1:5" ht="12.75">
      <c r="A24" s="53"/>
      <c r="B24" s="73"/>
      <c r="C24" s="63"/>
      <c r="D24" s="63"/>
      <c r="E24" s="63"/>
    </row>
    <row r="25" spans="1:5" ht="12.75">
      <c r="A25" s="53"/>
      <c r="B25" s="73"/>
      <c r="C25" s="63"/>
      <c r="D25" s="63"/>
      <c r="E25" s="63"/>
    </row>
    <row r="26" spans="1:5" ht="12.75">
      <c r="A26" s="53"/>
      <c r="B26" s="73"/>
      <c r="C26" s="63"/>
      <c r="D26" s="63"/>
      <c r="E26" s="63"/>
    </row>
    <row r="27" spans="1:5" ht="12.75">
      <c r="A27" s="53"/>
      <c r="B27" s="73"/>
      <c r="C27" s="63"/>
      <c r="D27" s="63"/>
      <c r="E27" s="63"/>
    </row>
    <row r="28" spans="1:5" ht="12.75">
      <c r="A28" s="53"/>
      <c r="B28" s="73"/>
      <c r="C28" s="63"/>
      <c r="D28" s="63"/>
      <c r="E28" s="63"/>
    </row>
    <row r="29" spans="1:5" ht="12.75">
      <c r="A29" s="53"/>
      <c r="B29" s="73"/>
      <c r="C29" s="63"/>
      <c r="D29" s="63"/>
      <c r="E29" s="63"/>
    </row>
    <row r="30" spans="1:5" ht="12.75">
      <c r="A30" s="53"/>
      <c r="B30" s="73"/>
      <c r="C30" s="63"/>
      <c r="D30" s="63"/>
      <c r="E30" s="63"/>
    </row>
    <row r="31" spans="1:5" ht="12.75">
      <c r="A31" s="53"/>
      <c r="B31" s="73"/>
      <c r="C31" s="63"/>
      <c r="D31" s="63"/>
      <c r="E31" s="63"/>
    </row>
    <row r="32" spans="1:5" ht="12.75">
      <c r="A32" s="53"/>
      <c r="B32" s="73"/>
      <c r="C32" s="63"/>
      <c r="D32" s="63"/>
      <c r="E32" s="63"/>
    </row>
    <row r="33" spans="1:5" ht="12.75">
      <c r="A33" s="53"/>
      <c r="B33" s="73"/>
      <c r="C33" s="63"/>
      <c r="D33" s="63"/>
      <c r="E33" s="63"/>
    </row>
    <row r="34" spans="1:5" ht="12.75">
      <c r="A34" s="53"/>
      <c r="B34" s="73"/>
      <c r="C34" s="63"/>
      <c r="D34" s="63"/>
      <c r="E34" s="63"/>
    </row>
    <row r="35" spans="1:5" ht="12.75">
      <c r="A35" s="53"/>
      <c r="B35" s="73"/>
      <c r="C35" s="63"/>
      <c r="D35" s="63"/>
      <c r="E35" s="63"/>
    </row>
    <row r="36" spans="1:5" ht="12.75">
      <c r="A36" s="53"/>
      <c r="B36" s="73"/>
      <c r="C36" s="63"/>
      <c r="D36" s="63"/>
      <c r="E36" s="63"/>
    </row>
    <row r="37" spans="1:5" ht="12.75">
      <c r="A37" s="53"/>
      <c r="B37" s="73"/>
      <c r="C37" s="63"/>
      <c r="D37" s="63"/>
      <c r="E37" s="63"/>
    </row>
    <row r="38" spans="1:5" ht="12.75">
      <c r="A38" s="53"/>
      <c r="B38" s="73"/>
      <c r="C38" s="63"/>
      <c r="D38" s="63"/>
      <c r="E38" s="63"/>
    </row>
    <row r="39" spans="1:5" ht="12.75">
      <c r="A39" s="53"/>
      <c r="B39" s="73"/>
      <c r="C39" s="63"/>
      <c r="D39" s="63"/>
      <c r="E39" s="63"/>
    </row>
    <row r="40" spans="1:5" ht="12.75">
      <c r="A40" s="53"/>
      <c r="B40" s="73"/>
      <c r="C40" s="63"/>
      <c r="D40" s="63"/>
      <c r="E40" s="63"/>
    </row>
    <row r="41" spans="1:5" ht="12.75">
      <c r="A41" s="53"/>
      <c r="B41" s="73"/>
      <c r="C41" s="63"/>
      <c r="D41" s="63"/>
      <c r="E41" s="63"/>
    </row>
    <row r="42" spans="1:5" ht="12.75">
      <c r="A42" s="53"/>
      <c r="B42" s="73"/>
      <c r="C42" s="63"/>
      <c r="D42" s="63"/>
      <c r="E42" s="63"/>
    </row>
    <row r="43" spans="1:5" ht="12.75">
      <c r="A43" s="53"/>
      <c r="B43" s="73"/>
      <c r="C43" s="63"/>
      <c r="D43" s="63"/>
      <c r="E43" s="63"/>
    </row>
    <row r="44" spans="1:5" ht="12.75">
      <c r="A44" s="53"/>
      <c r="B44" s="73"/>
      <c r="C44" s="63"/>
      <c r="D44" s="63"/>
      <c r="E44" s="63"/>
    </row>
    <row r="45" spans="1:5" ht="12.75">
      <c r="A45" s="53"/>
      <c r="B45" s="73"/>
      <c r="C45" s="63"/>
      <c r="D45" s="63"/>
      <c r="E45" s="63"/>
    </row>
  </sheetData>
  <sheetProtection selectLockedCells="1" selectUnlockedCells="1"/>
  <mergeCells count="2">
    <mergeCell ref="A4:E4"/>
    <mergeCell ref="A7:B7"/>
  </mergeCells>
  <printOptions/>
  <pageMargins left="0.39375" right="0.39375" top="0.39375" bottom="0.39375" header="0.5118055555555555" footer="0.5118055555555555"/>
  <pageSetup horizontalDpi="300" verticalDpi="300" orientation="portrait" paperSize="9" scale="9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A2" sqref="A2"/>
    </sheetView>
  </sheetViews>
  <sheetFormatPr defaultColWidth="9.140625" defaultRowHeight="12.75"/>
  <cols>
    <col min="1" max="1" width="44.28125" style="0" customWidth="1"/>
    <col min="2" max="4" width="10.57421875" style="0" customWidth="1"/>
    <col min="5" max="5" width="5.00390625" style="0" customWidth="1"/>
    <col min="10" max="10" width="9.57421875" style="0" customWidth="1"/>
    <col min="11" max="13" width="10.57421875" style="0" customWidth="1"/>
  </cols>
  <sheetData>
    <row r="1" ht="12.75">
      <c r="M1" s="1" t="s">
        <v>411</v>
      </c>
    </row>
    <row r="2" spans="1:13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 t="s">
        <v>412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1" ht="18" customHeight="1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</row>
    <row r="6" spans="1:13" ht="18.75" customHeight="1">
      <c r="A6" s="216" t="s">
        <v>362</v>
      </c>
      <c r="B6" s="216"/>
      <c r="C6" s="216"/>
      <c r="D6" s="216"/>
      <c r="E6" s="217"/>
      <c r="F6" s="218" t="s">
        <v>381</v>
      </c>
      <c r="G6" s="218"/>
      <c r="H6" s="218"/>
      <c r="I6" s="218"/>
      <c r="J6" s="218"/>
      <c r="K6" s="218"/>
      <c r="L6" s="218"/>
      <c r="M6" s="218"/>
    </row>
    <row r="7" spans="1:13" ht="25.5">
      <c r="A7" s="219" t="s">
        <v>12</v>
      </c>
      <c r="B7" s="10" t="s">
        <v>13</v>
      </c>
      <c r="C7" s="10" t="s">
        <v>14</v>
      </c>
      <c r="D7" s="11" t="s">
        <v>15</v>
      </c>
      <c r="E7" s="220"/>
      <c r="F7" s="219" t="s">
        <v>12</v>
      </c>
      <c r="G7" s="219"/>
      <c r="H7" s="219"/>
      <c r="I7" s="219"/>
      <c r="J7" s="219"/>
      <c r="K7" s="10" t="s">
        <v>13</v>
      </c>
      <c r="L7" s="10" t="s">
        <v>14</v>
      </c>
      <c r="M7" s="11" t="s">
        <v>15</v>
      </c>
    </row>
    <row r="8" spans="1:13" ht="18.75">
      <c r="A8" s="221" t="s">
        <v>413</v>
      </c>
      <c r="B8" s="222">
        <f>B9</f>
        <v>576246</v>
      </c>
      <c r="C8" s="222">
        <f>C9</f>
        <v>658423</v>
      </c>
      <c r="D8" s="222"/>
      <c r="E8" s="223"/>
      <c r="F8" s="224" t="s">
        <v>414</v>
      </c>
      <c r="G8" s="225"/>
      <c r="H8" s="51"/>
      <c r="I8" s="54"/>
      <c r="J8" s="73"/>
      <c r="K8" s="226">
        <f>K9+K26</f>
        <v>702313</v>
      </c>
      <c r="L8" s="226">
        <f>L9+L26</f>
        <v>785318</v>
      </c>
      <c r="M8" s="227"/>
    </row>
    <row r="9" spans="1:13" ht="16.5">
      <c r="A9" s="228" t="s">
        <v>415</v>
      </c>
      <c r="B9" s="229">
        <f>B11+B19</f>
        <v>576246</v>
      </c>
      <c r="C9" s="229">
        <f>C11+C19</f>
        <v>658423</v>
      </c>
      <c r="D9" s="229"/>
      <c r="E9" s="230"/>
      <c r="F9" s="231" t="s">
        <v>416</v>
      </c>
      <c r="G9" s="232"/>
      <c r="H9" s="51"/>
      <c r="I9" s="54"/>
      <c r="J9" s="73"/>
      <c r="K9" s="233">
        <f>K11+K19</f>
        <v>674870</v>
      </c>
      <c r="L9" s="233">
        <f>L11+L19</f>
        <v>770684</v>
      </c>
      <c r="M9" s="233"/>
    </row>
    <row r="10" spans="1:13" ht="16.5">
      <c r="A10" s="228"/>
      <c r="B10" s="229"/>
      <c r="C10" s="229"/>
      <c r="D10" s="229"/>
      <c r="E10" s="230"/>
      <c r="F10" s="231"/>
      <c r="G10" s="232"/>
      <c r="H10" s="51"/>
      <c r="I10" s="54"/>
      <c r="J10" s="73"/>
      <c r="K10" s="233"/>
      <c r="L10" s="233"/>
      <c r="M10" s="233"/>
    </row>
    <row r="11" spans="1:13" ht="15.75">
      <c r="A11" s="234" t="s">
        <v>417</v>
      </c>
      <c r="B11" s="229">
        <f>SUM(B12:B15)</f>
        <v>485310</v>
      </c>
      <c r="C11" s="229">
        <f>SUM(C12:C15)</f>
        <v>518307</v>
      </c>
      <c r="D11" s="229"/>
      <c r="E11" s="235"/>
      <c r="F11" s="236" t="s">
        <v>417</v>
      </c>
      <c r="G11" s="237"/>
      <c r="H11" s="51"/>
      <c r="I11" s="54"/>
      <c r="J11" s="73"/>
      <c r="K11" s="233">
        <f>SUM(K12:K16)</f>
        <v>433730</v>
      </c>
      <c r="L11" s="233">
        <f>SUM(L12:L16)</f>
        <v>478655</v>
      </c>
      <c r="M11" s="233"/>
    </row>
    <row r="12" spans="1:13" ht="15.75">
      <c r="A12" s="238" t="s">
        <v>377</v>
      </c>
      <c r="B12" s="239">
        <v>177054</v>
      </c>
      <c r="C12" s="240">
        <v>208815</v>
      </c>
      <c r="D12" s="240"/>
      <c r="E12" s="241"/>
      <c r="F12" s="242" t="s">
        <v>78</v>
      </c>
      <c r="G12" s="243"/>
      <c r="H12" s="51"/>
      <c r="I12" s="54"/>
      <c r="J12" s="73"/>
      <c r="K12" s="244">
        <v>129840</v>
      </c>
      <c r="L12" s="244">
        <v>135883</v>
      </c>
      <c r="M12" s="244"/>
    </row>
    <row r="13" spans="1:13" ht="15.75">
      <c r="A13" s="238" t="s">
        <v>135</v>
      </c>
      <c r="B13" s="239">
        <v>203800</v>
      </c>
      <c r="C13" s="239">
        <v>203800</v>
      </c>
      <c r="D13" s="239"/>
      <c r="E13" s="245"/>
      <c r="F13" s="242" t="s">
        <v>418</v>
      </c>
      <c r="G13" s="243"/>
      <c r="H13" s="51"/>
      <c r="I13" s="54"/>
      <c r="J13" s="73"/>
      <c r="K13" s="244">
        <v>34626</v>
      </c>
      <c r="L13" s="244">
        <v>33638</v>
      </c>
      <c r="M13" s="244"/>
    </row>
    <row r="14" spans="1:13" ht="15.75">
      <c r="A14" s="246" t="s">
        <v>137</v>
      </c>
      <c r="B14" s="240">
        <v>104456</v>
      </c>
      <c r="C14" s="239">
        <v>104742</v>
      </c>
      <c r="D14" s="239"/>
      <c r="E14" s="245"/>
      <c r="F14" s="242" t="s">
        <v>80</v>
      </c>
      <c r="G14" s="243"/>
      <c r="H14" s="51"/>
      <c r="I14" s="54"/>
      <c r="J14" s="73"/>
      <c r="K14" s="244">
        <v>204017</v>
      </c>
      <c r="L14" s="244">
        <v>206866</v>
      </c>
      <c r="M14" s="244"/>
    </row>
    <row r="15" spans="1:13" ht="15.75">
      <c r="A15" s="246" t="s">
        <v>138</v>
      </c>
      <c r="B15" s="240"/>
      <c r="C15" s="240">
        <v>950</v>
      </c>
      <c r="D15" s="240"/>
      <c r="E15" s="241"/>
      <c r="F15" s="242" t="s">
        <v>81</v>
      </c>
      <c r="G15" s="243"/>
      <c r="H15" s="51"/>
      <c r="I15" s="54"/>
      <c r="J15" s="73"/>
      <c r="K15" s="244">
        <v>15116</v>
      </c>
      <c r="L15" s="244">
        <v>17517</v>
      </c>
      <c r="M15" s="244"/>
    </row>
    <row r="16" spans="1:13" ht="15.75">
      <c r="A16" s="246"/>
      <c r="B16" s="240"/>
      <c r="C16" s="240"/>
      <c r="D16" s="240"/>
      <c r="E16" s="241"/>
      <c r="F16" s="242" t="s">
        <v>139</v>
      </c>
      <c r="G16" s="243"/>
      <c r="H16" s="51"/>
      <c r="I16" s="54"/>
      <c r="J16" s="73"/>
      <c r="K16" s="244">
        <v>50131</v>
      </c>
      <c r="L16" s="244">
        <v>84751</v>
      </c>
      <c r="M16" s="244"/>
    </row>
    <row r="17" spans="1:13" ht="15.75">
      <c r="A17" s="238"/>
      <c r="B17" s="239"/>
      <c r="C17" s="239"/>
      <c r="D17" s="239"/>
      <c r="E17" s="245"/>
      <c r="F17" s="242"/>
      <c r="G17" s="243"/>
      <c r="H17" s="51"/>
      <c r="I17" s="54"/>
      <c r="J17" s="73"/>
      <c r="K17" s="244"/>
      <c r="L17" s="244"/>
      <c r="M17" s="244"/>
    </row>
    <row r="18" spans="1:13" ht="15.75">
      <c r="A18" s="247"/>
      <c r="B18" s="248"/>
      <c r="C18" s="248"/>
      <c r="D18" s="248"/>
      <c r="E18" s="235"/>
      <c r="F18" s="242"/>
      <c r="G18" s="243"/>
      <c r="H18" s="51"/>
      <c r="I18" s="54"/>
      <c r="J18" s="73"/>
      <c r="K18" s="244"/>
      <c r="L18" s="244"/>
      <c r="M18" s="244"/>
    </row>
    <row r="19" spans="1:13" ht="15.75">
      <c r="A19" s="234" t="s">
        <v>419</v>
      </c>
      <c r="B19" s="229">
        <f>SUM(B20:B22)</f>
        <v>90936</v>
      </c>
      <c r="C19" s="229">
        <f>SUM(C20:C22)</f>
        <v>140116</v>
      </c>
      <c r="D19" s="229"/>
      <c r="E19" s="241"/>
      <c r="F19" s="236" t="s">
        <v>419</v>
      </c>
      <c r="G19" s="237"/>
      <c r="H19" s="51"/>
      <c r="I19" s="54"/>
      <c r="J19" s="73"/>
      <c r="K19" s="233">
        <f>SUM(K20:K22)</f>
        <v>241140</v>
      </c>
      <c r="L19" s="233">
        <f>SUM(L20:L22)</f>
        <v>292029</v>
      </c>
      <c r="M19" s="233"/>
    </row>
    <row r="20" spans="1:13" ht="15.75">
      <c r="A20" s="246" t="s">
        <v>378</v>
      </c>
      <c r="B20" s="240">
        <v>90124</v>
      </c>
      <c r="C20" s="240">
        <v>138304</v>
      </c>
      <c r="D20" s="240"/>
      <c r="E20" s="241"/>
      <c r="F20" s="242" t="s">
        <v>84</v>
      </c>
      <c r="G20" s="243"/>
      <c r="H20" s="51"/>
      <c r="I20" s="54"/>
      <c r="J20" s="73"/>
      <c r="K20" s="244">
        <v>187074</v>
      </c>
      <c r="L20" s="244">
        <v>196424</v>
      </c>
      <c r="M20" s="244"/>
    </row>
    <row r="21" spans="1:13" ht="15.75">
      <c r="A21" s="246" t="s">
        <v>168</v>
      </c>
      <c r="B21" s="240">
        <v>0</v>
      </c>
      <c r="C21" s="240">
        <v>0</v>
      </c>
      <c r="D21" s="240"/>
      <c r="E21" s="241"/>
      <c r="F21" s="242" t="s">
        <v>85</v>
      </c>
      <c r="G21" s="243"/>
      <c r="H21" s="51"/>
      <c r="I21" s="54"/>
      <c r="J21" s="73"/>
      <c r="K21" s="244">
        <v>45251</v>
      </c>
      <c r="L21" s="244">
        <v>86790</v>
      </c>
      <c r="M21" s="244"/>
    </row>
    <row r="22" spans="1:13" ht="15.75">
      <c r="A22" s="249" t="s">
        <v>169</v>
      </c>
      <c r="B22" s="240">
        <v>812</v>
      </c>
      <c r="C22" s="240">
        <v>1812</v>
      </c>
      <c r="D22" s="240"/>
      <c r="E22" s="241"/>
      <c r="F22" s="242" t="s">
        <v>86</v>
      </c>
      <c r="G22" s="243"/>
      <c r="H22" s="51"/>
      <c r="I22" s="54"/>
      <c r="J22" s="73"/>
      <c r="K22" s="244">
        <v>8815</v>
      </c>
      <c r="L22" s="244">
        <v>8815</v>
      </c>
      <c r="M22" s="244"/>
    </row>
    <row r="23" spans="1:13" ht="15.75">
      <c r="A23" s="250"/>
      <c r="B23" s="251"/>
      <c r="C23" s="251"/>
      <c r="D23" s="251"/>
      <c r="E23" s="241"/>
      <c r="F23" s="242"/>
      <c r="G23" s="243"/>
      <c r="H23" s="51"/>
      <c r="I23" s="54"/>
      <c r="J23" s="73"/>
      <c r="K23" s="244"/>
      <c r="L23" s="244"/>
      <c r="M23" s="244"/>
    </row>
    <row r="24" spans="1:13" ht="15.75">
      <c r="A24" s="246"/>
      <c r="B24" s="240"/>
      <c r="C24" s="240"/>
      <c r="D24" s="240"/>
      <c r="E24" s="241"/>
      <c r="F24" s="242"/>
      <c r="G24" s="243"/>
      <c r="H24" s="51"/>
      <c r="I24" s="54"/>
      <c r="J24" s="73"/>
      <c r="K24" s="244"/>
      <c r="L24" s="244"/>
      <c r="M24" s="244"/>
    </row>
    <row r="25" spans="1:13" ht="15.75">
      <c r="A25" s="249"/>
      <c r="B25" s="252"/>
      <c r="C25" s="252"/>
      <c r="D25" s="252"/>
      <c r="E25" s="241"/>
      <c r="F25" s="242"/>
      <c r="G25" s="243"/>
      <c r="H25" s="51"/>
      <c r="I25" s="54"/>
      <c r="J25" s="73"/>
      <c r="K25" s="244"/>
      <c r="L25" s="244"/>
      <c r="M25" s="244"/>
    </row>
    <row r="26" spans="1:13" ht="15.75" customHeight="1">
      <c r="A26" s="249"/>
      <c r="B26" s="252"/>
      <c r="C26" s="252"/>
      <c r="D26" s="252"/>
      <c r="E26" s="241"/>
      <c r="F26" s="231" t="s">
        <v>420</v>
      </c>
      <c r="G26" s="232"/>
      <c r="H26" s="51"/>
      <c r="I26" s="54"/>
      <c r="J26" s="73"/>
      <c r="K26" s="233">
        <f>SUM(K28:K29)</f>
        <v>27443</v>
      </c>
      <c r="L26" s="233">
        <f>SUM(L28:L29)</f>
        <v>14634</v>
      </c>
      <c r="M26" s="233"/>
    </row>
    <row r="27" spans="1:13" ht="15.75" customHeight="1">
      <c r="A27" s="253"/>
      <c r="B27" s="254"/>
      <c r="C27" s="254"/>
      <c r="D27" s="254"/>
      <c r="E27" s="241"/>
      <c r="F27" s="231"/>
      <c r="G27" s="232"/>
      <c r="H27" s="51"/>
      <c r="I27" s="54"/>
      <c r="J27" s="73"/>
      <c r="K27" s="233"/>
      <c r="L27" s="233"/>
      <c r="M27" s="233"/>
    </row>
    <row r="28" spans="1:13" ht="15.75">
      <c r="A28" s="255"/>
      <c r="B28" s="229"/>
      <c r="C28" s="252"/>
      <c r="D28" s="252"/>
      <c r="E28" s="241"/>
      <c r="F28" s="242" t="s">
        <v>341</v>
      </c>
      <c r="G28" s="243"/>
      <c r="H28" s="51"/>
      <c r="I28" s="54"/>
      <c r="J28" s="73"/>
      <c r="K28" s="244">
        <v>27443</v>
      </c>
      <c r="L28" s="244">
        <v>14634</v>
      </c>
      <c r="M28" s="244"/>
    </row>
    <row r="29" spans="1:13" ht="15.75">
      <c r="A29" s="249"/>
      <c r="B29" s="252"/>
      <c r="C29" s="252"/>
      <c r="D29" s="252"/>
      <c r="E29" s="241"/>
      <c r="F29" s="256" t="s">
        <v>421</v>
      </c>
      <c r="G29" s="243"/>
      <c r="H29" s="51"/>
      <c r="I29" s="54"/>
      <c r="J29" s="73"/>
      <c r="K29" s="244">
        <v>0</v>
      </c>
      <c r="L29" s="244">
        <v>0</v>
      </c>
      <c r="M29" s="244"/>
    </row>
    <row r="30" spans="1:13" ht="15.75">
      <c r="A30" s="249"/>
      <c r="B30" s="252"/>
      <c r="C30" s="252"/>
      <c r="D30" s="252"/>
      <c r="E30" s="241"/>
      <c r="F30" s="256"/>
      <c r="G30" s="243"/>
      <c r="H30" s="51"/>
      <c r="I30" s="54"/>
      <c r="J30" s="73"/>
      <c r="K30" s="244"/>
      <c r="L30" s="244"/>
      <c r="M30" s="244"/>
    </row>
    <row r="31" spans="1:13" ht="15.75">
      <c r="A31" s="249"/>
      <c r="B31" s="252"/>
      <c r="C31" s="252"/>
      <c r="D31" s="252"/>
      <c r="E31" s="241"/>
      <c r="F31" s="256"/>
      <c r="G31" s="243"/>
      <c r="H31" s="51"/>
      <c r="I31" s="54"/>
      <c r="J31" s="73"/>
      <c r="K31" s="244"/>
      <c r="L31" s="244"/>
      <c r="M31" s="244"/>
    </row>
    <row r="32" spans="1:13" ht="15.75">
      <c r="A32" s="257"/>
      <c r="B32" s="258"/>
      <c r="C32" s="258"/>
      <c r="D32" s="258"/>
      <c r="E32" s="241"/>
      <c r="F32" s="242"/>
      <c r="G32" s="243"/>
      <c r="H32" s="51"/>
      <c r="I32" s="54"/>
      <c r="J32" s="73"/>
      <c r="K32" s="244"/>
      <c r="L32" s="244"/>
      <c r="M32" s="244"/>
    </row>
    <row r="33" spans="1:13" ht="18.75">
      <c r="A33" s="259"/>
      <c r="B33" s="222"/>
      <c r="C33" s="222"/>
      <c r="D33" s="222"/>
      <c r="E33" s="241"/>
      <c r="F33" s="260" t="s">
        <v>422</v>
      </c>
      <c r="G33" s="225"/>
      <c r="H33" s="141"/>
      <c r="I33" s="261"/>
      <c r="J33" s="262"/>
      <c r="K33" s="233"/>
      <c r="L33" s="233">
        <f>SUM(L34:L35)</f>
        <v>11297</v>
      </c>
      <c r="M33" s="233"/>
    </row>
    <row r="34" spans="1:13" ht="15.75">
      <c r="A34" s="249"/>
      <c r="B34" s="252"/>
      <c r="C34" s="252"/>
      <c r="D34" s="252"/>
      <c r="E34" s="241"/>
      <c r="F34" s="242" t="s">
        <v>423</v>
      </c>
      <c r="G34" s="243"/>
      <c r="H34" s="51"/>
      <c r="I34" s="54"/>
      <c r="J34" s="73"/>
      <c r="K34" s="244"/>
      <c r="L34" s="244">
        <v>11297</v>
      </c>
      <c r="M34" s="244"/>
    </row>
    <row r="35" spans="1:13" ht="18.75">
      <c r="A35" s="263"/>
      <c r="B35" s="264"/>
      <c r="C35" s="264"/>
      <c r="D35" s="264"/>
      <c r="E35" s="223"/>
      <c r="F35" s="242" t="s">
        <v>424</v>
      </c>
      <c r="G35" s="243"/>
      <c r="H35" s="51"/>
      <c r="I35" s="54"/>
      <c r="J35" s="73"/>
      <c r="K35" s="244"/>
      <c r="L35" s="244"/>
      <c r="M35" s="244"/>
    </row>
    <row r="36" spans="1:13" ht="30">
      <c r="A36" s="265" t="s">
        <v>425</v>
      </c>
      <c r="B36" s="266">
        <f>B8</f>
        <v>576246</v>
      </c>
      <c r="C36" s="266">
        <f>C8</f>
        <v>658423</v>
      </c>
      <c r="D36" s="266"/>
      <c r="E36" s="223"/>
      <c r="F36" s="267" t="s">
        <v>426</v>
      </c>
      <c r="G36" s="225"/>
      <c r="H36" s="51"/>
      <c r="I36" s="54"/>
      <c r="J36" s="73"/>
      <c r="K36" s="268">
        <f>K8+K33</f>
        <v>702313</v>
      </c>
      <c r="L36" s="268">
        <f>L8+L33</f>
        <v>796615</v>
      </c>
      <c r="M36" s="268"/>
    </row>
    <row r="37" spans="1:13" ht="18.75">
      <c r="A37" s="269"/>
      <c r="B37" s="270"/>
      <c r="C37" s="270"/>
      <c r="D37" s="270"/>
      <c r="E37" s="241"/>
      <c r="F37" s="260" t="s">
        <v>427</v>
      </c>
      <c r="G37" s="225"/>
      <c r="H37" s="51"/>
      <c r="I37" s="54"/>
      <c r="J37" s="73"/>
      <c r="K37" s="233">
        <f>B36-K36</f>
        <v>-126067</v>
      </c>
      <c r="L37" s="233">
        <f>C36-L36</f>
        <v>-138192</v>
      </c>
      <c r="M37" s="233"/>
    </row>
    <row r="38" spans="1:13" ht="15.75">
      <c r="A38" s="253"/>
      <c r="B38" s="254"/>
      <c r="C38" s="254"/>
      <c r="D38" s="254"/>
      <c r="E38" s="241"/>
      <c r="F38" s="242" t="s">
        <v>428</v>
      </c>
      <c r="G38" s="243"/>
      <c r="H38" s="51"/>
      <c r="I38" s="54"/>
      <c r="J38" s="73"/>
      <c r="K38" s="244">
        <f>B11-K11-K26-K34</f>
        <v>24137</v>
      </c>
      <c r="L38" s="244">
        <f>C11-L11-L26-L34</f>
        <v>13721</v>
      </c>
      <c r="M38" s="244"/>
    </row>
    <row r="39" spans="1:13" ht="18.75">
      <c r="A39" s="263"/>
      <c r="B39" s="264"/>
      <c r="C39" s="264"/>
      <c r="D39" s="264"/>
      <c r="E39" s="223"/>
      <c r="F39" s="242" t="s">
        <v>429</v>
      </c>
      <c r="G39" s="243"/>
      <c r="H39" s="51"/>
      <c r="I39" s="54"/>
      <c r="J39" s="73"/>
      <c r="K39" s="244">
        <f>B19-K19</f>
        <v>-150204</v>
      </c>
      <c r="L39" s="244">
        <f>C19-L19</f>
        <v>-151913</v>
      </c>
      <c r="M39" s="244"/>
    </row>
    <row r="40" spans="1:13" ht="18.75">
      <c r="A40" s="260" t="s">
        <v>430</v>
      </c>
      <c r="B40" s="222"/>
      <c r="C40" s="222"/>
      <c r="D40" s="222"/>
      <c r="E40" s="223"/>
      <c r="F40" s="271"/>
      <c r="G40" s="272"/>
      <c r="H40" s="273"/>
      <c r="I40" s="59"/>
      <c r="J40" s="59"/>
      <c r="K40" s="274"/>
      <c r="L40" s="274"/>
      <c r="M40" s="274"/>
    </row>
    <row r="41" spans="1:13" ht="16.5">
      <c r="A41" s="236" t="s">
        <v>431</v>
      </c>
      <c r="B41" s="229">
        <f>SUM(B42:B43)</f>
        <v>126067</v>
      </c>
      <c r="C41" s="229">
        <f>SUM(C42:C43)</f>
        <v>132246</v>
      </c>
      <c r="D41" s="229"/>
      <c r="E41" s="275"/>
      <c r="F41" s="276"/>
      <c r="G41" s="277"/>
      <c r="H41" s="278"/>
      <c r="I41" s="4"/>
      <c r="J41" s="4"/>
      <c r="K41" s="279"/>
      <c r="L41" s="279"/>
      <c r="M41" s="279"/>
    </row>
    <row r="42" spans="1:13" ht="15.75">
      <c r="A42" s="280" t="s">
        <v>432</v>
      </c>
      <c r="B42" s="281">
        <v>126067</v>
      </c>
      <c r="C42" s="281">
        <v>132246</v>
      </c>
      <c r="D42" s="281"/>
      <c r="E42" s="241"/>
      <c r="F42" s="282"/>
      <c r="G42" s="283"/>
      <c r="H42" s="278"/>
      <c r="I42" s="4"/>
      <c r="J42" s="4"/>
      <c r="K42" s="279"/>
      <c r="L42" s="279"/>
      <c r="M42" s="279"/>
    </row>
    <row r="43" spans="1:13" ht="15.75">
      <c r="A43" s="280" t="s">
        <v>433</v>
      </c>
      <c r="B43" s="281"/>
      <c r="C43" s="281"/>
      <c r="D43" s="281"/>
      <c r="E43" s="235"/>
      <c r="F43" s="282"/>
      <c r="G43" s="283"/>
      <c r="H43" s="156"/>
      <c r="I43" s="215"/>
      <c r="J43" s="215"/>
      <c r="K43" s="279"/>
      <c r="L43" s="279"/>
      <c r="M43" s="279"/>
    </row>
    <row r="44" spans="1:13" ht="15.75">
      <c r="A44" s="236" t="s">
        <v>434</v>
      </c>
      <c r="B44" s="229"/>
      <c r="C44" s="229">
        <f>SUM(C45:C46)</f>
        <v>5946</v>
      </c>
      <c r="D44" s="229"/>
      <c r="E44" s="241"/>
      <c r="F44" s="276"/>
      <c r="G44" s="277"/>
      <c r="H44" s="278"/>
      <c r="I44" s="4"/>
      <c r="J44" s="4"/>
      <c r="K44" s="279"/>
      <c r="L44" s="279"/>
      <c r="M44" s="279"/>
    </row>
    <row r="45" spans="1:13" ht="15.75">
      <c r="A45" s="280" t="s">
        <v>435</v>
      </c>
      <c r="B45" s="281"/>
      <c r="C45" s="281">
        <v>5946</v>
      </c>
      <c r="D45" s="281"/>
      <c r="E45" s="241"/>
      <c r="F45" s="282"/>
      <c r="G45" s="283"/>
      <c r="H45" s="278"/>
      <c r="I45" s="4"/>
      <c r="J45" s="4"/>
      <c r="K45" s="279"/>
      <c r="L45" s="279"/>
      <c r="M45" s="279"/>
    </row>
    <row r="46" spans="1:13" ht="15.75" customHeight="1">
      <c r="A46" s="280" t="s">
        <v>436</v>
      </c>
      <c r="B46" s="281"/>
      <c r="C46" s="281"/>
      <c r="D46" s="281"/>
      <c r="E46" s="223"/>
      <c r="F46" s="284"/>
      <c r="G46" s="285"/>
      <c r="H46" s="286"/>
      <c r="I46" s="76"/>
      <c r="J46" s="76"/>
      <c r="K46" s="287"/>
      <c r="L46" s="287"/>
      <c r="M46" s="287"/>
    </row>
    <row r="47" spans="1:13" ht="18.75">
      <c r="A47" s="224" t="s">
        <v>437</v>
      </c>
      <c r="B47" s="288">
        <f>B36+B41+B44</f>
        <v>702313</v>
      </c>
      <c r="C47" s="288">
        <f>C36+C41+C44</f>
        <v>796615</v>
      </c>
      <c r="D47" s="288"/>
      <c r="E47" s="223"/>
      <c r="F47" s="224" t="s">
        <v>438</v>
      </c>
      <c r="G47" s="225"/>
      <c r="H47" s="51"/>
      <c r="I47" s="54"/>
      <c r="J47" s="54"/>
      <c r="K47" s="233">
        <f>K36</f>
        <v>702313</v>
      </c>
      <c r="L47" s="233">
        <f>L36</f>
        <v>796615</v>
      </c>
      <c r="M47" s="233"/>
    </row>
    <row r="48" spans="1:13" ht="15.75">
      <c r="A48" s="280" t="s">
        <v>439</v>
      </c>
      <c r="B48" s="281">
        <f>B11+B42+B45</f>
        <v>611377</v>
      </c>
      <c r="C48" s="281">
        <f>C11+C42+C45</f>
        <v>656499</v>
      </c>
      <c r="D48" s="281"/>
      <c r="E48" s="289"/>
      <c r="F48" s="242" t="s">
        <v>440</v>
      </c>
      <c r="G48" s="243"/>
      <c r="H48" s="51"/>
      <c r="I48" s="54"/>
      <c r="J48" s="54"/>
      <c r="K48" s="244">
        <f>K11+K26+K34</f>
        <v>461173</v>
      </c>
      <c r="L48" s="244">
        <f>L11+L26+L34</f>
        <v>504586</v>
      </c>
      <c r="M48" s="244"/>
    </row>
    <row r="49" spans="1:13" ht="15.75">
      <c r="A49" s="280" t="s">
        <v>441</v>
      </c>
      <c r="B49" s="281">
        <f>B19+B43+B46</f>
        <v>90936</v>
      </c>
      <c r="C49" s="281">
        <f>C19+C43+C46</f>
        <v>140116</v>
      </c>
      <c r="D49" s="281"/>
      <c r="E49" s="289"/>
      <c r="F49" s="242" t="s">
        <v>442</v>
      </c>
      <c r="G49" s="243"/>
      <c r="H49" s="51"/>
      <c r="I49" s="54"/>
      <c r="J49" s="54"/>
      <c r="K49" s="244">
        <f>K19+K35</f>
        <v>241140</v>
      </c>
      <c r="L49" s="244">
        <f>L19+L35</f>
        <v>292029</v>
      </c>
      <c r="M49" s="244"/>
    </row>
  </sheetData>
  <sheetProtection selectLockedCells="1" selectUnlockedCells="1"/>
  <mergeCells count="7">
    <mergeCell ref="A2:M2"/>
    <mergeCell ref="A3:M3"/>
    <mergeCell ref="A4:M4"/>
    <mergeCell ref="A5:K5"/>
    <mergeCell ref="A6:D6"/>
    <mergeCell ref="F6:M6"/>
    <mergeCell ref="F7:J7"/>
  </mergeCells>
  <printOptions/>
  <pageMargins left="0.39375" right="0.39375" top="0.39375" bottom="0.39375" header="0.5118055555555555" footer="0.5118055555555555"/>
  <pageSetup horizontalDpi="300" verticalDpi="3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4" sqref="A4"/>
    </sheetView>
  </sheetViews>
  <sheetFormatPr defaultColWidth="9.140625" defaultRowHeight="12.75"/>
  <cols>
    <col min="1" max="1" width="10.140625" style="0" customWidth="1"/>
    <col min="2" max="2" width="10.8515625" style="0" customWidth="1"/>
    <col min="5" max="6" width="17.57421875" style="0" customWidth="1"/>
    <col min="7" max="9" width="10.57421875" style="0" customWidth="1"/>
  </cols>
  <sheetData>
    <row r="1" spans="9:12" ht="12.75">
      <c r="I1" s="1"/>
      <c r="J1" s="1" t="s">
        <v>75</v>
      </c>
      <c r="K1" s="1"/>
      <c r="L1" s="1"/>
    </row>
    <row r="4" spans="1:12" ht="14.2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47"/>
      <c r="L4" s="47"/>
    </row>
    <row r="5" spans="1:12" ht="12.7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47"/>
      <c r="L5" s="47"/>
    </row>
    <row r="6" spans="1:12" ht="12.75">
      <c r="A6" s="2" t="s">
        <v>76</v>
      </c>
      <c r="B6" s="2"/>
      <c r="C6" s="2"/>
      <c r="D6" s="2"/>
      <c r="E6" s="2"/>
      <c r="F6" s="2"/>
      <c r="G6" s="2"/>
      <c r="H6" s="2"/>
      <c r="I6" s="2"/>
      <c r="J6" s="2"/>
      <c r="K6" s="47"/>
      <c r="L6" s="47"/>
    </row>
    <row r="7" spans="1:12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9" ht="12.75">
      <c r="A8" s="8"/>
      <c r="B8" s="8"/>
      <c r="C8" s="8"/>
      <c r="D8" s="8"/>
      <c r="E8" s="8"/>
      <c r="F8" s="8"/>
      <c r="I8" s="1" t="s">
        <v>11</v>
      </c>
    </row>
    <row r="9" spans="1:10" ht="25.5">
      <c r="A9" s="48" t="s">
        <v>12</v>
      </c>
      <c r="B9" s="48"/>
      <c r="C9" s="48"/>
      <c r="D9" s="48"/>
      <c r="E9" s="48"/>
      <c r="F9" s="49"/>
      <c r="G9" s="10" t="s">
        <v>13</v>
      </c>
      <c r="H9" s="10" t="s">
        <v>14</v>
      </c>
      <c r="I9" s="11" t="s">
        <v>15</v>
      </c>
      <c r="J9" s="10" t="s">
        <v>16</v>
      </c>
    </row>
    <row r="10" spans="1:10" ht="12.75">
      <c r="A10" s="50" t="s">
        <v>77</v>
      </c>
      <c r="B10" s="51"/>
      <c r="C10" s="51"/>
      <c r="D10" s="51"/>
      <c r="E10" s="51"/>
      <c r="F10" s="51"/>
      <c r="G10" s="13">
        <f>SUM(G11:G15)</f>
        <v>461173</v>
      </c>
      <c r="H10" s="13">
        <f>SUM(H11:H15)</f>
        <v>493289</v>
      </c>
      <c r="I10" s="13"/>
      <c r="J10" s="52"/>
    </row>
    <row r="11" spans="1:10" ht="12.75">
      <c r="A11" s="17"/>
      <c r="B11" s="53" t="s">
        <v>78</v>
      </c>
      <c r="C11" s="54"/>
      <c r="D11" s="51"/>
      <c r="E11" s="51"/>
      <c r="F11" s="51"/>
      <c r="G11" s="21">
        <v>129840</v>
      </c>
      <c r="H11" s="21">
        <v>135883</v>
      </c>
      <c r="I11" s="21"/>
      <c r="J11" s="55"/>
    </row>
    <row r="12" spans="1:10" ht="12.75">
      <c r="A12" s="17"/>
      <c r="B12" s="53" t="s">
        <v>79</v>
      </c>
      <c r="C12" s="51"/>
      <c r="D12" s="51"/>
      <c r="E12" s="51"/>
      <c r="F12" s="51"/>
      <c r="G12" s="21">
        <v>34626</v>
      </c>
      <c r="H12" s="21">
        <v>33638</v>
      </c>
      <c r="I12" s="21"/>
      <c r="J12" s="55"/>
    </row>
    <row r="13" spans="1:10" ht="12.75">
      <c r="A13" s="17"/>
      <c r="B13" s="53" t="s">
        <v>80</v>
      </c>
      <c r="C13" s="51"/>
      <c r="D13" s="51"/>
      <c r="E13" s="51"/>
      <c r="F13" s="51"/>
      <c r="G13" s="21">
        <v>204017</v>
      </c>
      <c r="H13" s="21">
        <v>206866</v>
      </c>
      <c r="I13" s="21"/>
      <c r="J13" s="55"/>
    </row>
    <row r="14" spans="1:10" ht="12.75">
      <c r="A14" s="17"/>
      <c r="B14" s="53" t="s">
        <v>81</v>
      </c>
      <c r="C14" s="51"/>
      <c r="D14" s="51"/>
      <c r="E14" s="51"/>
      <c r="F14" s="51"/>
      <c r="G14" s="21">
        <v>15116</v>
      </c>
      <c r="H14" s="21">
        <v>17517</v>
      </c>
      <c r="I14" s="21"/>
      <c r="J14" s="55"/>
    </row>
    <row r="15" spans="1:10" ht="12.75">
      <c r="A15" s="17"/>
      <c r="B15" s="53" t="s">
        <v>82</v>
      </c>
      <c r="C15" s="51"/>
      <c r="D15" s="51"/>
      <c r="E15" s="51"/>
      <c r="F15" s="51"/>
      <c r="G15" s="21">
        <v>77574</v>
      </c>
      <c r="H15" s="21">
        <v>99385</v>
      </c>
      <c r="I15" s="21"/>
      <c r="J15" s="55"/>
    </row>
    <row r="16" spans="1:10" ht="12.75">
      <c r="A16" s="56" t="s">
        <v>83</v>
      </c>
      <c r="B16" s="51"/>
      <c r="C16" s="51"/>
      <c r="D16" s="51"/>
      <c r="E16" s="51"/>
      <c r="F16" s="51"/>
      <c r="G16" s="13">
        <f>SUM(G17:G19)</f>
        <v>241140</v>
      </c>
      <c r="H16" s="13">
        <f>SUM(H17:H19)</f>
        <v>292029</v>
      </c>
      <c r="I16" s="13"/>
      <c r="J16" s="52"/>
    </row>
    <row r="17" spans="1:10" ht="12.75">
      <c r="A17" s="17"/>
      <c r="B17" s="53" t="s">
        <v>84</v>
      </c>
      <c r="C17" s="51"/>
      <c r="D17" s="51"/>
      <c r="E17" s="51"/>
      <c r="F17" s="51"/>
      <c r="G17" s="21">
        <v>187074</v>
      </c>
      <c r="H17" s="21">
        <v>196424</v>
      </c>
      <c r="I17" s="21"/>
      <c r="J17" s="55"/>
    </row>
    <row r="18" spans="1:10" ht="12.75">
      <c r="A18" s="17"/>
      <c r="B18" s="53" t="s">
        <v>85</v>
      </c>
      <c r="C18" s="51"/>
      <c r="D18" s="51"/>
      <c r="E18" s="51"/>
      <c r="F18" s="51"/>
      <c r="G18" s="21">
        <v>45251</v>
      </c>
      <c r="H18" s="21">
        <v>86790</v>
      </c>
      <c r="I18" s="21"/>
      <c r="J18" s="55"/>
    </row>
    <row r="19" spans="1:10" ht="12.75">
      <c r="A19" s="17"/>
      <c r="B19" s="53" t="s">
        <v>86</v>
      </c>
      <c r="C19" s="54"/>
      <c r="D19" s="54"/>
      <c r="E19" s="54"/>
      <c r="F19" s="54"/>
      <c r="G19" s="21">
        <v>8815</v>
      </c>
      <c r="H19" s="21">
        <v>8815</v>
      </c>
      <c r="I19" s="21"/>
      <c r="J19" s="55"/>
    </row>
    <row r="20" spans="1:10" ht="12.75">
      <c r="A20" s="56" t="s">
        <v>87</v>
      </c>
      <c r="B20" s="54"/>
      <c r="C20" s="54"/>
      <c r="D20" s="54"/>
      <c r="E20" s="54"/>
      <c r="F20" s="54"/>
      <c r="G20" s="13">
        <f>G10+G16</f>
        <v>702313</v>
      </c>
      <c r="H20" s="13">
        <f>H10+H16</f>
        <v>785318</v>
      </c>
      <c r="I20" s="13"/>
      <c r="J20" s="52"/>
    </row>
    <row r="21" spans="1:10" ht="12.75">
      <c r="A21" s="56" t="s">
        <v>88</v>
      </c>
      <c r="B21" s="54"/>
      <c r="C21" s="54"/>
      <c r="D21" s="54"/>
      <c r="E21" s="54"/>
      <c r="F21" s="54"/>
      <c r="G21" s="13"/>
      <c r="H21" s="13">
        <f>H22+H26</f>
        <v>11297</v>
      </c>
      <c r="I21" s="13"/>
      <c r="J21" s="52"/>
    </row>
    <row r="22" spans="1:10" ht="12.75">
      <c r="A22" s="57"/>
      <c r="B22" s="53" t="s">
        <v>89</v>
      </c>
      <c r="C22" s="54"/>
      <c r="D22" s="54"/>
      <c r="E22" s="54"/>
      <c r="F22" s="54"/>
      <c r="G22" s="13"/>
      <c r="H22" s="20">
        <f>SUM(H23:H25)</f>
        <v>11297</v>
      </c>
      <c r="I22" s="13"/>
      <c r="J22" s="52"/>
    </row>
    <row r="23" spans="1:10" ht="12.75">
      <c r="A23" s="58"/>
      <c r="B23" s="25"/>
      <c r="C23" s="51" t="s">
        <v>90</v>
      </c>
      <c r="D23" s="54"/>
      <c r="E23" s="54"/>
      <c r="F23" s="54"/>
      <c r="G23" s="13"/>
      <c r="H23" s="20">
        <v>11297</v>
      </c>
      <c r="I23" s="13"/>
      <c r="J23" s="52"/>
    </row>
    <row r="24" spans="1:10" ht="12.75">
      <c r="A24" s="58"/>
      <c r="B24" s="27"/>
      <c r="C24" s="51" t="s">
        <v>91</v>
      </c>
      <c r="D24" s="54"/>
      <c r="E24" s="54"/>
      <c r="F24" s="54"/>
      <c r="G24" s="13"/>
      <c r="H24" s="13"/>
      <c r="I24" s="13"/>
      <c r="J24" s="52"/>
    </row>
    <row r="25" spans="1:10" ht="12.75">
      <c r="A25" s="58"/>
      <c r="B25" s="30"/>
      <c r="C25" s="51" t="s">
        <v>92</v>
      </c>
      <c r="D25" s="54"/>
      <c r="E25" s="54"/>
      <c r="F25" s="54"/>
      <c r="G25" s="13"/>
      <c r="H25" s="13"/>
      <c r="I25" s="13"/>
      <c r="J25" s="52"/>
    </row>
    <row r="26" spans="1:10" ht="12.75">
      <c r="A26" s="58"/>
      <c r="B26" s="53" t="s">
        <v>93</v>
      </c>
      <c r="C26" s="54"/>
      <c r="D26" s="54"/>
      <c r="E26" s="54"/>
      <c r="F26" s="54"/>
      <c r="G26" s="13"/>
      <c r="H26" s="13"/>
      <c r="I26" s="13"/>
      <c r="J26" s="52"/>
    </row>
    <row r="27" spans="1:10" ht="12.75">
      <c r="A27" s="58"/>
      <c r="B27" s="59"/>
      <c r="C27" s="53" t="s">
        <v>90</v>
      </c>
      <c r="D27" s="54"/>
      <c r="E27" s="54"/>
      <c r="F27" s="54"/>
      <c r="G27" s="13"/>
      <c r="H27" s="13"/>
      <c r="I27" s="13"/>
      <c r="J27" s="52"/>
    </row>
    <row r="28" spans="1:10" ht="12.75">
      <c r="A28" s="58"/>
      <c r="B28" s="4"/>
      <c r="C28" s="53" t="s">
        <v>91</v>
      </c>
      <c r="D28" s="54"/>
      <c r="E28" s="54"/>
      <c r="F28" s="54"/>
      <c r="G28" s="13"/>
      <c r="H28" s="13"/>
      <c r="I28" s="13"/>
      <c r="J28" s="52"/>
    </row>
    <row r="29" spans="1:10" ht="12.75">
      <c r="A29" s="58"/>
      <c r="B29" s="4"/>
      <c r="C29" s="53" t="s">
        <v>92</v>
      </c>
      <c r="D29" s="54"/>
      <c r="E29" s="54"/>
      <c r="F29" s="54"/>
      <c r="G29" s="13"/>
      <c r="H29" s="13"/>
      <c r="I29" s="13"/>
      <c r="J29" s="52"/>
    </row>
    <row r="30" spans="1:10" ht="12.75">
      <c r="A30" s="56" t="s">
        <v>94</v>
      </c>
      <c r="B30" s="54"/>
      <c r="C30" s="54"/>
      <c r="D30" s="54"/>
      <c r="E30" s="54"/>
      <c r="F30" s="54"/>
      <c r="G30" s="13">
        <f>G10+G16+G21</f>
        <v>702313</v>
      </c>
      <c r="H30" s="13">
        <f>H10+H16+H21</f>
        <v>796615</v>
      </c>
      <c r="I30" s="13"/>
      <c r="J30" s="52"/>
    </row>
  </sheetData>
  <sheetProtection selectLockedCells="1" selectUnlockedCells="1"/>
  <mergeCells count="4">
    <mergeCell ref="A4:J4"/>
    <mergeCell ref="A5:J5"/>
    <mergeCell ref="A6:J6"/>
    <mergeCell ref="A9:E9"/>
  </mergeCells>
  <printOptions horizontalCentered="1"/>
  <pageMargins left="0.5902777777777778" right="0.5902777777777778" top="0.39375" bottom="0.39375" header="0.5118055555555555" footer="0.5118055555555555"/>
  <pageSetup horizontalDpi="300" verticalDpi="3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6"/>
  <sheetViews>
    <sheetView workbookViewId="0" topLeftCell="A1">
      <selection activeCell="A3" sqref="A3"/>
    </sheetView>
  </sheetViews>
  <sheetFormatPr defaultColWidth="9.140625" defaultRowHeight="12.75"/>
  <cols>
    <col min="8" max="8" width="17.57421875" style="0" customWidth="1"/>
    <col min="9" max="20" width="10.57421875" style="0" customWidth="1"/>
  </cols>
  <sheetData>
    <row r="1" ht="12.75">
      <c r="T1" s="1" t="s">
        <v>95</v>
      </c>
    </row>
    <row r="3" spans="1:20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2" t="s">
        <v>10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2" t="s">
        <v>96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8" spans="11:20" ht="12.75">
      <c r="K8" s="1"/>
      <c r="Q8" s="1"/>
      <c r="T8" s="1" t="s">
        <v>11</v>
      </c>
    </row>
    <row r="9" spans="1:20" ht="12.75">
      <c r="A9" s="9" t="s">
        <v>12</v>
      </c>
      <c r="B9" s="9"/>
      <c r="C9" s="9"/>
      <c r="D9" s="9"/>
      <c r="E9" s="9"/>
      <c r="F9" s="9"/>
      <c r="G9" s="9"/>
      <c r="H9" s="9"/>
      <c r="I9" s="60" t="s">
        <v>13</v>
      </c>
      <c r="J9" s="60"/>
      <c r="K9" s="60"/>
      <c r="L9" s="60" t="s">
        <v>14</v>
      </c>
      <c r="M9" s="60"/>
      <c r="N9" s="60"/>
      <c r="O9" s="60" t="s">
        <v>15</v>
      </c>
      <c r="P9" s="60"/>
      <c r="Q9" s="60"/>
      <c r="R9" s="60" t="s">
        <v>16</v>
      </c>
      <c r="S9" s="60"/>
      <c r="T9" s="60"/>
    </row>
    <row r="10" spans="1:20" ht="38.25">
      <c r="A10" s="9"/>
      <c r="B10" s="9"/>
      <c r="C10" s="9"/>
      <c r="D10" s="9"/>
      <c r="E10" s="9"/>
      <c r="F10" s="9"/>
      <c r="G10" s="9"/>
      <c r="H10" s="9"/>
      <c r="I10" s="61" t="s">
        <v>97</v>
      </c>
      <c r="J10" s="62" t="s">
        <v>98</v>
      </c>
      <c r="K10" s="62" t="s">
        <v>99</v>
      </c>
      <c r="L10" s="61" t="s">
        <v>97</v>
      </c>
      <c r="M10" s="62" t="s">
        <v>98</v>
      </c>
      <c r="N10" s="62" t="s">
        <v>99</v>
      </c>
      <c r="O10" s="61" t="s">
        <v>97</v>
      </c>
      <c r="P10" s="62" t="s">
        <v>98</v>
      </c>
      <c r="Q10" s="62" t="s">
        <v>99</v>
      </c>
      <c r="R10" s="61" t="s">
        <v>97</v>
      </c>
      <c r="S10" s="62" t="s">
        <v>98</v>
      </c>
      <c r="T10" s="62" t="s">
        <v>99</v>
      </c>
    </row>
    <row r="11" spans="1:20" ht="12.75">
      <c r="A11" s="12" t="s">
        <v>17</v>
      </c>
      <c r="B11" s="12"/>
      <c r="C11" s="12"/>
      <c r="D11" s="12"/>
      <c r="E11" s="12"/>
      <c r="F11" s="12"/>
      <c r="G11" s="12"/>
      <c r="H11" s="12"/>
      <c r="I11" s="13">
        <f>I12+I19+I26+I37</f>
        <v>434285</v>
      </c>
      <c r="J11" s="13">
        <f>J12+J19+J26+J37</f>
        <v>21132</v>
      </c>
      <c r="K11" s="13">
        <f>K12+K19+K26+K37</f>
        <v>29893</v>
      </c>
      <c r="L11" s="13">
        <f>L12+L19+L26+L37</f>
        <v>464048</v>
      </c>
      <c r="M11" s="13">
        <f>M12+M19+M26+M37</f>
        <v>21221</v>
      </c>
      <c r="N11" s="13">
        <f>N12+N19+N26+N37</f>
        <v>33038</v>
      </c>
      <c r="O11" s="63"/>
      <c r="P11" s="21"/>
      <c r="Q11" s="63"/>
      <c r="R11" s="63"/>
      <c r="S11" s="63"/>
      <c r="T11" s="63"/>
    </row>
    <row r="12" spans="1:20" ht="12.75">
      <c r="A12" s="14"/>
      <c r="B12" s="15" t="s">
        <v>18</v>
      </c>
      <c r="C12" s="15"/>
      <c r="D12" s="15"/>
      <c r="E12" s="15"/>
      <c r="F12" s="15"/>
      <c r="G12" s="15"/>
      <c r="H12" s="15"/>
      <c r="I12" s="16">
        <f>SUM(I13:I18)</f>
        <v>136138</v>
      </c>
      <c r="J12" s="16">
        <f>SUM(J13:J18)</f>
        <v>11238</v>
      </c>
      <c r="K12" s="16">
        <f>SUM(K13:K18)</f>
        <v>29678</v>
      </c>
      <c r="L12" s="16">
        <f>SUM(L13:L18)</f>
        <v>164931</v>
      </c>
      <c r="M12" s="16">
        <f>SUM(M13:M18)</f>
        <v>11238</v>
      </c>
      <c r="N12" s="16">
        <f>SUM(N13:N18)</f>
        <v>32646</v>
      </c>
      <c r="O12" s="63"/>
      <c r="P12" s="21"/>
      <c r="Q12" s="63"/>
      <c r="R12" s="63"/>
      <c r="S12" s="63"/>
      <c r="T12" s="63"/>
    </row>
    <row r="13" spans="1:20" ht="12.75">
      <c r="A13" s="17"/>
      <c r="B13" s="18"/>
      <c r="C13" s="19" t="s">
        <v>19</v>
      </c>
      <c r="D13" s="19"/>
      <c r="E13" s="19"/>
      <c r="F13" s="19"/>
      <c r="G13" s="19"/>
      <c r="H13" s="19"/>
      <c r="I13" s="20">
        <f>'6. PMH'!I14+'7. Óvoda'!I14+'8. Önkormányzat'!I13</f>
        <v>118341</v>
      </c>
      <c r="J13" s="20"/>
      <c r="K13" s="20">
        <f>'6. PMH'!K14+'7. Óvoda'!K14+'8. Önkormányzat'!K13</f>
        <v>29678</v>
      </c>
      <c r="L13" s="20">
        <f>'[1]6. PMH'!L14+'[1]7. Óvoda'!L14+'[1]8. Önkormányzat'!L13</f>
        <v>151986</v>
      </c>
      <c r="M13" s="20"/>
      <c r="N13" s="20">
        <f>'[1]6. PMH'!N14+'[1]7. Óvoda'!N14+'[1]8. Önkormányzat'!N13</f>
        <v>30546</v>
      </c>
      <c r="O13" s="63"/>
      <c r="P13" s="21"/>
      <c r="Q13" s="63"/>
      <c r="R13" s="63"/>
      <c r="S13" s="63"/>
      <c r="T13" s="63"/>
    </row>
    <row r="14" spans="1:20" ht="12.75">
      <c r="A14" s="17"/>
      <c r="B14" s="22"/>
      <c r="C14" s="19" t="s">
        <v>20</v>
      </c>
      <c r="D14" s="19"/>
      <c r="E14" s="19"/>
      <c r="F14" s="19"/>
      <c r="G14" s="19"/>
      <c r="H14" s="19"/>
      <c r="I14" s="20"/>
      <c r="J14" s="20"/>
      <c r="K14" s="20"/>
      <c r="L14" s="20"/>
      <c r="M14" s="63"/>
      <c r="N14" s="63"/>
      <c r="O14" s="63"/>
      <c r="P14" s="21"/>
      <c r="Q14" s="63"/>
      <c r="R14" s="63"/>
      <c r="S14" s="63"/>
      <c r="T14" s="63"/>
    </row>
    <row r="15" spans="1:20" ht="12.75">
      <c r="A15" s="17"/>
      <c r="B15" s="22"/>
      <c r="C15" s="19" t="s">
        <v>21</v>
      </c>
      <c r="D15" s="19"/>
      <c r="E15" s="19"/>
      <c r="F15" s="19"/>
      <c r="G15" s="19"/>
      <c r="H15" s="19"/>
      <c r="I15" s="20"/>
      <c r="J15" s="20"/>
      <c r="K15" s="20"/>
      <c r="L15" s="20"/>
      <c r="M15" s="63"/>
      <c r="N15" s="63"/>
      <c r="O15" s="63"/>
      <c r="P15" s="21"/>
      <c r="Q15" s="63"/>
      <c r="R15" s="63"/>
      <c r="S15" s="63"/>
      <c r="T15" s="63"/>
    </row>
    <row r="16" spans="1:20" ht="12.75">
      <c r="A16" s="17"/>
      <c r="B16" s="22"/>
      <c r="C16" s="19" t="s">
        <v>22</v>
      </c>
      <c r="D16" s="19"/>
      <c r="E16" s="19"/>
      <c r="F16" s="19"/>
      <c r="G16" s="19"/>
      <c r="H16" s="19"/>
      <c r="I16" s="20"/>
      <c r="J16" s="20"/>
      <c r="K16" s="20"/>
      <c r="L16" s="20"/>
      <c r="M16" s="63"/>
      <c r="N16" s="63"/>
      <c r="O16" s="63"/>
      <c r="P16" s="21"/>
      <c r="Q16" s="63"/>
      <c r="R16" s="63"/>
      <c r="S16" s="63"/>
      <c r="T16" s="63"/>
    </row>
    <row r="17" spans="1:20" ht="12.75">
      <c r="A17" s="17"/>
      <c r="B17" s="22"/>
      <c r="C17" s="19" t="s">
        <v>23</v>
      </c>
      <c r="D17" s="19"/>
      <c r="E17" s="19"/>
      <c r="F17" s="19"/>
      <c r="G17" s="19"/>
      <c r="H17" s="19"/>
      <c r="I17" s="20"/>
      <c r="J17" s="20"/>
      <c r="K17" s="20"/>
      <c r="L17" s="20"/>
      <c r="M17" s="63"/>
      <c r="N17" s="63"/>
      <c r="O17" s="63"/>
      <c r="P17" s="21"/>
      <c r="Q17" s="63"/>
      <c r="R17" s="63"/>
      <c r="S17" s="63"/>
      <c r="T17" s="63"/>
    </row>
    <row r="18" spans="1:20" ht="12.75">
      <c r="A18" s="17"/>
      <c r="B18" s="22"/>
      <c r="C18" s="23" t="s">
        <v>24</v>
      </c>
      <c r="D18" s="23"/>
      <c r="E18" s="23"/>
      <c r="F18" s="23"/>
      <c r="G18" s="23"/>
      <c r="H18" s="23"/>
      <c r="I18" s="20">
        <f>'6. PMH'!I19+'7. Óvoda'!I19+'8. Önkormányzat'!I18</f>
        <v>17797</v>
      </c>
      <c r="J18" s="20">
        <f>'6. PMH'!J19+'7. Óvoda'!J19+'8. Önkormányzat'!J18</f>
        <v>11238</v>
      </c>
      <c r="K18" s="20"/>
      <c r="L18" s="20">
        <f>'[1]6. PMH'!L19+'[1]7. Óvoda'!L19+'[1]8. Önkormányzat'!L18</f>
        <v>12945</v>
      </c>
      <c r="M18" s="20">
        <f>'[1]6. PMH'!M19+'[1]7. Óvoda'!M19+'[1]8. Önkormányzat'!M18</f>
        <v>11238</v>
      </c>
      <c r="N18" s="20">
        <f>'[1]6. PMH'!N19+'[1]7. Óvoda'!N19+'[1]8. Önkormányzat'!N18</f>
        <v>2100</v>
      </c>
      <c r="O18" s="63"/>
      <c r="P18" s="21"/>
      <c r="Q18" s="63"/>
      <c r="R18" s="63"/>
      <c r="S18" s="63"/>
      <c r="T18" s="63"/>
    </row>
    <row r="19" spans="1:20" ht="12.75">
      <c r="A19" s="14"/>
      <c r="B19" s="24" t="s">
        <v>25</v>
      </c>
      <c r="C19" s="24"/>
      <c r="D19" s="24"/>
      <c r="E19" s="24"/>
      <c r="F19" s="24"/>
      <c r="G19" s="24"/>
      <c r="H19" s="24"/>
      <c r="I19" s="16">
        <f>SUM(I20:I25)</f>
        <v>203700</v>
      </c>
      <c r="J19" s="16"/>
      <c r="K19" s="16">
        <f>SUM(K20:K25)</f>
        <v>100</v>
      </c>
      <c r="L19" s="16">
        <f>SUM(L20:L25)</f>
        <v>203700</v>
      </c>
      <c r="M19" s="16"/>
      <c r="N19" s="16">
        <f>SUM(N20:N25)</f>
        <v>100</v>
      </c>
      <c r="O19" s="63"/>
      <c r="P19" s="21"/>
      <c r="Q19" s="63"/>
      <c r="R19" s="63"/>
      <c r="S19" s="63"/>
      <c r="T19" s="63"/>
    </row>
    <row r="20" spans="1:20" ht="12.75">
      <c r="A20" s="17"/>
      <c r="B20" s="25"/>
      <c r="C20" s="26" t="s">
        <v>26</v>
      </c>
      <c r="D20" s="26"/>
      <c r="E20" s="26"/>
      <c r="F20" s="26"/>
      <c r="G20" s="26"/>
      <c r="H20" s="26"/>
      <c r="I20" s="20"/>
      <c r="J20" s="20"/>
      <c r="K20" s="20"/>
      <c r="L20" s="21"/>
      <c r="M20" s="63"/>
      <c r="N20" s="63"/>
      <c r="O20" s="63"/>
      <c r="P20" s="21"/>
      <c r="Q20" s="63"/>
      <c r="R20" s="63"/>
      <c r="S20" s="63"/>
      <c r="T20" s="63"/>
    </row>
    <row r="21" spans="1:20" ht="12.75" customHeight="1">
      <c r="A21" s="17"/>
      <c r="B21" s="27"/>
      <c r="C21" s="28" t="s">
        <v>27</v>
      </c>
      <c r="D21" s="28"/>
      <c r="E21" s="28"/>
      <c r="F21" s="28"/>
      <c r="G21" s="28"/>
      <c r="H21" s="28"/>
      <c r="I21" s="20"/>
      <c r="J21" s="20"/>
      <c r="K21" s="20"/>
      <c r="L21" s="21"/>
      <c r="M21" s="63"/>
      <c r="N21" s="63"/>
      <c r="O21" s="63"/>
      <c r="P21" s="21"/>
      <c r="Q21" s="63"/>
      <c r="R21" s="63"/>
      <c r="S21" s="63"/>
      <c r="T21" s="63"/>
    </row>
    <row r="22" spans="1:20" ht="12.75">
      <c r="A22" s="17"/>
      <c r="B22" s="27"/>
      <c r="C22" s="26" t="s">
        <v>28</v>
      </c>
      <c r="D22" s="26"/>
      <c r="E22" s="26"/>
      <c r="F22" s="26"/>
      <c r="G22" s="26"/>
      <c r="H22" s="26"/>
      <c r="I22" s="20"/>
      <c r="J22" s="20"/>
      <c r="K22" s="20"/>
      <c r="L22" s="21"/>
      <c r="M22" s="63"/>
      <c r="N22" s="63"/>
      <c r="O22" s="63"/>
      <c r="P22" s="21"/>
      <c r="Q22" s="63"/>
      <c r="R22" s="63"/>
      <c r="S22" s="63"/>
      <c r="T22" s="63"/>
    </row>
    <row r="23" spans="1:20" ht="12.75">
      <c r="A23" s="17"/>
      <c r="B23" s="27"/>
      <c r="C23" s="26" t="s">
        <v>29</v>
      </c>
      <c r="D23" s="26"/>
      <c r="E23" s="26"/>
      <c r="F23" s="26"/>
      <c r="G23" s="26"/>
      <c r="H23" s="26"/>
      <c r="I23" s="20">
        <f>'6. PMH'!I24+'7. Óvoda'!I24+'8. Önkormányzat'!I23</f>
        <v>160000</v>
      </c>
      <c r="J23" s="20"/>
      <c r="K23" s="20"/>
      <c r="L23" s="20">
        <f>'[1]6. PMH'!L24+'[1]7. Óvoda'!L24+'[1]8. Önkormányzat'!L23</f>
        <v>160000</v>
      </c>
      <c r="M23" s="20"/>
      <c r="N23" s="20"/>
      <c r="O23" s="63"/>
      <c r="P23" s="21"/>
      <c r="Q23" s="63"/>
      <c r="R23" s="63"/>
      <c r="S23" s="63"/>
      <c r="T23" s="63"/>
    </row>
    <row r="24" spans="1:20" ht="12.75">
      <c r="A24" s="17"/>
      <c r="B24" s="27"/>
      <c r="C24" s="26" t="s">
        <v>30</v>
      </c>
      <c r="D24" s="26"/>
      <c r="E24" s="26"/>
      <c r="F24" s="26"/>
      <c r="G24" s="26"/>
      <c r="H24" s="26"/>
      <c r="I24" s="20">
        <f>'6. PMH'!I25+'7. Óvoda'!I25+'8. Önkormányzat'!I24</f>
        <v>42500</v>
      </c>
      <c r="J24" s="20"/>
      <c r="K24" s="20"/>
      <c r="L24" s="20">
        <f>'[1]6. PMH'!L25+'[1]7. Óvoda'!L25+'[1]8. Önkormányzat'!L24</f>
        <v>42500</v>
      </c>
      <c r="M24" s="20"/>
      <c r="N24" s="20"/>
      <c r="O24" s="63"/>
      <c r="P24" s="21"/>
      <c r="Q24" s="63"/>
      <c r="R24" s="63"/>
      <c r="S24" s="63"/>
      <c r="T24" s="63"/>
    </row>
    <row r="25" spans="1:20" ht="12.75">
      <c r="A25" s="17"/>
      <c r="B25" s="27"/>
      <c r="C25" s="26" t="s">
        <v>31</v>
      </c>
      <c r="D25" s="26"/>
      <c r="E25" s="26"/>
      <c r="F25" s="26"/>
      <c r="G25" s="26"/>
      <c r="H25" s="26"/>
      <c r="I25" s="20">
        <f>'6. PMH'!I26+'7. Óvoda'!I26+'8. Önkormányzat'!I25</f>
        <v>1200</v>
      </c>
      <c r="J25" s="20"/>
      <c r="K25" s="20">
        <f>'6. PMH'!K26+'7. Óvoda'!K26+'8. Önkormányzat'!K25</f>
        <v>100</v>
      </c>
      <c r="L25" s="20">
        <f>'[1]6. PMH'!L26+'[1]7. Óvoda'!L26+'[1]8. Önkormányzat'!L25</f>
        <v>1200</v>
      </c>
      <c r="M25" s="20"/>
      <c r="N25" s="20">
        <f>'[1]6. PMH'!N26+'[1]7. Óvoda'!N26+'[1]8. Önkormányzat'!N25</f>
        <v>100</v>
      </c>
      <c r="O25" s="63"/>
      <c r="P25" s="21"/>
      <c r="Q25" s="63"/>
      <c r="R25" s="63"/>
      <c r="S25" s="63"/>
      <c r="T25" s="63"/>
    </row>
    <row r="26" spans="1:20" ht="12.75">
      <c r="A26" s="14"/>
      <c r="B26" s="24" t="s">
        <v>32</v>
      </c>
      <c r="C26" s="24"/>
      <c r="D26" s="24"/>
      <c r="E26" s="24"/>
      <c r="F26" s="24"/>
      <c r="G26" s="24"/>
      <c r="H26" s="24"/>
      <c r="I26" s="16">
        <f>SUM(I27:I36)</f>
        <v>94447</v>
      </c>
      <c r="J26" s="16">
        <f>SUM(J27:J36)</f>
        <v>9894</v>
      </c>
      <c r="K26" s="16">
        <f>SUM(K27:K36)</f>
        <v>115</v>
      </c>
      <c r="L26" s="16">
        <f>SUM(L27:L36)</f>
        <v>94467</v>
      </c>
      <c r="M26" s="16">
        <f>SUM(M27:M36)</f>
        <v>9983</v>
      </c>
      <c r="N26" s="16">
        <f>SUM(N27:N36)</f>
        <v>292</v>
      </c>
      <c r="O26" s="63"/>
      <c r="P26" s="21"/>
      <c r="Q26" s="63"/>
      <c r="R26" s="63"/>
      <c r="S26" s="63"/>
      <c r="T26" s="63"/>
    </row>
    <row r="27" spans="1:20" ht="12.75">
      <c r="A27" s="17"/>
      <c r="B27" s="25"/>
      <c r="C27" s="29" t="s">
        <v>33</v>
      </c>
      <c r="D27" s="29"/>
      <c r="E27" s="29"/>
      <c r="F27" s="29"/>
      <c r="G27" s="29"/>
      <c r="H27" s="29"/>
      <c r="I27" s="20"/>
      <c r="J27" s="20"/>
      <c r="K27" s="20"/>
      <c r="L27" s="20"/>
      <c r="M27" s="20"/>
      <c r="N27" s="20"/>
      <c r="O27" s="63"/>
      <c r="P27" s="21"/>
      <c r="Q27" s="63"/>
      <c r="R27" s="63"/>
      <c r="S27" s="63"/>
      <c r="T27" s="63"/>
    </row>
    <row r="28" spans="1:20" ht="12.75">
      <c r="A28" s="17"/>
      <c r="B28" s="27"/>
      <c r="C28" s="29" t="s">
        <v>34</v>
      </c>
      <c r="D28" s="29"/>
      <c r="E28" s="29"/>
      <c r="F28" s="29"/>
      <c r="G28" s="29"/>
      <c r="H28" s="29"/>
      <c r="I28" s="20">
        <f>'6. PMH'!I29+'7. Óvoda'!I29+'8. Önkormányzat'!I28</f>
        <v>39879</v>
      </c>
      <c r="J28" s="20">
        <f>'6. PMH'!J29+'7. Óvoda'!J29+'8. Önkormányzat'!J28</f>
        <v>5521</v>
      </c>
      <c r="K28" s="20">
        <f>'6. PMH'!K29+'7. Óvoda'!K29+'8. Önkormányzat'!K28</f>
        <v>90</v>
      </c>
      <c r="L28" s="20">
        <f>'[1]6. PMH'!L29+'[1]7. Óvoda'!L29+'[1]8. Önkormányzat'!L28</f>
        <v>39879</v>
      </c>
      <c r="M28" s="20">
        <f>'[1]6. PMH'!M29+'[1]7. Óvoda'!M29+'[1]8. Önkormányzat'!M28</f>
        <v>5521</v>
      </c>
      <c r="N28" s="20">
        <f>'[1]6. PMH'!N29+'[1]7. Óvoda'!N29+'[1]8. Önkormányzat'!N28</f>
        <v>190</v>
      </c>
      <c r="O28" s="63"/>
      <c r="P28" s="21"/>
      <c r="Q28" s="63"/>
      <c r="R28" s="63"/>
      <c r="S28" s="63"/>
      <c r="T28" s="63"/>
    </row>
    <row r="29" spans="1:20" ht="12.75">
      <c r="A29" s="17"/>
      <c r="B29" s="27"/>
      <c r="C29" s="29" t="s">
        <v>35</v>
      </c>
      <c r="D29" s="29"/>
      <c r="E29" s="29"/>
      <c r="F29" s="29"/>
      <c r="G29" s="29"/>
      <c r="H29" s="29"/>
      <c r="I29" s="20">
        <f>'6. PMH'!I30+'7. Óvoda'!I30+'8. Önkormányzat'!I29</f>
        <v>830</v>
      </c>
      <c r="J29" s="20">
        <f>'6. PMH'!J30+'7. Óvoda'!J30+'8. Önkormányzat'!J29</f>
        <v>55</v>
      </c>
      <c r="K29" s="20"/>
      <c r="L29" s="20">
        <f>'[1]6. PMH'!L30+'[1]7. Óvoda'!L30+'[1]8. Önkormányzat'!L29</f>
        <v>830</v>
      </c>
      <c r="M29" s="20">
        <f>'[1]6. PMH'!M30+'[1]7. Óvoda'!M30+'[1]8. Önkormányzat'!M29</f>
        <v>125</v>
      </c>
      <c r="N29" s="20"/>
      <c r="O29" s="63"/>
      <c r="P29" s="21"/>
      <c r="Q29" s="63"/>
      <c r="R29" s="63"/>
      <c r="S29" s="63"/>
      <c r="T29" s="63"/>
    </row>
    <row r="30" spans="1:20" ht="12.75">
      <c r="A30" s="17"/>
      <c r="B30" s="27"/>
      <c r="C30" s="26" t="s">
        <v>36</v>
      </c>
      <c r="D30" s="26"/>
      <c r="E30" s="26"/>
      <c r="F30" s="26"/>
      <c r="G30" s="26"/>
      <c r="H30" s="26"/>
      <c r="I30" s="20">
        <f>'6. PMH'!I31+'7. Óvoda'!I31+'8. Önkormányzat'!I30</f>
        <v>9143</v>
      </c>
      <c r="J30" s="20"/>
      <c r="K30" s="20"/>
      <c r="L30" s="20">
        <f>'[1]6. PMH'!L31+'[1]7. Óvoda'!L31+'[1]8. Önkormányzat'!L30</f>
        <v>9143</v>
      </c>
      <c r="M30" s="20"/>
      <c r="N30" s="20"/>
      <c r="O30" s="63"/>
      <c r="P30" s="21"/>
      <c r="Q30" s="63"/>
      <c r="R30" s="63"/>
      <c r="S30" s="63"/>
      <c r="T30" s="63"/>
    </row>
    <row r="31" spans="1:20" ht="12.75">
      <c r="A31" s="17"/>
      <c r="B31" s="27"/>
      <c r="C31" s="26" t="s">
        <v>37</v>
      </c>
      <c r="D31" s="26"/>
      <c r="E31" s="26"/>
      <c r="F31" s="26"/>
      <c r="G31" s="26"/>
      <c r="H31" s="26"/>
      <c r="I31" s="20">
        <f>'6. PMH'!I32+'7. Óvoda'!I32+'8. Önkormányzat'!I31</f>
        <v>5093</v>
      </c>
      <c r="J31" s="20"/>
      <c r="K31" s="20"/>
      <c r="L31" s="20">
        <f>'[1]6. PMH'!L32+'[1]7. Óvoda'!L32+'[1]8. Önkormányzat'!L31</f>
        <v>5093</v>
      </c>
      <c r="M31" s="20"/>
      <c r="N31" s="20"/>
      <c r="O31" s="63"/>
      <c r="P31" s="21"/>
      <c r="Q31" s="63"/>
      <c r="R31" s="63"/>
      <c r="S31" s="63"/>
      <c r="T31" s="63"/>
    </row>
    <row r="32" spans="1:20" ht="12.75">
      <c r="A32" s="17"/>
      <c r="B32" s="27"/>
      <c r="C32" s="19" t="s">
        <v>38</v>
      </c>
      <c r="D32" s="19"/>
      <c r="E32" s="19"/>
      <c r="F32" s="19"/>
      <c r="G32" s="19"/>
      <c r="H32" s="19"/>
      <c r="I32" s="20">
        <f>'6. PMH'!I33+'7. Óvoda'!I33+'8. Önkormányzat'!I32</f>
        <v>12857</v>
      </c>
      <c r="J32" s="20">
        <f>'6. PMH'!J33+'7. Óvoda'!J33+'8. Önkormányzat'!J32</f>
        <v>2029</v>
      </c>
      <c r="K32" s="20">
        <f>'6. PMH'!K33+'7. Óvoda'!K33+'8. Önkormányzat'!K32</f>
        <v>25</v>
      </c>
      <c r="L32" s="20">
        <f>'[1]6. PMH'!L33+'[1]7. Óvoda'!L33+'[1]8. Önkormányzat'!L32</f>
        <v>12857</v>
      </c>
      <c r="M32" s="20">
        <f>'[1]6. PMH'!M33+'[1]7. Óvoda'!M33+'[1]8. Önkormányzat'!M32</f>
        <v>2048</v>
      </c>
      <c r="N32" s="20">
        <f>'[1]6. PMH'!N33+'[1]7. Óvoda'!N33+'[1]8. Önkormányzat'!N32</f>
        <v>52</v>
      </c>
      <c r="O32" s="63"/>
      <c r="P32" s="21"/>
      <c r="Q32" s="63"/>
      <c r="R32" s="63"/>
      <c r="S32" s="63"/>
      <c r="T32" s="63"/>
    </row>
    <row r="33" spans="1:20" ht="12.75">
      <c r="A33" s="17"/>
      <c r="B33" s="27"/>
      <c r="C33" s="19" t="s">
        <v>39</v>
      </c>
      <c r="D33" s="19"/>
      <c r="E33" s="19"/>
      <c r="F33" s="19"/>
      <c r="G33" s="19"/>
      <c r="H33" s="19"/>
      <c r="I33" s="20">
        <f>'6. PMH'!I34+'7. Óvoda'!I34+'8. Önkormányzat'!I33</f>
        <v>24070</v>
      </c>
      <c r="J33" s="20"/>
      <c r="K33" s="20"/>
      <c r="L33" s="20">
        <f>'[1]6. PMH'!L34+'[1]7. Óvoda'!L34+'[1]8. Önkormányzat'!L33</f>
        <v>24070</v>
      </c>
      <c r="M33" s="20"/>
      <c r="N33" s="20"/>
      <c r="O33" s="63"/>
      <c r="P33" s="21"/>
      <c r="Q33" s="63"/>
      <c r="R33" s="63"/>
      <c r="S33" s="63"/>
      <c r="T33" s="63"/>
    </row>
    <row r="34" spans="1:20" ht="12.75">
      <c r="A34" s="17"/>
      <c r="B34" s="27"/>
      <c r="C34" s="19" t="s">
        <v>40</v>
      </c>
      <c r="D34" s="19"/>
      <c r="E34" s="19"/>
      <c r="F34" s="19"/>
      <c r="G34" s="19"/>
      <c r="H34" s="19"/>
      <c r="I34" s="20">
        <f>'6. PMH'!I35+'7. Óvoda'!I35+'8. Önkormányzat'!I34</f>
        <v>75</v>
      </c>
      <c r="J34" s="20"/>
      <c r="K34" s="20"/>
      <c r="L34" s="20">
        <f>'[1]6. PMH'!L35+'[1]7. Óvoda'!L35+'[1]8. Önkormányzat'!L34</f>
        <v>75</v>
      </c>
      <c r="M34" s="20"/>
      <c r="N34" s="20"/>
      <c r="O34" s="63"/>
      <c r="P34" s="21"/>
      <c r="Q34" s="63"/>
      <c r="R34" s="63"/>
      <c r="S34" s="63"/>
      <c r="T34" s="63"/>
    </row>
    <row r="35" spans="1:20" ht="12.75">
      <c r="A35" s="17"/>
      <c r="B35" s="27"/>
      <c r="C35" s="26" t="s">
        <v>41</v>
      </c>
      <c r="D35" s="26"/>
      <c r="E35" s="26"/>
      <c r="F35" s="26"/>
      <c r="G35" s="26"/>
      <c r="H35" s="26"/>
      <c r="I35" s="20">
        <f>'6. PMH'!I36+'7. Óvoda'!I36+'8. Önkormányzat'!I35</f>
        <v>2500</v>
      </c>
      <c r="J35" s="20"/>
      <c r="K35" s="20"/>
      <c r="L35" s="20">
        <f>'[1]6. PMH'!L36+'[1]7. Óvoda'!L36+'[1]8. Önkormányzat'!L35</f>
        <v>2500</v>
      </c>
      <c r="M35" s="20"/>
      <c r="N35" s="20"/>
      <c r="O35" s="63"/>
      <c r="P35" s="21"/>
      <c r="Q35" s="63"/>
      <c r="R35" s="63"/>
      <c r="S35" s="63"/>
      <c r="T35" s="63"/>
    </row>
    <row r="36" spans="1:20" ht="12.75">
      <c r="A36" s="17"/>
      <c r="B36" s="30"/>
      <c r="C36" s="26" t="s">
        <v>42</v>
      </c>
      <c r="D36" s="26"/>
      <c r="E36" s="26"/>
      <c r="F36" s="26"/>
      <c r="G36" s="26"/>
      <c r="H36" s="26"/>
      <c r="I36" s="20"/>
      <c r="J36" s="20">
        <f>'6. PMH'!J37+'7. Óvoda'!J37+'8. Önkormányzat'!J36</f>
        <v>2289</v>
      </c>
      <c r="K36" s="20"/>
      <c r="L36" s="20">
        <f>'[1]6. PMH'!L37+'[1]7. Óvoda'!L37+'[1]8. Önkormányzat'!L36</f>
        <v>20</v>
      </c>
      <c r="M36" s="20">
        <f>'[1]6. PMH'!M37+'[1]7. Óvoda'!M37+'[1]8. Önkormányzat'!M36</f>
        <v>2289</v>
      </c>
      <c r="N36" s="20">
        <f>'[1]6. PMH'!N37+'[1]7. Óvoda'!N37+'[1]8. Önkormányzat'!N36</f>
        <v>50</v>
      </c>
      <c r="O36" s="63"/>
      <c r="P36" s="21"/>
      <c r="Q36" s="63"/>
      <c r="R36" s="63"/>
      <c r="S36" s="63"/>
      <c r="T36" s="63"/>
    </row>
    <row r="37" spans="1:20" ht="12.75">
      <c r="A37" s="14"/>
      <c r="B37" s="24" t="s">
        <v>43</v>
      </c>
      <c r="C37" s="24"/>
      <c r="D37" s="24"/>
      <c r="E37" s="24"/>
      <c r="F37" s="24"/>
      <c r="G37" s="24"/>
      <c r="H37" s="24"/>
      <c r="I37" s="16"/>
      <c r="J37" s="16"/>
      <c r="K37" s="16"/>
      <c r="L37" s="64">
        <f>SUM(L38:L40)</f>
        <v>950</v>
      </c>
      <c r="M37" s="64"/>
      <c r="N37" s="64"/>
      <c r="O37" s="63"/>
      <c r="P37" s="21"/>
      <c r="Q37" s="63"/>
      <c r="R37" s="63"/>
      <c r="S37" s="63"/>
      <c r="T37" s="63"/>
    </row>
    <row r="38" spans="1:20" ht="12.75">
      <c r="A38" s="17"/>
      <c r="B38" s="31"/>
      <c r="C38" s="26" t="s">
        <v>44</v>
      </c>
      <c r="D38" s="26"/>
      <c r="E38" s="26"/>
      <c r="F38" s="26"/>
      <c r="G38" s="26"/>
      <c r="H38" s="26"/>
      <c r="I38" s="20"/>
      <c r="J38" s="20"/>
      <c r="K38" s="20"/>
      <c r="L38" s="21"/>
      <c r="M38" s="21"/>
      <c r="N38" s="21"/>
      <c r="O38" s="63"/>
      <c r="P38" s="21"/>
      <c r="Q38" s="63"/>
      <c r="R38" s="63"/>
      <c r="S38" s="63"/>
      <c r="T38" s="63"/>
    </row>
    <row r="39" spans="1:20" ht="12.75">
      <c r="A39" s="17"/>
      <c r="B39" s="32"/>
      <c r="C39" s="26" t="s">
        <v>45</v>
      </c>
      <c r="D39" s="26"/>
      <c r="E39" s="26"/>
      <c r="F39" s="26"/>
      <c r="G39" s="26"/>
      <c r="H39" s="26"/>
      <c r="I39" s="20"/>
      <c r="J39" s="20"/>
      <c r="K39" s="20"/>
      <c r="L39" s="21"/>
      <c r="M39" s="21"/>
      <c r="N39" s="21"/>
      <c r="O39" s="63"/>
      <c r="P39" s="21"/>
      <c r="Q39" s="63"/>
      <c r="R39" s="63"/>
      <c r="S39" s="63"/>
      <c r="T39" s="63"/>
    </row>
    <row r="40" spans="1:20" ht="12.75">
      <c r="A40" s="17"/>
      <c r="B40" s="32"/>
      <c r="C40" s="26" t="s">
        <v>46</v>
      </c>
      <c r="D40" s="26"/>
      <c r="E40" s="26"/>
      <c r="F40" s="26"/>
      <c r="G40" s="26"/>
      <c r="H40" s="26"/>
      <c r="I40" s="20"/>
      <c r="J40" s="20"/>
      <c r="K40" s="20"/>
      <c r="L40" s="21">
        <f>'[1]6. PMH'!L41+'[1]7. Óvoda'!L41+'[1]8. Önkormányzat'!L40</f>
        <v>950</v>
      </c>
      <c r="M40" s="21"/>
      <c r="N40" s="21"/>
      <c r="O40" s="63"/>
      <c r="P40" s="21"/>
      <c r="Q40" s="63"/>
      <c r="R40" s="63"/>
      <c r="S40" s="63"/>
      <c r="T40" s="63"/>
    </row>
    <row r="41" spans="1:20" ht="12.75">
      <c r="A41" s="33"/>
      <c r="B41" s="33"/>
      <c r="C41" s="33"/>
      <c r="D41" s="33"/>
      <c r="E41" s="33"/>
      <c r="F41" s="33"/>
      <c r="G41" s="33"/>
      <c r="H41" s="33"/>
      <c r="I41" s="13"/>
      <c r="J41" s="13"/>
      <c r="K41" s="13"/>
      <c r="L41" s="21"/>
      <c r="M41" s="63"/>
      <c r="N41" s="63"/>
      <c r="O41" s="63"/>
      <c r="P41" s="21"/>
      <c r="Q41" s="63"/>
      <c r="R41" s="63"/>
      <c r="S41" s="63"/>
      <c r="T41" s="63"/>
    </row>
    <row r="42" spans="1:20" ht="12.75">
      <c r="A42" s="12" t="s">
        <v>47</v>
      </c>
      <c r="B42" s="12"/>
      <c r="C42" s="12"/>
      <c r="D42" s="12"/>
      <c r="E42" s="12"/>
      <c r="F42" s="12"/>
      <c r="G42" s="12"/>
      <c r="H42" s="12"/>
      <c r="I42" s="13">
        <f>I43+I49+I55</f>
        <v>90124</v>
      </c>
      <c r="J42" s="13">
        <f>J43+J49+J55</f>
        <v>812</v>
      </c>
      <c r="K42" s="13"/>
      <c r="L42" s="13">
        <f>L43+L49+L55</f>
        <v>138304</v>
      </c>
      <c r="M42" s="13">
        <f>M43+M49+M55</f>
        <v>1812</v>
      </c>
      <c r="N42" s="13"/>
      <c r="O42" s="63"/>
      <c r="P42" s="21"/>
      <c r="Q42" s="63"/>
      <c r="R42" s="63"/>
      <c r="S42" s="63"/>
      <c r="T42" s="63"/>
    </row>
    <row r="43" spans="1:20" ht="12.75">
      <c r="A43" s="34"/>
      <c r="B43" s="35" t="s">
        <v>48</v>
      </c>
      <c r="C43" s="35"/>
      <c r="D43" s="35"/>
      <c r="E43" s="35"/>
      <c r="F43" s="35"/>
      <c r="G43" s="35"/>
      <c r="H43" s="35"/>
      <c r="I43" s="16">
        <f>SUM(I44:I48)</f>
        <v>90124</v>
      </c>
      <c r="J43" s="16"/>
      <c r="K43" s="16"/>
      <c r="L43" s="16">
        <f>SUM(L44:L48)</f>
        <v>138304</v>
      </c>
      <c r="M43" s="16"/>
      <c r="N43" s="16"/>
      <c r="O43" s="63"/>
      <c r="P43" s="21"/>
      <c r="Q43" s="63"/>
      <c r="R43" s="63"/>
      <c r="S43" s="63"/>
      <c r="T43" s="63"/>
    </row>
    <row r="44" spans="1:20" ht="12.75" customHeight="1">
      <c r="A44" s="36"/>
      <c r="B44" s="27"/>
      <c r="C44" s="37" t="s">
        <v>49</v>
      </c>
      <c r="D44" s="37"/>
      <c r="E44" s="37"/>
      <c r="F44" s="37"/>
      <c r="G44" s="37"/>
      <c r="H44" s="37"/>
      <c r="I44" s="20"/>
      <c r="J44" s="20"/>
      <c r="K44" s="20"/>
      <c r="L44" s="20">
        <f>'[1]6. PMH'!L45+'[1]7. Óvoda'!L45+'[1]8. Önkormányzat'!L44</f>
        <v>14744</v>
      </c>
      <c r="M44" s="20"/>
      <c r="N44" s="20"/>
      <c r="O44" s="63"/>
      <c r="P44" s="21"/>
      <c r="Q44" s="63"/>
      <c r="R44" s="63"/>
      <c r="S44" s="63"/>
      <c r="T44" s="63"/>
    </row>
    <row r="45" spans="1:20" ht="12.75">
      <c r="A45" s="36"/>
      <c r="B45" s="27"/>
      <c r="C45" s="19" t="s">
        <v>21</v>
      </c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0"/>
      <c r="O45" s="63"/>
      <c r="P45" s="21"/>
      <c r="Q45" s="63"/>
      <c r="R45" s="63"/>
      <c r="S45" s="63"/>
      <c r="T45" s="63"/>
    </row>
    <row r="46" spans="1:20" ht="12.75">
      <c r="A46" s="36"/>
      <c r="B46" s="27"/>
      <c r="C46" s="19" t="s">
        <v>22</v>
      </c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0"/>
      <c r="O46" s="63"/>
      <c r="P46" s="21"/>
      <c r="Q46" s="63"/>
      <c r="R46" s="63"/>
      <c r="S46" s="63"/>
      <c r="T46" s="63"/>
    </row>
    <row r="47" spans="1:20" ht="12.75">
      <c r="A47" s="36"/>
      <c r="B47" s="27"/>
      <c r="C47" s="38" t="s">
        <v>23</v>
      </c>
      <c r="D47" s="38"/>
      <c r="E47" s="38"/>
      <c r="F47" s="38"/>
      <c r="G47" s="38"/>
      <c r="H47" s="38"/>
      <c r="I47" s="20"/>
      <c r="J47" s="20"/>
      <c r="K47" s="20"/>
      <c r="L47" s="20"/>
      <c r="M47" s="20"/>
      <c r="N47" s="20"/>
      <c r="O47" s="63"/>
      <c r="P47" s="21"/>
      <c r="Q47" s="63"/>
      <c r="R47" s="63"/>
      <c r="S47" s="63"/>
      <c r="T47" s="63"/>
    </row>
    <row r="48" spans="1:20" ht="12.75">
      <c r="A48" s="36"/>
      <c r="B48" s="27"/>
      <c r="C48" s="19" t="s">
        <v>50</v>
      </c>
      <c r="D48" s="19"/>
      <c r="E48" s="19"/>
      <c r="F48" s="19"/>
      <c r="G48" s="19"/>
      <c r="H48" s="19"/>
      <c r="I48" s="20">
        <f>'6. PMH'!I49+'7. Óvoda'!I49+'8. Önkormányzat'!I48</f>
        <v>90124</v>
      </c>
      <c r="J48" s="20"/>
      <c r="K48" s="20"/>
      <c r="L48" s="20">
        <f>'[1]6. PMH'!L49+'[1]7. Óvoda'!L49+'[1]8. Önkormányzat'!L48</f>
        <v>123560</v>
      </c>
      <c r="M48" s="20"/>
      <c r="N48" s="20"/>
      <c r="O48" s="63"/>
      <c r="P48" s="21"/>
      <c r="Q48" s="63"/>
      <c r="R48" s="63"/>
      <c r="S48" s="63"/>
      <c r="T48" s="63"/>
    </row>
    <row r="49" spans="1:20" ht="12.75">
      <c r="A49" s="14"/>
      <c r="B49" s="15" t="s">
        <v>51</v>
      </c>
      <c r="C49" s="15"/>
      <c r="D49" s="15"/>
      <c r="E49" s="15"/>
      <c r="F49" s="15"/>
      <c r="G49" s="15"/>
      <c r="H49" s="15"/>
      <c r="I49" s="13"/>
      <c r="J49" s="13"/>
      <c r="K49" s="13"/>
      <c r="L49" s="20"/>
      <c r="M49" s="20"/>
      <c r="N49" s="20"/>
      <c r="O49" s="63"/>
      <c r="P49" s="21"/>
      <c r="Q49" s="63"/>
      <c r="R49" s="63"/>
      <c r="S49" s="63"/>
      <c r="T49" s="63"/>
    </row>
    <row r="50" spans="1:20" ht="12.75">
      <c r="A50" s="17"/>
      <c r="B50" s="18"/>
      <c r="C50" s="19" t="s">
        <v>52</v>
      </c>
      <c r="D50" s="19"/>
      <c r="E50" s="19"/>
      <c r="F50" s="19"/>
      <c r="G50" s="19"/>
      <c r="H50" s="19"/>
      <c r="I50" s="20"/>
      <c r="J50" s="20"/>
      <c r="K50" s="20"/>
      <c r="L50" s="20"/>
      <c r="M50" s="20"/>
      <c r="N50" s="20"/>
      <c r="O50" s="63"/>
      <c r="P50" s="21"/>
      <c r="Q50" s="63"/>
      <c r="R50" s="63"/>
      <c r="S50" s="63"/>
      <c r="T50" s="63"/>
    </row>
    <row r="51" spans="1:20" ht="12.75">
      <c r="A51" s="17"/>
      <c r="B51" s="22"/>
      <c r="C51" s="19" t="s">
        <v>53</v>
      </c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0"/>
      <c r="O51" s="63"/>
      <c r="P51" s="21"/>
      <c r="Q51" s="63"/>
      <c r="R51" s="63"/>
      <c r="S51" s="63"/>
      <c r="T51" s="63"/>
    </row>
    <row r="52" spans="1:20" ht="12.75">
      <c r="A52" s="17"/>
      <c r="B52" s="22"/>
      <c r="C52" s="19" t="s">
        <v>54</v>
      </c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0"/>
      <c r="O52" s="63"/>
      <c r="P52" s="21"/>
      <c r="Q52" s="63"/>
      <c r="R52" s="63"/>
      <c r="S52" s="63"/>
      <c r="T52" s="63"/>
    </row>
    <row r="53" spans="1:20" ht="12.75">
      <c r="A53" s="17"/>
      <c r="B53" s="27"/>
      <c r="C53" s="26" t="s">
        <v>55</v>
      </c>
      <c r="D53" s="26"/>
      <c r="E53" s="26"/>
      <c r="F53" s="26"/>
      <c r="G53" s="26"/>
      <c r="H53" s="26"/>
      <c r="I53" s="20"/>
      <c r="J53" s="20"/>
      <c r="K53" s="20"/>
      <c r="L53" s="20"/>
      <c r="M53" s="20"/>
      <c r="N53" s="20"/>
      <c r="O53" s="63"/>
      <c r="P53" s="21"/>
      <c r="Q53" s="63"/>
      <c r="R53" s="63"/>
      <c r="S53" s="63"/>
      <c r="T53" s="63"/>
    </row>
    <row r="54" spans="1:20" ht="12.75">
      <c r="A54" s="17"/>
      <c r="B54" s="27"/>
      <c r="C54" s="26" t="s">
        <v>56</v>
      </c>
      <c r="D54" s="26"/>
      <c r="E54" s="26"/>
      <c r="F54" s="26"/>
      <c r="G54" s="26"/>
      <c r="H54" s="26"/>
      <c r="I54" s="20"/>
      <c r="J54" s="20"/>
      <c r="K54" s="20"/>
      <c r="L54" s="20"/>
      <c r="M54" s="20"/>
      <c r="N54" s="20"/>
      <c r="O54" s="63"/>
      <c r="P54" s="21"/>
      <c r="Q54" s="63"/>
      <c r="R54" s="63"/>
      <c r="S54" s="63"/>
      <c r="T54" s="63"/>
    </row>
    <row r="55" spans="1:20" ht="12.75">
      <c r="A55" s="14"/>
      <c r="B55" s="24" t="s">
        <v>57</v>
      </c>
      <c r="C55" s="24"/>
      <c r="D55" s="24"/>
      <c r="E55" s="24"/>
      <c r="F55" s="24"/>
      <c r="G55" s="24"/>
      <c r="H55" s="24"/>
      <c r="I55" s="16"/>
      <c r="J55" s="16">
        <f>SUM(J56:J58)</f>
        <v>812</v>
      </c>
      <c r="K55" s="16"/>
      <c r="L55" s="16"/>
      <c r="M55" s="16">
        <f>SUM(M56:M58)</f>
        <v>1812</v>
      </c>
      <c r="N55" s="16"/>
      <c r="O55" s="63"/>
      <c r="P55" s="21"/>
      <c r="Q55" s="63"/>
      <c r="R55" s="63"/>
      <c r="S55" s="63"/>
      <c r="T55" s="63"/>
    </row>
    <row r="56" spans="1:20" ht="12.75">
      <c r="A56" s="17"/>
      <c r="B56" s="31"/>
      <c r="C56" s="26" t="s">
        <v>44</v>
      </c>
      <c r="D56" s="26"/>
      <c r="E56" s="26"/>
      <c r="F56" s="26"/>
      <c r="G56" s="26"/>
      <c r="H56" s="26"/>
      <c r="I56" s="20"/>
      <c r="J56" s="20"/>
      <c r="K56" s="20"/>
      <c r="L56" s="20"/>
      <c r="M56" s="20"/>
      <c r="N56" s="20"/>
      <c r="O56" s="63"/>
      <c r="P56" s="21"/>
      <c r="Q56" s="63"/>
      <c r="R56" s="63"/>
      <c r="S56" s="63"/>
      <c r="T56" s="63"/>
    </row>
    <row r="57" spans="1:20" ht="12.75">
      <c r="A57" s="17"/>
      <c r="B57" s="32"/>
      <c r="C57" s="26" t="s">
        <v>45</v>
      </c>
      <c r="D57" s="26"/>
      <c r="E57" s="26"/>
      <c r="F57" s="26"/>
      <c r="G57" s="26"/>
      <c r="H57" s="26"/>
      <c r="I57" s="20"/>
      <c r="J57" s="20">
        <f>'6. PMH'!J58+'7. Óvoda'!J58+'8. Önkormányzat'!J57</f>
        <v>812</v>
      </c>
      <c r="K57" s="20"/>
      <c r="L57" s="20"/>
      <c r="M57" s="20">
        <f>'[1]6. PMH'!M58+'[1]7. Óvoda'!M58+'[1]8. Önkormányzat'!M57</f>
        <v>812</v>
      </c>
      <c r="N57" s="20"/>
      <c r="O57" s="63"/>
      <c r="P57" s="21"/>
      <c r="Q57" s="63"/>
      <c r="R57" s="63"/>
      <c r="S57" s="63"/>
      <c r="T57" s="63"/>
    </row>
    <row r="58" spans="1:20" ht="12.75">
      <c r="A58" s="17"/>
      <c r="B58" s="32"/>
      <c r="C58" s="26" t="s">
        <v>58</v>
      </c>
      <c r="D58" s="26"/>
      <c r="E58" s="26"/>
      <c r="F58" s="26"/>
      <c r="G58" s="26"/>
      <c r="H58" s="26"/>
      <c r="I58" s="20"/>
      <c r="J58" s="20"/>
      <c r="K58" s="20"/>
      <c r="L58" s="20"/>
      <c r="M58" s="20">
        <f>'[1]6. PMH'!M59+'[1]7. Óvoda'!M59+'[1]8. Önkormányzat'!M58</f>
        <v>1000</v>
      </c>
      <c r="N58" s="20"/>
      <c r="O58" s="63"/>
      <c r="P58" s="21"/>
      <c r="Q58" s="63"/>
      <c r="R58" s="63"/>
      <c r="S58" s="63"/>
      <c r="T58" s="63"/>
    </row>
    <row r="59" spans="1:20" ht="12.75">
      <c r="A59" s="33"/>
      <c r="B59" s="33"/>
      <c r="C59" s="33"/>
      <c r="D59" s="33"/>
      <c r="E59" s="33"/>
      <c r="F59" s="33"/>
      <c r="G59" s="33"/>
      <c r="H59" s="33"/>
      <c r="I59" s="13"/>
      <c r="J59" s="13"/>
      <c r="K59" s="13"/>
      <c r="L59" s="21"/>
      <c r="M59" s="63"/>
      <c r="N59" s="63"/>
      <c r="O59" s="63"/>
      <c r="P59" s="21"/>
      <c r="Q59" s="63"/>
      <c r="R59" s="63"/>
      <c r="S59" s="63"/>
      <c r="T59" s="63"/>
    </row>
    <row r="60" spans="1:20" ht="12.75">
      <c r="A60" s="12" t="s">
        <v>59</v>
      </c>
      <c r="B60" s="12"/>
      <c r="C60" s="12"/>
      <c r="D60" s="12"/>
      <c r="E60" s="12"/>
      <c r="F60" s="12"/>
      <c r="G60" s="12"/>
      <c r="H60" s="12"/>
      <c r="I60" s="13">
        <f>I11+I42</f>
        <v>524409</v>
      </c>
      <c r="J60" s="13">
        <f>J11+J42</f>
        <v>21944</v>
      </c>
      <c r="K60" s="13">
        <f>K11+K42</f>
        <v>29893</v>
      </c>
      <c r="L60" s="13">
        <f>L11+L42</f>
        <v>602352</v>
      </c>
      <c r="M60" s="13">
        <f>M11+M42</f>
        <v>23033</v>
      </c>
      <c r="N60" s="13">
        <f>N11+N42</f>
        <v>33038</v>
      </c>
      <c r="O60" s="63"/>
      <c r="P60" s="21"/>
      <c r="Q60" s="63"/>
      <c r="R60" s="63"/>
      <c r="S60" s="63"/>
      <c r="T60" s="63"/>
    </row>
    <row r="61" spans="1:20" ht="12.75">
      <c r="A61" s="65"/>
      <c r="B61" s="65"/>
      <c r="C61" s="65"/>
      <c r="D61" s="65"/>
      <c r="E61" s="65"/>
      <c r="F61" s="65"/>
      <c r="G61" s="65"/>
      <c r="H61" s="65"/>
      <c r="I61" s="66"/>
      <c r="J61" s="66"/>
      <c r="K61" s="66"/>
      <c r="L61" s="67"/>
      <c r="M61" s="59"/>
      <c r="N61" s="59"/>
      <c r="O61" s="59"/>
      <c r="P61" s="21"/>
      <c r="Q61" s="59"/>
      <c r="R61" s="59"/>
      <c r="S61" s="59"/>
      <c r="T61" s="59"/>
    </row>
    <row r="62" spans="1:20" ht="25.5" customHeight="1">
      <c r="A62" s="39" t="s">
        <v>60</v>
      </c>
      <c r="B62" s="39"/>
      <c r="C62" s="39"/>
      <c r="D62" s="39"/>
      <c r="E62" s="39"/>
      <c r="F62" s="39"/>
      <c r="G62" s="39"/>
      <c r="H62" s="39"/>
      <c r="I62" s="68">
        <f>SUM(I63:I64)</f>
        <v>42696</v>
      </c>
      <c r="J62" s="68">
        <f>SUM(J63:J64)</f>
        <v>34250</v>
      </c>
      <c r="K62" s="68">
        <f>SUM(K63:K64)</f>
        <v>49121</v>
      </c>
      <c r="L62" s="40">
        <f>SUM(L63:L64)</f>
        <v>33240</v>
      </c>
      <c r="M62" s="40">
        <f>SUM(M63:M64)</f>
        <v>48437</v>
      </c>
      <c r="N62" s="40">
        <f>SUM(N63:N64)</f>
        <v>50569</v>
      </c>
      <c r="O62" s="63"/>
      <c r="P62" s="21"/>
      <c r="Q62" s="63"/>
      <c r="R62" s="63"/>
      <c r="S62" s="63"/>
      <c r="T62" s="63"/>
    </row>
    <row r="63" spans="1:20" ht="12.75">
      <c r="A63" s="41"/>
      <c r="B63" s="26" t="s">
        <v>61</v>
      </c>
      <c r="C63" s="26"/>
      <c r="D63" s="26"/>
      <c r="E63" s="26"/>
      <c r="F63" s="26"/>
      <c r="G63" s="26"/>
      <c r="H63" s="26"/>
      <c r="I63" s="20">
        <f>'6. PMH'!I64+'7. Óvoda'!I64+'8. Önkormányzat'!I63</f>
        <v>42696</v>
      </c>
      <c r="J63" s="20">
        <f>'6. PMH'!J64+'7. Óvoda'!J64+'8. Önkormányzat'!J63</f>
        <v>34250</v>
      </c>
      <c r="K63" s="20">
        <f>'6. PMH'!K64+'7. Óvoda'!K64+'8. Önkormányzat'!K63</f>
        <v>49121</v>
      </c>
      <c r="L63" s="20">
        <f>'[1]6. PMH'!L64+'[1]7. Óvoda'!L64+'[1]8. Önkormányzat'!L63</f>
        <v>33240</v>
      </c>
      <c r="M63" s="20">
        <f>'[1]6. PMH'!M64+'[1]7. Óvoda'!M64+'[1]8. Önkormányzat'!M63</f>
        <v>48437</v>
      </c>
      <c r="N63" s="20">
        <f>'[1]6. PMH'!N64+'[1]7. Óvoda'!N64+'[1]8. Önkormányzat'!N63</f>
        <v>50569</v>
      </c>
      <c r="O63" s="63"/>
      <c r="P63" s="21"/>
      <c r="Q63" s="63"/>
      <c r="R63" s="63"/>
      <c r="S63" s="63"/>
      <c r="T63" s="63"/>
    </row>
    <row r="64" spans="1:20" ht="12.75">
      <c r="A64" s="14"/>
      <c r="B64" s="26" t="s">
        <v>62</v>
      </c>
      <c r="C64" s="26"/>
      <c r="D64" s="26"/>
      <c r="E64" s="26"/>
      <c r="F64" s="26"/>
      <c r="G64" s="26"/>
      <c r="H64" s="26"/>
      <c r="I64" s="20"/>
      <c r="J64" s="20"/>
      <c r="K64" s="20"/>
      <c r="L64" s="21"/>
      <c r="M64" s="63"/>
      <c r="N64" s="63"/>
      <c r="O64" s="63"/>
      <c r="P64" s="21"/>
      <c r="Q64" s="63"/>
      <c r="R64" s="63"/>
      <c r="S64" s="63"/>
      <c r="T64" s="63"/>
    </row>
    <row r="65" spans="1:20" ht="12.75">
      <c r="A65" s="33"/>
      <c r="B65" s="33"/>
      <c r="C65" s="33"/>
      <c r="D65" s="33"/>
      <c r="E65" s="33"/>
      <c r="F65" s="33"/>
      <c r="G65" s="33"/>
      <c r="H65" s="33"/>
      <c r="I65" s="13"/>
      <c r="J65" s="13"/>
      <c r="K65" s="13"/>
      <c r="L65" s="21"/>
      <c r="M65" s="63"/>
      <c r="N65" s="63"/>
      <c r="O65" s="63"/>
      <c r="P65" s="21"/>
      <c r="Q65" s="63"/>
      <c r="R65" s="63"/>
      <c r="S65" s="63"/>
      <c r="T65" s="63"/>
    </row>
    <row r="66" spans="1:20" ht="12.75">
      <c r="A66" s="12" t="s">
        <v>63</v>
      </c>
      <c r="B66" s="12"/>
      <c r="C66" s="12"/>
      <c r="D66" s="12"/>
      <c r="E66" s="12"/>
      <c r="F66" s="12"/>
      <c r="G66" s="12"/>
      <c r="H66" s="12"/>
      <c r="I66" s="13"/>
      <c r="J66" s="13"/>
      <c r="K66" s="13"/>
      <c r="L66" s="13">
        <f>L67+L76</f>
        <v>5946</v>
      </c>
      <c r="M66" s="13"/>
      <c r="N66" s="13"/>
      <c r="O66" s="63"/>
      <c r="P66" s="21"/>
      <c r="Q66" s="63"/>
      <c r="R66" s="63"/>
      <c r="S66" s="63"/>
      <c r="T66" s="63"/>
    </row>
    <row r="67" spans="1:20" ht="12.75">
      <c r="A67" s="41"/>
      <c r="B67" s="26" t="s">
        <v>64</v>
      </c>
      <c r="C67" s="26"/>
      <c r="D67" s="26"/>
      <c r="E67" s="26"/>
      <c r="F67" s="26"/>
      <c r="G67" s="26"/>
      <c r="H67" s="26"/>
      <c r="I67" s="13"/>
      <c r="J67" s="13"/>
      <c r="K67" s="13"/>
      <c r="L67" s="21">
        <f>SUM(L68:L75)</f>
        <v>5946</v>
      </c>
      <c r="M67" s="21"/>
      <c r="N67" s="21"/>
      <c r="O67" s="63"/>
      <c r="P67" s="21"/>
      <c r="Q67" s="63"/>
      <c r="R67" s="63"/>
      <c r="S67" s="63"/>
      <c r="T67" s="63"/>
    </row>
    <row r="68" spans="1:20" ht="12.75">
      <c r="A68" s="17"/>
      <c r="B68" s="42"/>
      <c r="C68" s="26" t="s">
        <v>65</v>
      </c>
      <c r="D68" s="26"/>
      <c r="E68" s="26"/>
      <c r="F68" s="26"/>
      <c r="G68" s="26"/>
      <c r="H68" s="26"/>
      <c r="I68" s="13"/>
      <c r="J68" s="13"/>
      <c r="K68" s="13"/>
      <c r="L68" s="21"/>
      <c r="M68" s="63"/>
      <c r="N68" s="63"/>
      <c r="O68" s="63"/>
      <c r="P68" s="21"/>
      <c r="Q68" s="63"/>
      <c r="R68" s="63"/>
      <c r="S68" s="63"/>
      <c r="T68" s="63"/>
    </row>
    <row r="69" spans="1:20" ht="12.75">
      <c r="A69" s="17"/>
      <c r="B69" s="43"/>
      <c r="C69" s="26" t="s">
        <v>66</v>
      </c>
      <c r="D69" s="26"/>
      <c r="E69" s="26"/>
      <c r="F69" s="26"/>
      <c r="G69" s="26"/>
      <c r="H69" s="26"/>
      <c r="I69" s="13"/>
      <c r="J69" s="13"/>
      <c r="K69" s="13"/>
      <c r="L69" s="21"/>
      <c r="M69" s="63"/>
      <c r="N69" s="63"/>
      <c r="O69" s="63"/>
      <c r="P69" s="21"/>
      <c r="Q69" s="63"/>
      <c r="R69" s="63"/>
      <c r="S69" s="63"/>
      <c r="T69" s="63"/>
    </row>
    <row r="70" spans="1:20" ht="12.75">
      <c r="A70" s="17"/>
      <c r="B70" s="43"/>
      <c r="C70" s="26" t="s">
        <v>67</v>
      </c>
      <c r="D70" s="26"/>
      <c r="E70" s="26"/>
      <c r="F70" s="26"/>
      <c r="G70" s="26"/>
      <c r="H70" s="26"/>
      <c r="I70" s="13"/>
      <c r="J70" s="13"/>
      <c r="K70" s="13"/>
      <c r="L70" s="21">
        <f>'[1]6. PMH'!L72+'[1]7. Óvoda'!L71+'[1]8. Önkormányzat'!L70</f>
        <v>5946</v>
      </c>
      <c r="M70" s="21"/>
      <c r="N70" s="21"/>
      <c r="O70" s="63"/>
      <c r="P70" s="21"/>
      <c r="Q70" s="63"/>
      <c r="R70" s="63"/>
      <c r="S70" s="63"/>
      <c r="T70" s="63"/>
    </row>
    <row r="71" spans="1:20" ht="12.75">
      <c r="A71" s="17"/>
      <c r="B71" s="43"/>
      <c r="C71" s="19" t="s">
        <v>68</v>
      </c>
      <c r="D71" s="19"/>
      <c r="E71" s="19"/>
      <c r="F71" s="19"/>
      <c r="G71" s="19"/>
      <c r="H71" s="19"/>
      <c r="I71" s="13"/>
      <c r="J71" s="13"/>
      <c r="K71" s="13"/>
      <c r="L71" s="21"/>
      <c r="M71" s="63"/>
      <c r="N71" s="63"/>
      <c r="O71" s="63"/>
      <c r="P71" s="21"/>
      <c r="Q71" s="63"/>
      <c r="R71" s="63"/>
      <c r="S71" s="63"/>
      <c r="T71" s="63"/>
    </row>
    <row r="72" spans="1:20" ht="12.75">
      <c r="A72" s="17"/>
      <c r="B72" s="43"/>
      <c r="C72" s="26" t="s">
        <v>69</v>
      </c>
      <c r="D72" s="26"/>
      <c r="E72" s="26"/>
      <c r="F72" s="26"/>
      <c r="G72" s="26"/>
      <c r="H72" s="26"/>
      <c r="I72" s="13"/>
      <c r="J72" s="13"/>
      <c r="K72" s="13"/>
      <c r="L72" s="21"/>
      <c r="M72" s="63"/>
      <c r="N72" s="63"/>
      <c r="O72" s="63"/>
      <c r="P72" s="21"/>
      <c r="Q72" s="63"/>
      <c r="R72" s="63"/>
      <c r="S72" s="63"/>
      <c r="T72" s="63"/>
    </row>
    <row r="73" spans="1:20" ht="12.75">
      <c r="A73" s="17"/>
      <c r="B73" s="43"/>
      <c r="C73" s="26" t="s">
        <v>70</v>
      </c>
      <c r="D73" s="26"/>
      <c r="E73" s="26"/>
      <c r="F73" s="26"/>
      <c r="G73" s="26"/>
      <c r="H73" s="26"/>
      <c r="I73" s="13"/>
      <c r="J73" s="13"/>
      <c r="K73" s="13"/>
      <c r="L73" s="21"/>
      <c r="M73" s="63"/>
      <c r="N73" s="63"/>
      <c r="O73" s="63"/>
      <c r="P73" s="21"/>
      <c r="Q73" s="63"/>
      <c r="R73" s="63"/>
      <c r="S73" s="63"/>
      <c r="T73" s="63"/>
    </row>
    <row r="74" spans="1:20" ht="12.75">
      <c r="A74" s="17"/>
      <c r="B74" s="43"/>
      <c r="C74" s="26" t="s">
        <v>71</v>
      </c>
      <c r="D74" s="26"/>
      <c r="E74" s="26"/>
      <c r="F74" s="26"/>
      <c r="G74" s="26"/>
      <c r="H74" s="26"/>
      <c r="I74" s="13"/>
      <c r="J74" s="13"/>
      <c r="K74" s="13"/>
      <c r="L74" s="21"/>
      <c r="M74" s="63"/>
      <c r="N74" s="63"/>
      <c r="O74" s="63"/>
      <c r="P74" s="21"/>
      <c r="Q74" s="63"/>
      <c r="R74" s="63"/>
      <c r="S74" s="63"/>
      <c r="T74" s="63"/>
    </row>
    <row r="75" spans="1:20" ht="12.75">
      <c r="A75" s="17"/>
      <c r="B75" s="44"/>
      <c r="C75" s="26" t="s">
        <v>72</v>
      </c>
      <c r="D75" s="26"/>
      <c r="E75" s="26"/>
      <c r="F75" s="26"/>
      <c r="G75" s="26"/>
      <c r="H75" s="26"/>
      <c r="I75" s="13"/>
      <c r="J75" s="13"/>
      <c r="K75" s="13"/>
      <c r="L75" s="21"/>
      <c r="M75" s="63"/>
      <c r="N75" s="63"/>
      <c r="O75" s="63"/>
      <c r="P75" s="21"/>
      <c r="Q75" s="63"/>
      <c r="R75" s="63"/>
      <c r="S75" s="63"/>
      <c r="T75" s="63"/>
    </row>
    <row r="76" spans="1:20" ht="12.75">
      <c r="A76" s="14"/>
      <c r="B76" s="29" t="s">
        <v>73</v>
      </c>
      <c r="C76" s="29"/>
      <c r="D76" s="29"/>
      <c r="E76" s="29"/>
      <c r="F76" s="29"/>
      <c r="G76" s="29"/>
      <c r="H76" s="29"/>
      <c r="I76" s="13"/>
      <c r="J76" s="13"/>
      <c r="K76" s="13"/>
      <c r="L76" s="21"/>
      <c r="M76" s="63"/>
      <c r="N76" s="63"/>
      <c r="O76" s="63"/>
      <c r="P76" s="21"/>
      <c r="Q76" s="63"/>
      <c r="R76" s="63"/>
      <c r="S76" s="63"/>
      <c r="T76" s="63"/>
    </row>
    <row r="77" spans="1:20" ht="12.75">
      <c r="A77" s="17"/>
      <c r="B77" s="45"/>
      <c r="C77" s="26" t="s">
        <v>65</v>
      </c>
      <c r="D77" s="26"/>
      <c r="E77" s="26"/>
      <c r="F77" s="26"/>
      <c r="G77" s="26"/>
      <c r="H77" s="26"/>
      <c r="I77" s="13"/>
      <c r="J77" s="13"/>
      <c r="K77" s="13"/>
      <c r="L77" s="21"/>
      <c r="M77" s="63"/>
      <c r="N77" s="63"/>
      <c r="O77" s="63"/>
      <c r="P77" s="21"/>
      <c r="Q77" s="63"/>
      <c r="R77" s="63"/>
      <c r="S77" s="63"/>
      <c r="T77" s="63"/>
    </row>
    <row r="78" spans="1:20" ht="12.75">
      <c r="A78" s="17"/>
      <c r="B78" s="46"/>
      <c r="C78" s="26" t="s">
        <v>66</v>
      </c>
      <c r="D78" s="26"/>
      <c r="E78" s="26"/>
      <c r="F78" s="26"/>
      <c r="G78" s="26"/>
      <c r="H78" s="26"/>
      <c r="I78" s="13"/>
      <c r="J78" s="13"/>
      <c r="K78" s="13"/>
      <c r="L78" s="21"/>
      <c r="M78" s="63"/>
      <c r="N78" s="63"/>
      <c r="O78" s="63"/>
      <c r="P78" s="21"/>
      <c r="Q78" s="63"/>
      <c r="R78" s="63"/>
      <c r="S78" s="63"/>
      <c r="T78" s="63"/>
    </row>
    <row r="79" spans="1:20" ht="12.75">
      <c r="A79" s="17"/>
      <c r="B79" s="46"/>
      <c r="C79" s="26" t="s">
        <v>67</v>
      </c>
      <c r="D79" s="26"/>
      <c r="E79" s="26"/>
      <c r="F79" s="26"/>
      <c r="G79" s="26"/>
      <c r="H79" s="26"/>
      <c r="I79" s="13"/>
      <c r="J79" s="13"/>
      <c r="K79" s="13"/>
      <c r="L79" s="21"/>
      <c r="M79" s="63"/>
      <c r="N79" s="63"/>
      <c r="O79" s="63"/>
      <c r="P79" s="21"/>
      <c r="Q79" s="63"/>
      <c r="R79" s="63"/>
      <c r="S79" s="63"/>
      <c r="T79" s="63"/>
    </row>
    <row r="80" spans="1:20" ht="12.75">
      <c r="A80" s="17"/>
      <c r="B80" s="46"/>
      <c r="C80" s="19" t="s">
        <v>68</v>
      </c>
      <c r="D80" s="19"/>
      <c r="E80" s="19"/>
      <c r="F80" s="19"/>
      <c r="G80" s="19"/>
      <c r="H80" s="19"/>
      <c r="I80" s="13"/>
      <c r="J80" s="13"/>
      <c r="K80" s="13"/>
      <c r="L80" s="21"/>
      <c r="M80" s="63"/>
      <c r="N80" s="63"/>
      <c r="O80" s="63"/>
      <c r="P80" s="21"/>
      <c r="Q80" s="63"/>
      <c r="R80" s="63"/>
      <c r="S80" s="63"/>
      <c r="T80" s="63"/>
    </row>
    <row r="81" spans="1:20" ht="12.75">
      <c r="A81" s="17"/>
      <c r="B81" s="46"/>
      <c r="C81" s="26" t="s">
        <v>69</v>
      </c>
      <c r="D81" s="26"/>
      <c r="E81" s="26"/>
      <c r="F81" s="26"/>
      <c r="G81" s="26"/>
      <c r="H81" s="26"/>
      <c r="I81" s="13"/>
      <c r="J81" s="13"/>
      <c r="K81" s="13"/>
      <c r="L81" s="21"/>
      <c r="M81" s="63"/>
      <c r="N81" s="63"/>
      <c r="O81" s="63"/>
      <c r="P81" s="21"/>
      <c r="Q81" s="63"/>
      <c r="R81" s="63"/>
      <c r="S81" s="63"/>
      <c r="T81" s="63"/>
    </row>
    <row r="82" spans="1:20" ht="12.75">
      <c r="A82" s="17"/>
      <c r="B82" s="46"/>
      <c r="C82" s="26" t="s">
        <v>70</v>
      </c>
      <c r="D82" s="26"/>
      <c r="E82" s="26"/>
      <c r="F82" s="26"/>
      <c r="G82" s="26"/>
      <c r="H82" s="26"/>
      <c r="I82" s="13"/>
      <c r="J82" s="13"/>
      <c r="K82" s="13"/>
      <c r="L82" s="21"/>
      <c r="M82" s="63"/>
      <c r="N82" s="63"/>
      <c r="O82" s="63"/>
      <c r="P82" s="21"/>
      <c r="Q82" s="63"/>
      <c r="R82" s="63"/>
      <c r="S82" s="63"/>
      <c r="T82" s="63"/>
    </row>
    <row r="83" spans="1:20" ht="12.75">
      <c r="A83" s="17"/>
      <c r="B83" s="46"/>
      <c r="C83" s="26" t="s">
        <v>71</v>
      </c>
      <c r="D83" s="26"/>
      <c r="E83" s="26"/>
      <c r="F83" s="26"/>
      <c r="G83" s="26"/>
      <c r="H83" s="26"/>
      <c r="I83" s="13"/>
      <c r="J83" s="13"/>
      <c r="K83" s="13"/>
      <c r="L83" s="21"/>
      <c r="M83" s="63"/>
      <c r="N83" s="63"/>
      <c r="O83" s="63"/>
      <c r="P83" s="21"/>
      <c r="Q83" s="63"/>
      <c r="R83" s="63"/>
      <c r="S83" s="63"/>
      <c r="T83" s="63"/>
    </row>
    <row r="84" spans="1:20" ht="12.75">
      <c r="A84" s="17"/>
      <c r="B84" s="46"/>
      <c r="C84" s="26" t="s">
        <v>72</v>
      </c>
      <c r="D84" s="26"/>
      <c r="E84" s="26"/>
      <c r="F84" s="26"/>
      <c r="G84" s="26"/>
      <c r="H84" s="26"/>
      <c r="I84" s="13"/>
      <c r="J84" s="13"/>
      <c r="K84" s="13"/>
      <c r="L84" s="21"/>
      <c r="M84" s="63"/>
      <c r="N84" s="63"/>
      <c r="O84" s="63"/>
      <c r="P84" s="21"/>
      <c r="Q84" s="63"/>
      <c r="R84" s="63"/>
      <c r="S84" s="63"/>
      <c r="T84" s="63"/>
    </row>
    <row r="85" spans="1:20" ht="12.75">
      <c r="A85" s="33"/>
      <c r="B85" s="33"/>
      <c r="C85" s="33"/>
      <c r="D85" s="33"/>
      <c r="E85" s="33"/>
      <c r="F85" s="33"/>
      <c r="G85" s="33"/>
      <c r="H85" s="33"/>
      <c r="I85" s="13"/>
      <c r="J85" s="13"/>
      <c r="K85" s="13"/>
      <c r="L85" s="21"/>
      <c r="M85" s="63"/>
      <c r="N85" s="63"/>
      <c r="O85" s="63"/>
      <c r="P85" s="21"/>
      <c r="Q85" s="63"/>
      <c r="R85" s="63"/>
      <c r="S85" s="63"/>
      <c r="T85" s="63"/>
    </row>
    <row r="86" spans="1:20" ht="12.75">
      <c r="A86" s="12" t="s">
        <v>74</v>
      </c>
      <c r="B86" s="12"/>
      <c r="C86" s="12"/>
      <c r="D86" s="12"/>
      <c r="E86" s="12"/>
      <c r="F86" s="12"/>
      <c r="G86" s="12"/>
      <c r="H86" s="12"/>
      <c r="I86" s="13">
        <f>I60+I62+I66</f>
        <v>567105</v>
      </c>
      <c r="J86" s="13">
        <f>J60+J62+J66</f>
        <v>56194</v>
      </c>
      <c r="K86" s="13">
        <f>K60+K62+K66</f>
        <v>79014</v>
      </c>
      <c r="L86" s="13">
        <f>L60+L62+L66</f>
        <v>641538</v>
      </c>
      <c r="M86" s="13">
        <f>M60+M62+M66</f>
        <v>71470</v>
      </c>
      <c r="N86" s="13">
        <f>N60+N62+N66</f>
        <v>83607</v>
      </c>
      <c r="O86" s="63"/>
      <c r="P86" s="21"/>
      <c r="Q86" s="63"/>
      <c r="R86" s="63"/>
      <c r="S86" s="63"/>
      <c r="T86" s="63"/>
    </row>
  </sheetData>
  <sheetProtection selectLockedCells="1" selectUnlockedCells="1"/>
  <mergeCells count="84">
    <mergeCell ref="A3:T3"/>
    <mergeCell ref="A4:T4"/>
    <mergeCell ref="A5:T5"/>
    <mergeCell ref="A6:T6"/>
    <mergeCell ref="A9:H10"/>
    <mergeCell ref="I9:K9"/>
    <mergeCell ref="L9:N9"/>
    <mergeCell ref="O9:Q9"/>
    <mergeCell ref="R9:T9"/>
    <mergeCell ref="A11:H11"/>
    <mergeCell ref="B12:H12"/>
    <mergeCell ref="C13:H13"/>
    <mergeCell ref="C14:H14"/>
    <mergeCell ref="C15:H15"/>
    <mergeCell ref="C16:H16"/>
    <mergeCell ref="C17:H17"/>
    <mergeCell ref="C18:H18"/>
    <mergeCell ref="B19:H19"/>
    <mergeCell ref="C20:H20"/>
    <mergeCell ref="C21:H21"/>
    <mergeCell ref="C22:H22"/>
    <mergeCell ref="C23:H23"/>
    <mergeCell ref="C24:H24"/>
    <mergeCell ref="C25:H25"/>
    <mergeCell ref="B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B37:H37"/>
    <mergeCell ref="C38:H38"/>
    <mergeCell ref="C39:H39"/>
    <mergeCell ref="C40:H40"/>
    <mergeCell ref="A41:H41"/>
    <mergeCell ref="A42:H42"/>
    <mergeCell ref="B43:H43"/>
    <mergeCell ref="C44:H44"/>
    <mergeCell ref="C45:H45"/>
    <mergeCell ref="C46:H46"/>
    <mergeCell ref="C47:H47"/>
    <mergeCell ref="C48:H48"/>
    <mergeCell ref="B49:H49"/>
    <mergeCell ref="C50:H50"/>
    <mergeCell ref="C51:H51"/>
    <mergeCell ref="C52:H52"/>
    <mergeCell ref="C53:H53"/>
    <mergeCell ref="C54:H54"/>
    <mergeCell ref="B55:H55"/>
    <mergeCell ref="C56:H56"/>
    <mergeCell ref="C57:H57"/>
    <mergeCell ref="C58:H58"/>
    <mergeCell ref="A59:H59"/>
    <mergeCell ref="A60:H60"/>
    <mergeCell ref="A62:H62"/>
    <mergeCell ref="B63:H63"/>
    <mergeCell ref="B64:H64"/>
    <mergeCell ref="A65:H65"/>
    <mergeCell ref="A66:H66"/>
    <mergeCell ref="B67:H67"/>
    <mergeCell ref="C68:H68"/>
    <mergeCell ref="C69:H69"/>
    <mergeCell ref="C70:H70"/>
    <mergeCell ref="C71:H71"/>
    <mergeCell ref="C72:H72"/>
    <mergeCell ref="C73:H73"/>
    <mergeCell ref="C74:H74"/>
    <mergeCell ref="C75:H75"/>
    <mergeCell ref="B76:H76"/>
    <mergeCell ref="C77:H77"/>
    <mergeCell ref="C78:H78"/>
    <mergeCell ref="C79:H79"/>
    <mergeCell ref="C80:H80"/>
    <mergeCell ref="C81:H81"/>
    <mergeCell ref="C82:H82"/>
    <mergeCell ref="C83:H83"/>
    <mergeCell ref="C84:H84"/>
    <mergeCell ref="A85:H85"/>
    <mergeCell ref="A86:H8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A4" sqref="A4"/>
    </sheetView>
  </sheetViews>
  <sheetFormatPr defaultColWidth="9.140625" defaultRowHeight="12.75"/>
  <cols>
    <col min="1" max="1" width="10.140625" style="0" customWidth="1"/>
    <col min="2" max="2" width="10.8515625" style="0" customWidth="1"/>
    <col min="5" max="6" width="17.57421875" style="0" customWidth="1"/>
    <col min="7" max="18" width="10.57421875" style="0" customWidth="1"/>
  </cols>
  <sheetData>
    <row r="1" spans="9:18" ht="12.75">
      <c r="I1" s="1"/>
      <c r="K1" s="1"/>
      <c r="L1" s="1"/>
      <c r="R1" s="1" t="s">
        <v>100</v>
      </c>
    </row>
    <row r="4" spans="1:18" ht="12.7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>
      <c r="A6" s="2" t="s">
        <v>76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2" t="s">
        <v>96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2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8" ht="12.75">
      <c r="A9" s="8"/>
      <c r="B9" s="8"/>
      <c r="C9" s="8"/>
      <c r="D9" s="8"/>
      <c r="E9" s="8"/>
      <c r="F9" s="8"/>
      <c r="G9" s="8"/>
      <c r="H9" s="8"/>
      <c r="J9" s="8"/>
      <c r="K9" s="8"/>
      <c r="L9" s="8"/>
      <c r="R9" s="1" t="s">
        <v>11</v>
      </c>
    </row>
    <row r="10" spans="1:18" ht="12.75">
      <c r="A10" s="9" t="s">
        <v>12</v>
      </c>
      <c r="B10" s="9"/>
      <c r="C10" s="9"/>
      <c r="D10" s="9"/>
      <c r="E10" s="9"/>
      <c r="F10" s="9"/>
      <c r="G10" s="60" t="s">
        <v>13</v>
      </c>
      <c r="H10" s="60"/>
      <c r="I10" s="60"/>
      <c r="J10" s="60" t="s">
        <v>14</v>
      </c>
      <c r="K10" s="60"/>
      <c r="L10" s="60"/>
      <c r="M10" s="60" t="s">
        <v>15</v>
      </c>
      <c r="N10" s="60"/>
      <c r="O10" s="60"/>
      <c r="P10" s="60" t="s">
        <v>16</v>
      </c>
      <c r="Q10" s="60"/>
      <c r="R10" s="60"/>
    </row>
    <row r="11" spans="1:18" ht="38.25">
      <c r="A11" s="9"/>
      <c r="B11" s="9"/>
      <c r="C11" s="9"/>
      <c r="D11" s="9"/>
      <c r="E11" s="9"/>
      <c r="F11" s="9"/>
      <c r="G11" s="61" t="s">
        <v>97</v>
      </c>
      <c r="H11" s="62" t="s">
        <v>98</v>
      </c>
      <c r="I11" s="62" t="s">
        <v>99</v>
      </c>
      <c r="J11" s="61" t="s">
        <v>97</v>
      </c>
      <c r="K11" s="62" t="s">
        <v>98</v>
      </c>
      <c r="L11" s="62" t="s">
        <v>99</v>
      </c>
      <c r="M11" s="61" t="s">
        <v>97</v>
      </c>
      <c r="N11" s="62" t="s">
        <v>98</v>
      </c>
      <c r="O11" s="62" t="s">
        <v>99</v>
      </c>
      <c r="P11" s="61" t="s">
        <v>97</v>
      </c>
      <c r="Q11" s="62" t="s">
        <v>98</v>
      </c>
      <c r="R11" s="62" t="s">
        <v>99</v>
      </c>
    </row>
    <row r="12" spans="1:18" ht="12.75">
      <c r="A12" s="50" t="s">
        <v>77</v>
      </c>
      <c r="B12" s="51"/>
      <c r="C12" s="51"/>
      <c r="D12" s="51"/>
      <c r="E12" s="51"/>
      <c r="F12" s="51"/>
      <c r="G12" s="13">
        <f>SUM(G13:G17)</f>
        <v>338089</v>
      </c>
      <c r="H12" s="13">
        <f>SUM(H13:H17)</f>
        <v>43618</v>
      </c>
      <c r="I12" s="13">
        <f>SUM(I13:I17)</f>
        <v>79466</v>
      </c>
      <c r="J12" s="13">
        <f>SUM(J13:J17)</f>
        <v>550614</v>
      </c>
      <c r="K12" s="13">
        <f>SUM(K13:K17)</f>
        <v>64743</v>
      </c>
      <c r="L12" s="13">
        <f>SUM(L13:L17)</f>
        <v>33947</v>
      </c>
      <c r="M12" s="63"/>
      <c r="N12" s="21"/>
      <c r="O12" s="63"/>
      <c r="P12" s="63"/>
      <c r="Q12" s="63"/>
      <c r="R12" s="63"/>
    </row>
    <row r="13" spans="1:18" ht="12.75">
      <c r="A13" s="17"/>
      <c r="B13" s="53" t="s">
        <v>78</v>
      </c>
      <c r="C13" s="54"/>
      <c r="D13" s="51"/>
      <c r="E13" s="51"/>
      <c r="F13" s="51"/>
      <c r="G13" s="20">
        <f>'6. PMH'!I93+'7. Óvoda'!I93+'8. Önkormányzat'!I92</f>
        <v>75746</v>
      </c>
      <c r="H13" s="20">
        <f>'6. PMH'!J93+'7. Óvoda'!J93+'8. Önkormányzat'!J92</f>
        <v>6558</v>
      </c>
      <c r="I13" s="20">
        <f>'6. PMH'!K93+'7. Óvoda'!K93+'8. Önkormányzat'!K92</f>
        <v>47536</v>
      </c>
      <c r="J13" s="20">
        <f>'[1]6. PMH'!L94+'[1]7. Óvoda'!L94+'[1]8. Önkormányzat'!L93</f>
        <v>18878</v>
      </c>
      <c r="K13" s="20">
        <f>'[1]6. PMH'!M94+'[1]7. Óvoda'!M94+'[1]8. Önkormányzat'!M93</f>
        <v>982</v>
      </c>
      <c r="L13" s="20">
        <f>'[1]6. PMH'!N94+'[1]7. Óvoda'!N94+'[1]8. Önkormányzat'!N93</f>
        <v>13778</v>
      </c>
      <c r="M13" s="63"/>
      <c r="N13" s="21"/>
      <c r="O13" s="63"/>
      <c r="P13" s="63"/>
      <c r="Q13" s="63"/>
      <c r="R13" s="63"/>
    </row>
    <row r="14" spans="1:18" ht="12.75">
      <c r="A14" s="17"/>
      <c r="B14" s="53" t="s">
        <v>79</v>
      </c>
      <c r="C14" s="51"/>
      <c r="D14" s="51"/>
      <c r="E14" s="51"/>
      <c r="F14" s="51"/>
      <c r="G14" s="20">
        <f>'6. PMH'!I94+'7. Óvoda'!I94+'8. Önkormányzat'!I93</f>
        <v>20716</v>
      </c>
      <c r="H14" s="20">
        <f>'6. PMH'!J94+'7. Óvoda'!J94+'8. Önkormányzat'!J93</f>
        <v>891</v>
      </c>
      <c r="I14" s="20">
        <f>'6. PMH'!K94+'7. Óvoda'!K94+'8. Önkormányzat'!K93</f>
        <v>13019</v>
      </c>
      <c r="J14" s="20">
        <f>'[1]6. PMH'!L95+'[1]7. Óvoda'!L95+'[1]8. Önkormányzat'!L94</f>
        <v>149640</v>
      </c>
      <c r="K14" s="20">
        <f>'[1]6. PMH'!M95+'[1]7. Óvoda'!M95+'[1]8. Önkormányzat'!M94</f>
        <v>38096</v>
      </c>
      <c r="L14" s="20">
        <f>'[1]6. PMH'!N95+'[1]7. Óvoda'!N95+'[1]8. Önkormányzat'!N94</f>
        <v>19130</v>
      </c>
      <c r="M14" s="63"/>
      <c r="N14" s="21"/>
      <c r="O14" s="63"/>
      <c r="P14" s="63"/>
      <c r="Q14" s="63"/>
      <c r="R14" s="63"/>
    </row>
    <row r="15" spans="1:18" ht="12.75">
      <c r="A15" s="17"/>
      <c r="B15" s="53" t="s">
        <v>80</v>
      </c>
      <c r="C15" s="51"/>
      <c r="D15" s="51"/>
      <c r="E15" s="51"/>
      <c r="F15" s="51"/>
      <c r="G15" s="20">
        <f>'6. PMH'!I95+'7. Óvoda'!I95+'8. Önkormányzat'!I94</f>
        <v>152599</v>
      </c>
      <c r="H15" s="20">
        <f>'6. PMH'!J95+'7. Óvoda'!J95+'8. Önkormányzat'!J94</f>
        <v>32507</v>
      </c>
      <c r="I15" s="20">
        <f>'6. PMH'!K95+'7. Óvoda'!K95+'8. Önkormányzat'!K94</f>
        <v>18911</v>
      </c>
      <c r="J15" s="20">
        <f>'[1]6. PMH'!L96+'[1]7. Óvoda'!L96+'[1]8. Önkormányzat'!L95</f>
        <v>13169</v>
      </c>
      <c r="K15" s="20">
        <f>'[1]6. PMH'!M96+'[1]7. Óvoda'!M96+'[1]8. Önkormányzat'!M95</f>
        <v>4348</v>
      </c>
      <c r="L15" s="20">
        <f>'[1]6. PMH'!N96+'[1]7. Óvoda'!N96+'[1]8. Önkormányzat'!N95</f>
        <v>0</v>
      </c>
      <c r="M15" s="63"/>
      <c r="N15" s="21"/>
      <c r="O15" s="63"/>
      <c r="P15" s="63"/>
      <c r="Q15" s="63"/>
      <c r="R15" s="63"/>
    </row>
    <row r="16" spans="1:18" ht="12.75">
      <c r="A16" s="17"/>
      <c r="B16" s="53" t="s">
        <v>81</v>
      </c>
      <c r="C16" s="51"/>
      <c r="D16" s="51"/>
      <c r="E16" s="51"/>
      <c r="F16" s="51"/>
      <c r="G16" s="20">
        <f>'6. PMH'!I96+'7. Óvoda'!I96+'8. Önkormányzat'!I95</f>
        <v>13255</v>
      </c>
      <c r="H16" s="20">
        <f>'6. PMH'!J96+'7. Óvoda'!J96+'8. Önkormányzat'!J95</f>
        <v>1861</v>
      </c>
      <c r="I16" s="20"/>
      <c r="J16" s="20">
        <f>'[1]6. PMH'!L97+'[1]7. Óvoda'!L97+'[1]8. Önkormányzat'!L96</f>
        <v>95857</v>
      </c>
      <c r="K16" s="20">
        <f>'[1]6. PMH'!M97+'[1]7. Óvoda'!M97+'[1]8. Önkormányzat'!M96</f>
        <v>3397</v>
      </c>
      <c r="L16" s="20"/>
      <c r="M16" s="63"/>
      <c r="N16" s="21"/>
      <c r="O16" s="63"/>
      <c r="P16" s="63"/>
      <c r="Q16" s="63"/>
      <c r="R16" s="63"/>
    </row>
    <row r="17" spans="1:18" ht="12.75">
      <c r="A17" s="17"/>
      <c r="B17" s="53" t="s">
        <v>82</v>
      </c>
      <c r="C17" s="51"/>
      <c r="D17" s="51"/>
      <c r="E17" s="51"/>
      <c r="F17" s="51"/>
      <c r="G17" s="20">
        <f>'6. PMH'!I97+'7. Óvoda'!I97+'8. Önkormányzat'!I96</f>
        <v>75773</v>
      </c>
      <c r="H17" s="20">
        <f>'6. PMH'!J97+'7. Óvoda'!J97+'8. Önkormányzat'!J96</f>
        <v>1801</v>
      </c>
      <c r="I17" s="20"/>
      <c r="J17" s="20">
        <f>'[1]6. PMH'!L98+'[1]7. Óvoda'!L98+'[1]8. Önkormányzat'!L97</f>
        <v>273070</v>
      </c>
      <c r="K17" s="20">
        <f>'[1]6. PMH'!M98+'[1]7. Óvoda'!M98+'[1]8. Önkormányzat'!M97</f>
        <v>17920</v>
      </c>
      <c r="L17" s="20">
        <f>'[1]6. PMH'!N98+'[1]7. Óvoda'!N98+'[1]8. Önkormányzat'!N97</f>
        <v>1039</v>
      </c>
      <c r="M17" s="63"/>
      <c r="N17" s="21"/>
      <c r="O17" s="63"/>
      <c r="P17" s="63"/>
      <c r="Q17" s="63"/>
      <c r="R17" s="63"/>
    </row>
    <row r="18" spans="1:18" ht="12.75">
      <c r="A18" s="56" t="s">
        <v>83</v>
      </c>
      <c r="B18" s="51"/>
      <c r="C18" s="51"/>
      <c r="D18" s="51"/>
      <c r="E18" s="51"/>
      <c r="F18" s="51"/>
      <c r="G18" s="13">
        <f>SUM(G19:G21)</f>
        <v>229016</v>
      </c>
      <c r="H18" s="13">
        <f>SUM(H19:H21)</f>
        <v>11500</v>
      </c>
      <c r="I18" s="13">
        <f>SUM(I19:I21)</f>
        <v>624</v>
      </c>
      <c r="J18" s="13">
        <f>SUM(J19:J21)</f>
        <v>722441</v>
      </c>
      <c r="K18" s="13">
        <f>SUM(K19:K21)</f>
        <v>70305</v>
      </c>
      <c r="L18" s="13">
        <f>SUM(L19:L21)</f>
        <v>0</v>
      </c>
      <c r="M18" s="63"/>
      <c r="N18" s="21"/>
      <c r="O18" s="63"/>
      <c r="P18" s="63"/>
      <c r="Q18" s="63"/>
      <c r="R18" s="63"/>
    </row>
    <row r="19" spans="1:18" ht="12.75">
      <c r="A19" s="17"/>
      <c r="B19" s="53" t="s">
        <v>84</v>
      </c>
      <c r="C19" s="51"/>
      <c r="D19" s="51"/>
      <c r="E19" s="51"/>
      <c r="F19" s="51"/>
      <c r="G19" s="20">
        <f>'6. PMH'!I99+'7. Óvoda'!I99+'8. Önkormányzat'!I98</f>
        <v>176450</v>
      </c>
      <c r="H19" s="20">
        <f>'6. PMH'!J99+'7. Óvoda'!J99+'8. Önkormányzat'!J98</f>
        <v>10000</v>
      </c>
      <c r="I19" s="20">
        <f>'6. PMH'!K99+'7. Óvoda'!K99+'8. Önkormányzat'!K98</f>
        <v>624</v>
      </c>
      <c r="J19" s="20">
        <f>'[1]6. PMH'!L100+'[1]7. Óvoda'!L100+'[1]8. Önkormányzat'!L99</f>
        <v>86790</v>
      </c>
      <c r="K19" s="20">
        <f>'[1]6. PMH'!M100+'[1]7. Óvoda'!M100+'[1]8. Önkormányzat'!M99</f>
        <v>0</v>
      </c>
      <c r="L19" s="20">
        <f>'[1]6. PMH'!N100+'[1]7. Óvoda'!N100+'[1]8. Önkormányzat'!N99</f>
        <v>0</v>
      </c>
      <c r="M19" s="63"/>
      <c r="N19" s="21"/>
      <c r="O19" s="63"/>
      <c r="P19" s="63"/>
      <c r="Q19" s="63"/>
      <c r="R19" s="63"/>
    </row>
    <row r="20" spans="1:18" ht="12.75">
      <c r="A20" s="17"/>
      <c r="B20" s="53" t="s">
        <v>85</v>
      </c>
      <c r="C20" s="51"/>
      <c r="D20" s="51"/>
      <c r="E20" s="51"/>
      <c r="F20" s="51"/>
      <c r="G20" s="20">
        <f>'6. PMH'!I100+'7. Óvoda'!I100+'8. Önkormányzat'!I99</f>
        <v>45251</v>
      </c>
      <c r="H20" s="20"/>
      <c r="I20" s="20"/>
      <c r="J20" s="20">
        <f>'[1]6. PMH'!L101+'[1]7. Óvoda'!L101+'[1]8. Önkormányzat'!L100</f>
        <v>7315</v>
      </c>
      <c r="K20" s="20"/>
      <c r="L20" s="20"/>
      <c r="M20" s="63"/>
      <c r="N20" s="21"/>
      <c r="O20" s="63"/>
      <c r="P20" s="63"/>
      <c r="Q20" s="63"/>
      <c r="R20" s="63"/>
    </row>
    <row r="21" spans="1:18" ht="12.75">
      <c r="A21" s="17"/>
      <c r="B21" s="53" t="s">
        <v>86</v>
      </c>
      <c r="C21" s="54"/>
      <c r="D21" s="54"/>
      <c r="E21" s="54"/>
      <c r="F21" s="54"/>
      <c r="G21" s="20">
        <f>'6. PMH'!I101+'7. Óvoda'!I101+'8. Önkormányzat'!I100</f>
        <v>7315</v>
      </c>
      <c r="H21" s="20">
        <f>'6. PMH'!J101+'7. Óvoda'!J101+'8. Önkormányzat'!J100</f>
        <v>1500</v>
      </c>
      <c r="I21" s="20"/>
      <c r="J21" s="20">
        <f>'[1]6. PMH'!L102+'[1]7. Óvoda'!L102+'[1]8. Önkormányzat'!L101</f>
        <v>628336</v>
      </c>
      <c r="K21" s="20">
        <f>'[1]6. PMH'!M102+'[1]7. Óvoda'!M102+'[1]8. Önkormányzat'!M101</f>
        <v>70305</v>
      </c>
      <c r="L21" s="20"/>
      <c r="M21" s="63"/>
      <c r="N21" s="21"/>
      <c r="O21" s="63"/>
      <c r="P21" s="63"/>
      <c r="Q21" s="63"/>
      <c r="R21" s="63"/>
    </row>
    <row r="22" spans="1:18" ht="12.75">
      <c r="A22" s="56" t="s">
        <v>87</v>
      </c>
      <c r="B22" s="54"/>
      <c r="C22" s="54"/>
      <c r="D22" s="54"/>
      <c r="E22" s="54"/>
      <c r="F22" s="54"/>
      <c r="G22" s="13">
        <f>G12+G18</f>
        <v>567105</v>
      </c>
      <c r="H22" s="13">
        <f>H12+H18</f>
        <v>55118</v>
      </c>
      <c r="I22" s="13">
        <f>I12+I18</f>
        <v>80090</v>
      </c>
      <c r="J22" s="13">
        <f>J12+J18</f>
        <v>1273055</v>
      </c>
      <c r="K22" s="13">
        <f>K12+K18</f>
        <v>135048</v>
      </c>
      <c r="L22" s="13">
        <f>L12+L18</f>
        <v>33947</v>
      </c>
      <c r="M22" s="63"/>
      <c r="N22" s="21"/>
      <c r="O22" s="63"/>
      <c r="P22" s="63"/>
      <c r="Q22" s="63"/>
      <c r="R22" s="63"/>
    </row>
    <row r="23" spans="1:18" ht="12.75">
      <c r="A23" s="56" t="s">
        <v>88</v>
      </c>
      <c r="B23" s="54"/>
      <c r="C23" s="54"/>
      <c r="D23" s="54"/>
      <c r="E23" s="54"/>
      <c r="F23" s="54"/>
      <c r="G23" s="13"/>
      <c r="H23" s="13"/>
      <c r="I23" s="13"/>
      <c r="J23" s="13">
        <f>J24+J28</f>
        <v>11297</v>
      </c>
      <c r="K23" s="63"/>
      <c r="L23" s="63"/>
      <c r="M23" s="63"/>
      <c r="N23" s="21"/>
      <c r="O23" s="63"/>
      <c r="P23" s="63"/>
      <c r="Q23" s="63"/>
      <c r="R23" s="63"/>
    </row>
    <row r="24" spans="1:18" ht="12.75">
      <c r="A24" s="57"/>
      <c r="B24" s="53" t="s">
        <v>89</v>
      </c>
      <c r="C24" s="54"/>
      <c r="D24" s="54"/>
      <c r="E24" s="54"/>
      <c r="F24" s="54"/>
      <c r="G24" s="13"/>
      <c r="H24" s="13"/>
      <c r="I24" s="13"/>
      <c r="J24" s="20">
        <f>SUM(J25:J27)</f>
        <v>11297</v>
      </c>
      <c r="K24" s="63"/>
      <c r="L24" s="63"/>
      <c r="M24" s="63"/>
      <c r="N24" s="21"/>
      <c r="O24" s="63"/>
      <c r="P24" s="63"/>
      <c r="Q24" s="63"/>
      <c r="R24" s="63"/>
    </row>
    <row r="25" spans="1:18" ht="12.75">
      <c r="A25" s="58"/>
      <c r="B25" s="25"/>
      <c r="C25" s="51" t="s">
        <v>90</v>
      </c>
      <c r="D25" s="54"/>
      <c r="E25" s="54"/>
      <c r="F25" s="54"/>
      <c r="G25" s="13"/>
      <c r="H25" s="13"/>
      <c r="I25" s="13"/>
      <c r="J25" s="20">
        <v>11297</v>
      </c>
      <c r="K25" s="63"/>
      <c r="L25" s="63"/>
      <c r="M25" s="63"/>
      <c r="N25" s="21"/>
      <c r="O25" s="63"/>
      <c r="P25" s="63"/>
      <c r="Q25" s="63"/>
      <c r="R25" s="63"/>
    </row>
    <row r="26" spans="1:18" ht="12.75">
      <c r="A26" s="58"/>
      <c r="B26" s="27"/>
      <c r="C26" s="51" t="s">
        <v>91</v>
      </c>
      <c r="D26" s="54"/>
      <c r="E26" s="54"/>
      <c r="F26" s="54"/>
      <c r="G26" s="13"/>
      <c r="H26" s="13"/>
      <c r="I26" s="13"/>
      <c r="J26" s="13"/>
      <c r="K26" s="63"/>
      <c r="L26" s="63"/>
      <c r="M26" s="63"/>
      <c r="N26" s="21"/>
      <c r="O26" s="63"/>
      <c r="P26" s="63"/>
      <c r="Q26" s="63"/>
      <c r="R26" s="63"/>
    </row>
    <row r="27" spans="1:18" ht="12.75">
      <c r="A27" s="58"/>
      <c r="B27" s="30"/>
      <c r="C27" s="51" t="s">
        <v>92</v>
      </c>
      <c r="D27" s="54"/>
      <c r="E27" s="54"/>
      <c r="F27" s="54"/>
      <c r="G27" s="13"/>
      <c r="H27" s="13"/>
      <c r="I27" s="13"/>
      <c r="J27" s="13"/>
      <c r="K27" s="63"/>
      <c r="L27" s="63"/>
      <c r="M27" s="63"/>
      <c r="N27" s="21"/>
      <c r="O27" s="63"/>
      <c r="P27" s="63"/>
      <c r="Q27" s="63"/>
      <c r="R27" s="63"/>
    </row>
    <row r="28" spans="1:18" ht="12.75">
      <c r="A28" s="58"/>
      <c r="B28" s="53" t="s">
        <v>93</v>
      </c>
      <c r="C28" s="54"/>
      <c r="D28" s="54"/>
      <c r="E28" s="54"/>
      <c r="F28" s="54"/>
      <c r="G28" s="13"/>
      <c r="H28" s="13"/>
      <c r="I28" s="13"/>
      <c r="J28" s="13"/>
      <c r="K28" s="63"/>
      <c r="L28" s="63"/>
      <c r="M28" s="63"/>
      <c r="N28" s="21"/>
      <c r="O28" s="63"/>
      <c r="P28" s="63"/>
      <c r="Q28" s="63"/>
      <c r="R28" s="63"/>
    </row>
    <row r="29" spans="1:18" ht="12.75">
      <c r="A29" s="58"/>
      <c r="B29" s="59"/>
      <c r="C29" s="53" t="s">
        <v>90</v>
      </c>
      <c r="D29" s="54"/>
      <c r="E29" s="54"/>
      <c r="F29" s="54"/>
      <c r="G29" s="13"/>
      <c r="H29" s="13"/>
      <c r="I29" s="13"/>
      <c r="J29" s="13"/>
      <c r="K29" s="63"/>
      <c r="L29" s="63"/>
      <c r="M29" s="63"/>
      <c r="N29" s="21"/>
      <c r="O29" s="63"/>
      <c r="P29" s="63"/>
      <c r="Q29" s="63"/>
      <c r="R29" s="63"/>
    </row>
    <row r="30" spans="1:18" ht="12.75">
      <c r="A30" s="58"/>
      <c r="B30" s="4"/>
      <c r="C30" s="53" t="s">
        <v>91</v>
      </c>
      <c r="D30" s="54"/>
      <c r="E30" s="54"/>
      <c r="F30" s="54"/>
      <c r="G30" s="13"/>
      <c r="H30" s="13"/>
      <c r="I30" s="13"/>
      <c r="J30" s="13"/>
      <c r="K30" s="63"/>
      <c r="L30" s="63"/>
      <c r="M30" s="63"/>
      <c r="N30" s="21"/>
      <c r="O30" s="63"/>
      <c r="P30" s="63"/>
      <c r="Q30" s="63"/>
      <c r="R30" s="63"/>
    </row>
    <row r="31" spans="1:18" ht="12.75">
      <c r="A31" s="58"/>
      <c r="B31" s="4"/>
      <c r="C31" s="53" t="s">
        <v>92</v>
      </c>
      <c r="D31" s="54"/>
      <c r="E31" s="54"/>
      <c r="F31" s="54"/>
      <c r="G31" s="13"/>
      <c r="H31" s="13"/>
      <c r="I31" s="13"/>
      <c r="J31" s="13"/>
      <c r="K31" s="63"/>
      <c r="L31" s="63"/>
      <c r="M31" s="63"/>
      <c r="N31" s="21"/>
      <c r="O31" s="63"/>
      <c r="P31" s="63"/>
      <c r="Q31" s="63"/>
      <c r="R31" s="63"/>
    </row>
    <row r="32" spans="1:18" ht="12.75">
      <c r="A32" s="56" t="s">
        <v>94</v>
      </c>
      <c r="B32" s="54"/>
      <c r="C32" s="54"/>
      <c r="D32" s="54"/>
      <c r="E32" s="54"/>
      <c r="F32" s="54"/>
      <c r="G32" s="13">
        <f>G22+G23</f>
        <v>567105</v>
      </c>
      <c r="H32" s="13">
        <f>H22+H23</f>
        <v>55118</v>
      </c>
      <c r="I32" s="13">
        <f>I22+I23</f>
        <v>80090</v>
      </c>
      <c r="J32" s="13">
        <f>J22+J23</f>
        <v>1284352</v>
      </c>
      <c r="K32" s="13">
        <f>K22+K23</f>
        <v>135048</v>
      </c>
      <c r="L32" s="13">
        <f>L22+L23</f>
        <v>33947</v>
      </c>
      <c r="M32" s="21"/>
      <c r="N32" s="21"/>
      <c r="O32" s="63"/>
      <c r="P32" s="63"/>
      <c r="Q32" s="63"/>
      <c r="R32" s="63"/>
    </row>
  </sheetData>
  <sheetProtection selectLockedCells="1" selectUnlockedCells="1"/>
  <mergeCells count="9">
    <mergeCell ref="A4:R4"/>
    <mergeCell ref="A5:R5"/>
    <mergeCell ref="A6:R6"/>
    <mergeCell ref="A7:R7"/>
    <mergeCell ref="A10:F11"/>
    <mergeCell ref="G10:I10"/>
    <mergeCell ref="J10:L10"/>
    <mergeCell ref="M10:O10"/>
    <mergeCell ref="P10:R10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20"/>
  <sheetViews>
    <sheetView workbookViewId="0" topLeftCell="A1">
      <selection activeCell="A3" sqref="A3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1" t="s">
        <v>101</v>
      </c>
    </row>
    <row r="3" spans="1:20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2" t="s">
        <v>102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2" t="s">
        <v>103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2" t="s">
        <v>104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>
      <c r="A7" s="2" t="s">
        <v>105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9" spans="1:17" ht="12.75">
      <c r="A9" s="8"/>
      <c r="B9" s="8"/>
      <c r="C9" s="8"/>
      <c r="D9" s="8"/>
      <c r="E9" s="8"/>
      <c r="F9" s="8"/>
      <c r="G9" s="8"/>
      <c r="H9" s="8"/>
      <c r="P9" s="1"/>
      <c r="Q9" s="1" t="s">
        <v>11</v>
      </c>
    </row>
    <row r="10" spans="1:20" ht="25.5" customHeight="1">
      <c r="A10" s="9" t="s">
        <v>12</v>
      </c>
      <c r="B10" s="9"/>
      <c r="C10" s="9"/>
      <c r="D10" s="9"/>
      <c r="E10" s="9"/>
      <c r="F10" s="9"/>
      <c r="G10" s="9"/>
      <c r="H10" s="9"/>
      <c r="I10" s="62" t="s">
        <v>13</v>
      </c>
      <c r="J10" s="62"/>
      <c r="K10" s="62"/>
      <c r="L10" s="62" t="s">
        <v>14</v>
      </c>
      <c r="M10" s="62"/>
      <c r="N10" s="62"/>
      <c r="O10" s="11" t="s">
        <v>15</v>
      </c>
      <c r="P10" s="11"/>
      <c r="Q10" s="11"/>
      <c r="R10" s="62" t="s">
        <v>16</v>
      </c>
      <c r="S10" s="62"/>
      <c r="T10" s="62"/>
    </row>
    <row r="11" spans="1:20" ht="51">
      <c r="A11" s="9"/>
      <c r="B11" s="9"/>
      <c r="C11" s="9"/>
      <c r="D11" s="9"/>
      <c r="E11" s="9"/>
      <c r="F11" s="9"/>
      <c r="G11" s="9"/>
      <c r="H11" s="9"/>
      <c r="I11" s="62" t="s">
        <v>97</v>
      </c>
      <c r="J11" s="62" t="s">
        <v>98</v>
      </c>
      <c r="K11" s="62" t="s">
        <v>99</v>
      </c>
      <c r="L11" s="62" t="s">
        <v>97</v>
      </c>
      <c r="M11" s="62" t="s">
        <v>98</v>
      </c>
      <c r="N11" s="62" t="s">
        <v>99</v>
      </c>
      <c r="O11" s="62" t="s">
        <v>97</v>
      </c>
      <c r="P11" s="62" t="s">
        <v>98</v>
      </c>
      <c r="Q11" s="62" t="s">
        <v>99</v>
      </c>
      <c r="R11" s="62" t="s">
        <v>97</v>
      </c>
      <c r="S11" s="62" t="s">
        <v>98</v>
      </c>
      <c r="T11" s="62" t="s">
        <v>99</v>
      </c>
    </row>
    <row r="12" spans="1:20" ht="12.75">
      <c r="A12" s="12" t="s">
        <v>17</v>
      </c>
      <c r="B12" s="12"/>
      <c r="C12" s="12"/>
      <c r="D12" s="12"/>
      <c r="E12" s="12"/>
      <c r="F12" s="12"/>
      <c r="G12" s="12"/>
      <c r="H12" s="12"/>
      <c r="I12" s="13"/>
      <c r="J12" s="13">
        <f>J13+J20+J27+J38</f>
        <v>1076</v>
      </c>
      <c r="K12" s="13">
        <f>K13+K20+K27+K38</f>
        <v>215</v>
      </c>
      <c r="L12" s="13"/>
      <c r="M12" s="13">
        <f>M13+M20+M27+M38</f>
        <v>1165</v>
      </c>
      <c r="N12" s="13">
        <f>N13+N20+N27+N38</f>
        <v>2492</v>
      </c>
      <c r="O12" s="13"/>
      <c r="P12" s="13"/>
      <c r="Q12" s="13"/>
      <c r="R12" s="13"/>
      <c r="S12" s="64"/>
      <c r="T12" s="64"/>
    </row>
    <row r="13" spans="1:20" ht="12.75">
      <c r="A13" s="14"/>
      <c r="B13" s="15" t="s">
        <v>18</v>
      </c>
      <c r="C13" s="15"/>
      <c r="D13" s="15"/>
      <c r="E13" s="15"/>
      <c r="F13" s="15"/>
      <c r="G13" s="15"/>
      <c r="H13" s="15"/>
      <c r="I13" s="16"/>
      <c r="J13" s="16">
        <f>SUM(J14:J19)</f>
        <v>1000</v>
      </c>
      <c r="K13" s="16"/>
      <c r="L13" s="16"/>
      <c r="M13" s="16">
        <f>SUM(M14:M19)</f>
        <v>1000</v>
      </c>
      <c r="N13" s="16">
        <f>SUM(N14:N19)</f>
        <v>2100</v>
      </c>
      <c r="O13" s="16"/>
      <c r="P13" s="13"/>
      <c r="Q13" s="16"/>
      <c r="R13" s="16"/>
      <c r="S13" s="69"/>
      <c r="T13" s="69"/>
    </row>
    <row r="14" spans="1:20" ht="12.75">
      <c r="A14" s="17"/>
      <c r="B14" s="18"/>
      <c r="C14" s="19" t="s">
        <v>19</v>
      </c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13"/>
      <c r="Q14" s="20"/>
      <c r="R14" s="21"/>
      <c r="S14" s="63"/>
      <c r="T14" s="63"/>
    </row>
    <row r="15" spans="1:20" ht="12.75">
      <c r="A15" s="17"/>
      <c r="B15" s="22"/>
      <c r="C15" s="19" t="s">
        <v>20</v>
      </c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13"/>
      <c r="Q15" s="20"/>
      <c r="R15" s="21"/>
      <c r="S15" s="63"/>
      <c r="T15" s="63"/>
    </row>
    <row r="16" spans="1:20" ht="12.75">
      <c r="A16" s="17"/>
      <c r="B16" s="22"/>
      <c r="C16" s="19" t="s">
        <v>21</v>
      </c>
      <c r="D16" s="19"/>
      <c r="E16" s="19"/>
      <c r="F16" s="19"/>
      <c r="G16" s="19"/>
      <c r="H16" s="19"/>
      <c r="I16" s="20"/>
      <c r="J16" s="20"/>
      <c r="K16" s="20"/>
      <c r="L16" s="20"/>
      <c r="M16" s="20"/>
      <c r="N16" s="20"/>
      <c r="O16" s="20"/>
      <c r="P16" s="13"/>
      <c r="Q16" s="20"/>
      <c r="R16" s="21"/>
      <c r="S16" s="63"/>
      <c r="T16" s="63"/>
    </row>
    <row r="17" spans="1:20" ht="12.75">
      <c r="A17" s="17"/>
      <c r="B17" s="22"/>
      <c r="C17" s="19" t="s">
        <v>22</v>
      </c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13"/>
      <c r="Q17" s="20"/>
      <c r="R17" s="21"/>
      <c r="S17" s="63"/>
      <c r="T17" s="63"/>
    </row>
    <row r="18" spans="1:20" ht="12.75">
      <c r="A18" s="17"/>
      <c r="B18" s="22"/>
      <c r="C18" s="19" t="s">
        <v>23</v>
      </c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13"/>
      <c r="Q18" s="20"/>
      <c r="R18" s="21"/>
      <c r="S18" s="63"/>
      <c r="T18" s="63"/>
    </row>
    <row r="19" spans="1:20" ht="12.75">
      <c r="A19" s="17"/>
      <c r="B19" s="22"/>
      <c r="C19" s="23" t="s">
        <v>24</v>
      </c>
      <c r="D19" s="23"/>
      <c r="E19" s="23"/>
      <c r="F19" s="23"/>
      <c r="G19" s="23"/>
      <c r="H19" s="23"/>
      <c r="I19" s="20"/>
      <c r="J19" s="20">
        <v>1000</v>
      </c>
      <c r="K19" s="20"/>
      <c r="L19" s="20"/>
      <c r="M19" s="20">
        <v>1000</v>
      </c>
      <c r="N19" s="20">
        <v>2100</v>
      </c>
      <c r="O19" s="20"/>
      <c r="P19" s="13"/>
      <c r="Q19" s="20"/>
      <c r="R19" s="21"/>
      <c r="S19" s="63"/>
      <c r="T19" s="63"/>
    </row>
    <row r="20" spans="1:20" ht="12.75">
      <c r="A20" s="14"/>
      <c r="B20" s="24" t="s">
        <v>25</v>
      </c>
      <c r="C20" s="24"/>
      <c r="D20" s="24"/>
      <c r="E20" s="24"/>
      <c r="F20" s="24"/>
      <c r="G20" s="24"/>
      <c r="H20" s="24"/>
      <c r="I20" s="16"/>
      <c r="J20" s="16"/>
      <c r="K20" s="16">
        <f>SUM(K21:K26)</f>
        <v>100</v>
      </c>
      <c r="L20" s="16"/>
      <c r="M20" s="16"/>
      <c r="N20" s="16">
        <f>SUM(N21:N26)</f>
        <v>100</v>
      </c>
      <c r="O20" s="16"/>
      <c r="P20" s="13"/>
      <c r="Q20" s="16"/>
      <c r="R20" s="16"/>
      <c r="S20" s="69"/>
      <c r="T20" s="69"/>
    </row>
    <row r="21" spans="1:20" ht="12.75">
      <c r="A21" s="17"/>
      <c r="B21" s="25"/>
      <c r="C21" s="26" t="s">
        <v>26</v>
      </c>
      <c r="D21" s="26"/>
      <c r="E21" s="26"/>
      <c r="F21" s="26"/>
      <c r="G21" s="26"/>
      <c r="H21" s="26"/>
      <c r="I21" s="20"/>
      <c r="J21" s="20"/>
      <c r="K21" s="20"/>
      <c r="L21" s="20"/>
      <c r="M21" s="20"/>
      <c r="N21" s="20"/>
      <c r="O21" s="20"/>
      <c r="P21" s="13"/>
      <c r="Q21" s="20"/>
      <c r="R21" s="21"/>
      <c r="S21" s="63"/>
      <c r="T21" s="63"/>
    </row>
    <row r="22" spans="1:20" ht="12.75" customHeight="1">
      <c r="A22" s="17"/>
      <c r="B22" s="27"/>
      <c r="C22" s="28" t="s">
        <v>27</v>
      </c>
      <c r="D22" s="28"/>
      <c r="E22" s="28"/>
      <c r="F22" s="28"/>
      <c r="G22" s="28"/>
      <c r="H22" s="28"/>
      <c r="I22" s="20"/>
      <c r="J22" s="20"/>
      <c r="K22" s="20"/>
      <c r="L22" s="20"/>
      <c r="M22" s="20"/>
      <c r="N22" s="20"/>
      <c r="O22" s="20"/>
      <c r="P22" s="13"/>
      <c r="Q22" s="20"/>
      <c r="R22" s="21"/>
      <c r="S22" s="63"/>
      <c r="T22" s="63"/>
    </row>
    <row r="23" spans="1:20" ht="12.75">
      <c r="A23" s="17"/>
      <c r="B23" s="27"/>
      <c r="C23" s="26" t="s">
        <v>28</v>
      </c>
      <c r="D23" s="26"/>
      <c r="E23" s="26"/>
      <c r="F23" s="26"/>
      <c r="G23" s="26"/>
      <c r="H23" s="26"/>
      <c r="I23" s="20"/>
      <c r="J23" s="20"/>
      <c r="K23" s="20"/>
      <c r="L23" s="20"/>
      <c r="M23" s="20"/>
      <c r="N23" s="20"/>
      <c r="O23" s="20"/>
      <c r="P23" s="13"/>
      <c r="Q23" s="20"/>
      <c r="R23" s="21"/>
      <c r="S23" s="63"/>
      <c r="T23" s="63"/>
    </row>
    <row r="24" spans="1:20" ht="12.75">
      <c r="A24" s="17"/>
      <c r="B24" s="27"/>
      <c r="C24" s="26" t="s">
        <v>29</v>
      </c>
      <c r="D24" s="26"/>
      <c r="E24" s="26"/>
      <c r="F24" s="26"/>
      <c r="G24" s="26"/>
      <c r="H24" s="26"/>
      <c r="I24" s="20"/>
      <c r="J24" s="20"/>
      <c r="K24" s="20"/>
      <c r="L24" s="20"/>
      <c r="M24" s="20"/>
      <c r="N24" s="20"/>
      <c r="O24" s="20"/>
      <c r="P24" s="13"/>
      <c r="Q24" s="20"/>
      <c r="R24" s="21"/>
      <c r="S24" s="63"/>
      <c r="T24" s="63"/>
    </row>
    <row r="25" spans="1:20" ht="12.75">
      <c r="A25" s="17"/>
      <c r="B25" s="27"/>
      <c r="C25" s="26" t="s">
        <v>30</v>
      </c>
      <c r="D25" s="26"/>
      <c r="E25" s="26"/>
      <c r="F25" s="26"/>
      <c r="G25" s="26"/>
      <c r="H25" s="26"/>
      <c r="I25" s="20"/>
      <c r="J25" s="20"/>
      <c r="K25" s="20"/>
      <c r="L25" s="20"/>
      <c r="M25" s="20"/>
      <c r="N25" s="20"/>
      <c r="O25" s="20"/>
      <c r="P25" s="13"/>
      <c r="Q25" s="20"/>
      <c r="R25" s="21"/>
      <c r="S25" s="63"/>
      <c r="T25" s="63"/>
    </row>
    <row r="26" spans="1:20" ht="12.75">
      <c r="A26" s="17"/>
      <c r="B26" s="27"/>
      <c r="C26" s="26" t="s">
        <v>31</v>
      </c>
      <c r="D26" s="26"/>
      <c r="E26" s="26"/>
      <c r="F26" s="26"/>
      <c r="G26" s="26"/>
      <c r="H26" s="26"/>
      <c r="I26" s="20"/>
      <c r="J26" s="20"/>
      <c r="K26" s="20">
        <v>100</v>
      </c>
      <c r="L26" s="20"/>
      <c r="M26" s="20"/>
      <c r="N26" s="20">
        <v>100</v>
      </c>
      <c r="O26" s="20"/>
      <c r="P26" s="13"/>
      <c r="Q26" s="20"/>
      <c r="R26" s="21"/>
      <c r="S26" s="63"/>
      <c r="T26" s="63"/>
    </row>
    <row r="27" spans="1:20" ht="12.75">
      <c r="A27" s="14"/>
      <c r="B27" s="24" t="s">
        <v>32</v>
      </c>
      <c r="C27" s="24"/>
      <c r="D27" s="24"/>
      <c r="E27" s="24"/>
      <c r="F27" s="24"/>
      <c r="G27" s="24"/>
      <c r="H27" s="24"/>
      <c r="I27" s="16"/>
      <c r="J27" s="16">
        <f>SUM(J28:J37)</f>
        <v>76</v>
      </c>
      <c r="K27" s="16">
        <f>SUM(K28:K37)</f>
        <v>115</v>
      </c>
      <c r="L27" s="16"/>
      <c r="M27" s="16">
        <f>SUM(M28:M37)</f>
        <v>165</v>
      </c>
      <c r="N27" s="16">
        <f>SUM(N28:N37)</f>
        <v>292</v>
      </c>
      <c r="O27" s="16"/>
      <c r="P27" s="13"/>
      <c r="Q27" s="16"/>
      <c r="R27" s="16"/>
      <c r="S27" s="69"/>
      <c r="T27" s="69"/>
    </row>
    <row r="28" spans="1:20" ht="12.75">
      <c r="A28" s="17"/>
      <c r="B28" s="25"/>
      <c r="C28" s="29" t="s">
        <v>33</v>
      </c>
      <c r="D28" s="29"/>
      <c r="E28" s="29"/>
      <c r="F28" s="29"/>
      <c r="G28" s="29"/>
      <c r="H28" s="29"/>
      <c r="I28" s="20"/>
      <c r="J28" s="20"/>
      <c r="K28" s="20"/>
      <c r="L28" s="20"/>
      <c r="M28" s="20"/>
      <c r="N28" s="20"/>
      <c r="O28" s="20"/>
      <c r="P28" s="13"/>
      <c r="Q28" s="20"/>
      <c r="R28" s="21"/>
      <c r="S28" s="63"/>
      <c r="T28" s="63"/>
    </row>
    <row r="29" spans="1:20" ht="12.75">
      <c r="A29" s="17"/>
      <c r="B29" s="27"/>
      <c r="C29" s="29" t="s">
        <v>34</v>
      </c>
      <c r="D29" s="29"/>
      <c r="E29" s="29"/>
      <c r="F29" s="29"/>
      <c r="G29" s="29"/>
      <c r="H29" s="29"/>
      <c r="I29" s="20"/>
      <c r="J29" s="20">
        <v>10</v>
      </c>
      <c r="K29" s="20">
        <v>90</v>
      </c>
      <c r="L29" s="20"/>
      <c r="M29" s="20">
        <v>10</v>
      </c>
      <c r="N29" s="20">
        <v>190</v>
      </c>
      <c r="O29" s="20"/>
      <c r="P29" s="13"/>
      <c r="Q29" s="20"/>
      <c r="R29" s="21"/>
      <c r="S29" s="63"/>
      <c r="T29" s="63"/>
    </row>
    <row r="30" spans="1:20" ht="12.75">
      <c r="A30" s="17"/>
      <c r="B30" s="27"/>
      <c r="C30" s="29" t="s">
        <v>35</v>
      </c>
      <c r="D30" s="29"/>
      <c r="E30" s="29"/>
      <c r="F30" s="29"/>
      <c r="G30" s="29"/>
      <c r="H30" s="29"/>
      <c r="I30" s="20"/>
      <c r="J30" s="20">
        <v>50</v>
      </c>
      <c r="K30" s="20"/>
      <c r="L30" s="20"/>
      <c r="M30" s="20">
        <v>120</v>
      </c>
      <c r="N30" s="20"/>
      <c r="O30" s="20"/>
      <c r="P30" s="13"/>
      <c r="Q30" s="20"/>
      <c r="R30" s="21"/>
      <c r="S30" s="63"/>
      <c r="T30" s="63"/>
    </row>
    <row r="31" spans="1:20" ht="12.75">
      <c r="A31" s="17"/>
      <c r="B31" s="27"/>
      <c r="C31" s="26" t="s">
        <v>36</v>
      </c>
      <c r="D31" s="26"/>
      <c r="E31" s="26"/>
      <c r="F31" s="26"/>
      <c r="G31" s="26"/>
      <c r="H31" s="26"/>
      <c r="I31" s="20"/>
      <c r="J31" s="20"/>
      <c r="K31" s="20"/>
      <c r="L31" s="20"/>
      <c r="M31" s="20"/>
      <c r="N31" s="20"/>
      <c r="O31" s="20"/>
      <c r="P31" s="13"/>
      <c r="Q31" s="20"/>
      <c r="R31" s="21"/>
      <c r="S31" s="63"/>
      <c r="T31" s="63"/>
    </row>
    <row r="32" spans="1:20" ht="12.75">
      <c r="A32" s="17"/>
      <c r="B32" s="27"/>
      <c r="C32" s="26" t="s">
        <v>37</v>
      </c>
      <c r="D32" s="26"/>
      <c r="E32" s="26"/>
      <c r="F32" s="26"/>
      <c r="G32" s="26"/>
      <c r="H32" s="26"/>
      <c r="I32" s="20"/>
      <c r="J32" s="20"/>
      <c r="K32" s="20"/>
      <c r="L32" s="20"/>
      <c r="M32" s="20"/>
      <c r="N32" s="20"/>
      <c r="O32" s="20"/>
      <c r="P32" s="13"/>
      <c r="Q32" s="20"/>
      <c r="R32" s="21"/>
      <c r="S32" s="63"/>
      <c r="T32" s="63"/>
    </row>
    <row r="33" spans="1:20" ht="12.75">
      <c r="A33" s="17"/>
      <c r="B33" s="27"/>
      <c r="C33" s="19" t="s">
        <v>38</v>
      </c>
      <c r="D33" s="19"/>
      <c r="E33" s="19"/>
      <c r="F33" s="19"/>
      <c r="G33" s="19"/>
      <c r="H33" s="19"/>
      <c r="I33" s="20"/>
      <c r="J33" s="20">
        <v>16</v>
      </c>
      <c r="K33" s="20">
        <v>25</v>
      </c>
      <c r="L33" s="20"/>
      <c r="M33" s="20">
        <v>35</v>
      </c>
      <c r="N33" s="20">
        <v>52</v>
      </c>
      <c r="O33" s="20"/>
      <c r="P33" s="13"/>
      <c r="Q33" s="20"/>
      <c r="R33" s="21"/>
      <c r="S33" s="63"/>
      <c r="T33" s="63"/>
    </row>
    <row r="34" spans="1:20" ht="12.75">
      <c r="A34" s="17"/>
      <c r="B34" s="27"/>
      <c r="C34" s="19" t="s">
        <v>39</v>
      </c>
      <c r="D34" s="19"/>
      <c r="E34" s="19"/>
      <c r="F34" s="19"/>
      <c r="G34" s="19"/>
      <c r="H34" s="19"/>
      <c r="I34" s="20"/>
      <c r="J34" s="20"/>
      <c r="K34" s="20"/>
      <c r="L34" s="20"/>
      <c r="M34" s="20"/>
      <c r="N34" s="20"/>
      <c r="O34" s="20"/>
      <c r="P34" s="13"/>
      <c r="Q34" s="20"/>
      <c r="R34" s="21"/>
      <c r="S34" s="63"/>
      <c r="T34" s="63"/>
    </row>
    <row r="35" spans="1:20" ht="12.75">
      <c r="A35" s="17"/>
      <c r="B35" s="27"/>
      <c r="C35" s="19" t="s">
        <v>40</v>
      </c>
      <c r="D35" s="19"/>
      <c r="E35" s="19"/>
      <c r="F35" s="19"/>
      <c r="G35" s="19"/>
      <c r="H35" s="19"/>
      <c r="I35" s="20"/>
      <c r="J35" s="20"/>
      <c r="K35" s="20"/>
      <c r="L35" s="20"/>
      <c r="M35" s="20"/>
      <c r="N35" s="20"/>
      <c r="O35" s="20"/>
      <c r="P35" s="13"/>
      <c r="Q35" s="20"/>
      <c r="R35" s="21"/>
      <c r="S35" s="63"/>
      <c r="T35" s="63"/>
    </row>
    <row r="36" spans="1:20" ht="12.75">
      <c r="A36" s="17"/>
      <c r="B36" s="27"/>
      <c r="C36" s="26" t="s">
        <v>41</v>
      </c>
      <c r="D36" s="26"/>
      <c r="E36" s="26"/>
      <c r="F36" s="26"/>
      <c r="G36" s="26"/>
      <c r="H36" s="26"/>
      <c r="I36" s="20"/>
      <c r="J36" s="20"/>
      <c r="K36" s="20"/>
      <c r="L36" s="20"/>
      <c r="M36" s="20"/>
      <c r="N36" s="20"/>
      <c r="O36" s="20"/>
      <c r="P36" s="13"/>
      <c r="Q36" s="20"/>
      <c r="R36" s="21"/>
      <c r="S36" s="63"/>
      <c r="T36" s="63"/>
    </row>
    <row r="37" spans="1:20" ht="12.75">
      <c r="A37" s="17"/>
      <c r="B37" s="30"/>
      <c r="C37" s="26" t="s">
        <v>42</v>
      </c>
      <c r="D37" s="26"/>
      <c r="E37" s="26"/>
      <c r="F37" s="26"/>
      <c r="G37" s="26"/>
      <c r="H37" s="26"/>
      <c r="I37" s="20"/>
      <c r="J37" s="20"/>
      <c r="K37" s="20"/>
      <c r="L37" s="20"/>
      <c r="M37" s="20"/>
      <c r="N37" s="20">
        <v>50</v>
      </c>
      <c r="O37" s="20"/>
      <c r="P37" s="13"/>
      <c r="Q37" s="20"/>
      <c r="R37" s="21"/>
      <c r="S37" s="63"/>
      <c r="T37" s="63"/>
    </row>
    <row r="38" spans="1:20" ht="12.75">
      <c r="A38" s="14"/>
      <c r="B38" s="24" t="s">
        <v>106</v>
      </c>
      <c r="C38" s="24"/>
      <c r="D38" s="24"/>
      <c r="E38" s="24"/>
      <c r="F38" s="24"/>
      <c r="G38" s="24"/>
      <c r="H38" s="24"/>
      <c r="I38" s="20"/>
      <c r="J38" s="20"/>
      <c r="K38" s="20"/>
      <c r="L38" s="20"/>
      <c r="M38" s="20"/>
      <c r="N38" s="20"/>
      <c r="O38" s="20"/>
      <c r="P38" s="13"/>
      <c r="Q38" s="20"/>
      <c r="R38" s="21"/>
      <c r="S38" s="63"/>
      <c r="T38" s="63"/>
    </row>
    <row r="39" spans="1:20" ht="12.75">
      <c r="A39" s="17"/>
      <c r="B39" s="31"/>
      <c r="C39" s="26" t="s">
        <v>44</v>
      </c>
      <c r="D39" s="26"/>
      <c r="E39" s="26"/>
      <c r="F39" s="26"/>
      <c r="G39" s="26"/>
      <c r="H39" s="26"/>
      <c r="I39" s="20"/>
      <c r="J39" s="20"/>
      <c r="K39" s="20"/>
      <c r="L39" s="20"/>
      <c r="M39" s="20"/>
      <c r="N39" s="20"/>
      <c r="O39" s="20"/>
      <c r="P39" s="13"/>
      <c r="Q39" s="20"/>
      <c r="R39" s="21"/>
      <c r="S39" s="63"/>
      <c r="T39" s="63"/>
    </row>
    <row r="40" spans="1:20" ht="12.75">
      <c r="A40" s="17"/>
      <c r="B40" s="32"/>
      <c r="C40" s="26" t="s">
        <v>45</v>
      </c>
      <c r="D40" s="26"/>
      <c r="E40" s="26"/>
      <c r="F40" s="26"/>
      <c r="G40" s="26"/>
      <c r="H40" s="26"/>
      <c r="I40" s="20"/>
      <c r="J40" s="20"/>
      <c r="K40" s="20"/>
      <c r="L40" s="20"/>
      <c r="M40" s="20"/>
      <c r="N40" s="20"/>
      <c r="O40" s="20"/>
      <c r="P40" s="13"/>
      <c r="Q40" s="20"/>
      <c r="R40" s="21"/>
      <c r="S40" s="63"/>
      <c r="T40" s="63"/>
    </row>
    <row r="41" spans="1:20" ht="12.75">
      <c r="A41" s="17"/>
      <c r="B41" s="32"/>
      <c r="C41" s="26" t="s">
        <v>46</v>
      </c>
      <c r="D41" s="26"/>
      <c r="E41" s="26"/>
      <c r="F41" s="26"/>
      <c r="G41" s="26"/>
      <c r="H41" s="26"/>
      <c r="I41" s="20"/>
      <c r="J41" s="20"/>
      <c r="K41" s="20"/>
      <c r="L41" s="20"/>
      <c r="M41" s="20"/>
      <c r="N41" s="20"/>
      <c r="O41" s="20"/>
      <c r="P41" s="13"/>
      <c r="Q41" s="20"/>
      <c r="R41" s="21"/>
      <c r="S41" s="63"/>
      <c r="T41" s="63"/>
    </row>
    <row r="42" spans="1:20" ht="12.75">
      <c r="A42" s="33"/>
      <c r="B42" s="33"/>
      <c r="C42" s="33"/>
      <c r="D42" s="33"/>
      <c r="E42" s="33"/>
      <c r="F42" s="33"/>
      <c r="G42" s="33"/>
      <c r="H42" s="33"/>
      <c r="I42" s="20"/>
      <c r="J42" s="20"/>
      <c r="K42" s="20"/>
      <c r="L42" s="20"/>
      <c r="M42" s="20"/>
      <c r="N42" s="20"/>
      <c r="O42" s="20"/>
      <c r="P42" s="13"/>
      <c r="Q42" s="20"/>
      <c r="R42" s="21"/>
      <c r="S42" s="63"/>
      <c r="T42" s="63"/>
    </row>
    <row r="43" spans="1:20" ht="12.75">
      <c r="A43" s="12" t="s">
        <v>47</v>
      </c>
      <c r="B43" s="12"/>
      <c r="C43" s="12"/>
      <c r="D43" s="12"/>
      <c r="E43" s="12"/>
      <c r="F43" s="12"/>
      <c r="G43" s="12"/>
      <c r="H43" s="12"/>
      <c r="I43" s="20"/>
      <c r="J43" s="20"/>
      <c r="K43" s="20"/>
      <c r="L43" s="20"/>
      <c r="M43" s="20"/>
      <c r="N43" s="20"/>
      <c r="O43" s="20"/>
      <c r="P43" s="13"/>
      <c r="Q43" s="20"/>
      <c r="R43" s="21"/>
      <c r="S43" s="63"/>
      <c r="T43" s="63"/>
    </row>
    <row r="44" spans="1:20" ht="12.75">
      <c r="A44" s="34"/>
      <c r="B44" s="35" t="s">
        <v>48</v>
      </c>
      <c r="C44" s="35"/>
      <c r="D44" s="35"/>
      <c r="E44" s="35"/>
      <c r="F44" s="35"/>
      <c r="G44" s="35"/>
      <c r="H44" s="35"/>
      <c r="I44" s="20"/>
      <c r="J44" s="20"/>
      <c r="K44" s="20"/>
      <c r="L44" s="20"/>
      <c r="M44" s="20"/>
      <c r="N44" s="20"/>
      <c r="O44" s="20"/>
      <c r="P44" s="13"/>
      <c r="Q44" s="20"/>
      <c r="R44" s="21"/>
      <c r="S44" s="63"/>
      <c r="T44" s="63"/>
    </row>
    <row r="45" spans="1:20" ht="12.75" customHeight="1">
      <c r="A45" s="36"/>
      <c r="B45" s="27"/>
      <c r="C45" s="37" t="s">
        <v>49</v>
      </c>
      <c r="D45" s="37"/>
      <c r="E45" s="37"/>
      <c r="F45" s="37"/>
      <c r="G45" s="37"/>
      <c r="H45" s="37"/>
      <c r="I45" s="20"/>
      <c r="J45" s="20"/>
      <c r="K45" s="20"/>
      <c r="L45" s="20"/>
      <c r="M45" s="20"/>
      <c r="N45" s="20"/>
      <c r="O45" s="20"/>
      <c r="P45" s="13"/>
      <c r="Q45" s="20"/>
      <c r="R45" s="21"/>
      <c r="S45" s="63"/>
      <c r="T45" s="63"/>
    </row>
    <row r="46" spans="1:20" ht="12.75">
      <c r="A46" s="36"/>
      <c r="B46" s="27"/>
      <c r="C46" s="19" t="s">
        <v>21</v>
      </c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0"/>
      <c r="O46" s="20"/>
      <c r="P46" s="13"/>
      <c r="Q46" s="20"/>
      <c r="R46" s="21"/>
      <c r="S46" s="63"/>
      <c r="T46" s="63"/>
    </row>
    <row r="47" spans="1:20" ht="12.75">
      <c r="A47" s="36"/>
      <c r="B47" s="27"/>
      <c r="C47" s="19" t="s">
        <v>22</v>
      </c>
      <c r="D47" s="19"/>
      <c r="E47" s="19"/>
      <c r="F47" s="19"/>
      <c r="G47" s="19"/>
      <c r="H47" s="19"/>
      <c r="I47" s="20"/>
      <c r="J47" s="20"/>
      <c r="K47" s="20"/>
      <c r="L47" s="20"/>
      <c r="M47" s="20"/>
      <c r="N47" s="20"/>
      <c r="O47" s="20"/>
      <c r="P47" s="13"/>
      <c r="Q47" s="20"/>
      <c r="R47" s="21"/>
      <c r="S47" s="63"/>
      <c r="T47" s="63"/>
    </row>
    <row r="48" spans="1:20" ht="12.75">
      <c r="A48" s="36"/>
      <c r="B48" s="27"/>
      <c r="C48" s="38" t="s">
        <v>23</v>
      </c>
      <c r="D48" s="38"/>
      <c r="E48" s="38"/>
      <c r="F48" s="38"/>
      <c r="G48" s="38"/>
      <c r="H48" s="38"/>
      <c r="I48" s="20"/>
      <c r="J48" s="20"/>
      <c r="K48" s="20"/>
      <c r="L48" s="20"/>
      <c r="M48" s="20"/>
      <c r="N48" s="20"/>
      <c r="O48" s="20"/>
      <c r="P48" s="13"/>
      <c r="Q48" s="20"/>
      <c r="R48" s="21"/>
      <c r="S48" s="63"/>
      <c r="T48" s="63"/>
    </row>
    <row r="49" spans="1:20" ht="12.75">
      <c r="A49" s="36"/>
      <c r="B49" s="27"/>
      <c r="C49" s="19" t="s">
        <v>50</v>
      </c>
      <c r="D49" s="19"/>
      <c r="E49" s="19"/>
      <c r="F49" s="19"/>
      <c r="G49" s="19"/>
      <c r="H49" s="19"/>
      <c r="I49" s="20"/>
      <c r="J49" s="20"/>
      <c r="K49" s="20"/>
      <c r="L49" s="20"/>
      <c r="M49" s="20"/>
      <c r="N49" s="20"/>
      <c r="O49" s="20"/>
      <c r="P49" s="13"/>
      <c r="Q49" s="20"/>
      <c r="R49" s="21"/>
      <c r="S49" s="63"/>
      <c r="T49" s="63"/>
    </row>
    <row r="50" spans="1:20" ht="12.75">
      <c r="A50" s="14"/>
      <c r="B50" s="15" t="s">
        <v>51</v>
      </c>
      <c r="C50" s="15"/>
      <c r="D50" s="15"/>
      <c r="E50" s="15"/>
      <c r="F50" s="15"/>
      <c r="G50" s="15"/>
      <c r="H50" s="15"/>
      <c r="I50" s="20"/>
      <c r="J50" s="20"/>
      <c r="K50" s="20"/>
      <c r="L50" s="20"/>
      <c r="M50" s="20"/>
      <c r="N50" s="20"/>
      <c r="O50" s="20"/>
      <c r="P50" s="13"/>
      <c r="Q50" s="20"/>
      <c r="R50" s="21"/>
      <c r="S50" s="63"/>
      <c r="T50" s="63"/>
    </row>
    <row r="51" spans="1:20" ht="12.75">
      <c r="A51" s="17"/>
      <c r="B51" s="18"/>
      <c r="C51" s="19" t="s">
        <v>52</v>
      </c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0"/>
      <c r="O51" s="20"/>
      <c r="P51" s="13"/>
      <c r="Q51" s="20"/>
      <c r="R51" s="21"/>
      <c r="S51" s="63"/>
      <c r="T51" s="63"/>
    </row>
    <row r="52" spans="1:20" ht="12.75">
      <c r="A52" s="17"/>
      <c r="B52" s="22"/>
      <c r="C52" s="19" t="s">
        <v>53</v>
      </c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0"/>
      <c r="O52" s="20"/>
      <c r="P52" s="13"/>
      <c r="Q52" s="20"/>
      <c r="R52" s="21"/>
      <c r="S52" s="63"/>
      <c r="T52" s="63"/>
    </row>
    <row r="53" spans="1:20" ht="12.75">
      <c r="A53" s="17"/>
      <c r="B53" s="22"/>
      <c r="C53" s="19" t="s">
        <v>54</v>
      </c>
      <c r="D53" s="19"/>
      <c r="E53" s="19"/>
      <c r="F53" s="19"/>
      <c r="G53" s="19"/>
      <c r="H53" s="19"/>
      <c r="I53" s="20"/>
      <c r="J53" s="20"/>
      <c r="K53" s="20"/>
      <c r="L53" s="20"/>
      <c r="M53" s="20"/>
      <c r="N53" s="20"/>
      <c r="O53" s="20"/>
      <c r="P53" s="13"/>
      <c r="Q53" s="20"/>
      <c r="R53" s="21"/>
      <c r="S53" s="63"/>
      <c r="T53" s="63"/>
    </row>
    <row r="54" spans="1:20" ht="12.75">
      <c r="A54" s="17"/>
      <c r="B54" s="27"/>
      <c r="C54" s="26" t="s">
        <v>55</v>
      </c>
      <c r="D54" s="26"/>
      <c r="E54" s="26"/>
      <c r="F54" s="26"/>
      <c r="G54" s="26"/>
      <c r="H54" s="26"/>
      <c r="I54" s="20"/>
      <c r="J54" s="20"/>
      <c r="K54" s="20"/>
      <c r="L54" s="20"/>
      <c r="M54" s="20"/>
      <c r="N54" s="20"/>
      <c r="O54" s="20"/>
      <c r="P54" s="13"/>
      <c r="Q54" s="20"/>
      <c r="R54" s="21"/>
      <c r="S54" s="63"/>
      <c r="T54" s="63"/>
    </row>
    <row r="55" spans="1:20" ht="12.75">
      <c r="A55" s="17"/>
      <c r="B55" s="27"/>
      <c r="C55" s="26" t="s">
        <v>56</v>
      </c>
      <c r="D55" s="26"/>
      <c r="E55" s="26"/>
      <c r="F55" s="26"/>
      <c r="G55" s="26"/>
      <c r="H55" s="26"/>
      <c r="I55" s="20"/>
      <c r="J55" s="20"/>
      <c r="K55" s="20"/>
      <c r="L55" s="20"/>
      <c r="M55" s="20"/>
      <c r="N55" s="20"/>
      <c r="O55" s="20"/>
      <c r="P55" s="13"/>
      <c r="Q55" s="20"/>
      <c r="R55" s="21"/>
      <c r="S55" s="63"/>
      <c r="T55" s="63"/>
    </row>
    <row r="56" spans="1:20" ht="12.75">
      <c r="A56" s="14"/>
      <c r="B56" s="24" t="s">
        <v>57</v>
      </c>
      <c r="C56" s="24"/>
      <c r="D56" s="24"/>
      <c r="E56" s="24"/>
      <c r="F56" s="24"/>
      <c r="G56" s="24"/>
      <c r="H56" s="24"/>
      <c r="I56" s="20"/>
      <c r="J56" s="20"/>
      <c r="K56" s="20"/>
      <c r="L56" s="20"/>
      <c r="M56" s="20"/>
      <c r="N56" s="20"/>
      <c r="O56" s="20"/>
      <c r="P56" s="13"/>
      <c r="Q56" s="20"/>
      <c r="R56" s="21"/>
      <c r="S56" s="63"/>
      <c r="T56" s="63"/>
    </row>
    <row r="57" spans="1:20" ht="12.75">
      <c r="A57" s="17"/>
      <c r="B57" s="31"/>
      <c r="C57" s="26" t="s">
        <v>44</v>
      </c>
      <c r="D57" s="26"/>
      <c r="E57" s="26"/>
      <c r="F57" s="26"/>
      <c r="G57" s="26"/>
      <c r="H57" s="26"/>
      <c r="I57" s="20"/>
      <c r="J57" s="20"/>
      <c r="K57" s="20"/>
      <c r="L57" s="20"/>
      <c r="M57" s="20"/>
      <c r="N57" s="20"/>
      <c r="O57" s="20"/>
      <c r="P57" s="13"/>
      <c r="Q57" s="20"/>
      <c r="R57" s="21"/>
      <c r="S57" s="63"/>
      <c r="T57" s="63"/>
    </row>
    <row r="58" spans="1:20" ht="12.75">
      <c r="A58" s="17"/>
      <c r="B58" s="32"/>
      <c r="C58" s="26" t="s">
        <v>45</v>
      </c>
      <c r="D58" s="26"/>
      <c r="E58" s="26"/>
      <c r="F58" s="26"/>
      <c r="G58" s="26"/>
      <c r="H58" s="26"/>
      <c r="I58" s="20"/>
      <c r="J58" s="20"/>
      <c r="K58" s="20"/>
      <c r="L58" s="20"/>
      <c r="M58" s="20"/>
      <c r="N58" s="20"/>
      <c r="O58" s="20"/>
      <c r="P58" s="13"/>
      <c r="Q58" s="20"/>
      <c r="R58" s="21"/>
      <c r="S58" s="63"/>
      <c r="T58" s="63"/>
    </row>
    <row r="59" spans="1:20" ht="12.75">
      <c r="A59" s="17"/>
      <c r="B59" s="32"/>
      <c r="C59" s="26" t="s">
        <v>58</v>
      </c>
      <c r="D59" s="26"/>
      <c r="E59" s="26"/>
      <c r="F59" s="26"/>
      <c r="G59" s="26"/>
      <c r="H59" s="26"/>
      <c r="I59" s="20"/>
      <c r="J59" s="20"/>
      <c r="K59" s="20"/>
      <c r="L59" s="20"/>
      <c r="M59" s="20"/>
      <c r="N59" s="20"/>
      <c r="O59" s="20"/>
      <c r="P59" s="13"/>
      <c r="Q59" s="20"/>
      <c r="R59" s="21"/>
      <c r="S59" s="63"/>
      <c r="T59" s="63"/>
    </row>
    <row r="60" spans="1:20" ht="12.75">
      <c r="A60" s="33"/>
      <c r="B60" s="33"/>
      <c r="C60" s="33"/>
      <c r="D60" s="33"/>
      <c r="E60" s="33"/>
      <c r="F60" s="33"/>
      <c r="G60" s="33"/>
      <c r="H60" s="33"/>
      <c r="I60" s="20"/>
      <c r="J60" s="20"/>
      <c r="K60" s="20"/>
      <c r="L60" s="20"/>
      <c r="M60" s="20"/>
      <c r="N60" s="20"/>
      <c r="O60" s="20"/>
      <c r="P60" s="13"/>
      <c r="Q60" s="20"/>
      <c r="R60" s="21"/>
      <c r="S60" s="63"/>
      <c r="T60" s="63"/>
    </row>
    <row r="61" spans="1:20" ht="12.75">
      <c r="A61" s="12" t="s">
        <v>59</v>
      </c>
      <c r="B61" s="12"/>
      <c r="C61" s="12"/>
      <c r="D61" s="12"/>
      <c r="E61" s="12"/>
      <c r="F61" s="12"/>
      <c r="G61" s="12"/>
      <c r="H61" s="12"/>
      <c r="I61" s="13"/>
      <c r="J61" s="13">
        <f>J43+J12</f>
        <v>1076</v>
      </c>
      <c r="K61" s="13">
        <f>K43+K12</f>
        <v>215</v>
      </c>
      <c r="L61" s="13"/>
      <c r="M61" s="13">
        <f>M43+M12</f>
        <v>1165</v>
      </c>
      <c r="N61" s="13">
        <f>N43+N12</f>
        <v>2492</v>
      </c>
      <c r="O61" s="13"/>
      <c r="P61" s="13"/>
      <c r="Q61" s="13"/>
      <c r="R61" s="13"/>
      <c r="S61" s="64"/>
      <c r="T61" s="64"/>
    </row>
    <row r="62" spans="1:20" ht="12.75">
      <c r="A62" s="12"/>
      <c r="B62" s="12"/>
      <c r="C62" s="12"/>
      <c r="D62" s="12"/>
      <c r="E62" s="12"/>
      <c r="F62" s="12"/>
      <c r="G62" s="12"/>
      <c r="H62" s="12"/>
      <c r="I62" s="20"/>
      <c r="J62" s="20"/>
      <c r="K62" s="20"/>
      <c r="L62" s="20"/>
      <c r="M62" s="20"/>
      <c r="N62" s="20"/>
      <c r="O62" s="20"/>
      <c r="P62" s="13"/>
      <c r="Q62" s="20"/>
      <c r="R62" s="21"/>
      <c r="S62" s="63"/>
      <c r="T62" s="63"/>
    </row>
    <row r="63" spans="1:20" ht="25.5" customHeight="1">
      <c r="A63" s="39" t="s">
        <v>60</v>
      </c>
      <c r="B63" s="39"/>
      <c r="C63" s="39"/>
      <c r="D63" s="39"/>
      <c r="E63" s="39"/>
      <c r="F63" s="39"/>
      <c r="G63" s="39"/>
      <c r="H63" s="39"/>
      <c r="I63" s="40"/>
      <c r="J63" s="40"/>
      <c r="K63" s="40"/>
      <c r="L63" s="40"/>
      <c r="M63" s="40"/>
      <c r="N63" s="40">
        <f>SUM(N64:N65)</f>
        <v>2225</v>
      </c>
      <c r="O63" s="40"/>
      <c r="P63" s="13"/>
      <c r="Q63" s="40"/>
      <c r="R63" s="40"/>
      <c r="S63" s="64"/>
      <c r="T63" s="64"/>
    </row>
    <row r="64" spans="1:20" ht="12.75">
      <c r="A64" s="41"/>
      <c r="B64" s="26" t="s">
        <v>61</v>
      </c>
      <c r="C64" s="26"/>
      <c r="D64" s="26"/>
      <c r="E64" s="26"/>
      <c r="F64" s="26"/>
      <c r="G64" s="26"/>
      <c r="H64" s="26"/>
      <c r="I64" s="20"/>
      <c r="J64" s="20"/>
      <c r="K64" s="20"/>
      <c r="L64" s="20"/>
      <c r="M64" s="20"/>
      <c r="N64" s="20">
        <v>2225</v>
      </c>
      <c r="O64" s="20"/>
      <c r="P64" s="13"/>
      <c r="Q64" s="20"/>
      <c r="R64" s="21"/>
      <c r="S64" s="63"/>
      <c r="T64" s="63"/>
    </row>
    <row r="65" spans="1:20" ht="12.75">
      <c r="A65" s="14"/>
      <c r="B65" s="26" t="s">
        <v>62</v>
      </c>
      <c r="C65" s="26"/>
      <c r="D65" s="26"/>
      <c r="E65" s="26"/>
      <c r="F65" s="26"/>
      <c r="G65" s="26"/>
      <c r="H65" s="26"/>
      <c r="I65" s="20"/>
      <c r="J65" s="20"/>
      <c r="K65" s="20"/>
      <c r="L65" s="20"/>
      <c r="M65" s="20"/>
      <c r="N65" s="20"/>
      <c r="O65" s="20"/>
      <c r="P65" s="13"/>
      <c r="Q65" s="20"/>
      <c r="R65" s="21"/>
      <c r="S65" s="63"/>
      <c r="T65" s="63"/>
    </row>
    <row r="66" spans="1:20" ht="12.75">
      <c r="A66" s="33"/>
      <c r="B66" s="33"/>
      <c r="C66" s="33"/>
      <c r="D66" s="33"/>
      <c r="E66" s="33"/>
      <c r="F66" s="33"/>
      <c r="G66" s="33"/>
      <c r="H66" s="33"/>
      <c r="I66" s="20"/>
      <c r="J66" s="20"/>
      <c r="K66" s="20"/>
      <c r="L66" s="20"/>
      <c r="M66" s="20"/>
      <c r="N66" s="20"/>
      <c r="O66" s="20"/>
      <c r="P66" s="13"/>
      <c r="Q66" s="20"/>
      <c r="R66" s="21"/>
      <c r="S66" s="63"/>
      <c r="T66" s="63"/>
    </row>
    <row r="67" spans="1:20" ht="12.75">
      <c r="A67" s="12" t="s">
        <v>63</v>
      </c>
      <c r="B67" s="12"/>
      <c r="C67" s="12"/>
      <c r="D67" s="12"/>
      <c r="E67" s="12"/>
      <c r="F67" s="12"/>
      <c r="G67" s="12"/>
      <c r="H67" s="12"/>
      <c r="I67" s="13">
        <f>I68+I77</f>
        <v>4195</v>
      </c>
      <c r="J67" s="13"/>
      <c r="K67" s="13">
        <f>K68+K77</f>
        <v>78799</v>
      </c>
      <c r="L67" s="13">
        <f>L68+L77</f>
        <v>1905</v>
      </c>
      <c r="M67" s="13"/>
      <c r="N67" s="13">
        <f>N68+N77</f>
        <v>78890</v>
      </c>
      <c r="O67" s="13"/>
      <c r="P67" s="13"/>
      <c r="Q67" s="13"/>
      <c r="R67" s="13"/>
      <c r="S67" s="64"/>
      <c r="T67" s="64"/>
    </row>
    <row r="68" spans="1:20" ht="12.75">
      <c r="A68" s="41"/>
      <c r="B68" s="26" t="s">
        <v>64</v>
      </c>
      <c r="C68" s="26"/>
      <c r="D68" s="26"/>
      <c r="E68" s="26"/>
      <c r="F68" s="26"/>
      <c r="G68" s="26"/>
      <c r="H68" s="26"/>
      <c r="I68" s="20"/>
      <c r="J68" s="20"/>
      <c r="K68" s="20">
        <f>SUM(K69:K76)</f>
        <v>78175</v>
      </c>
      <c r="L68" s="20"/>
      <c r="M68" s="20"/>
      <c r="N68" s="20">
        <f>SUM(N69:N76)</f>
        <v>77851</v>
      </c>
      <c r="O68" s="20"/>
      <c r="P68" s="13"/>
      <c r="Q68" s="20"/>
      <c r="R68" s="21"/>
      <c r="S68" s="63"/>
      <c r="T68" s="63"/>
    </row>
    <row r="69" spans="1:20" ht="12.75">
      <c r="A69" s="17"/>
      <c r="B69" s="42"/>
      <c r="C69" s="26" t="s">
        <v>65</v>
      </c>
      <c r="D69" s="26"/>
      <c r="E69" s="26"/>
      <c r="F69" s="26"/>
      <c r="G69" s="26"/>
      <c r="H69" s="26"/>
      <c r="I69" s="20"/>
      <c r="J69" s="20"/>
      <c r="K69" s="20"/>
      <c r="L69" s="20"/>
      <c r="M69" s="20"/>
      <c r="N69" s="20"/>
      <c r="O69" s="20"/>
      <c r="P69" s="13"/>
      <c r="Q69" s="20"/>
      <c r="R69" s="21"/>
      <c r="S69" s="63"/>
      <c r="T69" s="63"/>
    </row>
    <row r="70" spans="1:20" ht="12.75">
      <c r="A70" s="17"/>
      <c r="B70" s="43"/>
      <c r="C70" s="26" t="s">
        <v>66</v>
      </c>
      <c r="D70" s="26"/>
      <c r="E70" s="26"/>
      <c r="F70" s="26"/>
      <c r="G70" s="26"/>
      <c r="H70" s="26"/>
      <c r="I70" s="20"/>
      <c r="J70" s="20"/>
      <c r="K70" s="20"/>
      <c r="L70" s="20"/>
      <c r="M70" s="20"/>
      <c r="N70" s="20"/>
      <c r="O70" s="20"/>
      <c r="P70" s="13"/>
      <c r="Q70" s="20"/>
      <c r="R70" s="21"/>
      <c r="S70" s="63"/>
      <c r="T70" s="63"/>
    </row>
    <row r="71" spans="1:20" ht="12.75">
      <c r="A71" s="17"/>
      <c r="B71" s="43"/>
      <c r="C71" s="26" t="s">
        <v>67</v>
      </c>
      <c r="D71" s="26"/>
      <c r="E71" s="26"/>
      <c r="F71" s="26"/>
      <c r="G71" s="26"/>
      <c r="H71" s="26"/>
      <c r="I71" s="20"/>
      <c r="J71" s="20"/>
      <c r="K71" s="20"/>
      <c r="L71" s="20"/>
      <c r="M71" s="20"/>
      <c r="N71" s="20"/>
      <c r="O71" s="20"/>
      <c r="P71" s="13"/>
      <c r="Q71" s="20"/>
      <c r="R71" s="21"/>
      <c r="S71" s="63"/>
      <c r="T71" s="63"/>
    </row>
    <row r="72" spans="1:20" ht="12.75">
      <c r="A72" s="17"/>
      <c r="B72" s="43"/>
      <c r="C72" s="19" t="s">
        <v>68</v>
      </c>
      <c r="D72" s="19"/>
      <c r="E72" s="19"/>
      <c r="F72" s="19"/>
      <c r="G72" s="19"/>
      <c r="H72" s="19"/>
      <c r="I72" s="20"/>
      <c r="J72" s="20"/>
      <c r="K72" s="20"/>
      <c r="L72" s="20"/>
      <c r="M72" s="20"/>
      <c r="N72" s="20"/>
      <c r="O72" s="20"/>
      <c r="P72" s="13"/>
      <c r="Q72" s="20"/>
      <c r="R72" s="21"/>
      <c r="S72" s="63"/>
      <c r="T72" s="63"/>
    </row>
    <row r="73" spans="1:20" ht="12.75">
      <c r="A73" s="17"/>
      <c r="B73" s="43"/>
      <c r="C73" s="26" t="s">
        <v>69</v>
      </c>
      <c r="D73" s="26"/>
      <c r="E73" s="26"/>
      <c r="F73" s="26"/>
      <c r="G73" s="26"/>
      <c r="H73" s="26"/>
      <c r="I73" s="20"/>
      <c r="J73" s="20"/>
      <c r="K73" s="20">
        <v>78175</v>
      </c>
      <c r="L73" s="20"/>
      <c r="M73" s="20"/>
      <c r="N73" s="20">
        <v>77851</v>
      </c>
      <c r="O73" s="20"/>
      <c r="P73" s="13"/>
      <c r="Q73" s="20"/>
      <c r="R73" s="21"/>
      <c r="S73" s="63"/>
      <c r="T73" s="63"/>
    </row>
    <row r="74" spans="1:20" ht="12.75">
      <c r="A74" s="17"/>
      <c r="B74" s="43"/>
      <c r="C74" s="26" t="s">
        <v>70</v>
      </c>
      <c r="D74" s="26"/>
      <c r="E74" s="26"/>
      <c r="F74" s="26"/>
      <c r="G74" s="26"/>
      <c r="H74" s="26"/>
      <c r="I74" s="20"/>
      <c r="J74" s="20"/>
      <c r="K74" s="20"/>
      <c r="L74" s="20"/>
      <c r="M74" s="20"/>
      <c r="N74" s="20"/>
      <c r="O74" s="20"/>
      <c r="P74" s="13"/>
      <c r="Q74" s="20"/>
      <c r="R74" s="21"/>
      <c r="S74" s="63"/>
      <c r="T74" s="63"/>
    </row>
    <row r="75" spans="1:20" ht="12.75">
      <c r="A75" s="17"/>
      <c r="B75" s="43"/>
      <c r="C75" s="26" t="s">
        <v>71</v>
      </c>
      <c r="D75" s="26"/>
      <c r="E75" s="26"/>
      <c r="F75" s="26"/>
      <c r="G75" s="26"/>
      <c r="H75" s="26"/>
      <c r="I75" s="20"/>
      <c r="J75" s="20"/>
      <c r="K75" s="20"/>
      <c r="L75" s="20"/>
      <c r="M75" s="20"/>
      <c r="N75" s="20"/>
      <c r="O75" s="20"/>
      <c r="P75" s="13"/>
      <c r="Q75" s="20"/>
      <c r="R75" s="21"/>
      <c r="S75" s="63"/>
      <c r="T75" s="63"/>
    </row>
    <row r="76" spans="1:20" ht="12.75">
      <c r="A76" s="17"/>
      <c r="B76" s="44"/>
      <c r="C76" s="26" t="s">
        <v>72</v>
      </c>
      <c r="D76" s="26"/>
      <c r="E76" s="26"/>
      <c r="F76" s="26"/>
      <c r="G76" s="26"/>
      <c r="H76" s="26"/>
      <c r="I76" s="20"/>
      <c r="J76" s="20"/>
      <c r="K76" s="20"/>
      <c r="L76" s="20"/>
      <c r="M76" s="20"/>
      <c r="N76" s="20"/>
      <c r="O76" s="20"/>
      <c r="P76" s="13"/>
      <c r="Q76" s="20"/>
      <c r="R76" s="21"/>
      <c r="S76" s="63"/>
      <c r="T76" s="63"/>
    </row>
    <row r="77" spans="1:20" ht="12.75">
      <c r="A77" s="14"/>
      <c r="B77" s="29" t="s">
        <v>73</v>
      </c>
      <c r="C77" s="29"/>
      <c r="D77" s="29"/>
      <c r="E77" s="29"/>
      <c r="F77" s="29"/>
      <c r="G77" s="29"/>
      <c r="H77" s="29"/>
      <c r="I77" s="20">
        <f>SUM(I78:I85)</f>
        <v>4195</v>
      </c>
      <c r="J77" s="20"/>
      <c r="K77" s="20">
        <f>SUM(K78:K85)</f>
        <v>624</v>
      </c>
      <c r="L77" s="20">
        <f>SUM(L78:L85)</f>
        <v>1905</v>
      </c>
      <c r="M77" s="20"/>
      <c r="N77" s="20">
        <f>SUM(N78:N85)</f>
        <v>1039</v>
      </c>
      <c r="O77" s="20"/>
      <c r="P77" s="13"/>
      <c r="Q77" s="20"/>
      <c r="R77" s="21"/>
      <c r="S77" s="63"/>
      <c r="T77" s="63"/>
    </row>
    <row r="78" spans="1:20" ht="12.75">
      <c r="A78" s="17"/>
      <c r="B78" s="45"/>
      <c r="C78" s="26" t="s">
        <v>65</v>
      </c>
      <c r="D78" s="26"/>
      <c r="E78" s="26"/>
      <c r="F78" s="26"/>
      <c r="G78" s="26"/>
      <c r="H78" s="26"/>
      <c r="I78" s="20"/>
      <c r="J78" s="20"/>
      <c r="K78" s="20"/>
      <c r="L78" s="20"/>
      <c r="M78" s="20"/>
      <c r="N78" s="20"/>
      <c r="O78" s="20"/>
      <c r="P78" s="13"/>
      <c r="Q78" s="20"/>
      <c r="R78" s="21"/>
      <c r="S78" s="63"/>
      <c r="T78" s="63"/>
    </row>
    <row r="79" spans="1:20" ht="12.75">
      <c r="A79" s="17"/>
      <c r="B79" s="46"/>
      <c r="C79" s="26" t="s">
        <v>66</v>
      </c>
      <c r="D79" s="26"/>
      <c r="E79" s="26"/>
      <c r="F79" s="26"/>
      <c r="G79" s="26"/>
      <c r="H79" s="26"/>
      <c r="I79" s="20"/>
      <c r="J79" s="20"/>
      <c r="K79" s="20"/>
      <c r="L79" s="20"/>
      <c r="M79" s="20"/>
      <c r="N79" s="20"/>
      <c r="O79" s="20"/>
      <c r="P79" s="13"/>
      <c r="Q79" s="20"/>
      <c r="R79" s="21"/>
      <c r="S79" s="63"/>
      <c r="T79" s="63"/>
    </row>
    <row r="80" spans="1:20" ht="12.75">
      <c r="A80" s="17"/>
      <c r="B80" s="46"/>
      <c r="C80" s="26" t="s">
        <v>67</v>
      </c>
      <c r="D80" s="26"/>
      <c r="E80" s="26"/>
      <c r="F80" s="26"/>
      <c r="G80" s="26"/>
      <c r="H80" s="26"/>
      <c r="I80" s="20"/>
      <c r="J80" s="20"/>
      <c r="K80" s="20"/>
      <c r="L80" s="20"/>
      <c r="M80" s="20"/>
      <c r="N80" s="20"/>
      <c r="O80" s="20"/>
      <c r="P80" s="13"/>
      <c r="Q80" s="20"/>
      <c r="R80" s="21"/>
      <c r="S80" s="63"/>
      <c r="T80" s="63"/>
    </row>
    <row r="81" spans="1:20" ht="12.75">
      <c r="A81" s="17"/>
      <c r="B81" s="46"/>
      <c r="C81" s="19" t="s">
        <v>68</v>
      </c>
      <c r="D81" s="19"/>
      <c r="E81" s="19"/>
      <c r="F81" s="19"/>
      <c r="G81" s="19"/>
      <c r="H81" s="19"/>
      <c r="I81" s="20"/>
      <c r="J81" s="20"/>
      <c r="K81" s="20"/>
      <c r="L81" s="20"/>
      <c r="M81" s="20"/>
      <c r="N81" s="20"/>
      <c r="O81" s="20"/>
      <c r="P81" s="13"/>
      <c r="Q81" s="20"/>
      <c r="R81" s="21"/>
      <c r="S81" s="63"/>
      <c r="T81" s="63"/>
    </row>
    <row r="82" spans="1:20" ht="12.75">
      <c r="A82" s="17"/>
      <c r="B82" s="46"/>
      <c r="C82" s="26" t="s">
        <v>69</v>
      </c>
      <c r="D82" s="26"/>
      <c r="E82" s="26"/>
      <c r="F82" s="26"/>
      <c r="G82" s="26"/>
      <c r="H82" s="26"/>
      <c r="I82" s="20">
        <v>4195</v>
      </c>
      <c r="J82" s="20"/>
      <c r="K82" s="20">
        <v>624</v>
      </c>
      <c r="L82" s="20">
        <v>1905</v>
      </c>
      <c r="M82" s="20"/>
      <c r="N82" s="20">
        <v>1039</v>
      </c>
      <c r="O82" s="20"/>
      <c r="P82" s="13"/>
      <c r="Q82" s="20"/>
      <c r="R82" s="21"/>
      <c r="S82" s="63"/>
      <c r="T82" s="63"/>
    </row>
    <row r="83" spans="1:20" ht="12.75">
      <c r="A83" s="17"/>
      <c r="B83" s="46"/>
      <c r="C83" s="26" t="s">
        <v>70</v>
      </c>
      <c r="D83" s="26"/>
      <c r="E83" s="26"/>
      <c r="F83" s="26"/>
      <c r="G83" s="26"/>
      <c r="H83" s="26"/>
      <c r="I83" s="20"/>
      <c r="J83" s="20"/>
      <c r="K83" s="20"/>
      <c r="L83" s="20"/>
      <c r="M83" s="20"/>
      <c r="N83" s="20"/>
      <c r="O83" s="20"/>
      <c r="P83" s="13"/>
      <c r="Q83" s="20"/>
      <c r="R83" s="21"/>
      <c r="S83" s="63"/>
      <c r="T83" s="63"/>
    </row>
    <row r="84" spans="1:20" ht="12.75">
      <c r="A84" s="17"/>
      <c r="B84" s="46"/>
      <c r="C84" s="26" t="s">
        <v>71</v>
      </c>
      <c r="D84" s="26"/>
      <c r="E84" s="26"/>
      <c r="F84" s="26"/>
      <c r="G84" s="26"/>
      <c r="H84" s="26"/>
      <c r="I84" s="20"/>
      <c r="J84" s="20"/>
      <c r="K84" s="20"/>
      <c r="L84" s="20"/>
      <c r="M84" s="20"/>
      <c r="N84" s="20"/>
      <c r="O84" s="20"/>
      <c r="P84" s="13"/>
      <c r="Q84" s="20"/>
      <c r="R84" s="21"/>
      <c r="S84" s="63"/>
      <c r="T84" s="63"/>
    </row>
    <row r="85" spans="1:20" ht="12.75">
      <c r="A85" s="17"/>
      <c r="B85" s="46"/>
      <c r="C85" s="26" t="s">
        <v>72</v>
      </c>
      <c r="D85" s="26"/>
      <c r="E85" s="26"/>
      <c r="F85" s="26"/>
      <c r="G85" s="26"/>
      <c r="H85" s="26"/>
      <c r="I85" s="20"/>
      <c r="J85" s="20"/>
      <c r="K85" s="20"/>
      <c r="L85" s="20"/>
      <c r="M85" s="20"/>
      <c r="N85" s="20"/>
      <c r="O85" s="20"/>
      <c r="P85" s="13"/>
      <c r="Q85" s="20"/>
      <c r="R85" s="21"/>
      <c r="S85" s="63"/>
      <c r="T85" s="63"/>
    </row>
    <row r="86" spans="1:20" ht="12.75">
      <c r="A86" s="33"/>
      <c r="B86" s="33"/>
      <c r="C86" s="33"/>
      <c r="D86" s="33"/>
      <c r="E86" s="33"/>
      <c r="F86" s="33"/>
      <c r="G86" s="33"/>
      <c r="H86" s="33"/>
      <c r="I86" s="20"/>
      <c r="J86" s="20"/>
      <c r="K86" s="20"/>
      <c r="L86" s="20"/>
      <c r="M86" s="20"/>
      <c r="N86" s="20"/>
      <c r="O86" s="20"/>
      <c r="P86" s="13"/>
      <c r="Q86" s="20"/>
      <c r="R86" s="21"/>
      <c r="S86" s="63"/>
      <c r="T86" s="63"/>
    </row>
    <row r="87" spans="1:20" ht="12.75">
      <c r="A87" s="12" t="s">
        <v>74</v>
      </c>
      <c r="B87" s="12"/>
      <c r="C87" s="12"/>
      <c r="D87" s="12"/>
      <c r="E87" s="12"/>
      <c r="F87" s="12"/>
      <c r="G87" s="12"/>
      <c r="H87" s="12"/>
      <c r="I87" s="13">
        <f>I61+I63+I67</f>
        <v>4195</v>
      </c>
      <c r="J87" s="13">
        <f>J61+J63+J67</f>
        <v>1076</v>
      </c>
      <c r="K87" s="13">
        <f>K61+K63+K67</f>
        <v>79014</v>
      </c>
      <c r="L87" s="13">
        <f>L61+L63+L67</f>
        <v>1905</v>
      </c>
      <c r="M87" s="13">
        <f>M61+M63+M67</f>
        <v>1165</v>
      </c>
      <c r="N87" s="13">
        <f>N61+N63+N67</f>
        <v>83607</v>
      </c>
      <c r="O87" s="13"/>
      <c r="P87" s="13"/>
      <c r="Q87" s="13"/>
      <c r="R87" s="13"/>
      <c r="S87" s="64"/>
      <c r="T87" s="64"/>
    </row>
    <row r="88" spans="1:20" ht="12.75">
      <c r="A88" s="70"/>
      <c r="B88" s="70"/>
      <c r="C88" s="70"/>
      <c r="D88" s="70"/>
      <c r="E88" s="70"/>
      <c r="F88" s="70"/>
      <c r="G88" s="70"/>
      <c r="H88" s="70"/>
      <c r="I88" s="71"/>
      <c r="J88" s="71"/>
      <c r="K88" s="71"/>
      <c r="L88" s="72"/>
      <c r="M88" s="72"/>
      <c r="N88" s="72"/>
      <c r="O88" s="72"/>
      <c r="P88" s="72"/>
      <c r="Q88" s="72"/>
      <c r="R88" s="72"/>
      <c r="S88" s="4"/>
      <c r="T88" s="4"/>
    </row>
    <row r="89" spans="16:17" ht="12.75">
      <c r="P89" s="1"/>
      <c r="Q89" s="1" t="s">
        <v>11</v>
      </c>
    </row>
    <row r="90" spans="1:20" ht="12.75" customHeight="1">
      <c r="A90" s="9" t="s">
        <v>12</v>
      </c>
      <c r="B90" s="9"/>
      <c r="C90" s="9"/>
      <c r="D90" s="9"/>
      <c r="E90" s="9"/>
      <c r="F90" s="9"/>
      <c r="G90" s="9"/>
      <c r="H90" s="9"/>
      <c r="I90" s="62" t="s">
        <v>13</v>
      </c>
      <c r="J90" s="62"/>
      <c r="K90" s="62"/>
      <c r="L90" s="62" t="s">
        <v>14</v>
      </c>
      <c r="M90" s="62"/>
      <c r="N90" s="62"/>
      <c r="O90" s="11" t="s">
        <v>15</v>
      </c>
      <c r="P90" s="11"/>
      <c r="Q90" s="11"/>
      <c r="R90" s="62" t="s">
        <v>16</v>
      </c>
      <c r="S90" s="62"/>
      <c r="T90" s="62"/>
    </row>
    <row r="91" spans="1:20" ht="51">
      <c r="A91" s="9"/>
      <c r="B91" s="9"/>
      <c r="C91" s="9"/>
      <c r="D91" s="9"/>
      <c r="E91" s="9"/>
      <c r="F91" s="9"/>
      <c r="G91" s="9"/>
      <c r="H91" s="9"/>
      <c r="I91" s="62" t="s">
        <v>97</v>
      </c>
      <c r="J91" s="62" t="s">
        <v>98</v>
      </c>
      <c r="K91" s="62" t="s">
        <v>99</v>
      </c>
      <c r="L91" s="62" t="s">
        <v>97</v>
      </c>
      <c r="M91" s="62" t="s">
        <v>98</v>
      </c>
      <c r="N91" s="62" t="s">
        <v>99</v>
      </c>
      <c r="O91" s="62" t="s">
        <v>97</v>
      </c>
      <c r="P91" s="62" t="s">
        <v>98</v>
      </c>
      <c r="Q91" s="62" t="s">
        <v>99</v>
      </c>
      <c r="R91" s="62" t="s">
        <v>97</v>
      </c>
      <c r="S91" s="62" t="s">
        <v>98</v>
      </c>
      <c r="T91" s="62" t="s">
        <v>99</v>
      </c>
    </row>
    <row r="92" spans="1:20" ht="12.75">
      <c r="A92" s="50" t="s">
        <v>77</v>
      </c>
      <c r="B92" s="51"/>
      <c r="C92" s="51"/>
      <c r="D92" s="51"/>
      <c r="E92" s="51"/>
      <c r="F92" s="51"/>
      <c r="G92" s="54"/>
      <c r="H92" s="73"/>
      <c r="I92" s="21"/>
      <c r="J92" s="21"/>
      <c r="K92" s="13">
        <f>SUM(K93:K97)</f>
        <v>79466</v>
      </c>
      <c r="L92" s="13"/>
      <c r="M92" s="13"/>
      <c r="N92" s="13">
        <f>SUM(N93:N97)</f>
        <v>83733</v>
      </c>
      <c r="O92" s="21"/>
      <c r="P92" s="21"/>
      <c r="Q92" s="21"/>
      <c r="R92" s="63"/>
      <c r="S92" s="63"/>
      <c r="T92" s="63"/>
    </row>
    <row r="93" spans="1:20" ht="12.75">
      <c r="A93" s="17"/>
      <c r="B93" s="53" t="s">
        <v>78</v>
      </c>
      <c r="C93" s="54"/>
      <c r="D93" s="51"/>
      <c r="E93" s="51"/>
      <c r="F93" s="51"/>
      <c r="G93" s="54"/>
      <c r="H93" s="73"/>
      <c r="I93" s="21"/>
      <c r="J93" s="21"/>
      <c r="K93" s="21">
        <v>47536</v>
      </c>
      <c r="L93" s="21"/>
      <c r="M93" s="21"/>
      <c r="N93" s="21">
        <v>50694</v>
      </c>
      <c r="O93" s="21"/>
      <c r="P93" s="21"/>
      <c r="Q93" s="21"/>
      <c r="R93" s="63"/>
      <c r="S93" s="63"/>
      <c r="T93" s="63"/>
    </row>
    <row r="94" spans="1:20" ht="12.75">
      <c r="A94" s="17"/>
      <c r="B94" s="53" t="s">
        <v>79</v>
      </c>
      <c r="C94" s="51"/>
      <c r="D94" s="51"/>
      <c r="E94" s="51"/>
      <c r="F94" s="51"/>
      <c r="G94" s="54"/>
      <c r="H94" s="73"/>
      <c r="I94" s="21"/>
      <c r="J94" s="21"/>
      <c r="K94" s="21">
        <v>13019</v>
      </c>
      <c r="L94" s="21"/>
      <c r="M94" s="21"/>
      <c r="N94" s="21">
        <v>13778</v>
      </c>
      <c r="O94" s="21"/>
      <c r="P94" s="21"/>
      <c r="Q94" s="21"/>
      <c r="R94" s="63"/>
      <c r="S94" s="63"/>
      <c r="T94" s="63"/>
    </row>
    <row r="95" spans="1:20" ht="12.75">
      <c r="A95" s="17"/>
      <c r="B95" s="53" t="s">
        <v>80</v>
      </c>
      <c r="C95" s="51"/>
      <c r="D95" s="51"/>
      <c r="E95" s="51"/>
      <c r="F95" s="51"/>
      <c r="G95" s="54"/>
      <c r="H95" s="73"/>
      <c r="I95" s="21"/>
      <c r="J95" s="21"/>
      <c r="K95" s="21">
        <v>18911</v>
      </c>
      <c r="L95" s="21"/>
      <c r="M95" s="21"/>
      <c r="N95" s="21">
        <v>19130</v>
      </c>
      <c r="O95" s="21"/>
      <c r="P95" s="21"/>
      <c r="Q95" s="21"/>
      <c r="R95" s="63"/>
      <c r="S95" s="63"/>
      <c r="T95" s="63"/>
    </row>
    <row r="96" spans="1:20" ht="12.75">
      <c r="A96" s="17"/>
      <c r="B96" s="53" t="s">
        <v>81</v>
      </c>
      <c r="C96" s="51"/>
      <c r="D96" s="51"/>
      <c r="E96" s="51"/>
      <c r="F96" s="51"/>
      <c r="G96" s="54"/>
      <c r="H96" s="73"/>
      <c r="I96" s="21"/>
      <c r="J96" s="21"/>
      <c r="K96" s="21"/>
      <c r="L96" s="21"/>
      <c r="M96" s="21"/>
      <c r="N96" s="21"/>
      <c r="O96" s="21"/>
      <c r="P96" s="21"/>
      <c r="Q96" s="21"/>
      <c r="R96" s="63"/>
      <c r="S96" s="63"/>
      <c r="T96" s="63"/>
    </row>
    <row r="97" spans="1:20" ht="12.75">
      <c r="A97" s="17"/>
      <c r="B97" s="53" t="s">
        <v>82</v>
      </c>
      <c r="C97" s="51"/>
      <c r="D97" s="51"/>
      <c r="E97" s="51"/>
      <c r="F97" s="51"/>
      <c r="G97" s="54"/>
      <c r="H97" s="73"/>
      <c r="I97" s="21"/>
      <c r="J97" s="21"/>
      <c r="K97" s="21"/>
      <c r="L97" s="21"/>
      <c r="M97" s="21"/>
      <c r="N97" s="21">
        <v>131</v>
      </c>
      <c r="O97" s="21"/>
      <c r="P97" s="21"/>
      <c r="Q97" s="21"/>
      <c r="R97" s="63"/>
      <c r="S97" s="63"/>
      <c r="T97" s="63"/>
    </row>
    <row r="98" spans="1:20" ht="12.75">
      <c r="A98" s="56" t="s">
        <v>83</v>
      </c>
      <c r="B98" s="51"/>
      <c r="C98" s="51"/>
      <c r="D98" s="51"/>
      <c r="E98" s="51"/>
      <c r="F98" s="51"/>
      <c r="G98" s="54"/>
      <c r="H98" s="73"/>
      <c r="I98" s="13">
        <f>SUM(I99:I101)</f>
        <v>4195</v>
      </c>
      <c r="J98" s="13"/>
      <c r="K98" s="13">
        <f>SUM(K99:K101)</f>
        <v>624</v>
      </c>
      <c r="L98" s="13">
        <f>SUM(L99:L101)</f>
        <v>1905</v>
      </c>
      <c r="M98" s="13"/>
      <c r="N98" s="13">
        <f>SUM(N99:N101)</f>
        <v>1039</v>
      </c>
      <c r="O98" s="13"/>
      <c r="P98" s="21"/>
      <c r="Q98" s="13"/>
      <c r="R98" s="64"/>
      <c r="S98" s="64"/>
      <c r="T98" s="64"/>
    </row>
    <row r="99" spans="1:20" ht="12.75">
      <c r="A99" s="17"/>
      <c r="B99" s="53" t="s">
        <v>84</v>
      </c>
      <c r="C99" s="51"/>
      <c r="D99" s="51"/>
      <c r="E99" s="51"/>
      <c r="F99" s="51"/>
      <c r="G99" s="54"/>
      <c r="H99" s="73"/>
      <c r="I99" s="21">
        <v>1905</v>
      </c>
      <c r="J99" s="21"/>
      <c r="K99" s="21">
        <v>624</v>
      </c>
      <c r="L99" s="21">
        <v>1905</v>
      </c>
      <c r="M99" s="21"/>
      <c r="N99" s="21">
        <v>1039</v>
      </c>
      <c r="O99" s="21"/>
      <c r="P99" s="21"/>
      <c r="Q99" s="21"/>
      <c r="R99" s="63"/>
      <c r="S99" s="63"/>
      <c r="T99" s="63"/>
    </row>
    <row r="100" spans="1:20" ht="12.75">
      <c r="A100" s="17"/>
      <c r="B100" s="53" t="s">
        <v>85</v>
      </c>
      <c r="C100" s="51"/>
      <c r="D100" s="51"/>
      <c r="E100" s="51"/>
      <c r="F100" s="51"/>
      <c r="G100" s="54"/>
      <c r="H100" s="73"/>
      <c r="I100" s="21">
        <v>2290</v>
      </c>
      <c r="J100" s="21"/>
      <c r="K100" s="21"/>
      <c r="L100" s="21"/>
      <c r="M100" s="21"/>
      <c r="N100" s="21"/>
      <c r="O100" s="21"/>
      <c r="P100" s="21"/>
      <c r="Q100" s="21"/>
      <c r="R100" s="63"/>
      <c r="S100" s="63"/>
      <c r="T100" s="63"/>
    </row>
    <row r="101" spans="1:20" ht="12.75">
      <c r="A101" s="17"/>
      <c r="B101" s="53" t="s">
        <v>86</v>
      </c>
      <c r="C101" s="54"/>
      <c r="D101" s="54"/>
      <c r="E101" s="54"/>
      <c r="F101" s="54"/>
      <c r="G101" s="54"/>
      <c r="H101" s="73"/>
      <c r="I101" s="21"/>
      <c r="J101" s="21"/>
      <c r="K101" s="21"/>
      <c r="L101" s="21"/>
      <c r="M101" s="21"/>
      <c r="N101" s="21"/>
      <c r="O101" s="21"/>
      <c r="P101" s="21"/>
      <c r="Q101" s="21"/>
      <c r="R101" s="63"/>
      <c r="S101" s="63"/>
      <c r="T101" s="63"/>
    </row>
    <row r="102" spans="1:20" ht="12.75">
      <c r="A102" s="56" t="s">
        <v>87</v>
      </c>
      <c r="B102" s="54"/>
      <c r="C102" s="54"/>
      <c r="D102" s="54"/>
      <c r="E102" s="54"/>
      <c r="F102" s="54"/>
      <c r="G102" s="54"/>
      <c r="H102" s="73"/>
      <c r="I102" s="21"/>
      <c r="J102" s="21"/>
      <c r="K102" s="21"/>
      <c r="L102" s="21"/>
      <c r="M102" s="21"/>
      <c r="N102" s="21"/>
      <c r="O102" s="21"/>
      <c r="P102" s="21"/>
      <c r="Q102" s="21"/>
      <c r="R102" s="63"/>
      <c r="S102" s="63"/>
      <c r="T102" s="63"/>
    </row>
    <row r="103" spans="1:20" ht="12.75">
      <c r="A103" s="56" t="s">
        <v>88</v>
      </c>
      <c r="B103" s="54"/>
      <c r="C103" s="54"/>
      <c r="D103" s="54"/>
      <c r="E103" s="54"/>
      <c r="F103" s="54"/>
      <c r="G103" s="54"/>
      <c r="H103" s="73"/>
      <c r="I103" s="21"/>
      <c r="J103" s="21"/>
      <c r="K103" s="21"/>
      <c r="L103" s="21"/>
      <c r="M103" s="21"/>
      <c r="N103" s="21"/>
      <c r="O103" s="21"/>
      <c r="P103" s="21"/>
      <c r="Q103" s="21"/>
      <c r="R103" s="63"/>
      <c r="S103" s="63"/>
      <c r="T103" s="63"/>
    </row>
    <row r="104" spans="1:20" ht="12.75">
      <c r="A104" s="57"/>
      <c r="B104" s="53" t="s">
        <v>89</v>
      </c>
      <c r="C104" s="54"/>
      <c r="D104" s="54"/>
      <c r="E104" s="54"/>
      <c r="F104" s="54"/>
      <c r="G104" s="54"/>
      <c r="H104" s="73"/>
      <c r="I104" s="21"/>
      <c r="J104" s="21"/>
      <c r="K104" s="21"/>
      <c r="L104" s="21"/>
      <c r="M104" s="21"/>
      <c r="N104" s="21"/>
      <c r="O104" s="21"/>
      <c r="P104" s="21"/>
      <c r="Q104" s="21"/>
      <c r="R104" s="63"/>
      <c r="S104" s="63"/>
      <c r="T104" s="63"/>
    </row>
    <row r="105" spans="1:20" ht="12.75">
      <c r="A105" s="58"/>
      <c r="B105" s="25"/>
      <c r="C105" s="51" t="s">
        <v>90</v>
      </c>
      <c r="D105" s="54"/>
      <c r="E105" s="54"/>
      <c r="F105" s="54"/>
      <c r="G105" s="54"/>
      <c r="H105" s="73"/>
      <c r="I105" s="21"/>
      <c r="J105" s="21"/>
      <c r="K105" s="21"/>
      <c r="L105" s="21"/>
      <c r="M105" s="21"/>
      <c r="N105" s="21"/>
      <c r="O105" s="21"/>
      <c r="P105" s="21"/>
      <c r="Q105" s="21"/>
      <c r="R105" s="63"/>
      <c r="S105" s="63"/>
      <c r="T105" s="63"/>
    </row>
    <row r="106" spans="1:20" ht="12.75">
      <c r="A106" s="58"/>
      <c r="B106" s="27"/>
      <c r="C106" s="51" t="s">
        <v>91</v>
      </c>
      <c r="D106" s="54"/>
      <c r="E106" s="54"/>
      <c r="F106" s="54"/>
      <c r="G106" s="54"/>
      <c r="H106" s="73"/>
      <c r="I106" s="21"/>
      <c r="J106" s="21"/>
      <c r="K106" s="21"/>
      <c r="L106" s="21"/>
      <c r="M106" s="21"/>
      <c r="N106" s="21"/>
      <c r="O106" s="21"/>
      <c r="P106" s="21"/>
      <c r="Q106" s="21"/>
      <c r="R106" s="63"/>
      <c r="S106" s="63"/>
      <c r="T106" s="63"/>
    </row>
    <row r="107" spans="1:20" ht="12.75">
      <c r="A107" s="58"/>
      <c r="B107" s="30"/>
      <c r="C107" s="51" t="s">
        <v>92</v>
      </c>
      <c r="D107" s="54"/>
      <c r="E107" s="54"/>
      <c r="F107" s="54"/>
      <c r="G107" s="54"/>
      <c r="H107" s="73"/>
      <c r="I107" s="21"/>
      <c r="J107" s="21"/>
      <c r="K107" s="21"/>
      <c r="L107" s="21"/>
      <c r="M107" s="21"/>
      <c r="N107" s="21"/>
      <c r="O107" s="21"/>
      <c r="P107" s="21"/>
      <c r="Q107" s="21"/>
      <c r="R107" s="63"/>
      <c r="S107" s="63"/>
      <c r="T107" s="63"/>
    </row>
    <row r="108" spans="1:20" ht="12.75">
      <c r="A108" s="58"/>
      <c r="B108" s="53" t="s">
        <v>93</v>
      </c>
      <c r="C108" s="54"/>
      <c r="D108" s="54"/>
      <c r="E108" s="54"/>
      <c r="F108" s="54"/>
      <c r="G108" s="54"/>
      <c r="H108" s="73"/>
      <c r="I108" s="21"/>
      <c r="J108" s="21"/>
      <c r="K108" s="21"/>
      <c r="L108" s="21"/>
      <c r="M108" s="21"/>
      <c r="N108" s="21"/>
      <c r="O108" s="21"/>
      <c r="P108" s="21"/>
      <c r="Q108" s="21"/>
      <c r="R108" s="63"/>
      <c r="S108" s="63"/>
      <c r="T108" s="63"/>
    </row>
    <row r="109" spans="1:20" ht="12.75">
      <c r="A109" s="58"/>
      <c r="B109" s="59"/>
      <c r="C109" s="53" t="s">
        <v>90</v>
      </c>
      <c r="D109" s="54"/>
      <c r="E109" s="54"/>
      <c r="F109" s="54"/>
      <c r="G109" s="54"/>
      <c r="H109" s="73"/>
      <c r="I109" s="21"/>
      <c r="J109" s="21"/>
      <c r="K109" s="21"/>
      <c r="L109" s="21"/>
      <c r="M109" s="21"/>
      <c r="N109" s="21"/>
      <c r="O109" s="21"/>
      <c r="P109" s="21"/>
      <c r="Q109" s="21"/>
      <c r="R109" s="63"/>
      <c r="S109" s="63"/>
      <c r="T109" s="63"/>
    </row>
    <row r="110" spans="1:20" ht="12.75">
      <c r="A110" s="58"/>
      <c r="B110" s="4"/>
      <c r="C110" s="53" t="s">
        <v>91</v>
      </c>
      <c r="D110" s="54"/>
      <c r="E110" s="54"/>
      <c r="F110" s="54"/>
      <c r="G110" s="54"/>
      <c r="H110" s="73"/>
      <c r="I110" s="21"/>
      <c r="J110" s="21"/>
      <c r="K110" s="21"/>
      <c r="L110" s="21"/>
      <c r="M110" s="21"/>
      <c r="N110" s="21"/>
      <c r="O110" s="21"/>
      <c r="P110" s="21"/>
      <c r="Q110" s="21"/>
      <c r="R110" s="63"/>
      <c r="S110" s="63"/>
      <c r="T110" s="63"/>
    </row>
    <row r="111" spans="1:20" ht="12.75">
      <c r="A111" s="58"/>
      <c r="B111" s="4"/>
      <c r="C111" s="53" t="s">
        <v>92</v>
      </c>
      <c r="D111" s="54"/>
      <c r="E111" s="54"/>
      <c r="F111" s="54"/>
      <c r="G111" s="54"/>
      <c r="H111" s="73"/>
      <c r="I111" s="21"/>
      <c r="J111" s="21"/>
      <c r="K111" s="21"/>
      <c r="L111" s="21"/>
      <c r="M111" s="21"/>
      <c r="N111" s="21"/>
      <c r="O111" s="21"/>
      <c r="P111" s="21"/>
      <c r="Q111" s="21"/>
      <c r="R111" s="63"/>
      <c r="S111" s="63"/>
      <c r="T111" s="63"/>
    </row>
    <row r="112" spans="1:20" ht="12.75">
      <c r="A112" s="56" t="s">
        <v>94</v>
      </c>
      <c r="B112" s="54"/>
      <c r="C112" s="54"/>
      <c r="D112" s="54"/>
      <c r="E112" s="54"/>
      <c r="F112" s="54"/>
      <c r="G112" s="54"/>
      <c r="H112" s="73"/>
      <c r="I112" s="13">
        <f>I92+I98+I103</f>
        <v>4195</v>
      </c>
      <c r="J112" s="13"/>
      <c r="K112" s="13">
        <f>K92+K98+K103</f>
        <v>80090</v>
      </c>
      <c r="L112" s="13">
        <f>L92+L98+L103</f>
        <v>1905</v>
      </c>
      <c r="M112" s="13"/>
      <c r="N112" s="13">
        <f>N92+N98+N103</f>
        <v>84772</v>
      </c>
      <c r="O112" s="13"/>
      <c r="P112" s="21"/>
      <c r="Q112" s="13"/>
      <c r="R112" s="64"/>
      <c r="S112" s="64"/>
      <c r="T112" s="64"/>
    </row>
    <row r="114" ht="12.75">
      <c r="G114" s="74" t="s">
        <v>107</v>
      </c>
    </row>
    <row r="115" spans="1:7" ht="12.75">
      <c r="A115" s="53" t="s">
        <v>108</v>
      </c>
      <c r="B115" s="54"/>
      <c r="C115" s="54"/>
      <c r="D115" s="54"/>
      <c r="E115" s="54"/>
      <c r="F115" s="54"/>
      <c r="G115" s="64">
        <f>SUM(G116:G120)</f>
        <v>16</v>
      </c>
    </row>
    <row r="116" spans="1:7" ht="12.75">
      <c r="A116" s="17"/>
      <c r="B116" s="53" t="s">
        <v>109</v>
      </c>
      <c r="C116" s="53" t="s">
        <v>110</v>
      </c>
      <c r="D116" s="54"/>
      <c r="E116" s="54"/>
      <c r="F116" s="54"/>
      <c r="G116" s="63">
        <v>12</v>
      </c>
    </row>
    <row r="117" spans="1:7" ht="12.75">
      <c r="A117" s="17"/>
      <c r="B117" s="4"/>
      <c r="C117" s="53" t="s">
        <v>111</v>
      </c>
      <c r="D117" s="54"/>
      <c r="E117" s="54"/>
      <c r="F117" s="54"/>
      <c r="G117" s="63"/>
    </row>
    <row r="118" spans="1:7" ht="12.75">
      <c r="A118" s="17"/>
      <c r="B118" s="4"/>
      <c r="C118" s="53" t="s">
        <v>112</v>
      </c>
      <c r="D118" s="54"/>
      <c r="E118" s="54"/>
      <c r="F118" s="54"/>
      <c r="G118" s="63">
        <v>1</v>
      </c>
    </row>
    <row r="119" spans="1:7" ht="12.75">
      <c r="A119" s="17"/>
      <c r="B119" s="4"/>
      <c r="C119" s="53" t="s">
        <v>113</v>
      </c>
      <c r="D119" s="54"/>
      <c r="E119" s="54"/>
      <c r="F119" s="54"/>
      <c r="G119" s="63"/>
    </row>
    <row r="120" spans="1:7" ht="12.75">
      <c r="A120" s="75"/>
      <c r="B120" s="76"/>
      <c r="C120" s="53" t="s">
        <v>114</v>
      </c>
      <c r="D120" s="54"/>
      <c r="E120" s="54"/>
      <c r="F120" s="54"/>
      <c r="G120" s="63">
        <v>3</v>
      </c>
    </row>
  </sheetData>
  <sheetProtection selectLockedCells="1" selectUnlockedCells="1"/>
  <mergeCells count="91">
    <mergeCell ref="A3:T3"/>
    <mergeCell ref="A4:T4"/>
    <mergeCell ref="A5:T5"/>
    <mergeCell ref="A6:T6"/>
    <mergeCell ref="A7:T7"/>
    <mergeCell ref="A10:H11"/>
    <mergeCell ref="I10:K10"/>
    <mergeCell ref="L10:N10"/>
    <mergeCell ref="O10:Q10"/>
    <mergeCell ref="R10:T10"/>
    <mergeCell ref="A12:H12"/>
    <mergeCell ref="B13:H13"/>
    <mergeCell ref="C14:H14"/>
    <mergeCell ref="C15:H15"/>
    <mergeCell ref="C16:H16"/>
    <mergeCell ref="C17:H17"/>
    <mergeCell ref="C18:H18"/>
    <mergeCell ref="C19:H19"/>
    <mergeCell ref="B20:H20"/>
    <mergeCell ref="C21:H21"/>
    <mergeCell ref="C22:H22"/>
    <mergeCell ref="C23:H23"/>
    <mergeCell ref="C24:H24"/>
    <mergeCell ref="C25:H25"/>
    <mergeCell ref="C26:H26"/>
    <mergeCell ref="B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B38:H38"/>
    <mergeCell ref="C39:H39"/>
    <mergeCell ref="C40:H40"/>
    <mergeCell ref="C41:H41"/>
    <mergeCell ref="A42:H42"/>
    <mergeCell ref="A43:H43"/>
    <mergeCell ref="B44:H44"/>
    <mergeCell ref="C45:H45"/>
    <mergeCell ref="C46:H46"/>
    <mergeCell ref="C47:H47"/>
    <mergeCell ref="C48:H48"/>
    <mergeCell ref="C49:H49"/>
    <mergeCell ref="B50:H50"/>
    <mergeCell ref="C51:H51"/>
    <mergeCell ref="C52:H52"/>
    <mergeCell ref="C53:H53"/>
    <mergeCell ref="C54:H54"/>
    <mergeCell ref="C55:H55"/>
    <mergeCell ref="B56:H56"/>
    <mergeCell ref="C57:H57"/>
    <mergeCell ref="C58:H58"/>
    <mergeCell ref="C59:H59"/>
    <mergeCell ref="A60:H60"/>
    <mergeCell ref="A61:H61"/>
    <mergeCell ref="A62:H62"/>
    <mergeCell ref="A63:H63"/>
    <mergeCell ref="B64:H64"/>
    <mergeCell ref="B65:H65"/>
    <mergeCell ref="A66:H66"/>
    <mergeCell ref="A67:H67"/>
    <mergeCell ref="B68:H68"/>
    <mergeCell ref="C69:H69"/>
    <mergeCell ref="C70:H70"/>
    <mergeCell ref="C71:H71"/>
    <mergeCell ref="C72:H72"/>
    <mergeCell ref="C73:H73"/>
    <mergeCell ref="C74:H74"/>
    <mergeCell ref="C75:H75"/>
    <mergeCell ref="C76:H76"/>
    <mergeCell ref="B77:H77"/>
    <mergeCell ref="C78:H78"/>
    <mergeCell ref="C79:H79"/>
    <mergeCell ref="C80:H80"/>
    <mergeCell ref="C81:H81"/>
    <mergeCell ref="C82:H82"/>
    <mergeCell ref="C83:H83"/>
    <mergeCell ref="C84:H84"/>
    <mergeCell ref="C85:H85"/>
    <mergeCell ref="A86:H86"/>
    <mergeCell ref="A87:H87"/>
    <mergeCell ref="A90:H91"/>
    <mergeCell ref="I90:K90"/>
    <mergeCell ref="L90:N90"/>
    <mergeCell ref="O90:Q90"/>
    <mergeCell ref="R90:T90"/>
  </mergeCells>
  <printOptions/>
  <pageMargins left="0.5902777777777778" right="0.5902777777777778" top="0.39375" bottom="0.39375" header="0.5118055555555555" footer="0.5118055555555555"/>
  <pageSetup horizontalDpi="300" verticalDpi="300" orientation="landscape" paperSize="9" scale="66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19"/>
  <sheetViews>
    <sheetView workbookViewId="0" topLeftCell="A1">
      <selection activeCell="A3" sqref="A3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1" t="s">
        <v>115</v>
      </c>
    </row>
    <row r="3" spans="1:20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2" t="s">
        <v>102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2" t="s">
        <v>116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2" t="s">
        <v>104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>
      <c r="A7" s="2" t="s">
        <v>105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9" spans="1:17" ht="12.75">
      <c r="A9" s="8"/>
      <c r="B9" s="8"/>
      <c r="C9" s="8"/>
      <c r="D9" s="8"/>
      <c r="E9" s="8"/>
      <c r="F9" s="8"/>
      <c r="G9" s="8"/>
      <c r="H9" s="8"/>
      <c r="P9" s="1"/>
      <c r="Q9" s="1" t="s">
        <v>11</v>
      </c>
    </row>
    <row r="10" spans="1:20" ht="25.5" customHeight="1">
      <c r="A10" s="9" t="s">
        <v>12</v>
      </c>
      <c r="B10" s="9"/>
      <c r="C10" s="9"/>
      <c r="D10" s="9"/>
      <c r="E10" s="9"/>
      <c r="F10" s="9"/>
      <c r="G10" s="9"/>
      <c r="H10" s="9"/>
      <c r="I10" s="62" t="s">
        <v>13</v>
      </c>
      <c r="J10" s="62"/>
      <c r="K10" s="62"/>
      <c r="L10" s="62" t="s">
        <v>14</v>
      </c>
      <c r="M10" s="62"/>
      <c r="N10" s="62"/>
      <c r="O10" s="11" t="s">
        <v>15</v>
      </c>
      <c r="P10" s="11"/>
      <c r="Q10" s="11"/>
      <c r="R10" s="62" t="s">
        <v>16</v>
      </c>
      <c r="S10" s="62"/>
      <c r="T10" s="62"/>
    </row>
    <row r="11" spans="1:20" ht="51">
      <c r="A11" s="9"/>
      <c r="B11" s="9"/>
      <c r="C11" s="9"/>
      <c r="D11" s="9"/>
      <c r="E11" s="9"/>
      <c r="F11" s="9"/>
      <c r="G11" s="9"/>
      <c r="H11" s="9"/>
      <c r="I11" s="62" t="s">
        <v>97</v>
      </c>
      <c r="J11" s="62" t="s">
        <v>98</v>
      </c>
      <c r="K11" s="62" t="s">
        <v>99</v>
      </c>
      <c r="L11" s="62" t="s">
        <v>97</v>
      </c>
      <c r="M11" s="62" t="s">
        <v>98</v>
      </c>
      <c r="N11" s="62" t="s">
        <v>99</v>
      </c>
      <c r="O11" s="62" t="s">
        <v>97</v>
      </c>
      <c r="P11" s="62" t="s">
        <v>98</v>
      </c>
      <c r="Q11" s="62" t="s">
        <v>99</v>
      </c>
      <c r="R11" s="62" t="s">
        <v>97</v>
      </c>
      <c r="S11" s="62" t="s">
        <v>98</v>
      </c>
      <c r="T11" s="62" t="s">
        <v>99</v>
      </c>
    </row>
    <row r="12" spans="1:20" ht="12.75">
      <c r="A12" s="12" t="s">
        <v>17</v>
      </c>
      <c r="B12" s="12"/>
      <c r="C12" s="12"/>
      <c r="D12" s="12"/>
      <c r="E12" s="12"/>
      <c r="F12" s="12"/>
      <c r="G12" s="12"/>
      <c r="H12" s="12"/>
      <c r="I12" s="13"/>
      <c r="J12" s="13"/>
      <c r="K12" s="13"/>
      <c r="L12" s="13">
        <f>L13+L20+L27+L38</f>
        <v>20</v>
      </c>
      <c r="M12" s="21"/>
      <c r="N12" s="21"/>
      <c r="O12" s="13"/>
      <c r="P12" s="13"/>
      <c r="Q12" s="13"/>
      <c r="R12" s="13"/>
      <c r="S12" s="64"/>
      <c r="T12" s="64"/>
    </row>
    <row r="13" spans="1:20" ht="12.75">
      <c r="A13" s="14"/>
      <c r="B13" s="15" t="s">
        <v>18</v>
      </c>
      <c r="C13" s="15"/>
      <c r="D13" s="15"/>
      <c r="E13" s="15"/>
      <c r="F13" s="15"/>
      <c r="G13" s="15"/>
      <c r="H13" s="15"/>
      <c r="I13" s="16"/>
      <c r="J13" s="16"/>
      <c r="K13" s="16"/>
      <c r="L13" s="21"/>
      <c r="M13" s="21"/>
      <c r="N13" s="21"/>
      <c r="O13" s="21"/>
      <c r="P13" s="21"/>
      <c r="Q13" s="21"/>
      <c r="R13" s="21"/>
      <c r="S13" s="63"/>
      <c r="T13" s="63"/>
    </row>
    <row r="14" spans="1:20" ht="12.75">
      <c r="A14" s="17"/>
      <c r="B14" s="18"/>
      <c r="C14" s="19" t="s">
        <v>19</v>
      </c>
      <c r="D14" s="19"/>
      <c r="E14" s="19"/>
      <c r="F14" s="19"/>
      <c r="G14" s="19"/>
      <c r="H14" s="19"/>
      <c r="I14" s="16"/>
      <c r="J14" s="16"/>
      <c r="K14" s="16"/>
      <c r="L14" s="21"/>
      <c r="M14" s="21"/>
      <c r="N14" s="21"/>
      <c r="O14" s="21"/>
      <c r="P14" s="21"/>
      <c r="Q14" s="21"/>
      <c r="R14" s="21"/>
      <c r="S14" s="63"/>
      <c r="T14" s="63"/>
    </row>
    <row r="15" spans="1:20" ht="12.75">
      <c r="A15" s="17"/>
      <c r="B15" s="22"/>
      <c r="C15" s="19" t="s">
        <v>20</v>
      </c>
      <c r="D15" s="19"/>
      <c r="E15" s="19"/>
      <c r="F15" s="19"/>
      <c r="G15" s="19"/>
      <c r="H15" s="19"/>
      <c r="I15" s="16"/>
      <c r="J15" s="16"/>
      <c r="K15" s="16"/>
      <c r="L15" s="21"/>
      <c r="M15" s="21"/>
      <c r="N15" s="21"/>
      <c r="O15" s="21"/>
      <c r="P15" s="21"/>
      <c r="Q15" s="21"/>
      <c r="R15" s="21"/>
      <c r="S15" s="63"/>
      <c r="T15" s="63"/>
    </row>
    <row r="16" spans="1:20" ht="12.75">
      <c r="A16" s="17"/>
      <c r="B16" s="22"/>
      <c r="C16" s="19" t="s">
        <v>21</v>
      </c>
      <c r="D16" s="19"/>
      <c r="E16" s="19"/>
      <c r="F16" s="19"/>
      <c r="G16" s="19"/>
      <c r="H16" s="19"/>
      <c r="I16" s="16"/>
      <c r="J16" s="16"/>
      <c r="K16" s="16"/>
      <c r="L16" s="21"/>
      <c r="M16" s="21"/>
      <c r="N16" s="21"/>
      <c r="O16" s="21"/>
      <c r="P16" s="21"/>
      <c r="Q16" s="21"/>
      <c r="R16" s="21"/>
      <c r="S16" s="63"/>
      <c r="T16" s="63"/>
    </row>
    <row r="17" spans="1:20" ht="12.75">
      <c r="A17" s="17"/>
      <c r="B17" s="22"/>
      <c r="C17" s="19" t="s">
        <v>22</v>
      </c>
      <c r="D17" s="19"/>
      <c r="E17" s="19"/>
      <c r="F17" s="19"/>
      <c r="G17" s="19"/>
      <c r="H17" s="19"/>
      <c r="I17" s="16"/>
      <c r="J17" s="16"/>
      <c r="K17" s="16"/>
      <c r="L17" s="21"/>
      <c r="M17" s="21"/>
      <c r="N17" s="21"/>
      <c r="O17" s="21"/>
      <c r="P17" s="21"/>
      <c r="Q17" s="21"/>
      <c r="R17" s="21"/>
      <c r="S17" s="63"/>
      <c r="T17" s="63"/>
    </row>
    <row r="18" spans="1:20" ht="12.75">
      <c r="A18" s="17"/>
      <c r="B18" s="22"/>
      <c r="C18" s="19" t="s">
        <v>23</v>
      </c>
      <c r="D18" s="19"/>
      <c r="E18" s="19"/>
      <c r="F18" s="19"/>
      <c r="G18" s="19"/>
      <c r="H18" s="19"/>
      <c r="I18" s="16"/>
      <c r="J18" s="16"/>
      <c r="K18" s="16"/>
      <c r="L18" s="21"/>
      <c r="M18" s="21"/>
      <c r="N18" s="21"/>
      <c r="O18" s="21"/>
      <c r="P18" s="21"/>
      <c r="Q18" s="21"/>
      <c r="R18" s="21"/>
      <c r="S18" s="63"/>
      <c r="T18" s="63"/>
    </row>
    <row r="19" spans="1:20" ht="12.75">
      <c r="A19" s="17"/>
      <c r="B19" s="22"/>
      <c r="C19" s="23" t="s">
        <v>24</v>
      </c>
      <c r="D19" s="23"/>
      <c r="E19" s="23"/>
      <c r="F19" s="23"/>
      <c r="G19" s="23"/>
      <c r="H19" s="23"/>
      <c r="I19" s="16"/>
      <c r="J19" s="16"/>
      <c r="K19" s="16"/>
      <c r="L19" s="21"/>
      <c r="M19" s="21"/>
      <c r="N19" s="21"/>
      <c r="O19" s="21"/>
      <c r="P19" s="21"/>
      <c r="Q19" s="21"/>
      <c r="R19" s="21"/>
      <c r="S19" s="63"/>
      <c r="T19" s="63"/>
    </row>
    <row r="20" spans="1:20" ht="12.75">
      <c r="A20" s="14"/>
      <c r="B20" s="24" t="s">
        <v>25</v>
      </c>
      <c r="C20" s="24"/>
      <c r="D20" s="24"/>
      <c r="E20" s="24"/>
      <c r="F20" s="24"/>
      <c r="G20" s="24"/>
      <c r="H20" s="24"/>
      <c r="I20" s="16"/>
      <c r="J20" s="16"/>
      <c r="K20" s="16"/>
      <c r="L20" s="21"/>
      <c r="M20" s="21"/>
      <c r="N20" s="21"/>
      <c r="O20" s="21"/>
      <c r="P20" s="21"/>
      <c r="Q20" s="21"/>
      <c r="R20" s="21"/>
      <c r="S20" s="63"/>
      <c r="T20" s="63"/>
    </row>
    <row r="21" spans="1:20" ht="12.75">
      <c r="A21" s="17"/>
      <c r="B21" s="25"/>
      <c r="C21" s="26" t="s">
        <v>26</v>
      </c>
      <c r="D21" s="26"/>
      <c r="E21" s="26"/>
      <c r="F21" s="26"/>
      <c r="G21" s="26"/>
      <c r="H21" s="26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63"/>
      <c r="T21" s="63"/>
    </row>
    <row r="22" spans="1:20" ht="12.75" customHeight="1">
      <c r="A22" s="17"/>
      <c r="B22" s="27"/>
      <c r="C22" s="28" t="s">
        <v>27</v>
      </c>
      <c r="D22" s="28"/>
      <c r="E22" s="28"/>
      <c r="F22" s="28"/>
      <c r="G22" s="28"/>
      <c r="H22" s="28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63"/>
      <c r="T22" s="63"/>
    </row>
    <row r="23" spans="1:20" ht="12.75">
      <c r="A23" s="17"/>
      <c r="B23" s="27"/>
      <c r="C23" s="26" t="s">
        <v>28</v>
      </c>
      <c r="D23" s="26"/>
      <c r="E23" s="26"/>
      <c r="F23" s="26"/>
      <c r="G23" s="26"/>
      <c r="H23" s="26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63"/>
      <c r="T23" s="63"/>
    </row>
    <row r="24" spans="1:20" ht="12.75">
      <c r="A24" s="17"/>
      <c r="B24" s="27"/>
      <c r="C24" s="26" t="s">
        <v>29</v>
      </c>
      <c r="D24" s="26"/>
      <c r="E24" s="26"/>
      <c r="F24" s="26"/>
      <c r="G24" s="26"/>
      <c r="H24" s="26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63"/>
      <c r="T24" s="63"/>
    </row>
    <row r="25" spans="1:20" ht="12.75">
      <c r="A25" s="17"/>
      <c r="B25" s="27"/>
      <c r="C25" s="26" t="s">
        <v>30</v>
      </c>
      <c r="D25" s="26"/>
      <c r="E25" s="26"/>
      <c r="F25" s="26"/>
      <c r="G25" s="26"/>
      <c r="H25" s="26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63"/>
      <c r="T25" s="63"/>
    </row>
    <row r="26" spans="1:20" ht="12.75">
      <c r="A26" s="17"/>
      <c r="B26" s="27"/>
      <c r="C26" s="26" t="s">
        <v>31</v>
      </c>
      <c r="D26" s="26"/>
      <c r="E26" s="26"/>
      <c r="F26" s="26"/>
      <c r="G26" s="26"/>
      <c r="H26" s="26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63"/>
      <c r="T26" s="63"/>
    </row>
    <row r="27" spans="1:20" ht="12.75">
      <c r="A27" s="14"/>
      <c r="B27" s="24" t="s">
        <v>32</v>
      </c>
      <c r="C27" s="24"/>
      <c r="D27" s="24"/>
      <c r="E27" s="24"/>
      <c r="F27" s="24"/>
      <c r="G27" s="24"/>
      <c r="H27" s="24"/>
      <c r="I27" s="16"/>
      <c r="J27" s="16"/>
      <c r="K27" s="16"/>
      <c r="L27" s="16">
        <f>SUM(L28:L37)</f>
        <v>20</v>
      </c>
      <c r="M27" s="16"/>
      <c r="N27" s="16"/>
      <c r="O27" s="16"/>
      <c r="P27" s="16"/>
      <c r="Q27" s="16"/>
      <c r="R27" s="16"/>
      <c r="S27" s="63"/>
      <c r="T27" s="63"/>
    </row>
    <row r="28" spans="1:20" ht="12.75">
      <c r="A28" s="17"/>
      <c r="B28" s="25"/>
      <c r="C28" s="29" t="s">
        <v>33</v>
      </c>
      <c r="D28" s="29"/>
      <c r="E28" s="29"/>
      <c r="F28" s="29"/>
      <c r="G28" s="29"/>
      <c r="H28" s="29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63"/>
      <c r="T28" s="63"/>
    </row>
    <row r="29" spans="1:20" ht="12.75">
      <c r="A29" s="17"/>
      <c r="B29" s="27"/>
      <c r="C29" s="29" t="s">
        <v>34</v>
      </c>
      <c r="D29" s="29"/>
      <c r="E29" s="29"/>
      <c r="F29" s="29"/>
      <c r="G29" s="29"/>
      <c r="H29" s="29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63"/>
      <c r="T29" s="63"/>
    </row>
    <row r="30" spans="1:20" ht="12.75">
      <c r="A30" s="17"/>
      <c r="B30" s="27"/>
      <c r="C30" s="29" t="s">
        <v>35</v>
      </c>
      <c r="D30" s="29"/>
      <c r="E30" s="29"/>
      <c r="F30" s="29"/>
      <c r="G30" s="29"/>
      <c r="H30" s="29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63"/>
      <c r="T30" s="63"/>
    </row>
    <row r="31" spans="1:20" ht="12.75">
      <c r="A31" s="17"/>
      <c r="B31" s="27"/>
      <c r="C31" s="26" t="s">
        <v>36</v>
      </c>
      <c r="D31" s="26"/>
      <c r="E31" s="26"/>
      <c r="F31" s="26"/>
      <c r="G31" s="26"/>
      <c r="H31" s="26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63"/>
      <c r="T31" s="63"/>
    </row>
    <row r="32" spans="1:20" ht="12.75">
      <c r="A32" s="17"/>
      <c r="B32" s="27"/>
      <c r="C32" s="26" t="s">
        <v>37</v>
      </c>
      <c r="D32" s="26"/>
      <c r="E32" s="26"/>
      <c r="F32" s="26"/>
      <c r="G32" s="26"/>
      <c r="H32" s="26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63"/>
      <c r="T32" s="63"/>
    </row>
    <row r="33" spans="1:20" ht="12.75">
      <c r="A33" s="17"/>
      <c r="B33" s="27"/>
      <c r="C33" s="19" t="s">
        <v>38</v>
      </c>
      <c r="D33" s="19"/>
      <c r="E33" s="19"/>
      <c r="F33" s="19"/>
      <c r="G33" s="19"/>
      <c r="H33" s="19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63"/>
      <c r="T33" s="63"/>
    </row>
    <row r="34" spans="1:20" ht="12.75">
      <c r="A34" s="17"/>
      <c r="B34" s="27"/>
      <c r="C34" s="19" t="s">
        <v>39</v>
      </c>
      <c r="D34" s="19"/>
      <c r="E34" s="19"/>
      <c r="F34" s="19"/>
      <c r="G34" s="19"/>
      <c r="H34" s="19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63"/>
      <c r="T34" s="63"/>
    </row>
    <row r="35" spans="1:20" ht="12.75">
      <c r="A35" s="17"/>
      <c r="B35" s="27"/>
      <c r="C35" s="19" t="s">
        <v>40</v>
      </c>
      <c r="D35" s="19"/>
      <c r="E35" s="19"/>
      <c r="F35" s="19"/>
      <c r="G35" s="19"/>
      <c r="H35" s="19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63"/>
      <c r="T35" s="63"/>
    </row>
    <row r="36" spans="1:20" ht="12.75">
      <c r="A36" s="17"/>
      <c r="B36" s="27"/>
      <c r="C36" s="26" t="s">
        <v>41</v>
      </c>
      <c r="D36" s="26"/>
      <c r="E36" s="26"/>
      <c r="F36" s="26"/>
      <c r="G36" s="26"/>
      <c r="H36" s="26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63"/>
      <c r="T36" s="63"/>
    </row>
    <row r="37" spans="1:20" ht="12.75">
      <c r="A37" s="17"/>
      <c r="B37" s="30"/>
      <c r="C37" s="26" t="s">
        <v>42</v>
      </c>
      <c r="D37" s="26"/>
      <c r="E37" s="26"/>
      <c r="F37" s="26"/>
      <c r="G37" s="26"/>
      <c r="H37" s="26"/>
      <c r="I37" s="21"/>
      <c r="J37" s="21"/>
      <c r="K37" s="21"/>
      <c r="L37" s="21">
        <v>20</v>
      </c>
      <c r="M37" s="21"/>
      <c r="N37" s="21"/>
      <c r="O37" s="21"/>
      <c r="P37" s="21"/>
      <c r="Q37" s="21"/>
      <c r="R37" s="21"/>
      <c r="S37" s="63"/>
      <c r="T37" s="63"/>
    </row>
    <row r="38" spans="1:20" ht="12.75">
      <c r="A38" s="14"/>
      <c r="B38" s="24" t="s">
        <v>106</v>
      </c>
      <c r="C38" s="24"/>
      <c r="D38" s="24"/>
      <c r="E38" s="24"/>
      <c r="F38" s="24"/>
      <c r="G38" s="24"/>
      <c r="H38" s="24"/>
      <c r="I38" s="16"/>
      <c r="J38" s="16"/>
      <c r="K38" s="16"/>
      <c r="L38" s="21"/>
      <c r="M38" s="21"/>
      <c r="N38" s="21"/>
      <c r="O38" s="21"/>
      <c r="P38" s="21"/>
      <c r="Q38" s="21"/>
      <c r="R38" s="21"/>
      <c r="S38" s="63"/>
      <c r="T38" s="63"/>
    </row>
    <row r="39" spans="1:20" ht="12.75">
      <c r="A39" s="17"/>
      <c r="B39" s="31"/>
      <c r="C39" s="26" t="s">
        <v>44</v>
      </c>
      <c r="D39" s="26"/>
      <c r="E39" s="26"/>
      <c r="F39" s="26"/>
      <c r="G39" s="26"/>
      <c r="H39" s="26"/>
      <c r="I39" s="20"/>
      <c r="J39" s="20"/>
      <c r="K39" s="20"/>
      <c r="L39" s="21"/>
      <c r="M39" s="21"/>
      <c r="N39" s="21"/>
      <c r="O39" s="21"/>
      <c r="P39" s="21"/>
      <c r="Q39" s="21"/>
      <c r="R39" s="21"/>
      <c r="S39" s="63"/>
      <c r="T39" s="63"/>
    </row>
    <row r="40" spans="1:20" ht="12.75">
      <c r="A40" s="17"/>
      <c r="B40" s="32"/>
      <c r="C40" s="26" t="s">
        <v>45</v>
      </c>
      <c r="D40" s="26"/>
      <c r="E40" s="26"/>
      <c r="F40" s="26"/>
      <c r="G40" s="26"/>
      <c r="H40" s="26"/>
      <c r="I40" s="20"/>
      <c r="J40" s="20"/>
      <c r="K40" s="20"/>
      <c r="L40" s="21"/>
      <c r="M40" s="21"/>
      <c r="N40" s="21"/>
      <c r="O40" s="21"/>
      <c r="P40" s="21"/>
      <c r="Q40" s="21"/>
      <c r="R40" s="21"/>
      <c r="S40" s="63"/>
      <c r="T40" s="63"/>
    </row>
    <row r="41" spans="1:20" ht="12.75">
      <c r="A41" s="17"/>
      <c r="B41" s="32"/>
      <c r="C41" s="26" t="s">
        <v>46</v>
      </c>
      <c r="D41" s="26"/>
      <c r="E41" s="26"/>
      <c r="F41" s="26"/>
      <c r="G41" s="26"/>
      <c r="H41" s="26"/>
      <c r="I41" s="20"/>
      <c r="J41" s="20"/>
      <c r="K41" s="20"/>
      <c r="L41" s="21"/>
      <c r="M41" s="21"/>
      <c r="N41" s="21"/>
      <c r="O41" s="21"/>
      <c r="P41" s="21"/>
      <c r="Q41" s="21"/>
      <c r="R41" s="21"/>
      <c r="S41" s="63"/>
      <c r="T41" s="63"/>
    </row>
    <row r="42" spans="1:20" ht="12.75">
      <c r="A42" s="33"/>
      <c r="B42" s="33"/>
      <c r="C42" s="33"/>
      <c r="D42" s="33"/>
      <c r="E42" s="33"/>
      <c r="F42" s="33"/>
      <c r="G42" s="33"/>
      <c r="H42" s="33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63"/>
      <c r="T42" s="63"/>
    </row>
    <row r="43" spans="1:20" ht="12.75">
      <c r="A43" s="12" t="s">
        <v>47</v>
      </c>
      <c r="B43" s="12"/>
      <c r="C43" s="12"/>
      <c r="D43" s="12"/>
      <c r="E43" s="12"/>
      <c r="F43" s="12"/>
      <c r="G43" s="12"/>
      <c r="H43" s="12"/>
      <c r="I43" s="13"/>
      <c r="J43" s="13"/>
      <c r="K43" s="13"/>
      <c r="L43" s="21"/>
      <c r="M43" s="21"/>
      <c r="N43" s="21"/>
      <c r="O43" s="21"/>
      <c r="P43" s="21"/>
      <c r="Q43" s="21"/>
      <c r="R43" s="21"/>
      <c r="S43" s="63"/>
      <c r="T43" s="63"/>
    </row>
    <row r="44" spans="1:20" ht="12.75">
      <c r="A44" s="34"/>
      <c r="B44" s="35" t="s">
        <v>48</v>
      </c>
      <c r="C44" s="35"/>
      <c r="D44" s="35"/>
      <c r="E44" s="35"/>
      <c r="F44" s="35"/>
      <c r="G44" s="35"/>
      <c r="H44" s="35"/>
      <c r="I44" s="13"/>
      <c r="J44" s="13"/>
      <c r="K44" s="13"/>
      <c r="L44" s="21"/>
      <c r="M44" s="21"/>
      <c r="N44" s="21"/>
      <c r="O44" s="21"/>
      <c r="P44" s="21"/>
      <c r="Q44" s="21"/>
      <c r="R44" s="21"/>
      <c r="S44" s="63"/>
      <c r="T44" s="63"/>
    </row>
    <row r="45" spans="1:20" ht="12.75" customHeight="1">
      <c r="A45" s="36"/>
      <c r="B45" s="27"/>
      <c r="C45" s="37" t="s">
        <v>49</v>
      </c>
      <c r="D45" s="37"/>
      <c r="E45" s="37"/>
      <c r="F45" s="37"/>
      <c r="G45" s="37"/>
      <c r="H45" s="37"/>
      <c r="I45" s="13"/>
      <c r="J45" s="13"/>
      <c r="K45" s="13"/>
      <c r="L45" s="21"/>
      <c r="M45" s="21"/>
      <c r="N45" s="21"/>
      <c r="O45" s="21"/>
      <c r="P45" s="21"/>
      <c r="Q45" s="21"/>
      <c r="R45" s="21"/>
      <c r="S45" s="63"/>
      <c r="T45" s="63"/>
    </row>
    <row r="46" spans="1:20" ht="12.75">
      <c r="A46" s="36"/>
      <c r="B46" s="27"/>
      <c r="C46" s="19" t="s">
        <v>21</v>
      </c>
      <c r="D46" s="19"/>
      <c r="E46" s="19"/>
      <c r="F46" s="19"/>
      <c r="G46" s="19"/>
      <c r="H46" s="19"/>
      <c r="I46" s="13"/>
      <c r="J46" s="13"/>
      <c r="K46" s="13"/>
      <c r="L46" s="21"/>
      <c r="M46" s="21"/>
      <c r="N46" s="21"/>
      <c r="O46" s="21"/>
      <c r="P46" s="21"/>
      <c r="Q46" s="21"/>
      <c r="R46" s="21"/>
      <c r="S46" s="63"/>
      <c r="T46" s="63"/>
    </row>
    <row r="47" spans="1:20" ht="12.75">
      <c r="A47" s="36"/>
      <c r="B47" s="27"/>
      <c r="C47" s="19" t="s">
        <v>22</v>
      </c>
      <c r="D47" s="19"/>
      <c r="E47" s="19"/>
      <c r="F47" s="19"/>
      <c r="G47" s="19"/>
      <c r="H47" s="19"/>
      <c r="I47" s="13"/>
      <c r="J47" s="13"/>
      <c r="K47" s="13"/>
      <c r="L47" s="21"/>
      <c r="M47" s="21"/>
      <c r="N47" s="21"/>
      <c r="O47" s="21"/>
      <c r="P47" s="21"/>
      <c r="Q47" s="21"/>
      <c r="R47" s="21"/>
      <c r="S47" s="63"/>
      <c r="T47" s="63"/>
    </row>
    <row r="48" spans="1:20" ht="12.75">
      <c r="A48" s="36"/>
      <c r="B48" s="27"/>
      <c r="C48" s="38" t="s">
        <v>23</v>
      </c>
      <c r="D48" s="38"/>
      <c r="E48" s="38"/>
      <c r="F48" s="38"/>
      <c r="G48" s="38"/>
      <c r="H48" s="38"/>
      <c r="I48" s="13"/>
      <c r="J48" s="13"/>
      <c r="K48" s="13"/>
      <c r="L48" s="21"/>
      <c r="M48" s="21"/>
      <c r="N48" s="21"/>
      <c r="O48" s="21"/>
      <c r="P48" s="21"/>
      <c r="Q48" s="21"/>
      <c r="R48" s="21"/>
      <c r="S48" s="63"/>
      <c r="T48" s="63"/>
    </row>
    <row r="49" spans="1:20" ht="12.75">
      <c r="A49" s="36"/>
      <c r="B49" s="27"/>
      <c r="C49" s="19" t="s">
        <v>50</v>
      </c>
      <c r="D49" s="19"/>
      <c r="E49" s="19"/>
      <c r="F49" s="19"/>
      <c r="G49" s="19"/>
      <c r="H49" s="19"/>
      <c r="I49" s="13"/>
      <c r="J49" s="13"/>
      <c r="K49" s="13"/>
      <c r="L49" s="21"/>
      <c r="M49" s="21"/>
      <c r="N49" s="21"/>
      <c r="O49" s="21"/>
      <c r="P49" s="21"/>
      <c r="Q49" s="21"/>
      <c r="R49" s="21"/>
      <c r="S49" s="63"/>
      <c r="T49" s="63"/>
    </row>
    <row r="50" spans="1:20" ht="12.75">
      <c r="A50" s="14"/>
      <c r="B50" s="15" t="s">
        <v>51</v>
      </c>
      <c r="C50" s="15"/>
      <c r="D50" s="15"/>
      <c r="E50" s="15"/>
      <c r="F50" s="15"/>
      <c r="G50" s="15"/>
      <c r="H50" s="15"/>
      <c r="I50" s="13"/>
      <c r="J50" s="13"/>
      <c r="K50" s="13"/>
      <c r="L50" s="21"/>
      <c r="M50" s="21"/>
      <c r="N50" s="21"/>
      <c r="O50" s="21"/>
      <c r="P50" s="21"/>
      <c r="Q50" s="21"/>
      <c r="R50" s="21"/>
      <c r="S50" s="63"/>
      <c r="T50" s="63"/>
    </row>
    <row r="51" spans="1:20" ht="12.75">
      <c r="A51" s="17"/>
      <c r="B51" s="18"/>
      <c r="C51" s="19" t="s">
        <v>52</v>
      </c>
      <c r="D51" s="19"/>
      <c r="E51" s="19"/>
      <c r="F51" s="19"/>
      <c r="G51" s="19"/>
      <c r="H51" s="19"/>
      <c r="I51" s="13"/>
      <c r="J51" s="13"/>
      <c r="K51" s="13"/>
      <c r="L51" s="21"/>
      <c r="M51" s="21"/>
      <c r="N51" s="21"/>
      <c r="O51" s="21"/>
      <c r="P51" s="21"/>
      <c r="Q51" s="21"/>
      <c r="R51" s="21"/>
      <c r="S51" s="63"/>
      <c r="T51" s="63"/>
    </row>
    <row r="52" spans="1:20" ht="12.75">
      <c r="A52" s="17"/>
      <c r="B52" s="22"/>
      <c r="C52" s="19" t="s">
        <v>53</v>
      </c>
      <c r="D52" s="19"/>
      <c r="E52" s="19"/>
      <c r="F52" s="19"/>
      <c r="G52" s="19"/>
      <c r="H52" s="19"/>
      <c r="I52" s="13"/>
      <c r="J52" s="13"/>
      <c r="K52" s="13"/>
      <c r="L52" s="21"/>
      <c r="M52" s="21"/>
      <c r="N52" s="21"/>
      <c r="O52" s="21"/>
      <c r="P52" s="21"/>
      <c r="Q52" s="21"/>
      <c r="R52" s="21"/>
      <c r="S52" s="63"/>
      <c r="T52" s="63"/>
    </row>
    <row r="53" spans="1:20" ht="12.75">
      <c r="A53" s="17"/>
      <c r="B53" s="22"/>
      <c r="C53" s="19" t="s">
        <v>54</v>
      </c>
      <c r="D53" s="19"/>
      <c r="E53" s="19"/>
      <c r="F53" s="19"/>
      <c r="G53" s="19"/>
      <c r="H53" s="19"/>
      <c r="I53" s="13"/>
      <c r="J53" s="13"/>
      <c r="K53" s="13"/>
      <c r="L53" s="21"/>
      <c r="M53" s="21"/>
      <c r="N53" s="21"/>
      <c r="O53" s="21"/>
      <c r="P53" s="21"/>
      <c r="Q53" s="21"/>
      <c r="R53" s="21"/>
      <c r="S53" s="63"/>
      <c r="T53" s="63"/>
    </row>
    <row r="54" spans="1:20" ht="12.75">
      <c r="A54" s="17"/>
      <c r="B54" s="27"/>
      <c r="C54" s="26" t="s">
        <v>55</v>
      </c>
      <c r="D54" s="26"/>
      <c r="E54" s="26"/>
      <c r="F54" s="26"/>
      <c r="G54" s="26"/>
      <c r="H54" s="26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63"/>
      <c r="T54" s="63"/>
    </row>
    <row r="55" spans="1:20" ht="12.75">
      <c r="A55" s="17"/>
      <c r="B55" s="27"/>
      <c r="C55" s="26" t="s">
        <v>56</v>
      </c>
      <c r="D55" s="26"/>
      <c r="E55" s="26"/>
      <c r="F55" s="26"/>
      <c r="G55" s="26"/>
      <c r="H55" s="26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63"/>
      <c r="T55" s="63"/>
    </row>
    <row r="56" spans="1:20" ht="12.75">
      <c r="A56" s="14"/>
      <c r="B56" s="24" t="s">
        <v>57</v>
      </c>
      <c r="C56" s="24"/>
      <c r="D56" s="24"/>
      <c r="E56" s="24"/>
      <c r="F56" s="24"/>
      <c r="G56" s="24"/>
      <c r="H56" s="24"/>
      <c r="I56" s="16"/>
      <c r="J56" s="16"/>
      <c r="K56" s="16"/>
      <c r="L56" s="21"/>
      <c r="M56" s="21"/>
      <c r="N56" s="21"/>
      <c r="O56" s="21"/>
      <c r="P56" s="21"/>
      <c r="Q56" s="21"/>
      <c r="R56" s="21"/>
      <c r="S56" s="63"/>
      <c r="T56" s="63"/>
    </row>
    <row r="57" spans="1:20" ht="12.75">
      <c r="A57" s="17"/>
      <c r="B57" s="31"/>
      <c r="C57" s="26" t="s">
        <v>44</v>
      </c>
      <c r="D57" s="26"/>
      <c r="E57" s="26"/>
      <c r="F57" s="26"/>
      <c r="G57" s="26"/>
      <c r="H57" s="26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63"/>
      <c r="T57" s="63"/>
    </row>
    <row r="58" spans="1:20" ht="12.75">
      <c r="A58" s="17"/>
      <c r="B58" s="32"/>
      <c r="C58" s="26" t="s">
        <v>45</v>
      </c>
      <c r="D58" s="26"/>
      <c r="E58" s="26"/>
      <c r="F58" s="26"/>
      <c r="G58" s="26"/>
      <c r="H58" s="26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63"/>
      <c r="T58" s="63"/>
    </row>
    <row r="59" spans="1:20" ht="12.75">
      <c r="A59" s="17"/>
      <c r="B59" s="32"/>
      <c r="C59" s="26" t="s">
        <v>58</v>
      </c>
      <c r="D59" s="26"/>
      <c r="E59" s="26"/>
      <c r="F59" s="26"/>
      <c r="G59" s="26"/>
      <c r="H59" s="26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63"/>
      <c r="T59" s="63"/>
    </row>
    <row r="60" spans="1:20" ht="12.75">
      <c r="A60" s="33"/>
      <c r="B60" s="33"/>
      <c r="C60" s="33"/>
      <c r="D60" s="33"/>
      <c r="E60" s="33"/>
      <c r="F60" s="33"/>
      <c r="G60" s="33"/>
      <c r="H60" s="33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63"/>
      <c r="T60" s="63"/>
    </row>
    <row r="61" spans="1:20" ht="12.75">
      <c r="A61" s="12" t="s">
        <v>59</v>
      </c>
      <c r="B61" s="12"/>
      <c r="C61" s="12"/>
      <c r="D61" s="12"/>
      <c r="E61" s="12"/>
      <c r="F61" s="12"/>
      <c r="G61" s="12"/>
      <c r="H61" s="12"/>
      <c r="I61" s="13"/>
      <c r="J61" s="13"/>
      <c r="K61" s="13"/>
      <c r="L61" s="13">
        <f>L12+L43</f>
        <v>20</v>
      </c>
      <c r="M61" s="21"/>
      <c r="N61" s="21"/>
      <c r="O61" s="13"/>
      <c r="P61" s="13"/>
      <c r="Q61" s="13"/>
      <c r="R61" s="13"/>
      <c r="S61" s="64"/>
      <c r="T61" s="64"/>
    </row>
    <row r="62" spans="1:20" ht="12.75">
      <c r="A62" s="12"/>
      <c r="B62" s="12"/>
      <c r="C62" s="12"/>
      <c r="D62" s="12"/>
      <c r="E62" s="12"/>
      <c r="F62" s="12"/>
      <c r="G62" s="12"/>
      <c r="H62" s="12"/>
      <c r="I62" s="13"/>
      <c r="J62" s="13"/>
      <c r="K62" s="13"/>
      <c r="L62" s="21"/>
      <c r="M62" s="21"/>
      <c r="N62" s="21"/>
      <c r="O62" s="21"/>
      <c r="P62" s="21"/>
      <c r="Q62" s="21"/>
      <c r="R62" s="21"/>
      <c r="S62" s="63"/>
      <c r="T62" s="63"/>
    </row>
    <row r="63" spans="1:20" ht="25.5" customHeight="1">
      <c r="A63" s="39" t="s">
        <v>60</v>
      </c>
      <c r="B63" s="39"/>
      <c r="C63" s="39"/>
      <c r="D63" s="39"/>
      <c r="E63" s="39"/>
      <c r="F63" s="39"/>
      <c r="G63" s="39"/>
      <c r="H63" s="39"/>
      <c r="I63" s="40"/>
      <c r="J63" s="40"/>
      <c r="K63" s="40"/>
      <c r="L63" s="40">
        <f>L64+L65</f>
        <v>1016</v>
      </c>
      <c r="M63" s="40"/>
      <c r="N63" s="40"/>
      <c r="O63" s="40"/>
      <c r="P63" s="40"/>
      <c r="Q63" s="40"/>
      <c r="R63" s="40"/>
      <c r="S63" s="64"/>
      <c r="T63" s="64"/>
    </row>
    <row r="64" spans="1:20" ht="12.75">
      <c r="A64" s="41"/>
      <c r="B64" s="26" t="s">
        <v>61</v>
      </c>
      <c r="C64" s="26"/>
      <c r="D64" s="26"/>
      <c r="E64" s="26"/>
      <c r="F64" s="26"/>
      <c r="G64" s="26"/>
      <c r="H64" s="26"/>
      <c r="I64" s="21"/>
      <c r="J64" s="21"/>
      <c r="K64" s="21"/>
      <c r="L64" s="21">
        <v>1016</v>
      </c>
      <c r="M64" s="21"/>
      <c r="N64" s="21"/>
      <c r="O64" s="21"/>
      <c r="P64" s="21"/>
      <c r="Q64" s="21"/>
      <c r="R64" s="21"/>
      <c r="S64" s="63"/>
      <c r="T64" s="63"/>
    </row>
    <row r="65" spans="1:20" ht="12.75">
      <c r="A65" s="14"/>
      <c r="B65" s="26" t="s">
        <v>62</v>
      </c>
      <c r="C65" s="26"/>
      <c r="D65" s="26"/>
      <c r="E65" s="26"/>
      <c r="F65" s="26"/>
      <c r="G65" s="26"/>
      <c r="H65" s="26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63"/>
      <c r="T65" s="63"/>
    </row>
    <row r="66" spans="1:20" ht="12.75">
      <c r="A66" s="33"/>
      <c r="B66" s="33"/>
      <c r="C66" s="33"/>
      <c r="D66" s="33"/>
      <c r="E66" s="33"/>
      <c r="F66" s="33"/>
      <c r="G66" s="33"/>
      <c r="H66" s="33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63"/>
      <c r="T66" s="63"/>
    </row>
    <row r="67" spans="1:20" ht="12.75">
      <c r="A67" s="12" t="s">
        <v>63</v>
      </c>
      <c r="B67" s="12"/>
      <c r="C67" s="12"/>
      <c r="D67" s="12"/>
      <c r="E67" s="12"/>
      <c r="F67" s="12"/>
      <c r="G67" s="12"/>
      <c r="H67" s="12"/>
      <c r="I67" s="13">
        <f>I68+I77</f>
        <v>38450</v>
      </c>
      <c r="J67" s="13"/>
      <c r="K67" s="21"/>
      <c r="L67" s="13">
        <f>L68+L77</f>
        <v>37089</v>
      </c>
      <c r="M67" s="13"/>
      <c r="N67" s="13"/>
      <c r="O67" s="21"/>
      <c r="P67" s="21"/>
      <c r="Q67" s="21"/>
      <c r="R67" s="21"/>
      <c r="S67" s="63"/>
      <c r="T67" s="63"/>
    </row>
    <row r="68" spans="1:20" ht="12.75">
      <c r="A68" s="41"/>
      <c r="B68" s="26" t="s">
        <v>64</v>
      </c>
      <c r="C68" s="26"/>
      <c r="D68" s="26"/>
      <c r="E68" s="26"/>
      <c r="F68" s="26"/>
      <c r="G68" s="26"/>
      <c r="H68" s="26"/>
      <c r="I68" s="21">
        <f>SUM(I69:I76)</f>
        <v>34870</v>
      </c>
      <c r="J68" s="21"/>
      <c r="K68" s="21"/>
      <c r="L68" s="21">
        <f>SUM(L69:L76)</f>
        <v>34159</v>
      </c>
      <c r="M68" s="21"/>
      <c r="N68" s="21"/>
      <c r="O68" s="21"/>
      <c r="P68" s="21"/>
      <c r="Q68" s="21"/>
      <c r="R68" s="21"/>
      <c r="S68" s="63"/>
      <c r="T68" s="63"/>
    </row>
    <row r="69" spans="1:20" ht="12.75">
      <c r="A69" s="17"/>
      <c r="B69" s="42"/>
      <c r="C69" s="26" t="s">
        <v>65</v>
      </c>
      <c r="D69" s="26"/>
      <c r="E69" s="26"/>
      <c r="F69" s="26"/>
      <c r="G69" s="26"/>
      <c r="H69" s="26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63"/>
      <c r="T69" s="63"/>
    </row>
    <row r="70" spans="1:20" ht="12.75">
      <c r="A70" s="17"/>
      <c r="B70" s="43"/>
      <c r="C70" s="26" t="s">
        <v>66</v>
      </c>
      <c r="D70" s="26"/>
      <c r="E70" s="26"/>
      <c r="F70" s="26"/>
      <c r="G70" s="26"/>
      <c r="H70" s="26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63"/>
      <c r="T70" s="63"/>
    </row>
    <row r="71" spans="1:20" ht="12.75">
      <c r="A71" s="17"/>
      <c r="B71" s="43"/>
      <c r="C71" s="26" t="s">
        <v>67</v>
      </c>
      <c r="D71" s="26"/>
      <c r="E71" s="26"/>
      <c r="F71" s="26"/>
      <c r="G71" s="26"/>
      <c r="H71" s="26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63"/>
      <c r="T71" s="63"/>
    </row>
    <row r="72" spans="1:20" ht="12.75">
      <c r="A72" s="17"/>
      <c r="B72" s="43"/>
      <c r="C72" s="19" t="s">
        <v>68</v>
      </c>
      <c r="D72" s="19"/>
      <c r="E72" s="19"/>
      <c r="F72" s="19"/>
      <c r="G72" s="19"/>
      <c r="H72" s="19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63"/>
      <c r="T72" s="63"/>
    </row>
    <row r="73" spans="1:20" ht="12.75">
      <c r="A73" s="17"/>
      <c r="B73" s="43"/>
      <c r="C73" s="26" t="s">
        <v>69</v>
      </c>
      <c r="D73" s="26"/>
      <c r="E73" s="26"/>
      <c r="F73" s="26"/>
      <c r="G73" s="26"/>
      <c r="H73" s="26"/>
      <c r="I73" s="21">
        <v>34870</v>
      </c>
      <c r="J73" s="21"/>
      <c r="K73" s="21"/>
      <c r="L73" s="21">
        <v>34159</v>
      </c>
      <c r="M73" s="21"/>
      <c r="N73" s="21"/>
      <c r="O73" s="21"/>
      <c r="P73" s="21"/>
      <c r="Q73" s="21"/>
      <c r="R73" s="21"/>
      <c r="S73" s="63"/>
      <c r="T73" s="63"/>
    </row>
    <row r="74" spans="1:20" ht="12.75">
      <c r="A74" s="17"/>
      <c r="B74" s="43"/>
      <c r="C74" s="26" t="s">
        <v>70</v>
      </c>
      <c r="D74" s="26"/>
      <c r="E74" s="26"/>
      <c r="F74" s="26"/>
      <c r="G74" s="26"/>
      <c r="H74" s="26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63"/>
      <c r="T74" s="63"/>
    </row>
    <row r="75" spans="1:20" ht="12.75">
      <c r="A75" s="17"/>
      <c r="B75" s="43"/>
      <c r="C75" s="26" t="s">
        <v>71</v>
      </c>
      <c r="D75" s="26"/>
      <c r="E75" s="26"/>
      <c r="F75" s="26"/>
      <c r="G75" s="26"/>
      <c r="H75" s="26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63"/>
      <c r="T75" s="63"/>
    </row>
    <row r="76" spans="1:20" ht="12.75">
      <c r="A76" s="17"/>
      <c r="B76" s="44"/>
      <c r="C76" s="26" t="s">
        <v>72</v>
      </c>
      <c r="D76" s="26"/>
      <c r="E76" s="26"/>
      <c r="F76" s="26"/>
      <c r="G76" s="26"/>
      <c r="H76" s="26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63"/>
      <c r="T76" s="63"/>
    </row>
    <row r="77" spans="1:20" ht="12.75">
      <c r="A77" s="14"/>
      <c r="B77" s="29" t="s">
        <v>73</v>
      </c>
      <c r="C77" s="29"/>
      <c r="D77" s="29"/>
      <c r="E77" s="29"/>
      <c r="F77" s="29"/>
      <c r="G77" s="29"/>
      <c r="H77" s="29"/>
      <c r="I77" s="21">
        <f>SUM(I78:I85)</f>
        <v>3580</v>
      </c>
      <c r="J77" s="21"/>
      <c r="K77" s="21"/>
      <c r="L77" s="21">
        <f>SUM(L78:L86)</f>
        <v>2930</v>
      </c>
      <c r="M77" s="21"/>
      <c r="N77" s="21"/>
      <c r="O77" s="21"/>
      <c r="P77" s="21"/>
      <c r="Q77" s="21"/>
      <c r="R77" s="21"/>
      <c r="S77" s="63"/>
      <c r="T77" s="63"/>
    </row>
    <row r="78" spans="1:20" ht="12.75">
      <c r="A78" s="17"/>
      <c r="B78" s="45"/>
      <c r="C78" s="26" t="s">
        <v>65</v>
      </c>
      <c r="D78" s="26"/>
      <c r="E78" s="26"/>
      <c r="F78" s="26"/>
      <c r="G78" s="26"/>
      <c r="H78" s="26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63"/>
      <c r="T78" s="63"/>
    </row>
    <row r="79" spans="1:20" ht="12.75">
      <c r="A79" s="17"/>
      <c r="B79" s="46"/>
      <c r="C79" s="26" t="s">
        <v>66</v>
      </c>
      <c r="D79" s="26"/>
      <c r="E79" s="26"/>
      <c r="F79" s="26"/>
      <c r="G79" s="26"/>
      <c r="H79" s="26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63"/>
      <c r="T79" s="63"/>
    </row>
    <row r="80" spans="1:20" ht="12.75">
      <c r="A80" s="17"/>
      <c r="B80" s="46"/>
      <c r="C80" s="26" t="s">
        <v>67</v>
      </c>
      <c r="D80" s="26"/>
      <c r="E80" s="26"/>
      <c r="F80" s="26"/>
      <c r="G80" s="26"/>
      <c r="H80" s="26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63"/>
      <c r="T80" s="63"/>
    </row>
    <row r="81" spans="1:20" ht="12.75">
      <c r="A81" s="17"/>
      <c r="B81" s="46"/>
      <c r="C81" s="19" t="s">
        <v>68</v>
      </c>
      <c r="D81" s="19"/>
      <c r="E81" s="19"/>
      <c r="F81" s="19"/>
      <c r="G81" s="19"/>
      <c r="H81" s="19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63"/>
      <c r="T81" s="63"/>
    </row>
    <row r="82" spans="1:20" ht="12.75">
      <c r="A82" s="17"/>
      <c r="B82" s="46"/>
      <c r="C82" s="26" t="s">
        <v>69</v>
      </c>
      <c r="D82" s="26"/>
      <c r="E82" s="26"/>
      <c r="F82" s="26"/>
      <c r="G82" s="26"/>
      <c r="H82" s="26"/>
      <c r="I82" s="21">
        <v>3580</v>
      </c>
      <c r="J82" s="21"/>
      <c r="K82" s="21"/>
      <c r="L82" s="21">
        <v>2930</v>
      </c>
      <c r="M82" s="21"/>
      <c r="N82" s="21"/>
      <c r="O82" s="21"/>
      <c r="P82" s="21"/>
      <c r="Q82" s="21"/>
      <c r="R82" s="21"/>
      <c r="S82" s="63"/>
      <c r="T82" s="63"/>
    </row>
    <row r="83" spans="1:20" ht="12.75">
      <c r="A83" s="17"/>
      <c r="B83" s="46"/>
      <c r="C83" s="26" t="s">
        <v>70</v>
      </c>
      <c r="D83" s="26"/>
      <c r="E83" s="26"/>
      <c r="F83" s="26"/>
      <c r="G83" s="26"/>
      <c r="H83" s="26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63"/>
      <c r="T83" s="63"/>
    </row>
    <row r="84" spans="1:20" ht="12.75">
      <c r="A84" s="17"/>
      <c r="B84" s="46"/>
      <c r="C84" s="26" t="s">
        <v>71</v>
      </c>
      <c r="D84" s="26"/>
      <c r="E84" s="26"/>
      <c r="F84" s="26"/>
      <c r="G84" s="26"/>
      <c r="H84" s="26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63"/>
      <c r="T84" s="63"/>
    </row>
    <row r="85" spans="1:20" ht="12.75">
      <c r="A85" s="17"/>
      <c r="B85" s="46"/>
      <c r="C85" s="26" t="s">
        <v>72</v>
      </c>
      <c r="D85" s="26"/>
      <c r="E85" s="26"/>
      <c r="F85" s="26"/>
      <c r="G85" s="26"/>
      <c r="H85" s="26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63"/>
      <c r="T85" s="63"/>
    </row>
    <row r="86" spans="1:20" ht="12.75">
      <c r="A86" s="33"/>
      <c r="B86" s="33"/>
      <c r="C86" s="33"/>
      <c r="D86" s="33"/>
      <c r="E86" s="33"/>
      <c r="F86" s="33"/>
      <c r="G86" s="33"/>
      <c r="H86" s="33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63"/>
      <c r="T86" s="63"/>
    </row>
    <row r="87" spans="1:20" ht="12.75">
      <c r="A87" s="12" t="s">
        <v>74</v>
      </c>
      <c r="B87" s="12"/>
      <c r="C87" s="12"/>
      <c r="D87" s="12"/>
      <c r="E87" s="12"/>
      <c r="F87" s="12"/>
      <c r="G87" s="12"/>
      <c r="H87" s="12"/>
      <c r="I87" s="13">
        <f>I61+I63+I67</f>
        <v>38450</v>
      </c>
      <c r="J87" s="13"/>
      <c r="K87" s="13"/>
      <c r="L87" s="13">
        <f>L61+L63+L67</f>
        <v>38125</v>
      </c>
      <c r="M87" s="13"/>
      <c r="N87" s="13"/>
      <c r="O87" s="21"/>
      <c r="P87" s="21"/>
      <c r="Q87" s="21"/>
      <c r="R87" s="21"/>
      <c r="S87" s="63"/>
      <c r="T87" s="63"/>
    </row>
    <row r="88" spans="1:20" ht="12.75">
      <c r="A88" s="70"/>
      <c r="B88" s="70"/>
      <c r="C88" s="70"/>
      <c r="D88" s="70"/>
      <c r="E88" s="70"/>
      <c r="F88" s="70"/>
      <c r="G88" s="70"/>
      <c r="H88" s="70"/>
      <c r="I88" s="71"/>
      <c r="J88" s="71"/>
      <c r="K88" s="71"/>
      <c r="L88" s="72"/>
      <c r="M88" s="72"/>
      <c r="N88" s="72"/>
      <c r="O88" s="72"/>
      <c r="P88" s="72"/>
      <c r="Q88" s="72"/>
      <c r="R88" s="72"/>
      <c r="S88" s="4"/>
      <c r="T88" s="4"/>
    </row>
    <row r="89" spans="16:17" ht="12.75">
      <c r="P89" s="1"/>
      <c r="Q89" s="1" t="s">
        <v>11</v>
      </c>
    </row>
    <row r="90" spans="1:20" ht="12.75" customHeight="1">
      <c r="A90" s="9" t="s">
        <v>12</v>
      </c>
      <c r="B90" s="9"/>
      <c r="C90" s="9"/>
      <c r="D90" s="9"/>
      <c r="E90" s="9"/>
      <c r="F90" s="9"/>
      <c r="G90" s="9"/>
      <c r="H90" s="9"/>
      <c r="I90" s="62" t="s">
        <v>13</v>
      </c>
      <c r="J90" s="62"/>
      <c r="K90" s="62"/>
      <c r="L90" s="62" t="s">
        <v>14</v>
      </c>
      <c r="M90" s="62"/>
      <c r="N90" s="62"/>
      <c r="O90" s="11" t="s">
        <v>15</v>
      </c>
      <c r="P90" s="11"/>
      <c r="Q90" s="11"/>
      <c r="R90" s="62" t="s">
        <v>16</v>
      </c>
      <c r="S90" s="62"/>
      <c r="T90" s="62"/>
    </row>
    <row r="91" spans="1:20" ht="51">
      <c r="A91" s="9"/>
      <c r="B91" s="9"/>
      <c r="C91" s="9"/>
      <c r="D91" s="9"/>
      <c r="E91" s="9"/>
      <c r="F91" s="9"/>
      <c r="G91" s="9"/>
      <c r="H91" s="9"/>
      <c r="I91" s="62" t="s">
        <v>97</v>
      </c>
      <c r="J91" s="62" t="s">
        <v>98</v>
      </c>
      <c r="K91" s="62" t="s">
        <v>99</v>
      </c>
      <c r="L91" s="62" t="s">
        <v>97</v>
      </c>
      <c r="M91" s="62" t="s">
        <v>98</v>
      </c>
      <c r="N91" s="62" t="s">
        <v>99</v>
      </c>
      <c r="O91" s="62" t="s">
        <v>97</v>
      </c>
      <c r="P91" s="62" t="s">
        <v>98</v>
      </c>
      <c r="Q91" s="62" t="s">
        <v>99</v>
      </c>
      <c r="R91" s="62" t="s">
        <v>97</v>
      </c>
      <c r="S91" s="62" t="s">
        <v>98</v>
      </c>
      <c r="T91" s="62" t="s">
        <v>99</v>
      </c>
    </row>
    <row r="92" spans="1:20" ht="12.75">
      <c r="A92" s="50" t="s">
        <v>77</v>
      </c>
      <c r="B92" s="51"/>
      <c r="C92" s="51"/>
      <c r="D92" s="51"/>
      <c r="E92" s="51"/>
      <c r="F92" s="51"/>
      <c r="G92" s="54"/>
      <c r="H92" s="73"/>
      <c r="I92" s="13">
        <f>SUM(I93:I97)</f>
        <v>34870</v>
      </c>
      <c r="J92" s="21"/>
      <c r="K92" s="21"/>
      <c r="L92" s="13">
        <f>SUM(L93:L97)</f>
        <v>35195</v>
      </c>
      <c r="M92" s="21"/>
      <c r="N92" s="21"/>
      <c r="O92" s="21"/>
      <c r="P92" s="21"/>
      <c r="Q92" s="21"/>
      <c r="R92" s="63"/>
      <c r="S92" s="63"/>
      <c r="T92" s="63"/>
    </row>
    <row r="93" spans="1:20" ht="12.75">
      <c r="A93" s="17"/>
      <c r="B93" s="53" t="s">
        <v>78</v>
      </c>
      <c r="C93" s="54"/>
      <c r="D93" s="51"/>
      <c r="E93" s="51"/>
      <c r="F93" s="51"/>
      <c r="G93" s="54"/>
      <c r="H93" s="73"/>
      <c r="I93" s="21">
        <v>20814</v>
      </c>
      <c r="J93" s="21"/>
      <c r="K93" s="21"/>
      <c r="L93" s="21">
        <v>21070</v>
      </c>
      <c r="M93" s="21"/>
      <c r="N93" s="21"/>
      <c r="O93" s="21"/>
      <c r="P93" s="21"/>
      <c r="Q93" s="21"/>
      <c r="R93" s="63"/>
      <c r="S93" s="63"/>
      <c r="T93" s="63"/>
    </row>
    <row r="94" spans="1:20" ht="12.75">
      <c r="A94" s="17"/>
      <c r="B94" s="53" t="s">
        <v>79</v>
      </c>
      <c r="C94" s="51"/>
      <c r="D94" s="51"/>
      <c r="E94" s="51"/>
      <c r="F94" s="51"/>
      <c r="G94" s="54"/>
      <c r="H94" s="73"/>
      <c r="I94" s="21">
        <v>5751</v>
      </c>
      <c r="J94" s="21"/>
      <c r="K94" s="21"/>
      <c r="L94" s="21">
        <v>5472</v>
      </c>
      <c r="M94" s="21"/>
      <c r="N94" s="21"/>
      <c r="O94" s="21"/>
      <c r="P94" s="21"/>
      <c r="Q94" s="21"/>
      <c r="R94" s="63"/>
      <c r="S94" s="63"/>
      <c r="T94" s="63"/>
    </row>
    <row r="95" spans="1:20" ht="12.75">
      <c r="A95" s="17"/>
      <c r="B95" s="53" t="s">
        <v>80</v>
      </c>
      <c r="C95" s="51"/>
      <c r="D95" s="51"/>
      <c r="E95" s="51"/>
      <c r="F95" s="51"/>
      <c r="G95" s="54"/>
      <c r="H95" s="73"/>
      <c r="I95" s="21">
        <v>8305</v>
      </c>
      <c r="J95" s="21"/>
      <c r="K95" s="21"/>
      <c r="L95" s="21">
        <v>8305</v>
      </c>
      <c r="M95" s="21"/>
      <c r="N95" s="21"/>
      <c r="O95" s="21"/>
      <c r="P95" s="21"/>
      <c r="Q95" s="21"/>
      <c r="R95" s="63"/>
      <c r="S95" s="63"/>
      <c r="T95" s="63"/>
    </row>
    <row r="96" spans="1:20" ht="12.75">
      <c r="A96" s="17"/>
      <c r="B96" s="53" t="s">
        <v>81</v>
      </c>
      <c r="C96" s="51"/>
      <c r="D96" s="51"/>
      <c r="E96" s="51"/>
      <c r="F96" s="51"/>
      <c r="G96" s="54"/>
      <c r="H96" s="73"/>
      <c r="I96" s="21"/>
      <c r="J96" s="21"/>
      <c r="K96" s="21"/>
      <c r="L96" s="21"/>
      <c r="M96" s="21"/>
      <c r="N96" s="21"/>
      <c r="O96" s="21"/>
      <c r="P96" s="21"/>
      <c r="Q96" s="21"/>
      <c r="R96" s="63"/>
      <c r="S96" s="63"/>
      <c r="T96" s="63"/>
    </row>
    <row r="97" spans="1:20" ht="12.75">
      <c r="A97" s="17"/>
      <c r="B97" s="53" t="s">
        <v>82</v>
      </c>
      <c r="C97" s="51"/>
      <c r="D97" s="51"/>
      <c r="E97" s="51"/>
      <c r="F97" s="51"/>
      <c r="G97" s="54"/>
      <c r="H97" s="73"/>
      <c r="I97" s="21"/>
      <c r="J97" s="21"/>
      <c r="K97" s="21"/>
      <c r="L97" s="21">
        <v>348</v>
      </c>
      <c r="M97" s="21"/>
      <c r="N97" s="21"/>
      <c r="O97" s="21"/>
      <c r="P97" s="21"/>
      <c r="Q97" s="21"/>
      <c r="R97" s="63"/>
      <c r="S97" s="63"/>
      <c r="T97" s="63"/>
    </row>
    <row r="98" spans="1:20" ht="12.75">
      <c r="A98" s="56" t="s">
        <v>83</v>
      </c>
      <c r="B98" s="51"/>
      <c r="C98" s="51"/>
      <c r="D98" s="51"/>
      <c r="E98" s="51"/>
      <c r="F98" s="51"/>
      <c r="G98" s="54"/>
      <c r="H98" s="73"/>
      <c r="I98" s="13">
        <f>SUM(I99:I101)</f>
        <v>3580</v>
      </c>
      <c r="J98" s="13"/>
      <c r="K98" s="21"/>
      <c r="L98" s="13">
        <f>SUM(L99:L101)</f>
        <v>2930</v>
      </c>
      <c r="M98" s="21"/>
      <c r="N98" s="21"/>
      <c r="O98" s="21"/>
      <c r="P98" s="21"/>
      <c r="Q98" s="21"/>
      <c r="R98" s="63"/>
      <c r="S98" s="63"/>
      <c r="T98" s="63"/>
    </row>
    <row r="99" spans="1:20" ht="12.75">
      <c r="A99" s="17"/>
      <c r="B99" s="53" t="s">
        <v>84</v>
      </c>
      <c r="C99" s="51"/>
      <c r="D99" s="51"/>
      <c r="E99" s="51"/>
      <c r="F99" s="51"/>
      <c r="G99" s="54"/>
      <c r="H99" s="73"/>
      <c r="I99" s="21">
        <v>3580</v>
      </c>
      <c r="J99" s="21"/>
      <c r="K99" s="21"/>
      <c r="L99" s="21">
        <v>2930</v>
      </c>
      <c r="M99" s="21"/>
      <c r="N99" s="21"/>
      <c r="O99" s="21"/>
      <c r="P99" s="21"/>
      <c r="Q99" s="21"/>
      <c r="R99" s="63"/>
      <c r="S99" s="63"/>
      <c r="T99" s="63"/>
    </row>
    <row r="100" spans="1:20" ht="12.75">
      <c r="A100" s="17"/>
      <c r="B100" s="53" t="s">
        <v>85</v>
      </c>
      <c r="C100" s="51"/>
      <c r="D100" s="51"/>
      <c r="E100" s="51"/>
      <c r="F100" s="51"/>
      <c r="G100" s="54"/>
      <c r="H100" s="73"/>
      <c r="I100" s="21"/>
      <c r="J100" s="21"/>
      <c r="K100" s="21"/>
      <c r="L100" s="21"/>
      <c r="M100" s="21"/>
      <c r="N100" s="21"/>
      <c r="O100" s="21"/>
      <c r="P100" s="21"/>
      <c r="Q100" s="21"/>
      <c r="R100" s="63"/>
      <c r="S100" s="63"/>
      <c r="T100" s="63"/>
    </row>
    <row r="101" spans="1:20" ht="12.75">
      <c r="A101" s="17"/>
      <c r="B101" s="53" t="s">
        <v>86</v>
      </c>
      <c r="C101" s="54"/>
      <c r="D101" s="54"/>
      <c r="E101" s="54"/>
      <c r="F101" s="54"/>
      <c r="G101" s="54"/>
      <c r="H101" s="73"/>
      <c r="I101" s="21"/>
      <c r="J101" s="21"/>
      <c r="K101" s="21"/>
      <c r="L101" s="21"/>
      <c r="M101" s="21"/>
      <c r="N101" s="21"/>
      <c r="O101" s="21"/>
      <c r="P101" s="21"/>
      <c r="Q101" s="21"/>
      <c r="R101" s="63"/>
      <c r="S101" s="63"/>
      <c r="T101" s="63"/>
    </row>
    <row r="102" spans="1:20" ht="12.75">
      <c r="A102" s="56" t="s">
        <v>87</v>
      </c>
      <c r="B102" s="54"/>
      <c r="C102" s="54"/>
      <c r="D102" s="54"/>
      <c r="E102" s="54"/>
      <c r="F102" s="54"/>
      <c r="G102" s="54"/>
      <c r="H102" s="73"/>
      <c r="I102" s="13">
        <f>I92+I98</f>
        <v>38450</v>
      </c>
      <c r="J102" s="13"/>
      <c r="K102" s="21"/>
      <c r="L102" s="13">
        <f>L92+L98</f>
        <v>38125</v>
      </c>
      <c r="M102" s="21"/>
      <c r="N102" s="21"/>
      <c r="O102" s="21"/>
      <c r="P102" s="21"/>
      <c r="Q102" s="21"/>
      <c r="R102" s="63"/>
      <c r="S102" s="63"/>
      <c r="T102" s="63"/>
    </row>
    <row r="103" spans="1:20" ht="12.75">
      <c r="A103" s="56" t="s">
        <v>88</v>
      </c>
      <c r="B103" s="54"/>
      <c r="C103" s="54"/>
      <c r="D103" s="54"/>
      <c r="E103" s="54"/>
      <c r="F103" s="54"/>
      <c r="G103" s="54"/>
      <c r="H103" s="73"/>
      <c r="I103" s="21"/>
      <c r="J103" s="21"/>
      <c r="K103" s="21"/>
      <c r="L103" s="21"/>
      <c r="M103" s="21"/>
      <c r="N103" s="21"/>
      <c r="O103" s="21"/>
      <c r="P103" s="21"/>
      <c r="Q103" s="21"/>
      <c r="R103" s="63"/>
      <c r="S103" s="63"/>
      <c r="T103" s="63"/>
    </row>
    <row r="104" spans="1:20" ht="12.75">
      <c r="A104" s="57"/>
      <c r="B104" s="53" t="s">
        <v>89</v>
      </c>
      <c r="C104" s="54"/>
      <c r="D104" s="54"/>
      <c r="E104" s="54"/>
      <c r="F104" s="54"/>
      <c r="G104" s="54"/>
      <c r="H104" s="73"/>
      <c r="I104" s="21"/>
      <c r="J104" s="21"/>
      <c r="K104" s="21"/>
      <c r="L104" s="21"/>
      <c r="M104" s="21"/>
      <c r="N104" s="21"/>
      <c r="O104" s="21"/>
      <c r="P104" s="21"/>
      <c r="Q104" s="21"/>
      <c r="R104" s="63"/>
      <c r="S104" s="63"/>
      <c r="T104" s="63"/>
    </row>
    <row r="105" spans="1:20" ht="12.75">
      <c r="A105" s="58"/>
      <c r="B105" s="25"/>
      <c r="C105" s="51" t="s">
        <v>90</v>
      </c>
      <c r="D105" s="54"/>
      <c r="E105" s="54"/>
      <c r="F105" s="54"/>
      <c r="G105" s="54"/>
      <c r="H105" s="73"/>
      <c r="I105" s="21"/>
      <c r="J105" s="21"/>
      <c r="K105" s="21"/>
      <c r="L105" s="21"/>
      <c r="M105" s="21"/>
      <c r="N105" s="21"/>
      <c r="O105" s="21"/>
      <c r="P105" s="21"/>
      <c r="Q105" s="21"/>
      <c r="R105" s="63"/>
      <c r="S105" s="63"/>
      <c r="T105" s="63"/>
    </row>
    <row r="106" spans="1:20" ht="12.75">
      <c r="A106" s="58"/>
      <c r="B106" s="27"/>
      <c r="C106" s="51" t="s">
        <v>91</v>
      </c>
      <c r="D106" s="54"/>
      <c r="E106" s="54"/>
      <c r="F106" s="54"/>
      <c r="G106" s="54"/>
      <c r="H106" s="73"/>
      <c r="I106" s="21"/>
      <c r="J106" s="21"/>
      <c r="K106" s="21"/>
      <c r="L106" s="21"/>
      <c r="M106" s="21"/>
      <c r="N106" s="21"/>
      <c r="O106" s="21"/>
      <c r="P106" s="21"/>
      <c r="Q106" s="21"/>
      <c r="R106" s="63"/>
      <c r="S106" s="63"/>
      <c r="T106" s="63"/>
    </row>
    <row r="107" spans="1:20" ht="12.75">
      <c r="A107" s="58"/>
      <c r="B107" s="30"/>
      <c r="C107" s="51" t="s">
        <v>92</v>
      </c>
      <c r="D107" s="54"/>
      <c r="E107" s="54"/>
      <c r="F107" s="54"/>
      <c r="G107" s="54"/>
      <c r="H107" s="73"/>
      <c r="I107" s="21"/>
      <c r="J107" s="21"/>
      <c r="K107" s="21"/>
      <c r="L107" s="21"/>
      <c r="M107" s="21"/>
      <c r="N107" s="21"/>
      <c r="O107" s="21"/>
      <c r="P107" s="21"/>
      <c r="Q107" s="21"/>
      <c r="R107" s="63"/>
      <c r="S107" s="63"/>
      <c r="T107" s="63"/>
    </row>
    <row r="108" spans="1:20" ht="12.75">
      <c r="A108" s="58"/>
      <c r="B108" s="53" t="s">
        <v>93</v>
      </c>
      <c r="C108" s="54"/>
      <c r="D108" s="54"/>
      <c r="E108" s="54"/>
      <c r="F108" s="54"/>
      <c r="G108" s="54"/>
      <c r="H108" s="73"/>
      <c r="I108" s="21"/>
      <c r="J108" s="21"/>
      <c r="K108" s="21"/>
      <c r="L108" s="21"/>
      <c r="M108" s="21"/>
      <c r="N108" s="21"/>
      <c r="O108" s="21"/>
      <c r="P108" s="21"/>
      <c r="Q108" s="21"/>
      <c r="R108" s="63"/>
      <c r="S108" s="63"/>
      <c r="T108" s="63"/>
    </row>
    <row r="109" spans="1:20" ht="12.75">
      <c r="A109" s="58"/>
      <c r="B109" s="59"/>
      <c r="C109" s="53" t="s">
        <v>90</v>
      </c>
      <c r="D109" s="54"/>
      <c r="E109" s="54"/>
      <c r="F109" s="54"/>
      <c r="G109" s="54"/>
      <c r="H109" s="73"/>
      <c r="I109" s="21"/>
      <c r="J109" s="21"/>
      <c r="K109" s="21"/>
      <c r="L109" s="21"/>
      <c r="M109" s="21"/>
      <c r="N109" s="21"/>
      <c r="O109" s="21"/>
      <c r="P109" s="21"/>
      <c r="Q109" s="21"/>
      <c r="R109" s="63"/>
      <c r="S109" s="63"/>
      <c r="T109" s="63"/>
    </row>
    <row r="110" spans="1:20" ht="12.75">
      <c r="A110" s="58"/>
      <c r="B110" s="4"/>
      <c r="C110" s="53" t="s">
        <v>91</v>
      </c>
      <c r="D110" s="54"/>
      <c r="E110" s="54"/>
      <c r="F110" s="54"/>
      <c r="G110" s="54"/>
      <c r="H110" s="73"/>
      <c r="I110" s="21"/>
      <c r="J110" s="21"/>
      <c r="K110" s="21"/>
      <c r="L110" s="21"/>
      <c r="M110" s="21"/>
      <c r="N110" s="21"/>
      <c r="O110" s="21"/>
      <c r="P110" s="21"/>
      <c r="Q110" s="21"/>
      <c r="R110" s="63"/>
      <c r="S110" s="63"/>
      <c r="T110" s="63"/>
    </row>
    <row r="111" spans="1:20" ht="12.75">
      <c r="A111" s="58"/>
      <c r="B111" s="4"/>
      <c r="C111" s="53" t="s">
        <v>92</v>
      </c>
      <c r="D111" s="54"/>
      <c r="E111" s="54"/>
      <c r="F111" s="54"/>
      <c r="G111" s="54"/>
      <c r="H111" s="73"/>
      <c r="I111" s="21"/>
      <c r="J111" s="21"/>
      <c r="K111" s="21"/>
      <c r="L111" s="21"/>
      <c r="M111" s="21"/>
      <c r="N111" s="21"/>
      <c r="O111" s="21"/>
      <c r="P111" s="21"/>
      <c r="Q111" s="21"/>
      <c r="R111" s="63"/>
      <c r="S111" s="63"/>
      <c r="T111" s="63"/>
    </row>
    <row r="112" spans="1:20" ht="12.75">
      <c r="A112" s="56" t="s">
        <v>94</v>
      </c>
      <c r="B112" s="54"/>
      <c r="C112" s="54"/>
      <c r="D112" s="54"/>
      <c r="E112" s="54"/>
      <c r="F112" s="54"/>
      <c r="G112" s="54"/>
      <c r="H112" s="73"/>
      <c r="I112" s="13">
        <f>I102+I103</f>
        <v>38450</v>
      </c>
      <c r="J112" s="13"/>
      <c r="K112" s="21"/>
      <c r="L112" s="13">
        <f>L102+L103</f>
        <v>38125</v>
      </c>
      <c r="M112" s="13"/>
      <c r="N112" s="13"/>
      <c r="O112" s="21"/>
      <c r="P112" s="21"/>
      <c r="Q112" s="21"/>
      <c r="R112" s="63"/>
      <c r="S112" s="63"/>
      <c r="T112" s="63"/>
    </row>
    <row r="114" ht="12.75">
      <c r="G114" s="74" t="s">
        <v>107</v>
      </c>
    </row>
    <row r="115" spans="1:7" ht="12.75">
      <c r="A115" s="53" t="s">
        <v>108</v>
      </c>
      <c r="B115" s="54"/>
      <c r="C115" s="54"/>
      <c r="D115" s="54"/>
      <c r="E115" s="54"/>
      <c r="F115" s="54"/>
      <c r="G115" s="64">
        <f>SUM(G116:G119)</f>
        <v>7.5</v>
      </c>
    </row>
    <row r="116" spans="1:7" ht="12.75">
      <c r="A116" s="17"/>
      <c r="B116" s="53" t="s">
        <v>109</v>
      </c>
      <c r="C116" s="53" t="s">
        <v>110</v>
      </c>
      <c r="D116" s="54"/>
      <c r="E116" s="54"/>
      <c r="F116" s="54"/>
      <c r="G116" s="63"/>
    </row>
    <row r="117" spans="1:7" ht="12.75">
      <c r="A117" s="17"/>
      <c r="B117" s="4"/>
      <c r="C117" s="53" t="s">
        <v>111</v>
      </c>
      <c r="D117" s="54"/>
      <c r="E117" s="54"/>
      <c r="F117" s="54"/>
      <c r="G117" s="63">
        <v>7.5</v>
      </c>
    </row>
    <row r="118" spans="1:7" ht="12.75">
      <c r="A118" s="17"/>
      <c r="B118" s="4"/>
      <c r="C118" s="53" t="s">
        <v>112</v>
      </c>
      <c r="D118" s="54"/>
      <c r="E118" s="54"/>
      <c r="F118" s="54"/>
      <c r="G118" s="63"/>
    </row>
    <row r="119" spans="1:7" ht="12.75">
      <c r="A119" s="75"/>
      <c r="B119" s="30"/>
      <c r="C119" s="53" t="s">
        <v>113</v>
      </c>
      <c r="D119" s="54"/>
      <c r="E119" s="54"/>
      <c r="F119" s="54"/>
      <c r="G119" s="63"/>
    </row>
  </sheetData>
  <sheetProtection selectLockedCells="1" selectUnlockedCells="1"/>
  <mergeCells count="91">
    <mergeCell ref="A3:T3"/>
    <mergeCell ref="A4:T4"/>
    <mergeCell ref="A5:T5"/>
    <mergeCell ref="A6:T6"/>
    <mergeCell ref="A7:T7"/>
    <mergeCell ref="A10:H11"/>
    <mergeCell ref="I10:K10"/>
    <mergeCell ref="L10:N10"/>
    <mergeCell ref="O10:Q10"/>
    <mergeCell ref="R10:T10"/>
    <mergeCell ref="A12:H12"/>
    <mergeCell ref="B13:H13"/>
    <mergeCell ref="C14:H14"/>
    <mergeCell ref="C15:H15"/>
    <mergeCell ref="C16:H16"/>
    <mergeCell ref="C17:H17"/>
    <mergeCell ref="C18:H18"/>
    <mergeCell ref="C19:H19"/>
    <mergeCell ref="B20:H20"/>
    <mergeCell ref="C21:H21"/>
    <mergeCell ref="C22:H22"/>
    <mergeCell ref="C23:H23"/>
    <mergeCell ref="C24:H24"/>
    <mergeCell ref="C25:H25"/>
    <mergeCell ref="C26:H26"/>
    <mergeCell ref="B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B38:H38"/>
    <mergeCell ref="C39:H39"/>
    <mergeCell ref="C40:H40"/>
    <mergeCell ref="C41:H41"/>
    <mergeCell ref="A42:H42"/>
    <mergeCell ref="A43:H43"/>
    <mergeCell ref="B44:H44"/>
    <mergeCell ref="C45:H45"/>
    <mergeCell ref="C46:H46"/>
    <mergeCell ref="C47:H47"/>
    <mergeCell ref="C48:H48"/>
    <mergeCell ref="C49:H49"/>
    <mergeCell ref="B50:H50"/>
    <mergeCell ref="C51:H51"/>
    <mergeCell ref="C52:H52"/>
    <mergeCell ref="C53:H53"/>
    <mergeCell ref="C54:H54"/>
    <mergeCell ref="C55:H55"/>
    <mergeCell ref="B56:H56"/>
    <mergeCell ref="C57:H57"/>
    <mergeCell ref="C58:H58"/>
    <mergeCell ref="C59:H59"/>
    <mergeCell ref="A60:H60"/>
    <mergeCell ref="A61:H61"/>
    <mergeCell ref="A62:H62"/>
    <mergeCell ref="A63:H63"/>
    <mergeCell ref="B64:H64"/>
    <mergeCell ref="B65:H65"/>
    <mergeCell ref="A66:H66"/>
    <mergeCell ref="A67:H67"/>
    <mergeCell ref="B68:H68"/>
    <mergeCell ref="C69:H69"/>
    <mergeCell ref="C70:H70"/>
    <mergeCell ref="C71:H71"/>
    <mergeCell ref="C72:H72"/>
    <mergeCell ref="C73:H73"/>
    <mergeCell ref="C74:H74"/>
    <mergeCell ref="C75:H75"/>
    <mergeCell ref="C76:H76"/>
    <mergeCell ref="B77:H77"/>
    <mergeCell ref="C78:H78"/>
    <mergeCell ref="C79:H79"/>
    <mergeCell ref="C80:H80"/>
    <mergeCell ref="C81:H81"/>
    <mergeCell ref="C82:H82"/>
    <mergeCell ref="C83:H83"/>
    <mergeCell ref="C84:H84"/>
    <mergeCell ref="C85:H85"/>
    <mergeCell ref="A86:H86"/>
    <mergeCell ref="A87:H87"/>
    <mergeCell ref="A90:H91"/>
    <mergeCell ref="I90:K90"/>
    <mergeCell ref="L90:N90"/>
    <mergeCell ref="O90:Q90"/>
    <mergeCell ref="R90:T90"/>
  </mergeCells>
  <printOptions/>
  <pageMargins left="0.5902777777777778" right="0.5902777777777778" top="0.39375" bottom="0.39375" header="0.5118055555555555" footer="0.5118055555555555"/>
  <pageSetup horizontalDpi="300" verticalDpi="300" orientation="landscape" paperSize="9" scale="66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18"/>
  <sheetViews>
    <sheetView workbookViewId="0" topLeftCell="A1">
      <selection activeCell="A3" sqref="A3"/>
    </sheetView>
  </sheetViews>
  <sheetFormatPr defaultColWidth="9.140625" defaultRowHeight="12.75"/>
  <cols>
    <col min="8" max="8" width="17.57421875" style="0" customWidth="1"/>
    <col min="9" max="17" width="10.57421875" style="0" customWidth="1"/>
  </cols>
  <sheetData>
    <row r="1" ht="12.75">
      <c r="T1" s="1" t="s">
        <v>117</v>
      </c>
    </row>
    <row r="3" spans="1:20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2" t="s">
        <v>118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2" t="s">
        <v>105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8" spans="1:17" ht="12.75">
      <c r="A8" s="8"/>
      <c r="B8" s="8"/>
      <c r="C8" s="8"/>
      <c r="D8" s="8"/>
      <c r="E8" s="8"/>
      <c r="F8" s="8"/>
      <c r="G8" s="8"/>
      <c r="H8" s="8"/>
      <c r="P8" s="1"/>
      <c r="Q8" s="1" t="s">
        <v>11</v>
      </c>
    </row>
    <row r="9" spans="1:20" ht="25.5" customHeight="1">
      <c r="A9" s="9" t="s">
        <v>12</v>
      </c>
      <c r="B9" s="9"/>
      <c r="C9" s="9"/>
      <c r="D9" s="9"/>
      <c r="E9" s="9"/>
      <c r="F9" s="9"/>
      <c r="G9" s="9"/>
      <c r="H9" s="9"/>
      <c r="I9" s="62" t="s">
        <v>13</v>
      </c>
      <c r="J9" s="62"/>
      <c r="K9" s="62"/>
      <c r="L9" s="62" t="s">
        <v>14</v>
      </c>
      <c r="M9" s="62"/>
      <c r="N9" s="62"/>
      <c r="O9" s="11" t="s">
        <v>15</v>
      </c>
      <c r="P9" s="11"/>
      <c r="Q9" s="11"/>
      <c r="R9" s="62" t="s">
        <v>16</v>
      </c>
      <c r="S9" s="62"/>
      <c r="T9" s="62"/>
    </row>
    <row r="10" spans="1:20" ht="51">
      <c r="A10" s="9"/>
      <c r="B10" s="9"/>
      <c r="C10" s="9"/>
      <c r="D10" s="9"/>
      <c r="E10" s="9"/>
      <c r="F10" s="9"/>
      <c r="G10" s="9"/>
      <c r="H10" s="9"/>
      <c r="I10" s="62" t="s">
        <v>97</v>
      </c>
      <c r="J10" s="62" t="s">
        <v>98</v>
      </c>
      <c r="K10" s="62" t="s">
        <v>99</v>
      </c>
      <c r="L10" s="62" t="s">
        <v>97</v>
      </c>
      <c r="M10" s="62" t="s">
        <v>98</v>
      </c>
      <c r="N10" s="62" t="s">
        <v>99</v>
      </c>
      <c r="O10" s="62" t="s">
        <v>97</v>
      </c>
      <c r="P10" s="62" t="s">
        <v>98</v>
      </c>
      <c r="Q10" s="62" t="s">
        <v>99</v>
      </c>
      <c r="R10" s="62" t="s">
        <v>97</v>
      </c>
      <c r="S10" s="62" t="s">
        <v>98</v>
      </c>
      <c r="T10" s="62" t="s">
        <v>99</v>
      </c>
    </row>
    <row r="11" spans="1:20" ht="12.75">
      <c r="A11" s="12" t="s">
        <v>17</v>
      </c>
      <c r="B11" s="12"/>
      <c r="C11" s="12"/>
      <c r="D11" s="12"/>
      <c r="E11" s="12"/>
      <c r="F11" s="12"/>
      <c r="G11" s="12"/>
      <c r="H11" s="12"/>
      <c r="I11" s="13">
        <f>I12+I19+I26+I37</f>
        <v>434285</v>
      </c>
      <c r="J11" s="13">
        <f>J12+J19+J26+J37</f>
        <v>20056</v>
      </c>
      <c r="K11" s="13">
        <f>K12+K19+K26+K37</f>
        <v>29678</v>
      </c>
      <c r="L11" s="13">
        <f>L12+L19+L26+L37</f>
        <v>464028</v>
      </c>
      <c r="M11" s="13">
        <f>M12+M19+M26+M37</f>
        <v>20056</v>
      </c>
      <c r="N11" s="13">
        <f>N12+N19+N26+N37</f>
        <v>30546</v>
      </c>
      <c r="O11" s="13"/>
      <c r="P11" s="13"/>
      <c r="Q11" s="13"/>
      <c r="R11" s="13"/>
      <c r="S11" s="64"/>
      <c r="T11" s="64"/>
    </row>
    <row r="12" spans="1:20" ht="12.75">
      <c r="A12" s="14"/>
      <c r="B12" s="15" t="s">
        <v>18</v>
      </c>
      <c r="C12" s="15"/>
      <c r="D12" s="15"/>
      <c r="E12" s="15"/>
      <c r="F12" s="15"/>
      <c r="G12" s="15"/>
      <c r="H12" s="15"/>
      <c r="I12" s="16">
        <f>SUM(I13:I18)</f>
        <v>136138</v>
      </c>
      <c r="J12" s="16">
        <f>SUM(J13:J18)</f>
        <v>10238</v>
      </c>
      <c r="K12" s="16">
        <f>SUM(K13:K18)</f>
        <v>29678</v>
      </c>
      <c r="L12" s="16">
        <f>SUM(L13:L18)</f>
        <v>164931</v>
      </c>
      <c r="M12" s="16">
        <f>SUM(M13:M18)</f>
        <v>10238</v>
      </c>
      <c r="N12" s="16">
        <f>SUM(N13:N18)</f>
        <v>30546</v>
      </c>
      <c r="O12" s="16"/>
      <c r="P12" s="13"/>
      <c r="Q12" s="16"/>
      <c r="R12" s="16"/>
      <c r="S12" s="69"/>
      <c r="T12" s="69"/>
    </row>
    <row r="13" spans="1:20" ht="12.75">
      <c r="A13" s="17"/>
      <c r="B13" s="18"/>
      <c r="C13" s="19" t="s">
        <v>19</v>
      </c>
      <c r="D13" s="19"/>
      <c r="E13" s="19"/>
      <c r="F13" s="19"/>
      <c r="G13" s="19"/>
      <c r="H13" s="19"/>
      <c r="I13" s="20">
        <v>118341</v>
      </c>
      <c r="J13" s="20"/>
      <c r="K13" s="20">
        <v>29678</v>
      </c>
      <c r="L13" s="20">
        <v>151986</v>
      </c>
      <c r="M13" s="20"/>
      <c r="N13" s="20">
        <v>30546</v>
      </c>
      <c r="O13" s="20"/>
      <c r="P13" s="13"/>
      <c r="Q13" s="20"/>
      <c r="R13" s="21"/>
      <c r="S13" s="63"/>
      <c r="T13" s="63"/>
    </row>
    <row r="14" spans="1:20" ht="12.75">
      <c r="A14" s="17"/>
      <c r="B14" s="22"/>
      <c r="C14" s="19" t="s">
        <v>20</v>
      </c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13"/>
      <c r="Q14" s="20"/>
      <c r="R14" s="21"/>
      <c r="S14" s="63"/>
      <c r="T14" s="63"/>
    </row>
    <row r="15" spans="1:20" ht="12.75">
      <c r="A15" s="17"/>
      <c r="B15" s="22"/>
      <c r="C15" s="19" t="s">
        <v>21</v>
      </c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13"/>
      <c r="Q15" s="20"/>
      <c r="R15" s="21"/>
      <c r="S15" s="63"/>
      <c r="T15" s="63"/>
    </row>
    <row r="16" spans="1:20" ht="12.75">
      <c r="A16" s="17"/>
      <c r="B16" s="22"/>
      <c r="C16" s="19" t="s">
        <v>22</v>
      </c>
      <c r="D16" s="19"/>
      <c r="E16" s="19"/>
      <c r="F16" s="19"/>
      <c r="G16" s="19"/>
      <c r="H16" s="19"/>
      <c r="I16" s="20"/>
      <c r="J16" s="20"/>
      <c r="K16" s="20"/>
      <c r="L16" s="20"/>
      <c r="M16" s="20"/>
      <c r="N16" s="20"/>
      <c r="O16" s="20"/>
      <c r="P16" s="13"/>
      <c r="Q16" s="20"/>
      <c r="R16" s="21"/>
      <c r="S16" s="63"/>
      <c r="T16" s="63"/>
    </row>
    <row r="17" spans="1:20" ht="12.75">
      <c r="A17" s="17"/>
      <c r="B17" s="22"/>
      <c r="C17" s="19" t="s">
        <v>23</v>
      </c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13"/>
      <c r="Q17" s="20"/>
      <c r="R17" s="21"/>
      <c r="S17" s="63"/>
      <c r="T17" s="63"/>
    </row>
    <row r="18" spans="1:20" ht="12.75">
      <c r="A18" s="17"/>
      <c r="B18" s="22"/>
      <c r="C18" s="23" t="s">
        <v>24</v>
      </c>
      <c r="D18" s="23"/>
      <c r="E18" s="23"/>
      <c r="F18" s="23"/>
      <c r="G18" s="23"/>
      <c r="H18" s="23"/>
      <c r="I18" s="20">
        <v>17797</v>
      </c>
      <c r="J18" s="20">
        <v>10238</v>
      </c>
      <c r="K18" s="20"/>
      <c r="L18" s="20">
        <v>12945</v>
      </c>
      <c r="M18" s="20">
        <v>10238</v>
      </c>
      <c r="N18" s="20"/>
      <c r="O18" s="20"/>
      <c r="P18" s="13"/>
      <c r="Q18" s="20"/>
      <c r="R18" s="21"/>
      <c r="S18" s="63"/>
      <c r="T18" s="63"/>
    </row>
    <row r="19" spans="1:20" ht="12.75">
      <c r="A19" s="14"/>
      <c r="B19" s="24" t="s">
        <v>25</v>
      </c>
      <c r="C19" s="24"/>
      <c r="D19" s="24"/>
      <c r="E19" s="24"/>
      <c r="F19" s="24"/>
      <c r="G19" s="24"/>
      <c r="H19" s="24"/>
      <c r="I19" s="16">
        <f>SUM(I20:I25)</f>
        <v>203700</v>
      </c>
      <c r="J19" s="16"/>
      <c r="K19" s="16"/>
      <c r="L19" s="16">
        <f>SUM(L20:L25)</f>
        <v>203700</v>
      </c>
      <c r="M19" s="16"/>
      <c r="N19" s="16"/>
      <c r="O19" s="16"/>
      <c r="P19" s="13"/>
      <c r="Q19" s="16"/>
      <c r="R19" s="16"/>
      <c r="S19" s="69"/>
      <c r="T19" s="69"/>
    </row>
    <row r="20" spans="1:20" ht="12.75">
      <c r="A20" s="17"/>
      <c r="B20" s="25"/>
      <c r="C20" s="26" t="s">
        <v>26</v>
      </c>
      <c r="D20" s="26"/>
      <c r="E20" s="26"/>
      <c r="F20" s="26"/>
      <c r="G20" s="26"/>
      <c r="H20" s="26"/>
      <c r="I20" s="20"/>
      <c r="J20" s="20"/>
      <c r="K20" s="20"/>
      <c r="L20" s="20"/>
      <c r="M20" s="20"/>
      <c r="N20" s="20"/>
      <c r="O20" s="20"/>
      <c r="P20" s="13"/>
      <c r="Q20" s="20"/>
      <c r="R20" s="21"/>
      <c r="S20" s="63"/>
      <c r="T20" s="63"/>
    </row>
    <row r="21" spans="1:20" ht="12.75" customHeight="1">
      <c r="A21" s="17"/>
      <c r="B21" s="27"/>
      <c r="C21" s="28" t="s">
        <v>27</v>
      </c>
      <c r="D21" s="28"/>
      <c r="E21" s="28"/>
      <c r="F21" s="28"/>
      <c r="G21" s="28"/>
      <c r="H21" s="28"/>
      <c r="I21" s="20"/>
      <c r="J21" s="20"/>
      <c r="K21" s="20"/>
      <c r="L21" s="20"/>
      <c r="M21" s="20"/>
      <c r="N21" s="20"/>
      <c r="O21" s="20"/>
      <c r="P21" s="13"/>
      <c r="Q21" s="20"/>
      <c r="R21" s="21"/>
      <c r="S21" s="63"/>
      <c r="T21" s="63"/>
    </row>
    <row r="22" spans="1:20" ht="12.75">
      <c r="A22" s="17"/>
      <c r="B22" s="27"/>
      <c r="C22" s="26" t="s">
        <v>28</v>
      </c>
      <c r="D22" s="26"/>
      <c r="E22" s="26"/>
      <c r="F22" s="26"/>
      <c r="G22" s="26"/>
      <c r="H22" s="26"/>
      <c r="I22" s="20"/>
      <c r="J22" s="20"/>
      <c r="K22" s="20"/>
      <c r="L22" s="20"/>
      <c r="M22" s="20"/>
      <c r="N22" s="20"/>
      <c r="O22" s="20"/>
      <c r="P22" s="13"/>
      <c r="Q22" s="20"/>
      <c r="R22" s="21"/>
      <c r="S22" s="63"/>
      <c r="T22" s="63"/>
    </row>
    <row r="23" spans="1:20" ht="12.75">
      <c r="A23" s="17"/>
      <c r="B23" s="27"/>
      <c r="C23" s="26" t="s">
        <v>29</v>
      </c>
      <c r="D23" s="26"/>
      <c r="E23" s="26"/>
      <c r="F23" s="26"/>
      <c r="G23" s="26"/>
      <c r="H23" s="26"/>
      <c r="I23" s="20">
        <v>160000</v>
      </c>
      <c r="J23" s="20"/>
      <c r="K23" s="20"/>
      <c r="L23" s="20">
        <v>160000</v>
      </c>
      <c r="M23" s="20"/>
      <c r="N23" s="20"/>
      <c r="O23" s="20"/>
      <c r="P23" s="13"/>
      <c r="Q23" s="20"/>
      <c r="R23" s="21"/>
      <c r="S23" s="63"/>
      <c r="T23" s="63"/>
    </row>
    <row r="24" spans="1:20" ht="12.75">
      <c r="A24" s="17"/>
      <c r="B24" s="27"/>
      <c r="C24" s="26" t="s">
        <v>30</v>
      </c>
      <c r="D24" s="26"/>
      <c r="E24" s="26"/>
      <c r="F24" s="26"/>
      <c r="G24" s="26"/>
      <c r="H24" s="26"/>
      <c r="I24" s="20">
        <v>42500</v>
      </c>
      <c r="J24" s="20"/>
      <c r="K24" s="20"/>
      <c r="L24" s="20">
        <v>42500</v>
      </c>
      <c r="M24" s="20"/>
      <c r="N24" s="20"/>
      <c r="O24" s="20"/>
      <c r="P24" s="13"/>
      <c r="Q24" s="20"/>
      <c r="R24" s="21"/>
      <c r="S24" s="63"/>
      <c r="T24" s="63"/>
    </row>
    <row r="25" spans="1:20" ht="12.75">
      <c r="A25" s="17"/>
      <c r="B25" s="27"/>
      <c r="C25" s="26" t="s">
        <v>31</v>
      </c>
      <c r="D25" s="26"/>
      <c r="E25" s="26"/>
      <c r="F25" s="26"/>
      <c r="G25" s="26"/>
      <c r="H25" s="26"/>
      <c r="I25" s="20">
        <v>1200</v>
      </c>
      <c r="J25" s="20"/>
      <c r="K25" s="20"/>
      <c r="L25" s="20">
        <v>1200</v>
      </c>
      <c r="M25" s="20"/>
      <c r="N25" s="20"/>
      <c r="O25" s="20"/>
      <c r="P25" s="13"/>
      <c r="Q25" s="20"/>
      <c r="R25" s="21"/>
      <c r="S25" s="63"/>
      <c r="T25" s="63"/>
    </row>
    <row r="26" spans="1:20" ht="12.75">
      <c r="A26" s="14"/>
      <c r="B26" s="24" t="s">
        <v>32</v>
      </c>
      <c r="C26" s="24"/>
      <c r="D26" s="24"/>
      <c r="E26" s="24"/>
      <c r="F26" s="24"/>
      <c r="G26" s="24"/>
      <c r="H26" s="24"/>
      <c r="I26" s="16">
        <f>SUM(I27:I36)</f>
        <v>94447</v>
      </c>
      <c r="J26" s="16">
        <f>SUM(J27:J36)</f>
        <v>9818</v>
      </c>
      <c r="K26" s="16"/>
      <c r="L26" s="16">
        <f>SUM(L27:L36)</f>
        <v>94447</v>
      </c>
      <c r="M26" s="16">
        <f>SUM(M27:M36)</f>
        <v>9818</v>
      </c>
      <c r="N26" s="16"/>
      <c r="O26" s="16"/>
      <c r="P26" s="13"/>
      <c r="Q26" s="16"/>
      <c r="R26" s="16"/>
      <c r="S26" s="69"/>
      <c r="T26" s="69"/>
    </row>
    <row r="27" spans="1:20" ht="12.75">
      <c r="A27" s="17"/>
      <c r="B27" s="25"/>
      <c r="C27" s="29" t="s">
        <v>33</v>
      </c>
      <c r="D27" s="29"/>
      <c r="E27" s="29"/>
      <c r="F27" s="29"/>
      <c r="G27" s="29"/>
      <c r="H27" s="29"/>
      <c r="I27" s="20"/>
      <c r="J27" s="20"/>
      <c r="K27" s="20"/>
      <c r="L27" s="20"/>
      <c r="M27" s="20"/>
      <c r="N27" s="20"/>
      <c r="O27" s="20"/>
      <c r="P27" s="13"/>
      <c r="Q27" s="20"/>
      <c r="R27" s="21"/>
      <c r="S27" s="63"/>
      <c r="T27" s="63"/>
    </row>
    <row r="28" spans="1:20" ht="12.75">
      <c r="A28" s="17"/>
      <c r="B28" s="27"/>
      <c r="C28" s="29" t="s">
        <v>34</v>
      </c>
      <c r="D28" s="29"/>
      <c r="E28" s="29"/>
      <c r="F28" s="29"/>
      <c r="G28" s="29"/>
      <c r="H28" s="29"/>
      <c r="I28" s="20">
        <v>39879</v>
      </c>
      <c r="J28" s="20">
        <v>5511</v>
      </c>
      <c r="K28" s="20"/>
      <c r="L28" s="20">
        <v>39879</v>
      </c>
      <c r="M28" s="20">
        <v>5511</v>
      </c>
      <c r="N28" s="20"/>
      <c r="O28" s="20"/>
      <c r="P28" s="13"/>
      <c r="Q28" s="20"/>
      <c r="R28" s="21"/>
      <c r="S28" s="63"/>
      <c r="T28" s="63"/>
    </row>
    <row r="29" spans="1:20" ht="12.75">
      <c r="A29" s="17"/>
      <c r="B29" s="27"/>
      <c r="C29" s="29" t="s">
        <v>35</v>
      </c>
      <c r="D29" s="29"/>
      <c r="E29" s="29"/>
      <c r="F29" s="29"/>
      <c r="G29" s="29"/>
      <c r="H29" s="29"/>
      <c r="I29" s="20">
        <v>830</v>
      </c>
      <c r="J29" s="20">
        <v>5</v>
      </c>
      <c r="K29" s="20"/>
      <c r="L29" s="20">
        <v>830</v>
      </c>
      <c r="M29" s="20">
        <v>5</v>
      </c>
      <c r="N29" s="20"/>
      <c r="O29" s="20"/>
      <c r="P29" s="13"/>
      <c r="Q29" s="20"/>
      <c r="R29" s="21"/>
      <c r="S29" s="63"/>
      <c r="T29" s="63"/>
    </row>
    <row r="30" spans="1:20" ht="12.75">
      <c r="A30" s="17"/>
      <c r="B30" s="27"/>
      <c r="C30" s="26" t="s">
        <v>36</v>
      </c>
      <c r="D30" s="26"/>
      <c r="E30" s="26"/>
      <c r="F30" s="26"/>
      <c r="G30" s="26"/>
      <c r="H30" s="26"/>
      <c r="I30" s="20">
        <v>9143</v>
      </c>
      <c r="J30" s="20"/>
      <c r="K30" s="20"/>
      <c r="L30" s="20">
        <v>9143</v>
      </c>
      <c r="M30" s="20"/>
      <c r="N30" s="20"/>
      <c r="O30" s="20"/>
      <c r="P30" s="13"/>
      <c r="Q30" s="20"/>
      <c r="R30" s="21"/>
      <c r="S30" s="63"/>
      <c r="T30" s="63"/>
    </row>
    <row r="31" spans="1:20" ht="12.75">
      <c r="A31" s="17"/>
      <c r="B31" s="27"/>
      <c r="C31" s="26" t="s">
        <v>37</v>
      </c>
      <c r="D31" s="26"/>
      <c r="E31" s="26"/>
      <c r="F31" s="26"/>
      <c r="G31" s="26"/>
      <c r="H31" s="26"/>
      <c r="I31" s="20">
        <v>5093</v>
      </c>
      <c r="J31" s="20"/>
      <c r="K31" s="20"/>
      <c r="L31" s="20">
        <v>5093</v>
      </c>
      <c r="M31" s="20"/>
      <c r="N31" s="20"/>
      <c r="O31" s="20"/>
      <c r="P31" s="13"/>
      <c r="Q31" s="20"/>
      <c r="R31" s="21"/>
      <c r="S31" s="63"/>
      <c r="T31" s="63"/>
    </row>
    <row r="32" spans="1:20" ht="12.75">
      <c r="A32" s="17"/>
      <c r="B32" s="27"/>
      <c r="C32" s="19" t="s">
        <v>38</v>
      </c>
      <c r="D32" s="19"/>
      <c r="E32" s="19"/>
      <c r="F32" s="19"/>
      <c r="G32" s="19"/>
      <c r="H32" s="19"/>
      <c r="I32" s="20">
        <v>12857</v>
      </c>
      <c r="J32" s="20">
        <v>2013</v>
      </c>
      <c r="K32" s="20"/>
      <c r="L32" s="20">
        <v>12857</v>
      </c>
      <c r="M32" s="20">
        <v>2013</v>
      </c>
      <c r="N32" s="20"/>
      <c r="O32" s="20"/>
      <c r="P32" s="13"/>
      <c r="Q32" s="20"/>
      <c r="R32" s="21"/>
      <c r="S32" s="63"/>
      <c r="T32" s="63"/>
    </row>
    <row r="33" spans="1:20" ht="12.75">
      <c r="A33" s="17"/>
      <c r="B33" s="27"/>
      <c r="C33" s="19" t="s">
        <v>39</v>
      </c>
      <c r="D33" s="19"/>
      <c r="E33" s="19"/>
      <c r="F33" s="19"/>
      <c r="G33" s="19"/>
      <c r="H33" s="19"/>
      <c r="I33" s="20">
        <v>24070</v>
      </c>
      <c r="J33" s="20"/>
      <c r="K33" s="20"/>
      <c r="L33" s="20">
        <v>24070</v>
      </c>
      <c r="M33" s="20"/>
      <c r="N33" s="20"/>
      <c r="O33" s="20"/>
      <c r="P33" s="13"/>
      <c r="Q33" s="20"/>
      <c r="R33" s="21"/>
      <c r="S33" s="63"/>
      <c r="T33" s="63"/>
    </row>
    <row r="34" spans="1:20" ht="12.75">
      <c r="A34" s="17"/>
      <c r="B34" s="27"/>
      <c r="C34" s="19" t="s">
        <v>40</v>
      </c>
      <c r="D34" s="19"/>
      <c r="E34" s="19"/>
      <c r="F34" s="19"/>
      <c r="G34" s="19"/>
      <c r="H34" s="19"/>
      <c r="I34" s="20">
        <v>75</v>
      </c>
      <c r="J34" s="20"/>
      <c r="K34" s="20"/>
      <c r="L34" s="20">
        <v>75</v>
      </c>
      <c r="M34" s="20"/>
      <c r="N34" s="20"/>
      <c r="O34" s="20"/>
      <c r="P34" s="13"/>
      <c r="Q34" s="20"/>
      <c r="R34" s="21"/>
      <c r="S34" s="63"/>
      <c r="T34" s="63"/>
    </row>
    <row r="35" spans="1:20" ht="12.75">
      <c r="A35" s="17"/>
      <c r="B35" s="27"/>
      <c r="C35" s="26" t="s">
        <v>41</v>
      </c>
      <c r="D35" s="26"/>
      <c r="E35" s="26"/>
      <c r="F35" s="26"/>
      <c r="G35" s="26"/>
      <c r="H35" s="26"/>
      <c r="I35" s="20">
        <v>2500</v>
      </c>
      <c r="J35" s="20"/>
      <c r="K35" s="20"/>
      <c r="L35" s="20">
        <v>2500</v>
      </c>
      <c r="M35" s="20"/>
      <c r="N35" s="20"/>
      <c r="O35" s="20"/>
      <c r="P35" s="13"/>
      <c r="Q35" s="20"/>
      <c r="R35" s="21"/>
      <c r="S35" s="63"/>
      <c r="T35" s="63"/>
    </row>
    <row r="36" spans="1:20" ht="12.75">
      <c r="A36" s="17"/>
      <c r="B36" s="30"/>
      <c r="C36" s="26" t="s">
        <v>42</v>
      </c>
      <c r="D36" s="26"/>
      <c r="E36" s="26"/>
      <c r="F36" s="26"/>
      <c r="G36" s="26"/>
      <c r="H36" s="26"/>
      <c r="I36" s="20"/>
      <c r="J36" s="20">
        <v>2289</v>
      </c>
      <c r="K36" s="20"/>
      <c r="L36" s="20"/>
      <c r="M36" s="20">
        <v>2289</v>
      </c>
      <c r="N36" s="20"/>
      <c r="O36" s="20"/>
      <c r="P36" s="13"/>
      <c r="Q36" s="20"/>
      <c r="R36" s="21"/>
      <c r="S36" s="63"/>
      <c r="T36" s="63"/>
    </row>
    <row r="37" spans="1:20" ht="12.75">
      <c r="A37" s="14"/>
      <c r="B37" s="24" t="s">
        <v>106</v>
      </c>
      <c r="C37" s="24"/>
      <c r="D37" s="24"/>
      <c r="E37" s="24"/>
      <c r="F37" s="24"/>
      <c r="G37" s="24"/>
      <c r="H37" s="24"/>
      <c r="I37" s="16"/>
      <c r="J37" s="16"/>
      <c r="K37" s="16"/>
      <c r="L37" s="16">
        <f>SUM(L38:L40)</f>
        <v>950</v>
      </c>
      <c r="M37" s="16"/>
      <c r="N37" s="16"/>
      <c r="O37" s="16"/>
      <c r="P37" s="13"/>
      <c r="Q37" s="16"/>
      <c r="R37" s="16"/>
      <c r="S37" s="69"/>
      <c r="T37" s="69"/>
    </row>
    <row r="38" spans="1:20" ht="12.75">
      <c r="A38" s="17"/>
      <c r="B38" s="31"/>
      <c r="C38" s="26" t="s">
        <v>44</v>
      </c>
      <c r="D38" s="26"/>
      <c r="E38" s="26"/>
      <c r="F38" s="26"/>
      <c r="G38" s="26"/>
      <c r="H38" s="26"/>
      <c r="I38" s="20"/>
      <c r="J38" s="20"/>
      <c r="K38" s="20"/>
      <c r="L38" s="20"/>
      <c r="M38" s="20"/>
      <c r="N38" s="20"/>
      <c r="O38" s="20"/>
      <c r="P38" s="13"/>
      <c r="Q38" s="20"/>
      <c r="R38" s="21"/>
      <c r="S38" s="63"/>
      <c r="T38" s="63"/>
    </row>
    <row r="39" spans="1:20" ht="12.75">
      <c r="A39" s="17"/>
      <c r="B39" s="32"/>
      <c r="C39" s="26" t="s">
        <v>45</v>
      </c>
      <c r="D39" s="26"/>
      <c r="E39" s="26"/>
      <c r="F39" s="26"/>
      <c r="G39" s="26"/>
      <c r="H39" s="26"/>
      <c r="I39" s="20"/>
      <c r="J39" s="20"/>
      <c r="K39" s="20"/>
      <c r="L39" s="20"/>
      <c r="M39" s="20"/>
      <c r="N39" s="20"/>
      <c r="O39" s="20"/>
      <c r="P39" s="13"/>
      <c r="Q39" s="20"/>
      <c r="R39" s="21"/>
      <c r="S39" s="63"/>
      <c r="T39" s="63"/>
    </row>
    <row r="40" spans="1:20" ht="12.75">
      <c r="A40" s="17"/>
      <c r="B40" s="32"/>
      <c r="C40" s="26" t="s">
        <v>46</v>
      </c>
      <c r="D40" s="26"/>
      <c r="E40" s="26"/>
      <c r="F40" s="26"/>
      <c r="G40" s="26"/>
      <c r="H40" s="26"/>
      <c r="I40" s="20"/>
      <c r="J40" s="20"/>
      <c r="K40" s="20"/>
      <c r="L40" s="20">
        <v>950</v>
      </c>
      <c r="M40" s="20"/>
      <c r="N40" s="20"/>
      <c r="O40" s="20"/>
      <c r="P40" s="13"/>
      <c r="Q40" s="20"/>
      <c r="R40" s="21"/>
      <c r="S40" s="63"/>
      <c r="T40" s="63"/>
    </row>
    <row r="41" spans="1:20" ht="12.75">
      <c r="A41" s="33"/>
      <c r="B41" s="33"/>
      <c r="C41" s="33"/>
      <c r="D41" s="33"/>
      <c r="E41" s="33"/>
      <c r="F41" s="33"/>
      <c r="G41" s="33"/>
      <c r="H41" s="33"/>
      <c r="I41" s="20"/>
      <c r="J41" s="20"/>
      <c r="K41" s="20"/>
      <c r="L41" s="20"/>
      <c r="M41" s="20"/>
      <c r="N41" s="20"/>
      <c r="O41" s="20"/>
      <c r="P41" s="13"/>
      <c r="Q41" s="20"/>
      <c r="R41" s="21"/>
      <c r="S41" s="63"/>
      <c r="T41" s="63"/>
    </row>
    <row r="42" spans="1:20" ht="12.75">
      <c r="A42" s="12" t="s">
        <v>47</v>
      </c>
      <c r="B42" s="12"/>
      <c r="C42" s="12"/>
      <c r="D42" s="12"/>
      <c r="E42" s="12"/>
      <c r="F42" s="12"/>
      <c r="G42" s="12"/>
      <c r="H42" s="12"/>
      <c r="I42" s="13">
        <f>I43+I49+I55</f>
        <v>90124</v>
      </c>
      <c r="J42" s="13">
        <f>J43+J49+J55</f>
        <v>812</v>
      </c>
      <c r="K42" s="13"/>
      <c r="L42" s="13">
        <f>L43+L49+L55</f>
        <v>138304</v>
      </c>
      <c r="M42" s="13">
        <f>M43+M49+M55</f>
        <v>1812</v>
      </c>
      <c r="N42" s="13"/>
      <c r="O42" s="13"/>
      <c r="P42" s="13"/>
      <c r="Q42" s="13"/>
      <c r="R42" s="13"/>
      <c r="S42" s="64"/>
      <c r="T42" s="64"/>
    </row>
    <row r="43" spans="1:20" ht="12.75">
      <c r="A43" s="34"/>
      <c r="B43" s="35" t="s">
        <v>48</v>
      </c>
      <c r="C43" s="35"/>
      <c r="D43" s="35"/>
      <c r="E43" s="35"/>
      <c r="F43" s="35"/>
      <c r="G43" s="35"/>
      <c r="H43" s="35"/>
      <c r="I43" s="16">
        <f>SUM(I44:I48)</f>
        <v>90124</v>
      </c>
      <c r="J43" s="16"/>
      <c r="K43" s="16"/>
      <c r="L43" s="16">
        <f>SUM(L44:L48)</f>
        <v>138304</v>
      </c>
      <c r="M43" s="16"/>
      <c r="N43" s="16"/>
      <c r="O43" s="16"/>
      <c r="P43" s="13"/>
      <c r="Q43" s="16"/>
      <c r="R43" s="16"/>
      <c r="S43" s="69"/>
      <c r="T43" s="69"/>
    </row>
    <row r="44" spans="1:20" ht="12.75" customHeight="1">
      <c r="A44" s="36"/>
      <c r="B44" s="27"/>
      <c r="C44" s="37" t="s">
        <v>49</v>
      </c>
      <c r="D44" s="37"/>
      <c r="E44" s="37"/>
      <c r="F44" s="37"/>
      <c r="G44" s="37"/>
      <c r="H44" s="37"/>
      <c r="I44" s="20"/>
      <c r="J44" s="20"/>
      <c r="K44" s="20"/>
      <c r="L44" s="20">
        <v>14744</v>
      </c>
      <c r="M44" s="20"/>
      <c r="N44" s="20"/>
      <c r="O44" s="20"/>
      <c r="P44" s="13"/>
      <c r="Q44" s="20"/>
      <c r="R44" s="21"/>
      <c r="S44" s="63"/>
      <c r="T44" s="63"/>
    </row>
    <row r="45" spans="1:20" ht="12.75">
      <c r="A45" s="36"/>
      <c r="B45" s="27"/>
      <c r="C45" s="19" t="s">
        <v>21</v>
      </c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0"/>
      <c r="O45" s="20"/>
      <c r="P45" s="13"/>
      <c r="Q45" s="20"/>
      <c r="R45" s="21"/>
      <c r="S45" s="63"/>
      <c r="T45" s="63"/>
    </row>
    <row r="46" spans="1:20" ht="12.75">
      <c r="A46" s="36"/>
      <c r="B46" s="27"/>
      <c r="C46" s="19" t="s">
        <v>22</v>
      </c>
      <c r="D46" s="19"/>
      <c r="E46" s="19"/>
      <c r="F46" s="19"/>
      <c r="G46" s="19"/>
      <c r="H46" s="19"/>
      <c r="I46" s="20"/>
      <c r="J46" s="20"/>
      <c r="K46" s="20"/>
      <c r="L46" s="20"/>
      <c r="M46" s="20"/>
      <c r="N46" s="20"/>
      <c r="O46" s="20"/>
      <c r="P46" s="13"/>
      <c r="Q46" s="20"/>
      <c r="R46" s="21"/>
      <c r="S46" s="63"/>
      <c r="T46" s="63"/>
    </row>
    <row r="47" spans="1:20" ht="12.75">
      <c r="A47" s="36"/>
      <c r="B47" s="27"/>
      <c r="C47" s="38" t="s">
        <v>23</v>
      </c>
      <c r="D47" s="38"/>
      <c r="E47" s="38"/>
      <c r="F47" s="38"/>
      <c r="G47" s="38"/>
      <c r="H47" s="38"/>
      <c r="I47" s="20"/>
      <c r="J47" s="20"/>
      <c r="K47" s="20"/>
      <c r="L47" s="20"/>
      <c r="M47" s="20"/>
      <c r="N47" s="20"/>
      <c r="O47" s="20"/>
      <c r="P47" s="13"/>
      <c r="Q47" s="20"/>
      <c r="R47" s="21"/>
      <c r="S47" s="63"/>
      <c r="T47" s="63"/>
    </row>
    <row r="48" spans="1:20" ht="12.75">
      <c r="A48" s="36"/>
      <c r="B48" s="27"/>
      <c r="C48" s="19" t="s">
        <v>50</v>
      </c>
      <c r="D48" s="19"/>
      <c r="E48" s="19"/>
      <c r="F48" s="19"/>
      <c r="G48" s="19"/>
      <c r="H48" s="19"/>
      <c r="I48" s="20">
        <v>90124</v>
      </c>
      <c r="J48" s="20"/>
      <c r="K48" s="20"/>
      <c r="L48" s="20">
        <v>123560</v>
      </c>
      <c r="M48" s="20"/>
      <c r="N48" s="20"/>
      <c r="O48" s="20"/>
      <c r="P48" s="13"/>
      <c r="Q48" s="20"/>
      <c r="R48" s="21"/>
      <c r="S48" s="63"/>
      <c r="T48" s="63"/>
    </row>
    <row r="49" spans="1:20" ht="12.75">
      <c r="A49" s="14"/>
      <c r="B49" s="15" t="s">
        <v>51</v>
      </c>
      <c r="C49" s="15"/>
      <c r="D49" s="15"/>
      <c r="E49" s="15"/>
      <c r="F49" s="15"/>
      <c r="G49" s="15"/>
      <c r="H49" s="15"/>
      <c r="I49" s="20"/>
      <c r="J49" s="20"/>
      <c r="K49" s="20"/>
      <c r="L49" s="20"/>
      <c r="M49" s="20"/>
      <c r="N49" s="20"/>
      <c r="O49" s="20"/>
      <c r="P49" s="13"/>
      <c r="Q49" s="20"/>
      <c r="R49" s="21"/>
      <c r="S49" s="63"/>
      <c r="T49" s="63"/>
    </row>
    <row r="50" spans="1:20" ht="12.75">
      <c r="A50" s="17"/>
      <c r="B50" s="18"/>
      <c r="C50" s="19" t="s">
        <v>52</v>
      </c>
      <c r="D50" s="19"/>
      <c r="E50" s="19"/>
      <c r="F50" s="19"/>
      <c r="G50" s="19"/>
      <c r="H50" s="19"/>
      <c r="I50" s="20"/>
      <c r="J50" s="20"/>
      <c r="K50" s="20"/>
      <c r="L50" s="20"/>
      <c r="M50" s="20"/>
      <c r="N50" s="20"/>
      <c r="O50" s="20"/>
      <c r="P50" s="13"/>
      <c r="Q50" s="20"/>
      <c r="R50" s="21"/>
      <c r="S50" s="63"/>
      <c r="T50" s="63"/>
    </row>
    <row r="51" spans="1:20" ht="12.75">
      <c r="A51" s="17"/>
      <c r="B51" s="22"/>
      <c r="C51" s="19" t="s">
        <v>53</v>
      </c>
      <c r="D51" s="19"/>
      <c r="E51" s="19"/>
      <c r="F51" s="19"/>
      <c r="G51" s="19"/>
      <c r="H51" s="19"/>
      <c r="I51" s="20"/>
      <c r="J51" s="20"/>
      <c r="K51" s="20"/>
      <c r="L51" s="20"/>
      <c r="M51" s="20"/>
      <c r="N51" s="20"/>
      <c r="O51" s="20"/>
      <c r="P51" s="13"/>
      <c r="Q51" s="20"/>
      <c r="R51" s="21"/>
      <c r="S51" s="63"/>
      <c r="T51" s="63"/>
    </row>
    <row r="52" spans="1:20" ht="12.75">
      <c r="A52" s="17"/>
      <c r="B52" s="22"/>
      <c r="C52" s="19" t="s">
        <v>54</v>
      </c>
      <c r="D52" s="19"/>
      <c r="E52" s="19"/>
      <c r="F52" s="19"/>
      <c r="G52" s="19"/>
      <c r="H52" s="19"/>
      <c r="I52" s="20"/>
      <c r="J52" s="20"/>
      <c r="K52" s="20"/>
      <c r="L52" s="20"/>
      <c r="M52" s="20"/>
      <c r="N52" s="20"/>
      <c r="O52" s="20"/>
      <c r="P52" s="13"/>
      <c r="Q52" s="20"/>
      <c r="R52" s="21"/>
      <c r="S52" s="63"/>
      <c r="T52" s="63"/>
    </row>
    <row r="53" spans="1:20" ht="12.75">
      <c r="A53" s="17"/>
      <c r="B53" s="27"/>
      <c r="C53" s="26" t="s">
        <v>55</v>
      </c>
      <c r="D53" s="26"/>
      <c r="E53" s="26"/>
      <c r="F53" s="26"/>
      <c r="G53" s="26"/>
      <c r="H53" s="26"/>
      <c r="I53" s="20"/>
      <c r="J53" s="20"/>
      <c r="K53" s="20"/>
      <c r="L53" s="20"/>
      <c r="M53" s="20"/>
      <c r="N53" s="20"/>
      <c r="O53" s="20"/>
      <c r="P53" s="13"/>
      <c r="Q53" s="20"/>
      <c r="R53" s="21"/>
      <c r="S53" s="63"/>
      <c r="T53" s="63"/>
    </row>
    <row r="54" spans="1:20" ht="12.75">
      <c r="A54" s="17"/>
      <c r="B54" s="27"/>
      <c r="C54" s="26" t="s">
        <v>56</v>
      </c>
      <c r="D54" s="26"/>
      <c r="E54" s="26"/>
      <c r="F54" s="26"/>
      <c r="G54" s="26"/>
      <c r="H54" s="26"/>
      <c r="I54" s="20"/>
      <c r="J54" s="20"/>
      <c r="K54" s="20"/>
      <c r="L54" s="20"/>
      <c r="M54" s="20"/>
      <c r="N54" s="20"/>
      <c r="O54" s="20"/>
      <c r="P54" s="13"/>
      <c r="Q54" s="20"/>
      <c r="R54" s="21"/>
      <c r="S54" s="63"/>
      <c r="T54" s="63"/>
    </row>
    <row r="55" spans="1:20" ht="12.75">
      <c r="A55" s="14"/>
      <c r="B55" s="24" t="s">
        <v>57</v>
      </c>
      <c r="C55" s="24"/>
      <c r="D55" s="24"/>
      <c r="E55" s="24"/>
      <c r="F55" s="24"/>
      <c r="G55" s="24"/>
      <c r="H55" s="24"/>
      <c r="I55" s="16"/>
      <c r="J55" s="16">
        <f>SUM(J56:J58)</f>
        <v>812</v>
      </c>
      <c r="K55" s="16"/>
      <c r="L55" s="16"/>
      <c r="M55" s="16">
        <f>SUM(M56:M58)</f>
        <v>1812</v>
      </c>
      <c r="N55" s="16"/>
      <c r="O55" s="16"/>
      <c r="P55" s="13"/>
      <c r="Q55" s="16"/>
      <c r="R55" s="16"/>
      <c r="S55" s="69"/>
      <c r="T55" s="69"/>
    </row>
    <row r="56" spans="1:20" ht="12.75">
      <c r="A56" s="17"/>
      <c r="B56" s="31"/>
      <c r="C56" s="26" t="s">
        <v>44</v>
      </c>
      <c r="D56" s="26"/>
      <c r="E56" s="26"/>
      <c r="F56" s="26"/>
      <c r="G56" s="26"/>
      <c r="H56" s="26"/>
      <c r="I56" s="20"/>
      <c r="J56" s="20"/>
      <c r="K56" s="20"/>
      <c r="L56" s="20"/>
      <c r="M56" s="20"/>
      <c r="N56" s="20"/>
      <c r="O56" s="20"/>
      <c r="P56" s="13"/>
      <c r="Q56" s="20"/>
      <c r="R56" s="21"/>
      <c r="S56" s="63"/>
      <c r="T56" s="63"/>
    </row>
    <row r="57" spans="1:20" ht="12.75">
      <c r="A57" s="17"/>
      <c r="B57" s="32"/>
      <c r="C57" s="26" t="s">
        <v>45</v>
      </c>
      <c r="D57" s="26"/>
      <c r="E57" s="26"/>
      <c r="F57" s="26"/>
      <c r="G57" s="26"/>
      <c r="H57" s="26"/>
      <c r="I57" s="20"/>
      <c r="J57" s="20">
        <v>812</v>
      </c>
      <c r="K57" s="20"/>
      <c r="L57" s="20"/>
      <c r="M57" s="20">
        <v>812</v>
      </c>
      <c r="N57" s="20"/>
      <c r="O57" s="20"/>
      <c r="P57" s="13"/>
      <c r="Q57" s="20"/>
      <c r="R57" s="21"/>
      <c r="S57" s="63"/>
      <c r="T57" s="63"/>
    </row>
    <row r="58" spans="1:20" ht="12.75">
      <c r="A58" s="17"/>
      <c r="B58" s="32"/>
      <c r="C58" s="26" t="s">
        <v>58</v>
      </c>
      <c r="D58" s="26"/>
      <c r="E58" s="26"/>
      <c r="F58" s="26"/>
      <c r="G58" s="26"/>
      <c r="H58" s="26"/>
      <c r="I58" s="20"/>
      <c r="J58" s="20"/>
      <c r="K58" s="20"/>
      <c r="L58" s="20"/>
      <c r="M58" s="20">
        <v>1000</v>
      </c>
      <c r="N58" s="20"/>
      <c r="O58" s="20"/>
      <c r="P58" s="13"/>
      <c r="Q58" s="20"/>
      <c r="R58" s="21"/>
      <c r="S58" s="63"/>
      <c r="T58" s="63"/>
    </row>
    <row r="59" spans="1:20" ht="12.75">
      <c r="A59" s="33"/>
      <c r="B59" s="33"/>
      <c r="C59" s="33"/>
      <c r="D59" s="33"/>
      <c r="E59" s="33"/>
      <c r="F59" s="33"/>
      <c r="G59" s="33"/>
      <c r="H59" s="33"/>
      <c r="I59" s="20"/>
      <c r="J59" s="20"/>
      <c r="K59" s="20"/>
      <c r="L59" s="20"/>
      <c r="M59" s="20"/>
      <c r="N59" s="20"/>
      <c r="O59" s="20"/>
      <c r="P59" s="13"/>
      <c r="Q59" s="20"/>
      <c r="R59" s="21"/>
      <c r="S59" s="63"/>
      <c r="T59" s="63"/>
    </row>
    <row r="60" spans="1:20" ht="12.75">
      <c r="A60" s="12" t="s">
        <v>59</v>
      </c>
      <c r="B60" s="12"/>
      <c r="C60" s="12"/>
      <c r="D60" s="12"/>
      <c r="E60" s="12"/>
      <c r="F60" s="12"/>
      <c r="G60" s="12"/>
      <c r="H60" s="12"/>
      <c r="I60" s="13">
        <f>I11+I42</f>
        <v>524409</v>
      </c>
      <c r="J60" s="13">
        <f>J11+J42</f>
        <v>20868</v>
      </c>
      <c r="K60" s="13">
        <f>K11+K42</f>
        <v>29678</v>
      </c>
      <c r="L60" s="13">
        <f>L11+L42</f>
        <v>602332</v>
      </c>
      <c r="M60" s="13">
        <f>M11+M42</f>
        <v>21868</v>
      </c>
      <c r="N60" s="13">
        <f>N11+N42</f>
        <v>30546</v>
      </c>
      <c r="O60" s="13"/>
      <c r="P60" s="13"/>
      <c r="Q60" s="13"/>
      <c r="R60" s="13"/>
      <c r="S60" s="64"/>
      <c r="T60" s="64"/>
    </row>
    <row r="61" spans="1:20" ht="12.75">
      <c r="A61" s="12"/>
      <c r="B61" s="12"/>
      <c r="C61" s="12"/>
      <c r="D61" s="12"/>
      <c r="E61" s="12"/>
      <c r="F61" s="12"/>
      <c r="G61" s="12"/>
      <c r="H61" s="12"/>
      <c r="I61" s="20"/>
      <c r="J61" s="20"/>
      <c r="K61" s="20"/>
      <c r="L61" s="20"/>
      <c r="M61" s="20"/>
      <c r="N61" s="20"/>
      <c r="O61" s="20"/>
      <c r="P61" s="13"/>
      <c r="Q61" s="20"/>
      <c r="R61" s="21"/>
      <c r="S61" s="63"/>
      <c r="T61" s="63"/>
    </row>
    <row r="62" spans="1:20" ht="25.5" customHeight="1">
      <c r="A62" s="39" t="s">
        <v>60</v>
      </c>
      <c r="B62" s="39"/>
      <c r="C62" s="39"/>
      <c r="D62" s="39"/>
      <c r="E62" s="39"/>
      <c r="F62" s="39"/>
      <c r="G62" s="39"/>
      <c r="H62" s="39"/>
      <c r="I62" s="40">
        <f>SUM(I63:I64)</f>
        <v>42696</v>
      </c>
      <c r="J62" s="40">
        <f>SUM(J63:J64)</f>
        <v>34250</v>
      </c>
      <c r="K62" s="40">
        <f>SUM(K63:K64)</f>
        <v>49121</v>
      </c>
      <c r="L62" s="40">
        <f>SUM(L63:L64)</f>
        <v>32224</v>
      </c>
      <c r="M62" s="40">
        <f>SUM(M63:M64)</f>
        <v>48437</v>
      </c>
      <c r="N62" s="40">
        <f>SUM(N63:N64)</f>
        <v>48344</v>
      </c>
      <c r="O62" s="77"/>
      <c r="P62" s="13"/>
      <c r="Q62" s="77"/>
      <c r="R62" s="78"/>
      <c r="S62" s="63"/>
      <c r="T62" s="63"/>
    </row>
    <row r="63" spans="1:20" ht="12.75">
      <c r="A63" s="41"/>
      <c r="B63" s="26" t="s">
        <v>61</v>
      </c>
      <c r="C63" s="26"/>
      <c r="D63" s="26"/>
      <c r="E63" s="26"/>
      <c r="F63" s="26"/>
      <c r="G63" s="26"/>
      <c r="H63" s="26"/>
      <c r="I63" s="20">
        <v>42696</v>
      </c>
      <c r="J63" s="20">
        <v>34250</v>
      </c>
      <c r="K63" s="20">
        <v>49121</v>
      </c>
      <c r="L63" s="20">
        <v>32224</v>
      </c>
      <c r="M63" s="20">
        <v>48437</v>
      </c>
      <c r="N63" s="20">
        <v>48344</v>
      </c>
      <c r="O63" s="20"/>
      <c r="P63" s="13"/>
      <c r="Q63" s="20"/>
      <c r="R63" s="21"/>
      <c r="S63" s="63"/>
      <c r="T63" s="63"/>
    </row>
    <row r="64" spans="1:20" ht="12.75">
      <c r="A64" s="14"/>
      <c r="B64" s="26" t="s">
        <v>62</v>
      </c>
      <c r="C64" s="26"/>
      <c r="D64" s="26"/>
      <c r="E64" s="26"/>
      <c r="F64" s="26"/>
      <c r="G64" s="26"/>
      <c r="H64" s="26"/>
      <c r="I64" s="20"/>
      <c r="J64" s="20"/>
      <c r="K64" s="20"/>
      <c r="L64" s="20"/>
      <c r="M64" s="20"/>
      <c r="N64" s="20"/>
      <c r="O64" s="20"/>
      <c r="P64" s="13"/>
      <c r="Q64" s="20"/>
      <c r="R64" s="21"/>
      <c r="S64" s="63"/>
      <c r="T64" s="63"/>
    </row>
    <row r="65" spans="1:20" ht="12.75">
      <c r="A65" s="33"/>
      <c r="B65" s="33"/>
      <c r="C65" s="33"/>
      <c r="D65" s="33"/>
      <c r="E65" s="33"/>
      <c r="F65" s="33"/>
      <c r="G65" s="33"/>
      <c r="H65" s="33"/>
      <c r="I65" s="20"/>
      <c r="J65" s="20"/>
      <c r="K65" s="20"/>
      <c r="L65" s="20"/>
      <c r="M65" s="20"/>
      <c r="N65" s="20"/>
      <c r="O65" s="20"/>
      <c r="P65" s="13"/>
      <c r="Q65" s="20"/>
      <c r="R65" s="21"/>
      <c r="S65" s="63"/>
      <c r="T65" s="63"/>
    </row>
    <row r="66" spans="1:20" ht="12.75">
      <c r="A66" s="12" t="s">
        <v>63</v>
      </c>
      <c r="B66" s="12"/>
      <c r="C66" s="12"/>
      <c r="D66" s="12"/>
      <c r="E66" s="12"/>
      <c r="F66" s="12"/>
      <c r="G66" s="12"/>
      <c r="H66" s="12"/>
      <c r="I66" s="20"/>
      <c r="J66" s="20"/>
      <c r="K66" s="20"/>
      <c r="L66" s="13">
        <f>L67+L76</f>
        <v>5946</v>
      </c>
      <c r="M66" s="13"/>
      <c r="N66" s="13"/>
      <c r="O66" s="20"/>
      <c r="P66" s="13"/>
      <c r="Q66" s="20"/>
      <c r="R66" s="21"/>
      <c r="S66" s="63"/>
      <c r="T66" s="63"/>
    </row>
    <row r="67" spans="1:20" ht="12.75">
      <c r="A67" s="41"/>
      <c r="B67" s="26" t="s">
        <v>64</v>
      </c>
      <c r="C67" s="26"/>
      <c r="D67" s="26"/>
      <c r="E67" s="26"/>
      <c r="F67" s="26"/>
      <c r="G67" s="26"/>
      <c r="H67" s="26"/>
      <c r="I67" s="20"/>
      <c r="J67" s="20"/>
      <c r="K67" s="20"/>
      <c r="L67" s="20">
        <f>SUM(L68:L75)</f>
        <v>5946</v>
      </c>
      <c r="M67" s="20"/>
      <c r="N67" s="20"/>
      <c r="O67" s="20"/>
      <c r="P67" s="13"/>
      <c r="Q67" s="20"/>
      <c r="R67" s="21"/>
      <c r="S67" s="63"/>
      <c r="T67" s="63"/>
    </row>
    <row r="68" spans="1:20" ht="12.75">
      <c r="A68" s="17"/>
      <c r="B68" s="42"/>
      <c r="C68" s="26" t="s">
        <v>65</v>
      </c>
      <c r="D68" s="26"/>
      <c r="E68" s="26"/>
      <c r="F68" s="26"/>
      <c r="G68" s="26"/>
      <c r="H68" s="26"/>
      <c r="I68" s="20"/>
      <c r="J68" s="20"/>
      <c r="K68" s="20"/>
      <c r="L68" s="20"/>
      <c r="M68" s="20"/>
      <c r="N68" s="20"/>
      <c r="O68" s="20"/>
      <c r="P68" s="13"/>
      <c r="Q68" s="20"/>
      <c r="R68" s="21"/>
      <c r="S68" s="63"/>
      <c r="T68" s="63"/>
    </row>
    <row r="69" spans="1:20" ht="12.75">
      <c r="A69" s="17"/>
      <c r="B69" s="43"/>
      <c r="C69" s="26" t="s">
        <v>66</v>
      </c>
      <c r="D69" s="26"/>
      <c r="E69" s="26"/>
      <c r="F69" s="26"/>
      <c r="G69" s="26"/>
      <c r="H69" s="26"/>
      <c r="I69" s="20"/>
      <c r="J69" s="20"/>
      <c r="K69" s="20"/>
      <c r="L69" s="20"/>
      <c r="M69" s="20"/>
      <c r="N69" s="20"/>
      <c r="O69" s="20"/>
      <c r="P69" s="13"/>
      <c r="Q69" s="20"/>
      <c r="R69" s="21"/>
      <c r="S69" s="63"/>
      <c r="T69" s="63"/>
    </row>
    <row r="70" spans="1:20" ht="12.75">
      <c r="A70" s="17"/>
      <c r="B70" s="43"/>
      <c r="C70" s="26" t="s">
        <v>67</v>
      </c>
      <c r="D70" s="26"/>
      <c r="E70" s="26"/>
      <c r="F70" s="26"/>
      <c r="G70" s="26"/>
      <c r="H70" s="26"/>
      <c r="I70" s="20"/>
      <c r="J70" s="20"/>
      <c r="K70" s="20"/>
      <c r="L70" s="20">
        <v>5946</v>
      </c>
      <c r="M70" s="20"/>
      <c r="N70" s="20"/>
      <c r="O70" s="20"/>
      <c r="P70" s="13"/>
      <c r="Q70" s="20"/>
      <c r="R70" s="21"/>
      <c r="S70" s="63"/>
      <c r="T70" s="63"/>
    </row>
    <row r="71" spans="1:20" ht="12.75">
      <c r="A71" s="17"/>
      <c r="B71" s="43"/>
      <c r="C71" s="19" t="s">
        <v>68</v>
      </c>
      <c r="D71" s="19"/>
      <c r="E71" s="19"/>
      <c r="F71" s="19"/>
      <c r="G71" s="19"/>
      <c r="H71" s="19"/>
      <c r="I71" s="20"/>
      <c r="J71" s="20"/>
      <c r="K71" s="20"/>
      <c r="L71" s="20"/>
      <c r="M71" s="20"/>
      <c r="N71" s="20"/>
      <c r="O71" s="20"/>
      <c r="P71" s="13"/>
      <c r="Q71" s="20"/>
      <c r="R71" s="21"/>
      <c r="S71" s="63"/>
      <c r="T71" s="63"/>
    </row>
    <row r="72" spans="1:20" ht="12.75">
      <c r="A72" s="17"/>
      <c r="B72" s="43"/>
      <c r="C72" s="26" t="s">
        <v>69</v>
      </c>
      <c r="D72" s="26"/>
      <c r="E72" s="26"/>
      <c r="F72" s="26"/>
      <c r="G72" s="26"/>
      <c r="H72" s="26"/>
      <c r="I72" s="20"/>
      <c r="J72" s="20"/>
      <c r="K72" s="20"/>
      <c r="L72" s="20"/>
      <c r="M72" s="20"/>
      <c r="N72" s="20"/>
      <c r="O72" s="20"/>
      <c r="P72" s="13"/>
      <c r="Q72" s="20"/>
      <c r="R72" s="21"/>
      <c r="S72" s="63"/>
      <c r="T72" s="63"/>
    </row>
    <row r="73" spans="1:20" ht="12.75">
      <c r="A73" s="17"/>
      <c r="B73" s="43"/>
      <c r="C73" s="26" t="s">
        <v>70</v>
      </c>
      <c r="D73" s="26"/>
      <c r="E73" s="26"/>
      <c r="F73" s="26"/>
      <c r="G73" s="26"/>
      <c r="H73" s="26"/>
      <c r="I73" s="20"/>
      <c r="J73" s="20"/>
      <c r="K73" s="20"/>
      <c r="L73" s="20"/>
      <c r="M73" s="20"/>
      <c r="N73" s="20"/>
      <c r="O73" s="20"/>
      <c r="P73" s="13"/>
      <c r="Q73" s="20"/>
      <c r="R73" s="21"/>
      <c r="S73" s="63"/>
      <c r="T73" s="63"/>
    </row>
    <row r="74" spans="1:20" ht="12.75">
      <c r="A74" s="17"/>
      <c r="B74" s="43"/>
      <c r="C74" s="26" t="s">
        <v>71</v>
      </c>
      <c r="D74" s="26"/>
      <c r="E74" s="26"/>
      <c r="F74" s="26"/>
      <c r="G74" s="26"/>
      <c r="H74" s="26"/>
      <c r="I74" s="20"/>
      <c r="J74" s="20"/>
      <c r="K74" s="20"/>
      <c r="L74" s="20"/>
      <c r="M74" s="20"/>
      <c r="N74" s="20"/>
      <c r="O74" s="20"/>
      <c r="P74" s="13"/>
      <c r="Q74" s="20"/>
      <c r="R74" s="21"/>
      <c r="S74" s="63"/>
      <c r="T74" s="63"/>
    </row>
    <row r="75" spans="1:20" ht="12.75">
      <c r="A75" s="17"/>
      <c r="B75" s="44"/>
      <c r="C75" s="26" t="s">
        <v>72</v>
      </c>
      <c r="D75" s="26"/>
      <c r="E75" s="26"/>
      <c r="F75" s="26"/>
      <c r="G75" s="26"/>
      <c r="H75" s="26"/>
      <c r="I75" s="20"/>
      <c r="J75" s="20"/>
      <c r="K75" s="20"/>
      <c r="L75" s="20"/>
      <c r="M75" s="20"/>
      <c r="N75" s="20"/>
      <c r="O75" s="20"/>
      <c r="P75" s="13"/>
      <c r="Q75" s="20"/>
      <c r="R75" s="21"/>
      <c r="S75" s="63"/>
      <c r="T75" s="63"/>
    </row>
    <row r="76" spans="1:20" ht="12.75">
      <c r="A76" s="14"/>
      <c r="B76" s="29" t="s">
        <v>73</v>
      </c>
      <c r="C76" s="29"/>
      <c r="D76" s="29"/>
      <c r="E76" s="29"/>
      <c r="F76" s="29"/>
      <c r="G76" s="29"/>
      <c r="H76" s="29"/>
      <c r="I76" s="20"/>
      <c r="J76" s="20"/>
      <c r="K76" s="20"/>
      <c r="L76" s="20"/>
      <c r="M76" s="20"/>
      <c r="N76" s="20"/>
      <c r="O76" s="20"/>
      <c r="P76" s="13"/>
      <c r="Q76" s="20"/>
      <c r="R76" s="21"/>
      <c r="S76" s="63"/>
      <c r="T76" s="63"/>
    </row>
    <row r="77" spans="1:20" ht="12.75">
      <c r="A77" s="17"/>
      <c r="B77" s="45"/>
      <c r="C77" s="26" t="s">
        <v>65</v>
      </c>
      <c r="D77" s="26"/>
      <c r="E77" s="26"/>
      <c r="F77" s="26"/>
      <c r="G77" s="26"/>
      <c r="H77" s="26"/>
      <c r="I77" s="20"/>
      <c r="J77" s="20"/>
      <c r="K77" s="20"/>
      <c r="L77" s="20"/>
      <c r="M77" s="20"/>
      <c r="N77" s="20"/>
      <c r="O77" s="20"/>
      <c r="P77" s="13"/>
      <c r="Q77" s="20"/>
      <c r="R77" s="21"/>
      <c r="S77" s="63"/>
      <c r="T77" s="63"/>
    </row>
    <row r="78" spans="1:20" ht="12.75">
      <c r="A78" s="17"/>
      <c r="B78" s="46"/>
      <c r="C78" s="26" t="s">
        <v>66</v>
      </c>
      <c r="D78" s="26"/>
      <c r="E78" s="26"/>
      <c r="F78" s="26"/>
      <c r="G78" s="26"/>
      <c r="H78" s="26"/>
      <c r="I78" s="20"/>
      <c r="J78" s="20"/>
      <c r="K78" s="20"/>
      <c r="L78" s="20"/>
      <c r="M78" s="20"/>
      <c r="N78" s="20"/>
      <c r="O78" s="20"/>
      <c r="P78" s="13"/>
      <c r="Q78" s="20"/>
      <c r="R78" s="21"/>
      <c r="S78" s="63"/>
      <c r="T78" s="63"/>
    </row>
    <row r="79" spans="1:20" ht="12.75">
      <c r="A79" s="17"/>
      <c r="B79" s="46"/>
      <c r="C79" s="26" t="s">
        <v>67</v>
      </c>
      <c r="D79" s="26"/>
      <c r="E79" s="26"/>
      <c r="F79" s="26"/>
      <c r="G79" s="26"/>
      <c r="H79" s="26"/>
      <c r="I79" s="20"/>
      <c r="J79" s="20"/>
      <c r="K79" s="20"/>
      <c r="L79" s="20"/>
      <c r="M79" s="20"/>
      <c r="N79" s="20"/>
      <c r="O79" s="20"/>
      <c r="P79" s="13"/>
      <c r="Q79" s="20"/>
      <c r="R79" s="21"/>
      <c r="S79" s="63"/>
      <c r="T79" s="63"/>
    </row>
    <row r="80" spans="1:20" ht="12.75">
      <c r="A80" s="17"/>
      <c r="B80" s="46"/>
      <c r="C80" s="19" t="s">
        <v>68</v>
      </c>
      <c r="D80" s="19"/>
      <c r="E80" s="19"/>
      <c r="F80" s="19"/>
      <c r="G80" s="19"/>
      <c r="H80" s="19"/>
      <c r="I80" s="20"/>
      <c r="J80" s="20"/>
      <c r="K80" s="20"/>
      <c r="L80" s="20"/>
      <c r="M80" s="20"/>
      <c r="N80" s="20"/>
      <c r="O80" s="20"/>
      <c r="P80" s="13"/>
      <c r="Q80" s="20"/>
      <c r="R80" s="21"/>
      <c r="S80" s="63"/>
      <c r="T80" s="63"/>
    </row>
    <row r="81" spans="1:20" ht="12.75">
      <c r="A81" s="17"/>
      <c r="B81" s="46"/>
      <c r="C81" s="26" t="s">
        <v>69</v>
      </c>
      <c r="D81" s="26"/>
      <c r="E81" s="26"/>
      <c r="F81" s="26"/>
      <c r="G81" s="26"/>
      <c r="H81" s="26"/>
      <c r="I81" s="20"/>
      <c r="J81" s="20"/>
      <c r="K81" s="20"/>
      <c r="L81" s="20"/>
      <c r="M81" s="20"/>
      <c r="N81" s="20"/>
      <c r="O81" s="20"/>
      <c r="P81" s="13"/>
      <c r="Q81" s="20"/>
      <c r="R81" s="21"/>
      <c r="S81" s="63"/>
      <c r="T81" s="63"/>
    </row>
    <row r="82" spans="1:20" ht="12.75">
      <c r="A82" s="17"/>
      <c r="B82" s="46"/>
      <c r="C82" s="26" t="s">
        <v>70</v>
      </c>
      <c r="D82" s="26"/>
      <c r="E82" s="26"/>
      <c r="F82" s="26"/>
      <c r="G82" s="26"/>
      <c r="H82" s="26"/>
      <c r="I82" s="20"/>
      <c r="J82" s="20"/>
      <c r="K82" s="20"/>
      <c r="L82" s="20"/>
      <c r="M82" s="20"/>
      <c r="N82" s="20"/>
      <c r="O82" s="20"/>
      <c r="P82" s="13"/>
      <c r="Q82" s="20"/>
      <c r="R82" s="21"/>
      <c r="S82" s="63"/>
      <c r="T82" s="63"/>
    </row>
    <row r="83" spans="1:20" ht="12.75">
      <c r="A83" s="17"/>
      <c r="B83" s="46"/>
      <c r="C83" s="26" t="s">
        <v>71</v>
      </c>
      <c r="D83" s="26"/>
      <c r="E83" s="26"/>
      <c r="F83" s="26"/>
      <c r="G83" s="26"/>
      <c r="H83" s="26"/>
      <c r="I83" s="20"/>
      <c r="J83" s="20"/>
      <c r="K83" s="20"/>
      <c r="L83" s="20"/>
      <c r="M83" s="20"/>
      <c r="N83" s="20"/>
      <c r="O83" s="20"/>
      <c r="P83" s="13"/>
      <c r="Q83" s="20"/>
      <c r="R83" s="21"/>
      <c r="S83" s="63"/>
      <c r="T83" s="63"/>
    </row>
    <row r="84" spans="1:20" ht="12.75">
      <c r="A84" s="17"/>
      <c r="B84" s="46"/>
      <c r="C84" s="26" t="s">
        <v>72</v>
      </c>
      <c r="D84" s="26"/>
      <c r="E84" s="26"/>
      <c r="F84" s="26"/>
      <c r="G84" s="26"/>
      <c r="H84" s="26"/>
      <c r="I84" s="20"/>
      <c r="J84" s="20"/>
      <c r="K84" s="20"/>
      <c r="L84" s="20"/>
      <c r="M84" s="20"/>
      <c r="N84" s="20"/>
      <c r="O84" s="20"/>
      <c r="P84" s="13"/>
      <c r="Q84" s="20"/>
      <c r="R84" s="21"/>
      <c r="S84" s="63"/>
      <c r="T84" s="63"/>
    </row>
    <row r="85" spans="1:20" ht="12.75">
      <c r="A85" s="33"/>
      <c r="B85" s="33"/>
      <c r="C85" s="33"/>
      <c r="D85" s="33"/>
      <c r="E85" s="33"/>
      <c r="F85" s="33"/>
      <c r="G85" s="33"/>
      <c r="H85" s="33"/>
      <c r="I85" s="20"/>
      <c r="J85" s="20"/>
      <c r="K85" s="20"/>
      <c r="L85" s="20"/>
      <c r="M85" s="20"/>
      <c r="N85" s="20"/>
      <c r="O85" s="20"/>
      <c r="P85" s="13"/>
      <c r="Q85" s="20"/>
      <c r="R85" s="21"/>
      <c r="S85" s="63"/>
      <c r="T85" s="63"/>
    </row>
    <row r="86" spans="1:20" ht="12.75">
      <c r="A86" s="12" t="s">
        <v>74</v>
      </c>
      <c r="B86" s="12"/>
      <c r="C86" s="12"/>
      <c r="D86" s="12"/>
      <c r="E86" s="12"/>
      <c r="F86" s="12"/>
      <c r="G86" s="12"/>
      <c r="H86" s="12"/>
      <c r="I86" s="13">
        <f>I60+I62+I66</f>
        <v>567105</v>
      </c>
      <c r="J86" s="13">
        <f>J60+J62+J66</f>
        <v>55118</v>
      </c>
      <c r="K86" s="13">
        <f>K60+K62+K66</f>
        <v>78799</v>
      </c>
      <c r="L86" s="13">
        <f>L60+L62+L66</f>
        <v>640502</v>
      </c>
      <c r="M86" s="13">
        <f>M60+M62+M66</f>
        <v>70305</v>
      </c>
      <c r="N86" s="13">
        <f>N60+N62+N66</f>
        <v>78890</v>
      </c>
      <c r="O86" s="13"/>
      <c r="P86" s="13"/>
      <c r="Q86" s="13"/>
      <c r="R86" s="13"/>
      <c r="S86" s="64"/>
      <c r="T86" s="64"/>
    </row>
    <row r="87" spans="1:20" ht="12.75">
      <c r="A87" s="70"/>
      <c r="B87" s="70"/>
      <c r="C87" s="70"/>
      <c r="D87" s="70"/>
      <c r="E87" s="70"/>
      <c r="F87" s="70"/>
      <c r="G87" s="70"/>
      <c r="H87" s="70"/>
      <c r="I87" s="71"/>
      <c r="J87" s="71"/>
      <c r="K87" s="71"/>
      <c r="L87" s="72"/>
      <c r="M87" s="72"/>
      <c r="N87" s="72"/>
      <c r="O87" s="72"/>
      <c r="P87" s="72"/>
      <c r="Q87" s="72"/>
      <c r="R87" s="72"/>
      <c r="S87" s="4"/>
      <c r="T87" s="4"/>
    </row>
    <row r="88" spans="16:17" ht="12.75">
      <c r="P88" s="1"/>
      <c r="Q88" s="1" t="s">
        <v>11</v>
      </c>
    </row>
    <row r="89" spans="1:20" ht="12.75" customHeight="1">
      <c r="A89" s="9" t="s">
        <v>12</v>
      </c>
      <c r="B89" s="9"/>
      <c r="C89" s="9"/>
      <c r="D89" s="9"/>
      <c r="E89" s="9"/>
      <c r="F89" s="9"/>
      <c r="G89" s="9"/>
      <c r="H89" s="9"/>
      <c r="I89" s="62" t="s">
        <v>13</v>
      </c>
      <c r="J89" s="62"/>
      <c r="K89" s="62"/>
      <c r="L89" s="62" t="s">
        <v>14</v>
      </c>
      <c r="M89" s="62"/>
      <c r="N89" s="62"/>
      <c r="O89" s="11" t="s">
        <v>15</v>
      </c>
      <c r="P89" s="11"/>
      <c r="Q89" s="11"/>
      <c r="R89" s="62" t="s">
        <v>16</v>
      </c>
      <c r="S89" s="62"/>
      <c r="T89" s="62"/>
    </row>
    <row r="90" spans="1:20" ht="51">
      <c r="A90" s="9"/>
      <c r="B90" s="9"/>
      <c r="C90" s="9"/>
      <c r="D90" s="9"/>
      <c r="E90" s="9"/>
      <c r="F90" s="9"/>
      <c r="G90" s="9"/>
      <c r="H90" s="9"/>
      <c r="I90" s="62" t="s">
        <v>97</v>
      </c>
      <c r="J90" s="62" t="s">
        <v>98</v>
      </c>
      <c r="K90" s="62" t="s">
        <v>99</v>
      </c>
      <c r="L90" s="62" t="s">
        <v>97</v>
      </c>
      <c r="M90" s="62" t="s">
        <v>98</v>
      </c>
      <c r="N90" s="62" t="s">
        <v>99</v>
      </c>
      <c r="O90" s="62" t="s">
        <v>97</v>
      </c>
      <c r="P90" s="62" t="s">
        <v>98</v>
      </c>
      <c r="Q90" s="62" t="s">
        <v>99</v>
      </c>
      <c r="R90" s="62" t="s">
        <v>97</v>
      </c>
      <c r="S90" s="62" t="s">
        <v>98</v>
      </c>
      <c r="T90" s="62" t="s">
        <v>99</v>
      </c>
    </row>
    <row r="91" spans="1:20" ht="12.75">
      <c r="A91" s="50" t="s">
        <v>77</v>
      </c>
      <c r="B91" s="51"/>
      <c r="C91" s="51"/>
      <c r="D91" s="51"/>
      <c r="E91" s="51"/>
      <c r="F91" s="51"/>
      <c r="G91" s="54"/>
      <c r="H91" s="73"/>
      <c r="I91" s="13">
        <f>SUM(I92:I96)</f>
        <v>303219</v>
      </c>
      <c r="J91" s="13">
        <f>SUM(J92:J96)</f>
        <v>43618</v>
      </c>
      <c r="K91" s="13"/>
      <c r="L91" s="13">
        <f>SUM(L92:L96)</f>
        <v>321976</v>
      </c>
      <c r="M91" s="13">
        <f>SUM(M92:M96)</f>
        <v>52385</v>
      </c>
      <c r="N91" s="13"/>
      <c r="O91" s="13"/>
      <c r="P91" s="13"/>
      <c r="Q91" s="13"/>
      <c r="R91" s="13"/>
      <c r="S91" s="13"/>
      <c r="T91" s="13"/>
    </row>
    <row r="92" spans="1:20" ht="12.75">
      <c r="A92" s="17"/>
      <c r="B92" s="53" t="s">
        <v>78</v>
      </c>
      <c r="C92" s="54"/>
      <c r="D92" s="51"/>
      <c r="E92" s="51"/>
      <c r="F92" s="51"/>
      <c r="G92" s="54"/>
      <c r="H92" s="73"/>
      <c r="I92" s="21">
        <v>54932</v>
      </c>
      <c r="J92" s="21">
        <v>6558</v>
      </c>
      <c r="K92" s="21"/>
      <c r="L92" s="21">
        <v>58557</v>
      </c>
      <c r="M92" s="21">
        <v>5562</v>
      </c>
      <c r="N92" s="21"/>
      <c r="O92" s="21"/>
      <c r="P92" s="13"/>
      <c r="Q92" s="21"/>
      <c r="R92" s="21"/>
      <c r="S92" s="21"/>
      <c r="T92" s="21"/>
    </row>
    <row r="93" spans="1:20" ht="12.75">
      <c r="A93" s="17"/>
      <c r="B93" s="53" t="s">
        <v>79</v>
      </c>
      <c r="C93" s="51"/>
      <c r="D93" s="51"/>
      <c r="E93" s="51"/>
      <c r="F93" s="51"/>
      <c r="G93" s="54"/>
      <c r="H93" s="73"/>
      <c r="I93" s="21">
        <v>14965</v>
      </c>
      <c r="J93" s="21">
        <v>891</v>
      </c>
      <c r="K93" s="21"/>
      <c r="L93" s="21">
        <v>13406</v>
      </c>
      <c r="M93" s="21">
        <v>982</v>
      </c>
      <c r="N93" s="21"/>
      <c r="O93" s="21"/>
      <c r="P93" s="13"/>
      <c r="Q93" s="21"/>
      <c r="R93" s="21"/>
      <c r="S93" s="21"/>
      <c r="T93" s="21"/>
    </row>
    <row r="94" spans="1:20" ht="12.75">
      <c r="A94" s="17"/>
      <c r="B94" s="53" t="s">
        <v>80</v>
      </c>
      <c r="C94" s="51"/>
      <c r="D94" s="51"/>
      <c r="E94" s="51"/>
      <c r="F94" s="51"/>
      <c r="G94" s="54"/>
      <c r="H94" s="73"/>
      <c r="I94" s="21">
        <v>144294</v>
      </c>
      <c r="J94" s="21">
        <v>32507</v>
      </c>
      <c r="K94" s="21"/>
      <c r="L94" s="21">
        <v>141335</v>
      </c>
      <c r="M94" s="21">
        <v>38096</v>
      </c>
      <c r="N94" s="21"/>
      <c r="O94" s="21"/>
      <c r="P94" s="13"/>
      <c r="Q94" s="21"/>
      <c r="R94" s="21"/>
      <c r="S94" s="21"/>
      <c r="T94" s="21"/>
    </row>
    <row r="95" spans="1:20" ht="12.75">
      <c r="A95" s="17"/>
      <c r="B95" s="53" t="s">
        <v>81</v>
      </c>
      <c r="C95" s="51"/>
      <c r="D95" s="51"/>
      <c r="E95" s="51"/>
      <c r="F95" s="51"/>
      <c r="G95" s="54"/>
      <c r="H95" s="73"/>
      <c r="I95" s="21">
        <v>13255</v>
      </c>
      <c r="J95" s="21">
        <v>1861</v>
      </c>
      <c r="K95" s="21"/>
      <c r="L95" s="21">
        <v>13169</v>
      </c>
      <c r="M95" s="21">
        <v>4348</v>
      </c>
      <c r="N95" s="21"/>
      <c r="O95" s="21"/>
      <c r="P95" s="13"/>
      <c r="Q95" s="21"/>
      <c r="R95" s="21"/>
      <c r="S95" s="21"/>
      <c r="T95" s="21"/>
    </row>
    <row r="96" spans="1:20" ht="12.75">
      <c r="A96" s="17"/>
      <c r="B96" s="53" t="s">
        <v>82</v>
      </c>
      <c r="C96" s="51"/>
      <c r="D96" s="51"/>
      <c r="E96" s="51"/>
      <c r="F96" s="51"/>
      <c r="G96" s="54"/>
      <c r="H96" s="73"/>
      <c r="I96" s="21">
        <v>75773</v>
      </c>
      <c r="J96" s="21">
        <v>1801</v>
      </c>
      <c r="K96" s="21"/>
      <c r="L96" s="21">
        <v>95509</v>
      </c>
      <c r="M96" s="21">
        <v>3397</v>
      </c>
      <c r="N96" s="21"/>
      <c r="O96" s="21"/>
      <c r="P96" s="13"/>
      <c r="Q96" s="21"/>
      <c r="R96" s="21"/>
      <c r="S96" s="21"/>
      <c r="T96" s="21"/>
    </row>
    <row r="97" spans="1:20" ht="12.75">
      <c r="A97" s="56" t="s">
        <v>83</v>
      </c>
      <c r="B97" s="51"/>
      <c r="C97" s="51"/>
      <c r="D97" s="51"/>
      <c r="E97" s="51"/>
      <c r="F97" s="51"/>
      <c r="G97" s="54"/>
      <c r="H97" s="73"/>
      <c r="I97" s="13">
        <f>SUM(I98:I100)</f>
        <v>221241</v>
      </c>
      <c r="J97" s="13">
        <f>SUM(J98:J100)</f>
        <v>11500</v>
      </c>
      <c r="K97" s="13"/>
      <c r="L97" s="13">
        <f>SUM(L98:L100)</f>
        <v>268235</v>
      </c>
      <c r="M97" s="13">
        <f>SUM(M98:M100)</f>
        <v>17920</v>
      </c>
      <c r="N97" s="13"/>
      <c r="O97" s="21"/>
      <c r="P97" s="13"/>
      <c r="Q97" s="13"/>
      <c r="R97" s="13"/>
      <c r="S97" s="13"/>
      <c r="T97" s="13"/>
    </row>
    <row r="98" spans="1:20" ht="12.75">
      <c r="A98" s="17"/>
      <c r="B98" s="53" t="s">
        <v>84</v>
      </c>
      <c r="C98" s="51"/>
      <c r="D98" s="51"/>
      <c r="E98" s="51"/>
      <c r="F98" s="51"/>
      <c r="G98" s="54"/>
      <c r="H98" s="73"/>
      <c r="I98" s="21">
        <v>170965</v>
      </c>
      <c r="J98" s="21">
        <v>10000</v>
      </c>
      <c r="K98" s="21"/>
      <c r="L98" s="21">
        <v>174130</v>
      </c>
      <c r="M98" s="21">
        <v>16420</v>
      </c>
      <c r="N98" s="21"/>
      <c r="O98" s="21"/>
      <c r="P98" s="13"/>
      <c r="Q98" s="21"/>
      <c r="R98" s="21"/>
      <c r="S98" s="21"/>
      <c r="T98" s="21"/>
    </row>
    <row r="99" spans="1:20" ht="12.75">
      <c r="A99" s="17"/>
      <c r="B99" s="53" t="s">
        <v>85</v>
      </c>
      <c r="C99" s="51"/>
      <c r="D99" s="51"/>
      <c r="E99" s="51"/>
      <c r="F99" s="51"/>
      <c r="G99" s="54"/>
      <c r="H99" s="73"/>
      <c r="I99" s="21">
        <v>42961</v>
      </c>
      <c r="J99" s="21"/>
      <c r="K99" s="21"/>
      <c r="L99" s="21">
        <v>86790</v>
      </c>
      <c r="M99" s="21"/>
      <c r="N99" s="21"/>
      <c r="O99" s="21"/>
      <c r="P99" s="13"/>
      <c r="Q99" s="21"/>
      <c r="R99" s="21"/>
      <c r="S99" s="21"/>
      <c r="T99" s="21"/>
    </row>
    <row r="100" spans="1:20" ht="12.75">
      <c r="A100" s="17"/>
      <c r="B100" s="53" t="s">
        <v>86</v>
      </c>
      <c r="C100" s="54"/>
      <c r="D100" s="54"/>
      <c r="E100" s="54"/>
      <c r="F100" s="54"/>
      <c r="G100" s="54"/>
      <c r="H100" s="73"/>
      <c r="I100" s="21">
        <v>7315</v>
      </c>
      <c r="J100" s="21">
        <v>1500</v>
      </c>
      <c r="K100" s="21"/>
      <c r="L100" s="21">
        <v>7315</v>
      </c>
      <c r="M100" s="21">
        <v>1500</v>
      </c>
      <c r="N100" s="21"/>
      <c r="O100" s="21"/>
      <c r="P100" s="13"/>
      <c r="Q100" s="21"/>
      <c r="R100" s="21"/>
      <c r="S100" s="21"/>
      <c r="T100" s="21"/>
    </row>
    <row r="101" spans="1:20" ht="12.75">
      <c r="A101" s="56" t="s">
        <v>87</v>
      </c>
      <c r="B101" s="54"/>
      <c r="C101" s="54"/>
      <c r="D101" s="54"/>
      <c r="E101" s="54"/>
      <c r="F101" s="54"/>
      <c r="G101" s="54"/>
      <c r="H101" s="73"/>
      <c r="I101" s="13">
        <f>I91+I97</f>
        <v>524460</v>
      </c>
      <c r="J101" s="13">
        <f>J91+J97</f>
        <v>55118</v>
      </c>
      <c r="K101" s="13"/>
      <c r="L101" s="13">
        <f>L91+L97</f>
        <v>590211</v>
      </c>
      <c r="M101" s="13">
        <f>M91+M97</f>
        <v>70305</v>
      </c>
      <c r="N101" s="13"/>
      <c r="O101" s="13"/>
      <c r="P101" s="13"/>
      <c r="Q101" s="13"/>
      <c r="R101" s="13"/>
      <c r="S101" s="13"/>
      <c r="T101" s="13"/>
    </row>
    <row r="102" spans="1:20" ht="12.75">
      <c r="A102" s="56" t="s">
        <v>88</v>
      </c>
      <c r="B102" s="54"/>
      <c r="C102" s="54"/>
      <c r="D102" s="54"/>
      <c r="E102" s="54"/>
      <c r="F102" s="54"/>
      <c r="G102" s="54"/>
      <c r="H102" s="73"/>
      <c r="I102" s="13">
        <f>I103+I107</f>
        <v>42645</v>
      </c>
      <c r="J102" s="13"/>
      <c r="K102" s="13">
        <f>K103+K107</f>
        <v>78799</v>
      </c>
      <c r="L102" s="13">
        <f>L103+L107</f>
        <v>50291</v>
      </c>
      <c r="M102" s="13"/>
      <c r="N102" s="13">
        <f>N103+N107</f>
        <v>78890</v>
      </c>
      <c r="O102" s="13"/>
      <c r="P102" s="13"/>
      <c r="Q102" s="13"/>
      <c r="R102" s="13"/>
      <c r="S102" s="13"/>
      <c r="T102" s="13"/>
    </row>
    <row r="103" spans="1:20" ht="12.75">
      <c r="A103" s="57"/>
      <c r="B103" s="53" t="s">
        <v>89</v>
      </c>
      <c r="C103" s="54"/>
      <c r="D103" s="54"/>
      <c r="E103" s="54"/>
      <c r="F103" s="54"/>
      <c r="G103" s="54"/>
      <c r="H103" s="73"/>
      <c r="I103" s="21">
        <f>SUM(I104:I106)</f>
        <v>34870</v>
      </c>
      <c r="J103" s="21"/>
      <c r="K103" s="21">
        <f>SUM(K104:K106)</f>
        <v>78175</v>
      </c>
      <c r="L103" s="21">
        <f>SUM(L104:L106)</f>
        <v>45456</v>
      </c>
      <c r="M103" s="21"/>
      <c r="N103" s="21">
        <f>SUM(N104:N106)</f>
        <v>77851</v>
      </c>
      <c r="O103" s="21"/>
      <c r="P103" s="13"/>
      <c r="Q103" s="21"/>
      <c r="R103" s="21"/>
      <c r="S103" s="21"/>
      <c r="T103" s="21"/>
    </row>
    <row r="104" spans="1:20" ht="12.75">
      <c r="A104" s="58"/>
      <c r="B104" s="25"/>
      <c r="C104" s="51" t="s">
        <v>90</v>
      </c>
      <c r="D104" s="54"/>
      <c r="E104" s="54"/>
      <c r="F104" s="54"/>
      <c r="G104" s="54"/>
      <c r="H104" s="73"/>
      <c r="I104" s="21">
        <v>34870</v>
      </c>
      <c r="J104" s="21"/>
      <c r="K104" s="21">
        <v>78175</v>
      </c>
      <c r="L104" s="21">
        <v>45456</v>
      </c>
      <c r="M104" s="21"/>
      <c r="N104" s="21">
        <v>77851</v>
      </c>
      <c r="O104" s="21"/>
      <c r="P104" s="13"/>
      <c r="Q104" s="21"/>
      <c r="R104" s="21"/>
      <c r="S104" s="21"/>
      <c r="T104" s="21"/>
    </row>
    <row r="105" spans="1:20" ht="12.75">
      <c r="A105" s="58"/>
      <c r="B105" s="27"/>
      <c r="C105" s="51" t="s">
        <v>91</v>
      </c>
      <c r="D105" s="54"/>
      <c r="E105" s="54"/>
      <c r="F105" s="54"/>
      <c r="G105" s="54"/>
      <c r="H105" s="73"/>
      <c r="I105" s="21"/>
      <c r="J105" s="21"/>
      <c r="K105" s="21"/>
      <c r="L105" s="21"/>
      <c r="M105" s="21"/>
      <c r="N105" s="21"/>
      <c r="O105" s="21"/>
      <c r="P105" s="13"/>
      <c r="Q105" s="21"/>
      <c r="R105" s="21"/>
      <c r="S105" s="21"/>
      <c r="T105" s="21"/>
    </row>
    <row r="106" spans="1:20" ht="12.75">
      <c r="A106" s="58"/>
      <c r="B106" s="30"/>
      <c r="C106" s="51" t="s">
        <v>92</v>
      </c>
      <c r="D106" s="54"/>
      <c r="E106" s="54"/>
      <c r="F106" s="54"/>
      <c r="G106" s="54"/>
      <c r="H106" s="73"/>
      <c r="I106" s="21"/>
      <c r="J106" s="21"/>
      <c r="K106" s="21"/>
      <c r="L106" s="21"/>
      <c r="M106" s="21"/>
      <c r="N106" s="21"/>
      <c r="O106" s="21"/>
      <c r="P106" s="13"/>
      <c r="Q106" s="21"/>
      <c r="R106" s="21"/>
      <c r="S106" s="21"/>
      <c r="T106" s="21"/>
    </row>
    <row r="107" spans="1:20" ht="12.75">
      <c r="A107" s="58"/>
      <c r="B107" s="53" t="s">
        <v>93</v>
      </c>
      <c r="C107" s="54"/>
      <c r="D107" s="54"/>
      <c r="E107" s="54"/>
      <c r="F107" s="54"/>
      <c r="G107" s="54"/>
      <c r="H107" s="73"/>
      <c r="I107" s="21">
        <f>SUM(I108:I110)</f>
        <v>7775</v>
      </c>
      <c r="J107" s="21"/>
      <c r="K107" s="21">
        <f>SUM(K108:K110)</f>
        <v>624</v>
      </c>
      <c r="L107" s="21">
        <f>SUM(L108:L110)</f>
        <v>4835</v>
      </c>
      <c r="M107" s="21"/>
      <c r="N107" s="21">
        <f>SUM(N108:N110)</f>
        <v>1039</v>
      </c>
      <c r="O107" s="21"/>
      <c r="P107" s="13"/>
      <c r="Q107" s="21"/>
      <c r="R107" s="21"/>
      <c r="S107" s="21"/>
      <c r="T107" s="21"/>
    </row>
    <row r="108" spans="1:20" ht="12.75">
      <c r="A108" s="58"/>
      <c r="B108" s="59"/>
      <c r="C108" s="53" t="s">
        <v>90</v>
      </c>
      <c r="D108" s="54"/>
      <c r="E108" s="54"/>
      <c r="F108" s="54"/>
      <c r="G108" s="54"/>
      <c r="H108" s="73"/>
      <c r="I108" s="21">
        <v>7775</v>
      </c>
      <c r="J108" s="21"/>
      <c r="K108" s="21">
        <v>624</v>
      </c>
      <c r="L108" s="21">
        <v>4835</v>
      </c>
      <c r="M108" s="21"/>
      <c r="N108" s="21">
        <v>1039</v>
      </c>
      <c r="O108" s="21"/>
      <c r="P108" s="13"/>
      <c r="Q108" s="21"/>
      <c r="R108" s="21"/>
      <c r="S108" s="21"/>
      <c r="T108" s="21"/>
    </row>
    <row r="109" spans="1:20" ht="12.75">
      <c r="A109" s="58"/>
      <c r="B109" s="4"/>
      <c r="C109" s="53" t="s">
        <v>91</v>
      </c>
      <c r="D109" s="54"/>
      <c r="E109" s="54"/>
      <c r="F109" s="54"/>
      <c r="G109" s="54"/>
      <c r="H109" s="73"/>
      <c r="I109" s="21"/>
      <c r="J109" s="21"/>
      <c r="K109" s="21"/>
      <c r="L109" s="21"/>
      <c r="M109" s="21"/>
      <c r="N109" s="21"/>
      <c r="O109" s="21"/>
      <c r="P109" s="13"/>
      <c r="Q109" s="21"/>
      <c r="R109" s="21"/>
      <c r="S109" s="21"/>
      <c r="T109" s="21"/>
    </row>
    <row r="110" spans="1:20" ht="12.75">
      <c r="A110" s="58"/>
      <c r="B110" s="4"/>
      <c r="C110" s="53" t="s">
        <v>92</v>
      </c>
      <c r="D110" s="54"/>
      <c r="E110" s="54"/>
      <c r="F110" s="54"/>
      <c r="G110" s="54"/>
      <c r="H110" s="73"/>
      <c r="I110" s="21"/>
      <c r="J110" s="21"/>
      <c r="K110" s="21"/>
      <c r="L110" s="21"/>
      <c r="M110" s="21"/>
      <c r="N110" s="21"/>
      <c r="O110" s="21"/>
      <c r="P110" s="13"/>
      <c r="Q110" s="21"/>
      <c r="R110" s="21"/>
      <c r="S110" s="21"/>
      <c r="T110" s="21"/>
    </row>
    <row r="111" spans="1:20" ht="12.75">
      <c r="A111" s="56" t="s">
        <v>94</v>
      </c>
      <c r="B111" s="54"/>
      <c r="C111" s="54"/>
      <c r="D111" s="54"/>
      <c r="E111" s="54"/>
      <c r="F111" s="54"/>
      <c r="G111" s="54"/>
      <c r="H111" s="73"/>
      <c r="I111" s="13">
        <f>I91+I97+I102</f>
        <v>567105</v>
      </c>
      <c r="J111" s="13">
        <f>J91+J97+J102</f>
        <v>55118</v>
      </c>
      <c r="K111" s="13">
        <f>K91+K97+K102</f>
        <v>78799</v>
      </c>
      <c r="L111" s="13">
        <f>L91+L97+L102</f>
        <v>640502</v>
      </c>
      <c r="M111" s="13">
        <f>M91+M97+M102</f>
        <v>70305</v>
      </c>
      <c r="N111" s="13">
        <f>N91+N97+N102</f>
        <v>78890</v>
      </c>
      <c r="O111" s="13"/>
      <c r="P111" s="13"/>
      <c r="Q111" s="13"/>
      <c r="R111" s="13"/>
      <c r="S111" s="13"/>
      <c r="T111" s="13"/>
    </row>
    <row r="113" spans="7:11" ht="12.75">
      <c r="G113" s="74" t="s">
        <v>107</v>
      </c>
      <c r="K113" s="79"/>
    </row>
    <row r="114" spans="1:7" ht="12.75">
      <c r="A114" s="53" t="s">
        <v>108</v>
      </c>
      <c r="B114" s="54"/>
      <c r="C114" s="54"/>
      <c r="D114" s="54"/>
      <c r="E114" s="54"/>
      <c r="F114" s="54"/>
      <c r="G114" s="63">
        <f>SUM(G115:G118)</f>
        <v>26</v>
      </c>
    </row>
    <row r="115" spans="1:7" ht="12.75">
      <c r="A115" s="17"/>
      <c r="B115" s="53" t="s">
        <v>109</v>
      </c>
      <c r="C115" s="53" t="s">
        <v>110</v>
      </c>
      <c r="D115" s="54"/>
      <c r="E115" s="54"/>
      <c r="F115" s="54"/>
      <c r="G115" s="63"/>
    </row>
    <row r="116" spans="1:7" ht="12.75">
      <c r="A116" s="17"/>
      <c r="B116" s="4"/>
      <c r="C116" s="53" t="s">
        <v>111</v>
      </c>
      <c r="D116" s="54"/>
      <c r="E116" s="54"/>
      <c r="F116" s="54"/>
      <c r="G116" s="63">
        <v>17</v>
      </c>
    </row>
    <row r="117" spans="1:7" ht="12.75">
      <c r="A117" s="17"/>
      <c r="B117" s="4"/>
      <c r="C117" s="53" t="s">
        <v>112</v>
      </c>
      <c r="D117" s="54"/>
      <c r="E117" s="54"/>
      <c r="F117" s="54"/>
      <c r="G117" s="63"/>
    </row>
    <row r="118" spans="1:7" ht="12.75">
      <c r="A118" s="75"/>
      <c r="B118" s="30"/>
      <c r="C118" s="53" t="s">
        <v>113</v>
      </c>
      <c r="D118" s="54"/>
      <c r="E118" s="54"/>
      <c r="F118" s="54"/>
      <c r="G118" s="63">
        <v>9</v>
      </c>
    </row>
  </sheetData>
  <sheetProtection selectLockedCells="1" selectUnlockedCells="1"/>
  <mergeCells count="90">
    <mergeCell ref="A3:T3"/>
    <mergeCell ref="A4:T4"/>
    <mergeCell ref="A5:T5"/>
    <mergeCell ref="A6:T6"/>
    <mergeCell ref="A9:H10"/>
    <mergeCell ref="I9:K9"/>
    <mergeCell ref="L9:N9"/>
    <mergeCell ref="O9:Q9"/>
    <mergeCell ref="R9:T9"/>
    <mergeCell ref="A11:H11"/>
    <mergeCell ref="B12:H12"/>
    <mergeCell ref="C13:H13"/>
    <mergeCell ref="C14:H14"/>
    <mergeCell ref="C15:H15"/>
    <mergeCell ref="C16:H16"/>
    <mergeCell ref="C17:H17"/>
    <mergeCell ref="C18:H18"/>
    <mergeCell ref="B19:H19"/>
    <mergeCell ref="C20:H20"/>
    <mergeCell ref="C21:H21"/>
    <mergeCell ref="C22:H22"/>
    <mergeCell ref="C23:H23"/>
    <mergeCell ref="C24:H24"/>
    <mergeCell ref="C25:H25"/>
    <mergeCell ref="B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B37:H37"/>
    <mergeCell ref="C38:H38"/>
    <mergeCell ref="C39:H39"/>
    <mergeCell ref="C40:H40"/>
    <mergeCell ref="A41:H41"/>
    <mergeCell ref="A42:H42"/>
    <mergeCell ref="B43:H43"/>
    <mergeCell ref="C44:H44"/>
    <mergeCell ref="C45:H45"/>
    <mergeCell ref="C46:H46"/>
    <mergeCell ref="C47:H47"/>
    <mergeCell ref="C48:H48"/>
    <mergeCell ref="B49:H49"/>
    <mergeCell ref="C50:H50"/>
    <mergeCell ref="C51:H51"/>
    <mergeCell ref="C52:H52"/>
    <mergeCell ref="C53:H53"/>
    <mergeCell ref="C54:H54"/>
    <mergeCell ref="B55:H55"/>
    <mergeCell ref="C56:H56"/>
    <mergeCell ref="C57:H57"/>
    <mergeCell ref="C58:H58"/>
    <mergeCell ref="A59:H59"/>
    <mergeCell ref="A60:H60"/>
    <mergeCell ref="A61:H61"/>
    <mergeCell ref="A62:H62"/>
    <mergeCell ref="B63:H63"/>
    <mergeCell ref="B64:H64"/>
    <mergeCell ref="A65:H65"/>
    <mergeCell ref="A66:H66"/>
    <mergeCell ref="B67:H67"/>
    <mergeCell ref="C68:H68"/>
    <mergeCell ref="C69:H69"/>
    <mergeCell ref="C70:H70"/>
    <mergeCell ref="C71:H71"/>
    <mergeCell ref="C72:H72"/>
    <mergeCell ref="C73:H73"/>
    <mergeCell ref="C74:H74"/>
    <mergeCell ref="C75:H75"/>
    <mergeCell ref="B76:H76"/>
    <mergeCell ref="C77:H77"/>
    <mergeCell ref="C78:H78"/>
    <mergeCell ref="C79:H79"/>
    <mergeCell ref="C80:H80"/>
    <mergeCell ref="C81:H81"/>
    <mergeCell ref="C82:H82"/>
    <mergeCell ref="C83:H83"/>
    <mergeCell ref="C84:H84"/>
    <mergeCell ref="A85:H85"/>
    <mergeCell ref="A86:H86"/>
    <mergeCell ref="A89:H90"/>
    <mergeCell ref="I89:K89"/>
    <mergeCell ref="L89:N89"/>
    <mergeCell ref="O89:Q89"/>
    <mergeCell ref="R89:T89"/>
  </mergeCells>
  <printOptions/>
  <pageMargins left="0.5902777777777778" right="0.5902777777777778" top="0.39375" bottom="0.39375" header="0.5118055555555555" footer="0.5118055555555555"/>
  <pageSetup horizontalDpi="300" verticalDpi="300" orientation="landscape" paperSize="9" scale="66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3" sqref="A3"/>
    </sheetView>
  </sheetViews>
  <sheetFormatPr defaultColWidth="9.140625" defaultRowHeight="12.75"/>
  <cols>
    <col min="2" max="2" width="62.00390625" style="0" customWidth="1"/>
    <col min="3" max="5" width="10.8515625" style="0" customWidth="1"/>
    <col min="6" max="6" width="58.140625" style="0" customWidth="1"/>
    <col min="7" max="9" width="11.8515625" style="0" customWidth="1"/>
  </cols>
  <sheetData>
    <row r="1" ht="12.75">
      <c r="I1" s="1" t="s">
        <v>119</v>
      </c>
    </row>
    <row r="3" spans="1:9" ht="12.75">
      <c r="A3" s="80" t="s">
        <v>1</v>
      </c>
      <c r="B3" s="80"/>
      <c r="C3" s="80"/>
      <c r="D3" s="80"/>
      <c r="E3" s="80"/>
      <c r="F3" s="80"/>
      <c r="G3" s="80"/>
      <c r="H3" s="80"/>
      <c r="I3" s="80"/>
    </row>
    <row r="4" spans="1:9" ht="12.75">
      <c r="A4" s="80" t="s">
        <v>2</v>
      </c>
      <c r="B4" s="80"/>
      <c r="C4" s="80"/>
      <c r="D4" s="80"/>
      <c r="E4" s="80"/>
      <c r="F4" s="80"/>
      <c r="G4" s="80"/>
      <c r="H4" s="80"/>
      <c r="I4" s="80"/>
    </row>
    <row r="5" spans="1:9" ht="12.75">
      <c r="A5" s="80" t="s">
        <v>120</v>
      </c>
      <c r="B5" s="80"/>
      <c r="C5" s="80"/>
      <c r="D5" s="80"/>
      <c r="E5" s="80"/>
      <c r="F5" s="80"/>
      <c r="G5" s="80"/>
      <c r="H5" s="80"/>
      <c r="I5" s="80"/>
    </row>
    <row r="6" spans="1:9" ht="12.75">
      <c r="A6" s="80" t="s">
        <v>121</v>
      </c>
      <c r="B6" s="80"/>
      <c r="C6" s="80"/>
      <c r="D6" s="80"/>
      <c r="E6" s="80"/>
      <c r="F6" s="80"/>
      <c r="G6" s="80"/>
      <c r="H6" s="80"/>
      <c r="I6" s="80"/>
    </row>
    <row r="7" spans="1:9" ht="12.75">
      <c r="A7" s="81"/>
      <c r="B7" s="82"/>
      <c r="C7" s="83"/>
      <c r="D7" s="83"/>
      <c r="E7" s="83"/>
      <c r="F7" s="83"/>
      <c r="G7" s="83"/>
      <c r="H7" s="83"/>
      <c r="I7" s="83"/>
    </row>
    <row r="8" spans="1:9" ht="13.5">
      <c r="A8" s="81"/>
      <c r="B8" s="84"/>
      <c r="C8" s="81"/>
      <c r="D8" s="81"/>
      <c r="E8" s="81"/>
      <c r="F8" s="81"/>
      <c r="G8" s="85"/>
      <c r="H8" s="85"/>
      <c r="I8" s="85" t="s">
        <v>11</v>
      </c>
    </row>
    <row r="9" spans="1:9" ht="13.5" customHeight="1">
      <c r="A9" s="86" t="s">
        <v>122</v>
      </c>
      <c r="B9" s="87" t="s">
        <v>123</v>
      </c>
      <c r="C9" s="87"/>
      <c r="D9" s="87"/>
      <c r="E9" s="87"/>
      <c r="F9" s="86" t="s">
        <v>124</v>
      </c>
      <c r="G9" s="86"/>
      <c r="H9" s="86"/>
      <c r="I9" s="86"/>
    </row>
    <row r="10" spans="1:9" ht="39">
      <c r="A10" s="86"/>
      <c r="B10" s="87" t="s">
        <v>12</v>
      </c>
      <c r="C10" s="88" t="s">
        <v>13</v>
      </c>
      <c r="D10" s="89" t="s">
        <v>14</v>
      </c>
      <c r="E10" s="89" t="s">
        <v>15</v>
      </c>
      <c r="F10" s="90" t="s">
        <v>12</v>
      </c>
      <c r="G10" s="88" t="s">
        <v>13</v>
      </c>
      <c r="H10" s="89" t="s">
        <v>14</v>
      </c>
      <c r="I10" s="91" t="s">
        <v>15</v>
      </c>
    </row>
    <row r="11" spans="1:9" ht="13.5">
      <c r="A11" s="86" t="s">
        <v>125</v>
      </c>
      <c r="B11" s="87" t="s">
        <v>126</v>
      </c>
      <c r="C11" s="88" t="s">
        <v>127</v>
      </c>
      <c r="D11" s="89" t="s">
        <v>128</v>
      </c>
      <c r="E11" s="89" t="s">
        <v>129</v>
      </c>
      <c r="F11" s="87" t="s">
        <v>130</v>
      </c>
      <c r="G11" s="92" t="s">
        <v>131</v>
      </c>
      <c r="H11" s="88" t="s">
        <v>132</v>
      </c>
      <c r="I11" s="93" t="s">
        <v>133</v>
      </c>
    </row>
    <row r="12" spans="1:9" ht="12.75">
      <c r="A12" s="94" t="s">
        <v>125</v>
      </c>
      <c r="B12" s="95" t="s">
        <v>134</v>
      </c>
      <c r="C12" s="96">
        <f>'2. bevételek ei. szerint'!I10</f>
        <v>177054</v>
      </c>
      <c r="D12" s="96">
        <f>'2. bevételek ei. szerint'!J10</f>
        <v>208815</v>
      </c>
      <c r="E12" s="97"/>
      <c r="F12" s="95" t="s">
        <v>78</v>
      </c>
      <c r="G12" s="98">
        <f>'3. kiadások ei. szerint'!G11</f>
        <v>129840</v>
      </c>
      <c r="H12" s="99">
        <f>'3. kiadások ei. szerint'!H11</f>
        <v>135883</v>
      </c>
      <c r="I12" s="100"/>
    </row>
    <row r="13" spans="1:9" ht="12.75">
      <c r="A13" s="101" t="s">
        <v>126</v>
      </c>
      <c r="B13" s="102" t="s">
        <v>135</v>
      </c>
      <c r="C13" s="103">
        <f>'2. bevételek ei. szerint'!I17</f>
        <v>203800</v>
      </c>
      <c r="D13" s="103">
        <f>'2. bevételek ei. szerint'!J17</f>
        <v>203800</v>
      </c>
      <c r="E13" s="104"/>
      <c r="F13" s="102" t="s">
        <v>136</v>
      </c>
      <c r="G13" s="98">
        <f>'3. kiadások ei. szerint'!G12</f>
        <v>34626</v>
      </c>
      <c r="H13" s="96">
        <f>'3. kiadások ei. szerint'!H12</f>
        <v>33638</v>
      </c>
      <c r="I13" s="105"/>
    </row>
    <row r="14" spans="1:9" ht="12.75">
      <c r="A14" s="101" t="s">
        <v>127</v>
      </c>
      <c r="B14" s="102" t="s">
        <v>137</v>
      </c>
      <c r="C14" s="103">
        <f>'2. bevételek ei. szerint'!I24</f>
        <v>104456</v>
      </c>
      <c r="D14" s="103">
        <f>'2. bevételek ei. szerint'!J24</f>
        <v>104742</v>
      </c>
      <c r="E14" s="104"/>
      <c r="F14" s="102" t="s">
        <v>80</v>
      </c>
      <c r="G14" s="98">
        <f>'3. kiadások ei. szerint'!G13</f>
        <v>204017</v>
      </c>
      <c r="H14" s="96">
        <f>'3. kiadások ei. szerint'!H13</f>
        <v>206866</v>
      </c>
      <c r="I14" s="105"/>
    </row>
    <row r="15" spans="1:9" ht="12.75">
      <c r="A15" s="101" t="s">
        <v>128</v>
      </c>
      <c r="B15" s="106" t="s">
        <v>138</v>
      </c>
      <c r="C15" s="103"/>
      <c r="D15" s="103">
        <f>'2. bevételek ei. szerint'!J35</f>
        <v>950</v>
      </c>
      <c r="E15" s="104"/>
      <c r="F15" s="102" t="s">
        <v>81</v>
      </c>
      <c r="G15" s="98">
        <f>'3. kiadások ei. szerint'!G14</f>
        <v>15116</v>
      </c>
      <c r="H15" s="96">
        <f>'3. kiadások ei. szerint'!H14</f>
        <v>17517</v>
      </c>
      <c r="I15" s="105"/>
    </row>
    <row r="16" spans="1:9" ht="13.5">
      <c r="A16" s="101" t="s">
        <v>129</v>
      </c>
      <c r="B16" s="102"/>
      <c r="C16" s="103"/>
      <c r="D16" s="104"/>
      <c r="E16" s="104"/>
      <c r="F16" s="102" t="s">
        <v>139</v>
      </c>
      <c r="G16" s="98">
        <f>'3. kiadások ei. szerint'!G15</f>
        <v>77574</v>
      </c>
      <c r="H16" s="96">
        <f>'3. kiadások ei. szerint'!H15</f>
        <v>99385</v>
      </c>
      <c r="I16" s="100"/>
    </row>
    <row r="17" spans="1:9" ht="13.5">
      <c r="A17" s="86" t="s">
        <v>130</v>
      </c>
      <c r="B17" s="107" t="s">
        <v>140</v>
      </c>
      <c r="C17" s="108">
        <f>SUM(C12:C16)</f>
        <v>485310</v>
      </c>
      <c r="D17" s="108">
        <f>SUM(D12:D16)</f>
        <v>518307</v>
      </c>
      <c r="E17" s="109"/>
      <c r="F17" s="110" t="s">
        <v>141</v>
      </c>
      <c r="G17" s="111">
        <f>SUM(G12:G16)</f>
        <v>461173</v>
      </c>
      <c r="H17" s="108">
        <f>SUM(H12:H16)</f>
        <v>493289</v>
      </c>
      <c r="I17" s="112"/>
    </row>
    <row r="18" spans="1:9" ht="12.75">
      <c r="A18" s="113" t="s">
        <v>131</v>
      </c>
      <c r="B18" s="114" t="s">
        <v>65</v>
      </c>
      <c r="C18" s="115"/>
      <c r="D18" s="116"/>
      <c r="E18" s="116"/>
      <c r="F18" s="102" t="s">
        <v>142</v>
      </c>
      <c r="G18" s="117"/>
      <c r="H18" s="115"/>
      <c r="I18" s="118"/>
    </row>
    <row r="19" spans="1:9" ht="12.75">
      <c r="A19" s="101" t="s">
        <v>132</v>
      </c>
      <c r="B19" s="102" t="s">
        <v>66</v>
      </c>
      <c r="C19" s="119"/>
      <c r="D19" s="120"/>
      <c r="E19" s="120"/>
      <c r="F19" s="102" t="s">
        <v>143</v>
      </c>
      <c r="G19" s="121"/>
      <c r="H19" s="119">
        <f>'3. kiadások ei. szerint'!H23</f>
        <v>11297</v>
      </c>
      <c r="I19" s="122"/>
    </row>
    <row r="20" spans="1:9" ht="12.75">
      <c r="A20" s="101" t="s">
        <v>133</v>
      </c>
      <c r="B20" s="102" t="s">
        <v>144</v>
      </c>
      <c r="C20" s="119">
        <f>'2. bevételek ei. szerint'!I61</f>
        <v>126067</v>
      </c>
      <c r="D20" s="119">
        <f>'2. bevételek ei. szerint'!J61</f>
        <v>132246</v>
      </c>
      <c r="E20" s="120"/>
      <c r="F20" s="102" t="s">
        <v>145</v>
      </c>
      <c r="G20" s="121"/>
      <c r="H20" s="119"/>
      <c r="I20" s="122"/>
    </row>
    <row r="21" spans="1:9" ht="12.75">
      <c r="A21" s="101" t="s">
        <v>146</v>
      </c>
      <c r="B21" s="102" t="s">
        <v>67</v>
      </c>
      <c r="C21" s="119"/>
      <c r="D21" s="120">
        <f>'2. bevételek ei. szerint'!J68</f>
        <v>5946</v>
      </c>
      <c r="E21" s="120"/>
      <c r="F21" s="102" t="s">
        <v>147</v>
      </c>
      <c r="G21" s="121"/>
      <c r="H21" s="119"/>
      <c r="I21" s="122"/>
    </row>
    <row r="22" spans="1:9" ht="12.75">
      <c r="A22" s="101" t="s">
        <v>148</v>
      </c>
      <c r="B22" s="102" t="s">
        <v>68</v>
      </c>
      <c r="C22" s="119"/>
      <c r="D22" s="116"/>
      <c r="E22" s="116"/>
      <c r="F22" s="114" t="s">
        <v>149</v>
      </c>
      <c r="G22" s="121"/>
      <c r="H22" s="119"/>
      <c r="I22" s="122"/>
    </row>
    <row r="23" spans="1:9" ht="12.75">
      <c r="A23" s="101" t="s">
        <v>150</v>
      </c>
      <c r="B23" s="102" t="s">
        <v>69</v>
      </c>
      <c r="C23" s="119"/>
      <c r="D23" s="120"/>
      <c r="E23" s="120"/>
      <c r="F23" s="102" t="s">
        <v>151</v>
      </c>
      <c r="G23" s="121"/>
      <c r="H23" s="119"/>
      <c r="I23" s="122"/>
    </row>
    <row r="24" spans="1:9" ht="12.75">
      <c r="A24" s="101" t="s">
        <v>152</v>
      </c>
      <c r="B24" s="114" t="s">
        <v>70</v>
      </c>
      <c r="C24" s="115"/>
      <c r="D24" s="116"/>
      <c r="E24" s="116"/>
      <c r="F24" s="95" t="s">
        <v>153</v>
      </c>
      <c r="G24" s="117"/>
      <c r="H24" s="119"/>
      <c r="I24" s="122"/>
    </row>
    <row r="25" spans="1:9" ht="12.75">
      <c r="A25" s="101" t="s">
        <v>154</v>
      </c>
      <c r="B25" s="102" t="s">
        <v>71</v>
      </c>
      <c r="C25" s="119"/>
      <c r="D25" s="120"/>
      <c r="E25" s="120"/>
      <c r="F25" s="102" t="s">
        <v>91</v>
      </c>
      <c r="G25" s="121"/>
      <c r="H25" s="119"/>
      <c r="I25" s="122"/>
    </row>
    <row r="26" spans="1:9" ht="13.5">
      <c r="A26" s="101" t="s">
        <v>155</v>
      </c>
      <c r="B26" s="95" t="s">
        <v>72</v>
      </c>
      <c r="C26" s="123"/>
      <c r="D26" s="124"/>
      <c r="E26" s="124"/>
      <c r="F26" s="95" t="s">
        <v>92</v>
      </c>
      <c r="G26" s="125"/>
      <c r="H26" s="115"/>
      <c r="I26" s="118"/>
    </row>
    <row r="27" spans="1:9" ht="13.5">
      <c r="A27" s="86" t="s">
        <v>156</v>
      </c>
      <c r="B27" s="107" t="s">
        <v>157</v>
      </c>
      <c r="C27" s="108">
        <f>SUM(C18:C26)</f>
        <v>126067</v>
      </c>
      <c r="D27" s="108">
        <f>SUM(D18:D26)</f>
        <v>138192</v>
      </c>
      <c r="E27" s="109"/>
      <c r="F27" s="107" t="s">
        <v>158</v>
      </c>
      <c r="G27" s="111"/>
      <c r="H27" s="108">
        <f>SUM(H18:H26)</f>
        <v>11297</v>
      </c>
      <c r="I27" s="112"/>
    </row>
    <row r="28" spans="1:9" ht="13.5">
      <c r="A28" s="86" t="s">
        <v>159</v>
      </c>
      <c r="B28" s="126" t="s">
        <v>160</v>
      </c>
      <c r="C28" s="108">
        <f>C17+C27</f>
        <v>611377</v>
      </c>
      <c r="D28" s="108">
        <f>D17+D27</f>
        <v>656499</v>
      </c>
      <c r="E28" s="109"/>
      <c r="F28" s="126" t="s">
        <v>161</v>
      </c>
      <c r="G28" s="111">
        <f>G17+G27</f>
        <v>461173</v>
      </c>
      <c r="H28" s="108">
        <f>H17+H27</f>
        <v>504586</v>
      </c>
      <c r="I28" s="112"/>
    </row>
    <row r="29" spans="1:9" ht="13.5">
      <c r="A29" s="86" t="s">
        <v>162</v>
      </c>
      <c r="B29" s="126" t="s">
        <v>163</v>
      </c>
      <c r="C29" s="127"/>
      <c r="D29" s="128"/>
      <c r="E29" s="128"/>
      <c r="F29" s="126" t="s">
        <v>164</v>
      </c>
      <c r="G29" s="129">
        <f>C28-G28</f>
        <v>150204</v>
      </c>
      <c r="H29" s="127">
        <f>D28-H28</f>
        <v>151913</v>
      </c>
      <c r="I29" s="130"/>
    </row>
  </sheetData>
  <sheetProtection selectLockedCells="1" selectUnlockedCells="1"/>
  <mergeCells count="7">
    <mergeCell ref="A3:I3"/>
    <mergeCell ref="A4:I4"/>
    <mergeCell ref="A5:I5"/>
    <mergeCell ref="A6:I6"/>
    <mergeCell ref="A9:A10"/>
    <mergeCell ref="B9:E9"/>
    <mergeCell ref="F9:I9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/>
  <cp:lastPrinted>2015-01-20T07:28:24Z</cp:lastPrinted>
  <dcterms:created xsi:type="dcterms:W3CDTF">2006-01-17T11:47:21Z</dcterms:created>
  <dcterms:modified xsi:type="dcterms:W3CDTF">2015-04-24T11:56:10Z</dcterms:modified>
  <cp:category/>
  <cp:version/>
  <cp:contentType/>
  <cp:contentStatus/>
  <cp:revision>1</cp:revision>
</cp:coreProperties>
</file>