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B3"/>
  <workbookPr codeName="ThisWorkbook"/>
  <bookViews>
    <workbookView xWindow="0" yWindow="0" windowWidth="20490" windowHeight="7530" tabRatio="727" firstSheet="2" activeTab="5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OLDAL'!$1:$7</definedName>
    <definedName name="_xlnm.Print_Titles" localSheetId="11">'9. mell 2 OLDAL '!$1:$6</definedName>
    <definedName name="_xlnm.Print_Area" localSheetId="0">'1.mell. 1 OLDAL'!$A$1:$E$154</definedName>
    <definedName name="_xlnm.Print_Area" localSheetId="1">'1.mell. 2 OLDAL'!$A$5:$D$153</definedName>
    <definedName name="_xlnm.Print_Area" localSheetId="13">'11. mell'!$A$1:$P$30</definedName>
    <definedName name="_xlnm.Print_Area" localSheetId="3">'2.mell 2 OLDAL  '!$A$1:$G$33</definedName>
    <definedName name="_xlnm.Print_Area" localSheetId="7">'6.mell.'!$A$1:$G$29</definedName>
    <definedName name="_xlnm.Print_Area" localSheetId="8">'7.mell.'!$A$1:$G$25</definedName>
    <definedName name="_xlnm.Print_Area" localSheetId="11">'9. mell 2 OLDAL '!$A$1:$D$145</definedName>
  </definedNames>
  <calcPr fullCalcOnLoad="1"/>
</workbook>
</file>

<file path=xl/sharedStrings.xml><?xml version="1.0" encoding="utf-8"?>
<sst xmlns="http://schemas.openxmlformats.org/spreadsheetml/2006/main" count="1627" uniqueCount="487">
  <si>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</si>
  <si>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</si>
  <si>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</si>
  <si>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</si>
  <si>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</si>
  <si>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</si>
  <si>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</si>
  <si>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</si>
  <si>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</si>
  <si>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</si>
  <si>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</si>
  <si>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</si>
  <si>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</si>
  <si>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</si>
  <si>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</si>
  <si>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</si>
  <si>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</si>
  <si>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</si>
  <si>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</si>
  <si>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</si>
  <si>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</si>
  <si>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</si>
  <si>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</si>
  <si>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</si>
  <si>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</si>
  <si>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</si>
  <si>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</si>
  <si>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</si>
  <si>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</si>
  <si>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</si>
  <si>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</si>
  <si>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</si>
  <si>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</si>
  <si>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</si>
  <si>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</si>
  <si>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</si>
  <si>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</si>
  <si>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</si>
  <si>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</si>
  <si>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</si>
  <si>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</si>
  <si>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</si>
  <si>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</si>
  <si>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</si>
  <si>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</si>
  <si>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</si>
  <si>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</si>
  <si>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</si>
  <si>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</si>
  <si>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</si>
  <si>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</si>
  <si>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</si>
  <si>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</si>
  <si>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</si>
  <si>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</si>
  <si>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</si>
  <si>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</si>
  <si>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</si>
  <si>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</si>
  <si>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</si>
  <si>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</si>
  <si>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</si>
  <si>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</si>
  <si>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</si>
  <si>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</si>
  <si>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</si>
  <si>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</si>
  <si>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</si>
  <si>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</si>
  <si>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</si>
  <si>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</si>
  <si>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</si>
  <si>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</si>
  <si>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</si>
  <si>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</si>
  <si>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</si>
  <si>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</si>
  <si>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</si>
  <si>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</si>
  <si>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</si>
  <si>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</si>
  <si>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</si>
  <si>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</si>
  <si>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</si>
  <si>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</si>
  <si>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</si>
  <si>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</si>
  <si>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</si>
  <si>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</si>
  <si>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</si>
  <si>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</si>
  <si>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</si>
  <si>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</si>
  <si>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</si>
  <si>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</si>
  <si>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</si>
  <si>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</si>
  <si>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</si>
  <si>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</si>
  <si>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</si>
  <si>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</si>
  <si>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</si>
  <si>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</si>
  <si>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</si>
  <si>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</si>
  <si>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</si>
  <si>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</si>
  <si>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</si>
  <si>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</si>
  <si>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</si>
  <si>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</si>
  <si>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</si>
  <si>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</si>
  <si>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</si>
  <si>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</si>
  <si>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</si>
  <si>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</si>
  <si>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</si>
  <si>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</si>
  <si>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</si>
  <si>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</si>
  <si>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</si>
  <si>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</si>
  <si>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</si>
  <si>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</si>
  <si>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</si>
  <si>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</si>
  <si>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</si>
  <si>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</si>
  <si>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</si>
  <si>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</si>
  <si>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</si>
  <si>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</si>
  <si>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</si>
  <si>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</si>
  <si>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</si>
  <si>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</si>
  <si>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</si>
  <si>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</si>
  <si>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</si>
  <si>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</si>
  <si>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</si>
  <si>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</si>
  <si>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</si>
  <si>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</si>
  <si>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</si>
  <si>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</si>
  <si>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</si>
  <si>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</si>
  <si>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</si>
  <si>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</si>
  <si>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</si>
  <si>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</si>
  <si>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</si>
  <si>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</si>
  <si>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</si>
  <si>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</si>
  <si>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</si>
  <si>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</si>
  <si>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</si>
  <si>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</si>
  <si>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</si>
  <si>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</si>
  <si>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</si>
  <si>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</si>
  <si>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</si>
  <si>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</si>
  <si>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</si>
  <si>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</si>
  <si>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</si>
  <si>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</si>
  <si>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</si>
  <si>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</si>
  <si>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</si>
  <si>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</si>
  <si>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</si>
  <si>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</si>
  <si>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</si>
  <si>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</si>
  <si>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</si>
  <si>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</si>
  <si>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</si>
  <si>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</si>
  <si>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</si>
  <si>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</si>
  <si>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</si>
  <si>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</si>
  <si>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</si>
  <si>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</si>
  <si>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</si>
  <si>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</si>
  <si>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</si>
  <si>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</si>
  <si>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</si>
  <si>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</si>
  <si>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</si>
  <si>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</si>
  <si>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</si>
  <si>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</si>
  <si>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</si>
  <si>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</si>
  <si>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</si>
  <si>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</si>
  <si>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</si>
  <si>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</si>
  <si>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</si>
  <si>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</si>
  <si>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</si>
  <si>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</si>
  <si>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</si>
  <si>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</si>
  <si>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</si>
  <si>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</si>
  <si>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</si>
  <si>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</si>
  <si>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</si>
  <si>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</si>
  <si>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</si>
  <si>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</si>
  <si>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</si>
  <si>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</si>
  <si>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</si>
  <si>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</si>
  <si>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</si>
  <si>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</si>
  <si>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</si>
  <si>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</si>
  <si>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</si>
  <si>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</si>
  <si>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</si>
  <si>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</si>
  <si>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</si>
  <si>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</si>
  <si>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</si>
  <si>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</si>
  <si>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</si>
  <si>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</si>
  <si>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</si>
  <si>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</si>
  <si>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</si>
  <si>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</si>
  <si>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</si>
  <si>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</si>
  <si>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</si>
  <si>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</si>
  <si>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</si>
  <si>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</si>
  <si>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</si>
  <si>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</si>
  <si>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</si>
  <si>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</si>
  <si>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</si>
  <si>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</si>
  <si>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</si>
  <si>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</si>
  <si>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</si>
  <si>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</si>
  <si>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</si>
  <si>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</si>
  <si>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</si>
  <si>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</si>
  <si>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</si>
  <si>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</si>
  <si>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</si>
  <si>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</si>
  <si>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</si>
  <si>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</si>
  <si>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</si>
  <si>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</si>
  <si>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</si>
  <si>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</si>
  <si>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</si>
  <si>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</si>
  <si>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</si>
  <si>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</si>
  <si>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</si>
  <si>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</si>
  <si>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</si>
  <si>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</si>
  <si>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</si>
  <si>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</si>
  <si>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</si>
  <si>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</si>
  <si>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</si>
  <si>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</si>
  <si>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</si>
  <si>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</si>
  <si>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</si>
  <si>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</si>
  <si>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</si>
  <si>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</si>
  <si>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</si>
  <si>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</si>
  <si>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</si>
  <si>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</si>
  <si>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</si>
  <si>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</si>
  <si>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</si>
  <si>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</si>
  <si>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</si>
  <si>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</si>
  <si>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</si>
  <si>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</si>
  <si>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</si>
  <si>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</si>
  <si>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</si>
  <si>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</si>
  <si>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</si>
  <si>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</si>
  <si>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</si>
  <si>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</si>
  <si>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</si>
  <si>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</si>
  <si>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</si>
  <si>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</si>
  <si>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</si>
  <si>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</si>
  <si>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</si>
  <si>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</si>
  <si>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</si>
  <si>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</si>
  <si>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</si>
  <si>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</si>
  <si>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</si>
  <si>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</si>
  <si>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</si>
  <si>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</si>
  <si>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</si>
  <si>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</si>
  <si>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</si>
  <si>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</si>
  <si>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</si>
  <si>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</si>
  <si>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</si>
  <si>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</si>
  <si>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</si>
  <si>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</si>
  <si>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</si>
  <si>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</si>
  <si>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</si>
  <si>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</si>
  <si>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</si>
  <si>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</si>
  <si>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</si>
  <si>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</si>
  <si>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</si>
  <si>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</si>
  <si>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</si>
  <si>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</si>
  <si>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</si>
  <si>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</si>
  <si>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</si>
  <si>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</si>
  <si>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</si>
  <si>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</si>
  <si>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</si>
  <si>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</si>
  <si>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</si>
  <si>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</si>
  <si>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</si>
  <si>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</si>
  <si>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</si>
  <si>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</si>
  <si>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</si>
  <si>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</si>
  <si>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</si>
  <si>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</si>
  <si>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</si>
  <si>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</si>
  <si>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</si>
  <si>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</si>
  <si>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</si>
  <si>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</si>
  <si>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</si>
  <si>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</si>
  <si>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</si>
  <si>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</si>
  <si>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</si>
  <si>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</si>
  <si>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</si>
  <si>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</si>
  <si>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</si>
  <si>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</si>
  <si>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</si>
  <si>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</si>
  <si>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</si>
  <si>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</si>
  <si>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</si>
  <si>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</si>
  <si>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</si>
  <si>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</si>
  <si>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</si>
  <si>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</si>
  <si>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</si>
  <si>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</si>
  <si>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</si>
  <si>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</si>
  <si>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</si>
  <si>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</si>
  <si>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</si>
  <si>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</si>
  <si>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</si>
  <si>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</si>
  <si>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</si>
  <si>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</si>
  <si>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</si>
  <si>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</si>
  <si>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</si>
  <si>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</si>
  <si>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</si>
  <si>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</si>
  <si>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</si>
  <si>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</si>
  <si>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</si>
  <si>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</si>
  <si>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</si>
  <si>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Tartalék</t>
  </si>
  <si>
    <t>2018.</t>
  </si>
  <si>
    <t>Éves eredeti kiadási előirányzat: 0 ezer Ft</t>
  </si>
  <si>
    <t>30 napon túli elismert tartozásállomány összesen: 0  Ft</t>
  </si>
  <si>
    <t>G</t>
  </si>
  <si>
    <t>H</t>
  </si>
  <si>
    <t>I</t>
  </si>
  <si>
    <t>J</t>
  </si>
  <si>
    <t>K</t>
  </si>
  <si>
    <t>L</t>
  </si>
  <si>
    <t>M</t>
  </si>
  <si>
    <t>N</t>
  </si>
  <si>
    <t xml:space="preserve">
</t>
  </si>
  <si>
    <t>Egyedi szennyvíztisztító berendezések telepítése</t>
  </si>
  <si>
    <t>Halmozott egyenleg</t>
  </si>
  <si>
    <t>2017. évi előirányzat</t>
  </si>
  <si>
    <t xml:space="preserve">
2017. év utáni szükséglet
</t>
  </si>
  <si>
    <t>2017</t>
  </si>
  <si>
    <t>2017. év utáni szükséglet
(F=B - D - E)</t>
  </si>
  <si>
    <t>Óvoda épület felújítása</t>
  </si>
  <si>
    <t>I. világháborús hadisír /Csikvánd Család sírboltja/ felújítása</t>
  </si>
  <si>
    <t>12.991</t>
  </si>
  <si>
    <t>9.295</t>
  </si>
  <si>
    <t>2017. évi előirányzat         eredeti</t>
  </si>
  <si>
    <t>2017. évi előirányzat            módosított</t>
  </si>
  <si>
    <t>-</t>
  </si>
  <si>
    <t>LG Monitor (Óvoda)</t>
  </si>
  <si>
    <t>Ökoturisztikai Látogató Központ</t>
  </si>
  <si>
    <t>OPEL Vivaro teherautó</t>
  </si>
  <si>
    <t>Beruházási célú ÁFA</t>
  </si>
  <si>
    <t>19.854</t>
  </si>
  <si>
    <t>17.895</t>
  </si>
  <si>
    <t>17.173</t>
  </si>
  <si>
    <t>11.129</t>
  </si>
  <si>
    <t>13.237</t>
  </si>
  <si>
    <t>5.567</t>
  </si>
  <si>
    <t>10.557</t>
  </si>
  <si>
    <t>15.836</t>
  </si>
  <si>
    <t>2.128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</si>
  <si>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</si>
  <si>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</si>
  <si>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r>
      <t xml:space="preserve">Költségvetési hiány, többlet </t>
    </r>
    <r>
      <rPr>
        <sz val="9"/>
        <rFont val="Times New Roman CE"/>
        <family val="0"/>
      </rPr>
      <t>( költségvetési bevételek 9. sor - költségvetési kiadások 4. sor) (+/-)</t>
    </r>
  </si>
  <si>
    <t>Csikvánd Község Önkormányzat felújítási kiadási előirányzata felújításonként</t>
  </si>
  <si>
    <t xml:space="preserve">                                   Csikvánd Község Önkormányzat beruházási (felhalmozási) kiadási előirányzata beruházásonként</t>
  </si>
  <si>
    <t>Csikvánd Község Önkormányzat</t>
  </si>
  <si>
    <t>Adatszolgáltatás 
Csikvánd Község Önkormányzat elismert tartozásállományáról</t>
  </si>
  <si>
    <t>Csikvánd Község Önkormányzat előirányzat-felhasználási terve
a 2017. évre</t>
  </si>
  <si>
    <t>Csikvánd Község Önkormányzat
2017. ÉVI KÖLTSÉGVETÉSÉNEK ÖSSZEVONT MÉRLEGE</t>
  </si>
  <si>
    <t xml:space="preserve">Csikvánd Község Önkormányzat
2017. ÉVI KÖLTSÉGVETÉS KÖTELEZŐ FELADATAINAK MÉRLEGE                 </t>
  </si>
  <si>
    <t xml:space="preserve">                                                                  B E V É T E L E K</t>
  </si>
  <si>
    <t xml:space="preserve">Csikvánd Község Önkormányzat 
</t>
  </si>
  <si>
    <t>II. Felhalmozási célú bevételek és kiadások mérlege (Önkormányzati szinten)</t>
  </si>
  <si>
    <t>I. Működési célú bevételek és kiadások mérlege (Önkormányzati szinten)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</si>
  <si>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</si>
  <si>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</si>
  <si>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Csikvánd Község Önkormányzat 2017. évi adósságot keletkeztető fejlesztési céljai</t>
  </si>
  <si>
    <t>Felhasználás
2016. XII.31-ig</t>
  </si>
  <si>
    <r>
      <t xml:space="preserve">2. </t>
    </r>
    <r>
      <rPr>
        <sz val="12"/>
        <rFont val="Times New Roman CE"/>
        <family val="0"/>
      </rPr>
      <t>melléklet az 5/2017.(IX.21.) önkormányzati rendelethez</t>
    </r>
  </si>
  <si>
    <t xml:space="preserve"> 1. melléklet az 5/2017.(IX.21.) önkormányzati rendelethez</t>
  </si>
  <si>
    <t xml:space="preserve">                                                           3. melléklet az 5/2017.(IX.21.) önkormányzati rendelethez</t>
  </si>
  <si>
    <t>4. melléklet az 5/2017.(IX.21.) önkormányzati rendelethez</t>
  </si>
  <si>
    <t xml:space="preserve">              6. melléklet az 5/2017.(IX.21.) önkormányzati rendelethez</t>
  </si>
  <si>
    <t>7. melléklet az 5/2017.(IX.21.) önkormányzati rendelethez</t>
  </si>
  <si>
    <t xml:space="preserve">                                           5. melléklet az 5/2017.(IX.21.) önkormányzati rendelethez</t>
  </si>
  <si>
    <t>8. melléklet az 5/2017.(IX.21.) önkormányzati rendelethez</t>
  </si>
  <si>
    <t>9. melléklet az 5/2017.(IX.21.) önkormányzati rendelethez</t>
  </si>
  <si>
    <t>10. melléklet az 5/2017.(IX.21.) önkormányzati rendelethez</t>
  </si>
  <si>
    <t xml:space="preserve">11. melléklet az 5/2017.(IX.21.) önkormányzati rendelethez </t>
  </si>
  <si>
    <t>Önkormányzaton kívüli EU-s projektekhez történő hozzájárulás 2017. évi előirányzat</t>
  </si>
  <si>
    <t>2017. után</t>
  </si>
  <si>
    <t>2019.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</si>
</sst>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Times New Roman CE"/>
      <family val="1"/>
    </font>
    <font>
      <b/>
      <sz val="9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7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172" fontId="16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 wrapText="1"/>
      <protection/>
    </xf>
    <xf numFmtId="0" fontId="7" fillId="0" borderId="11" xfId="59" applyFont="1" applyFill="1" applyBorder="1" applyAlignment="1" applyProtection="1">
      <alignment horizontal="left" vertical="center" inden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14" xfId="0" applyNumberFormat="1" applyFont="1" applyFill="1" applyBorder="1" applyAlignment="1" applyProtection="1">
      <alignment horizontal="center" vertical="center" wrapText="1"/>
      <protection/>
    </xf>
    <xf numFmtId="172" fontId="14" fillId="0" borderId="15" xfId="0" applyNumberFormat="1" applyFont="1" applyFill="1" applyBorder="1" applyAlignment="1" applyProtection="1">
      <alignment horizontal="center"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18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20" xfId="0" applyNumberFormat="1" applyFont="1" applyFill="1" applyBorder="1" applyAlignment="1" applyProtection="1">
      <alignment vertical="center" wrapText="1"/>
      <protection/>
    </xf>
    <xf numFmtId="172" fontId="14" fillId="0" borderId="11" xfId="0" applyNumberFormat="1" applyFont="1" applyFill="1" applyBorder="1" applyAlignment="1" applyProtection="1">
      <alignment vertical="center" wrapText="1"/>
      <protection/>
    </xf>
    <xf numFmtId="172" fontId="14" fillId="0" borderId="14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vertical="center" wrapText="1"/>
      <protection locked="0"/>
    </xf>
    <xf numFmtId="172" fontId="13" fillId="0" borderId="20" xfId="0" applyNumberFormat="1" applyFont="1" applyFill="1" applyBorder="1" applyAlignment="1" applyProtection="1">
      <alignment vertical="center" wrapText="1"/>
      <protection/>
    </xf>
    <xf numFmtId="172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3" xfId="59" applyFont="1" applyFill="1" applyBorder="1" applyAlignment="1" applyProtection="1">
      <alignment horizontal="center" vertical="center"/>
      <protection/>
    </xf>
    <xf numFmtId="0" fontId="7" fillId="0" borderId="24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10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25" xfId="59" applyFont="1" applyFill="1" applyBorder="1" applyAlignment="1" applyProtection="1">
      <alignment horizontal="left" vertical="center" indent="1"/>
      <protection/>
    </xf>
    <xf numFmtId="0" fontId="16" fillId="0" borderId="2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 locked="0"/>
    </xf>
    <xf numFmtId="0" fontId="16" fillId="0" borderId="26" xfId="59" applyFont="1" applyFill="1" applyBorder="1" applyAlignment="1" applyProtection="1">
      <alignment horizontal="left" vertical="center" indent="1"/>
      <protection/>
    </xf>
    <xf numFmtId="0" fontId="14" fillId="0" borderId="10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18" borderId="11" xfId="0" applyNumberFormat="1" applyFont="1" applyFill="1" applyBorder="1" applyAlignment="1" applyProtection="1">
      <alignment vertical="center" wrapText="1"/>
      <protection/>
    </xf>
    <xf numFmtId="172" fontId="7" fillId="18" borderId="11" xfId="0" applyNumberFormat="1" applyFont="1" applyFill="1" applyBorder="1" applyAlignment="1" applyProtection="1">
      <alignment vertical="center" wrapTex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11" xfId="58" applyFont="1" applyFill="1" applyBorder="1">
      <alignment/>
      <protection/>
    </xf>
    <xf numFmtId="174" fontId="0" fillId="0" borderId="27" xfId="40" applyNumberFormat="1" applyFont="1" applyFill="1" applyBorder="1" applyAlignment="1">
      <alignment/>
    </xf>
    <xf numFmtId="174" fontId="0" fillId="0" borderId="18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28" xfId="0" applyNumberFormat="1" applyFont="1" applyFill="1" applyBorder="1" applyAlignment="1" applyProtection="1">
      <alignment vertical="center"/>
      <protection locked="0"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8" xfId="58" applyFont="1" applyFill="1" applyBorder="1" applyProtection="1">
      <alignment/>
      <protection locked="0"/>
    </xf>
    <xf numFmtId="174" fontId="0" fillId="0" borderId="28" xfId="40" applyNumberFormat="1" applyFont="1" applyFill="1" applyBorder="1" applyAlignment="1" applyProtection="1">
      <alignment/>
      <protection locked="0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3" xfId="58" applyFont="1" applyFill="1" applyBorder="1" applyProtection="1">
      <alignment/>
      <protection locked="0"/>
    </xf>
    <xf numFmtId="174" fontId="0" fillId="0" borderId="13" xfId="40" applyNumberFormat="1" applyFont="1" applyFill="1" applyBorder="1" applyAlignment="1" applyProtection="1">
      <alignment/>
      <protection locked="0"/>
    </xf>
    <xf numFmtId="0" fontId="14" fillId="0" borderId="29" xfId="58" applyFont="1" applyFill="1" applyBorder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/>
      <protection/>
    </xf>
    <xf numFmtId="0" fontId="16" fillId="0" borderId="11" xfId="58" applyFont="1" applyFill="1" applyBorder="1" applyAlignment="1" applyProtection="1">
      <alignment horizontal="center" vertical="center"/>
      <protection/>
    </xf>
    <xf numFmtId="0" fontId="16" fillId="0" borderId="14" xfId="58" applyFont="1" applyFill="1" applyBorder="1" applyAlignment="1" applyProtection="1">
      <alignment horizontal="center" vertical="center"/>
      <protection/>
    </xf>
    <xf numFmtId="0" fontId="16" fillId="0" borderId="29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14" xfId="40" applyNumberFormat="1" applyFont="1" applyFill="1" applyBorder="1" applyAlignment="1" applyProtection="1">
      <alignment/>
      <protection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18" xfId="40" applyNumberFormat="1" applyFont="1" applyFill="1" applyBorder="1" applyAlignment="1" applyProtection="1">
      <alignment/>
      <protection locked="0"/>
    </xf>
    <xf numFmtId="174" fontId="16" fillId="0" borderId="20" xfId="40" applyNumberFormat="1" applyFont="1" applyFill="1" applyBorder="1" applyAlignment="1" applyProtection="1">
      <alignment/>
      <protection locked="0"/>
    </xf>
    <xf numFmtId="0" fontId="16" fillId="0" borderId="22" xfId="58" applyFont="1" applyFill="1" applyBorder="1" applyProtection="1">
      <alignment/>
      <protection locked="0"/>
    </xf>
    <xf numFmtId="0" fontId="16" fillId="0" borderId="12" xfId="58" applyFont="1" applyFill="1" applyBorder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1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left" vertical="center" wrapText="1"/>
      <protection/>
    </xf>
    <xf numFmtId="172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49" fontId="16" fillId="0" borderId="29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20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18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vertical="center"/>
      <protection/>
    </xf>
    <xf numFmtId="3" fontId="16" fillId="0" borderId="18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172" fontId="14" fillId="0" borderId="27" xfId="0" applyNumberFormat="1" applyFont="1" applyFill="1" applyBorder="1" applyAlignment="1" applyProtection="1">
      <alignment vertical="center"/>
      <protection/>
    </xf>
    <xf numFmtId="172" fontId="14" fillId="0" borderId="18" xfId="0" applyNumberFormat="1" applyFont="1" applyFill="1" applyBorder="1" applyAlignment="1" applyProtection="1">
      <alignment vertical="center"/>
      <protection/>
    </xf>
    <xf numFmtId="172" fontId="14" fillId="0" borderId="2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72" fontId="14" fillId="0" borderId="11" xfId="0" applyNumberFormat="1" applyFont="1" applyFill="1" applyBorder="1" applyAlignment="1" applyProtection="1">
      <alignment vertical="center"/>
      <protection/>
    </xf>
    <xf numFmtId="172" fontId="14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11" xfId="59" applyFont="1" applyFill="1" applyBorder="1" applyAlignment="1" applyProtection="1">
      <alignment horizontal="left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72" fontId="14" fillId="0" borderId="14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36" xfId="0" applyNumberFormat="1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2" fontId="14" fillId="0" borderId="11" xfId="0" applyNumberFormat="1" applyFont="1" applyFill="1" applyBorder="1" applyAlignment="1" applyProtection="1">
      <alignment horizontal="center" vertical="center" wrapText="1"/>
      <protection/>
    </xf>
    <xf numFmtId="172" fontId="14" fillId="0" borderId="14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40" xfId="40" applyNumberFormat="1" applyFont="1" applyFill="1" applyBorder="1" applyAlignment="1" applyProtection="1">
      <alignment/>
      <protection locked="0"/>
    </xf>
    <xf numFmtId="174" fontId="16" fillId="0" borderId="41" xfId="40" applyNumberFormat="1" applyFont="1" applyFill="1" applyBorder="1" applyAlignment="1" applyProtection="1">
      <alignment/>
      <protection locked="0"/>
    </xf>
    <xf numFmtId="174" fontId="16" fillId="0" borderId="42" xfId="40" applyNumberFormat="1" applyFont="1" applyFill="1" applyBorder="1" applyAlignment="1" applyProtection="1">
      <alignment/>
      <protection locked="0"/>
    </xf>
    <xf numFmtId="0" fontId="16" fillId="0" borderId="28" xfId="58" applyFont="1" applyFill="1" applyBorder="1" applyProtection="1">
      <alignment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right" vertical="center" indent="1"/>
      <protection/>
    </xf>
    <xf numFmtId="0" fontId="7" fillId="0" borderId="44" xfId="0" applyFont="1" applyFill="1" applyBorder="1" applyAlignment="1" applyProtection="1">
      <alignment horizontal="right" vertical="center" indent="1"/>
      <protection/>
    </xf>
    <xf numFmtId="172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1" fillId="0" borderId="12" xfId="0" applyFont="1" applyBorder="1" applyAlignment="1">
      <alignment horizontal="justify" wrapText="1"/>
    </xf>
    <xf numFmtId="0" fontId="21" fillId="0" borderId="1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5" xfId="0" applyNumberFormat="1" applyFill="1" applyBorder="1" applyAlignment="1" applyProtection="1">
      <alignment horizontal="left" vertical="center" wrapText="1" inden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1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6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8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8" applyFont="1" applyFill="1" applyProtection="1">
      <alignment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174" fontId="3" fillId="0" borderId="11" xfId="58" applyNumberFormat="1" applyFont="1" applyFill="1" applyBorder="1">
      <alignment/>
      <protection/>
    </xf>
    <xf numFmtId="174" fontId="3" fillId="0" borderId="14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172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25" xfId="0" applyNumberForma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59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6" fillId="0" borderId="35" xfId="58" applyNumberFormat="1" applyFont="1" applyFill="1" applyBorder="1" applyAlignment="1" applyProtection="1">
      <alignment horizontal="center" vertical="center"/>
      <protection/>
    </xf>
    <xf numFmtId="172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0" xfId="0" applyNumberFormat="1" applyFont="1" applyFill="1" applyBorder="1" applyAlignment="1" applyProtection="1">
      <alignment horizontal="centerContinuous" vertical="center" wrapText="1"/>
      <protection/>
    </xf>
    <xf numFmtId="172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0" fontId="7" fillId="0" borderId="36" xfId="58" applyFont="1" applyFill="1" applyBorder="1" applyAlignment="1" applyProtection="1">
      <alignment horizontal="center" vertical="center" wrapText="1"/>
      <protection/>
    </xf>
    <xf numFmtId="0" fontId="14" fillId="0" borderId="51" xfId="58" applyFont="1" applyFill="1" applyBorder="1" applyAlignment="1" applyProtection="1">
      <alignment horizontal="center" vertical="center" wrapText="1"/>
      <protection/>
    </xf>
    <xf numFmtId="172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5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72" fontId="18" fillId="0" borderId="34" xfId="0" applyNumberFormat="1" applyFont="1" applyBorder="1" applyAlignment="1" applyProtection="1" quotePrefix="1">
      <alignment horizontal="right" vertical="center" wrapText="1" indent="1"/>
      <protection/>
    </xf>
    <xf numFmtId="172" fontId="14" fillId="0" borderId="53" xfId="58" applyNumberFormat="1" applyFont="1" applyFill="1" applyBorder="1" applyAlignment="1" applyProtection="1">
      <alignment horizontal="right" vertical="center" wrapText="1" indent="1"/>
      <protection/>
    </xf>
    <xf numFmtId="172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7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43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43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4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4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6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43" fillId="0" borderId="61" xfId="0" applyNumberFormat="1" applyFont="1" applyFill="1" applyBorder="1" applyAlignment="1" applyProtection="1">
      <alignment horizontal="right" vertical="center" wrapText="1" indent="1"/>
      <protection/>
    </xf>
    <xf numFmtId="172" fontId="43" fillId="0" borderId="6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172" fontId="7" fillId="0" borderId="14" xfId="58" applyNumberFormat="1" applyFont="1" applyFill="1" applyBorder="1" applyAlignment="1" applyProtection="1">
      <alignment horizontal="right" vertical="center" wrapText="1" indent="1"/>
      <protection/>
    </xf>
    <xf numFmtId="172" fontId="7" fillId="0" borderId="64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wrapText="1" indent="1"/>
      <protection/>
    </xf>
    <xf numFmtId="172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wrapText="1" indent="1"/>
      <protection/>
    </xf>
    <xf numFmtId="172" fontId="1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172" fontId="13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left" vertical="center" wrapText="1" indent="1"/>
      <protection/>
    </xf>
    <xf numFmtId="172" fontId="7" fillId="0" borderId="51" xfId="58" applyNumberFormat="1" applyFont="1" applyFill="1" applyBorder="1" applyAlignment="1" applyProtection="1">
      <alignment horizontal="right" vertical="center" wrapText="1" indent="1"/>
      <protection/>
    </xf>
    <xf numFmtId="172" fontId="13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4" xfId="58" applyNumberFormat="1" applyFont="1" applyFill="1" applyBorder="1" applyAlignment="1" applyProtection="1">
      <alignment horizontal="right" vertical="center" wrapText="1" indent="1"/>
      <protection/>
    </xf>
    <xf numFmtId="172" fontId="7" fillId="0" borderId="51" xfId="58" applyNumberFormat="1" applyFont="1" applyFill="1" applyBorder="1" applyAlignment="1" applyProtection="1">
      <alignment horizontal="right" vertical="center" wrapText="1" indent="1"/>
      <protection/>
    </xf>
    <xf numFmtId="172" fontId="13" fillId="0" borderId="27" xfId="58" applyNumberFormat="1" applyFont="1" applyFill="1" applyBorder="1" applyAlignment="1" applyProtection="1">
      <alignment horizontal="right" vertical="center" wrapText="1" indent="1"/>
      <protection/>
    </xf>
    <xf numFmtId="172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6" xfId="0" applyFont="1" applyBorder="1" applyAlignment="1" applyProtection="1">
      <alignment wrapText="1"/>
      <protection/>
    </xf>
    <xf numFmtId="0" fontId="21" fillId="0" borderId="21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172" fontId="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1" xfId="58" applyFont="1" applyFill="1" applyBorder="1" applyAlignment="1" applyProtection="1">
      <alignment horizontal="left" vertical="center" wrapText="1" indent="1"/>
      <protection/>
    </xf>
    <xf numFmtId="0" fontId="7" fillId="0" borderId="23" xfId="58" applyFont="1" applyFill="1" applyBorder="1" applyAlignment="1" applyProtection="1">
      <alignment vertical="center" wrapText="1"/>
      <protection/>
    </xf>
    <xf numFmtId="172" fontId="7" fillId="0" borderId="24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172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58" xfId="58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indent="6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6"/>
      <protection/>
    </xf>
    <xf numFmtId="49" fontId="13" fillId="0" borderId="67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43" xfId="58" applyFont="1" applyFill="1" applyBorder="1" applyAlignment="1" applyProtection="1">
      <alignment horizontal="left" vertical="center" wrapText="1" indent="6"/>
      <protection/>
    </xf>
    <xf numFmtId="172" fontId="13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58" applyFont="1" applyFill="1" applyBorder="1" applyAlignment="1" applyProtection="1">
      <alignment vertical="center" wrapTex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72" fontId="1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6"/>
      <protection/>
    </xf>
    <xf numFmtId="172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61" xfId="58" applyFont="1" applyFill="1" applyBorder="1" applyAlignment="1" applyProtection="1">
      <alignment horizontal="left" vertical="center" wrapText="1" indent="1"/>
      <protection/>
    </xf>
    <xf numFmtId="172" fontId="18" fillId="0" borderId="14" xfId="0" applyNumberFormat="1" applyFont="1" applyBorder="1" applyAlignment="1" applyProtection="1">
      <alignment horizontal="right" vertical="center" wrapText="1" indent="1"/>
      <protection/>
    </xf>
    <xf numFmtId="172" fontId="7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58" applyFont="1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44" fillId="0" borderId="0" xfId="58" applyFont="1" applyFill="1" applyProtection="1">
      <alignment/>
      <protection/>
    </xf>
    <xf numFmtId="172" fontId="7" fillId="0" borderId="15" xfId="0" applyNumberFormat="1" applyFont="1" applyFill="1" applyBorder="1" applyAlignment="1" applyProtection="1">
      <alignment horizontal="center" vertical="center" wrapText="1"/>
      <protection/>
    </xf>
    <xf numFmtId="172" fontId="7" fillId="0" borderId="16" xfId="0" applyNumberFormat="1" applyFont="1" applyFill="1" applyBorder="1" applyAlignment="1" applyProtection="1">
      <alignment horizontal="center" vertical="center" wrapText="1"/>
      <protection/>
    </xf>
    <xf numFmtId="172" fontId="7" fillId="0" borderId="17" xfId="0" applyNumberFormat="1" applyFont="1" applyFill="1" applyBorder="1" applyAlignment="1" applyProtection="1">
      <alignment horizontal="center" vertical="center" wrapText="1"/>
      <protection/>
    </xf>
    <xf numFmtId="172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21" fillId="0" borderId="26" xfId="0" applyFont="1" applyBorder="1" applyAlignment="1" applyProtection="1">
      <alignment horizontal="center" wrapText="1"/>
      <protection/>
    </xf>
    <xf numFmtId="0" fontId="21" fillId="0" borderId="21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6" xfId="0" applyFont="1" applyBorder="1" applyAlignment="1" applyProtection="1">
      <alignment wrapText="1"/>
      <protection/>
    </xf>
    <xf numFmtId="172" fontId="7" fillId="0" borderId="52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31" xfId="58" applyFont="1" applyFill="1" applyBorder="1" applyAlignment="1" applyProtection="1">
      <alignment horizontal="center" vertical="center" wrapText="1"/>
      <protection/>
    </xf>
    <xf numFmtId="49" fontId="13" fillId="0" borderId="29" xfId="58" applyNumberFormat="1" applyFont="1" applyFill="1" applyBorder="1" applyAlignment="1" applyProtection="1">
      <alignment horizontal="center" vertical="center" wrapText="1"/>
      <protection/>
    </xf>
    <xf numFmtId="49" fontId="13" fillId="0" borderId="25" xfId="58" applyNumberFormat="1" applyFont="1" applyFill="1" applyBorder="1" applyAlignment="1" applyProtection="1">
      <alignment horizontal="center" vertical="center" wrapText="1"/>
      <protection/>
    </xf>
    <xf numFmtId="49" fontId="13" fillId="0" borderId="67" xfId="58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7" fillId="0" borderId="68" xfId="0" applyFont="1" applyFill="1" applyBorder="1" applyAlignment="1" applyProtection="1">
      <alignment vertical="center" wrapTex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61" xfId="59" applyFont="1" applyFill="1" applyBorder="1" applyAlignment="1" applyProtection="1">
      <alignment horizontal="left" vertical="center" wrapText="1" indent="1"/>
      <protection/>
    </xf>
    <xf numFmtId="172" fontId="13" fillId="0" borderId="61" xfId="59" applyNumberFormat="1" applyFont="1" applyFill="1" applyBorder="1" applyAlignment="1" applyProtection="1">
      <alignment vertical="center"/>
      <protection locked="0"/>
    </xf>
    <xf numFmtId="172" fontId="13" fillId="0" borderId="56" xfId="59" applyNumberFormat="1" applyFont="1" applyFill="1" applyBorder="1" applyAlignment="1" applyProtection="1">
      <alignment vertical="center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172" fontId="13" fillId="0" borderId="12" xfId="59" applyNumberFormat="1" applyFont="1" applyFill="1" applyBorder="1" applyAlignment="1" applyProtection="1">
      <alignment vertical="center"/>
      <protection locked="0"/>
    </xf>
    <xf numFmtId="172" fontId="13" fillId="0" borderId="18" xfId="59" applyNumberFormat="1" applyFont="1" applyFill="1" applyBorder="1" applyAlignment="1" applyProtection="1">
      <alignment vertical="center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172" fontId="13" fillId="0" borderId="28" xfId="59" applyNumberFormat="1" applyFont="1" applyFill="1" applyBorder="1" applyAlignment="1" applyProtection="1">
      <alignment vertical="center"/>
      <protection locked="0"/>
    </xf>
    <xf numFmtId="172" fontId="13" fillId="0" borderId="27" xfId="59" applyNumberFormat="1" applyFont="1" applyFill="1" applyBorder="1" applyAlignment="1" applyProtection="1">
      <alignment vertical="center"/>
      <protection/>
    </xf>
    <xf numFmtId="0" fontId="13" fillId="0" borderId="12" xfId="59" applyFont="1" applyFill="1" applyBorder="1" applyAlignment="1" applyProtection="1">
      <alignment horizontal="left" vertical="center" indent="1"/>
      <protection/>
    </xf>
    <xf numFmtId="172" fontId="7" fillId="0" borderId="11" xfId="59" applyNumberFormat="1" applyFont="1" applyFill="1" applyBorder="1" applyAlignment="1" applyProtection="1">
      <alignment vertical="center"/>
      <protection/>
    </xf>
    <xf numFmtId="172" fontId="7" fillId="0" borderId="14" xfId="59" applyNumberFormat="1" applyFont="1" applyFill="1" applyBorder="1" applyAlignment="1" applyProtection="1">
      <alignment vertical="center"/>
      <protection/>
    </xf>
    <xf numFmtId="0" fontId="13" fillId="0" borderId="28" xfId="59" applyFont="1" applyFill="1" applyBorder="1" applyAlignment="1" applyProtection="1">
      <alignment horizontal="left" vertical="center" indent="1"/>
      <protection/>
    </xf>
    <xf numFmtId="172" fontId="7" fillId="0" borderId="11" xfId="59" applyNumberFormat="1" applyFont="1" applyFill="1" applyBorder="1" applyProtection="1">
      <alignment/>
      <protection/>
    </xf>
    <xf numFmtId="172" fontId="7" fillId="0" borderId="14" xfId="59" applyNumberFormat="1" applyFont="1" applyFill="1" applyBorder="1" applyProtection="1">
      <alignment/>
      <protection/>
    </xf>
    <xf numFmtId="0" fontId="15" fillId="0" borderId="11" xfId="59" applyFont="1" applyFill="1" applyBorder="1" applyAlignment="1" applyProtection="1">
      <alignment horizontal="left" indent="1"/>
      <protection/>
    </xf>
    <xf numFmtId="0" fontId="15" fillId="0" borderId="36" xfId="59" applyFont="1" applyFill="1" applyBorder="1" applyAlignment="1" applyProtection="1">
      <alignment horizontal="right"/>
      <protection locked="0"/>
    </xf>
    <xf numFmtId="0" fontId="15" fillId="0" borderId="36" xfId="59" applyFont="1" applyFill="1" applyBorder="1" applyProtection="1">
      <alignment/>
      <protection/>
    </xf>
    <xf numFmtId="0" fontId="1" fillId="0" borderId="0" xfId="58" applyFont="1" applyFill="1" applyAlignment="1">
      <alignment wrapText="1"/>
      <protection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2" fontId="15" fillId="0" borderId="35" xfId="58" applyNumberFormat="1" applyFont="1" applyFill="1" applyBorder="1" applyAlignment="1" applyProtection="1">
      <alignment horizontal="left" vertical="center"/>
      <protection/>
    </xf>
    <xf numFmtId="0" fontId="2" fillId="0" borderId="0" xfId="58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6" fillId="0" borderId="0" xfId="58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172" fontId="15" fillId="0" borderId="35" xfId="58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/>
    </xf>
    <xf numFmtId="0" fontId="6" fillId="0" borderId="34" xfId="58" applyFont="1" applyFill="1" applyBorder="1" applyAlignment="1" applyProtection="1">
      <alignment horizontal="center"/>
      <protection/>
    </xf>
    <xf numFmtId="0" fontId="6" fillId="0" borderId="0" xfId="58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72" fontId="15" fillId="0" borderId="69" xfId="58" applyNumberFormat="1" applyFont="1" applyFill="1" applyBorder="1" applyAlignment="1" applyProtection="1">
      <alignment horizontal="left"/>
      <protection/>
    </xf>
    <xf numFmtId="172" fontId="6" fillId="0" borderId="0" xfId="58" applyNumberFormat="1" applyFont="1" applyFill="1" applyBorder="1" applyAlignment="1" applyProtection="1">
      <alignment horizontal="center" vertical="center" wrapText="1"/>
      <protection/>
    </xf>
    <xf numFmtId="172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72" fontId="6" fillId="0" borderId="35" xfId="58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textRotation="180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3" fillId="0" borderId="53" xfId="0" applyNumberFormat="1" applyFont="1" applyFill="1" applyBorder="1" applyAlignment="1" applyProtection="1">
      <alignment horizontal="center" vertical="center" wrapText="1"/>
      <protection/>
    </xf>
    <xf numFmtId="172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7" fillId="0" borderId="73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0" xfId="58" applyFont="1" applyFill="1" applyBorder="1" applyAlignment="1" applyProtection="1">
      <alignment horizontal="left"/>
      <protection/>
    </xf>
    <xf numFmtId="0" fontId="7" fillId="0" borderId="11" xfId="58" applyFont="1" applyFill="1" applyBorder="1" applyAlignment="1" applyProtection="1">
      <alignment horizontal="left"/>
      <protection/>
    </xf>
    <xf numFmtId="0" fontId="16" fillId="0" borderId="53" xfId="58" applyFont="1" applyFill="1" applyBorder="1" applyAlignment="1">
      <alignment horizontal="justify" vertical="center" wrapText="1"/>
      <protection/>
    </xf>
    <xf numFmtId="0" fontId="1" fillId="0" borderId="0" xfId="58" applyFont="1" applyFill="1" applyAlignment="1">
      <alignment horizontal="right" wrapText="1"/>
      <protection/>
    </xf>
    <xf numFmtId="172" fontId="6" fillId="0" borderId="0" xfId="0" applyNumberFormat="1" applyFont="1" applyFill="1" applyAlignment="1">
      <alignment horizontal="left" vertical="center" wrapText="1"/>
    </xf>
    <xf numFmtId="172" fontId="6" fillId="0" borderId="0" xfId="0" applyNumberFormat="1" applyFont="1" applyFill="1" applyBorder="1" applyAlignment="1" applyProtection="1">
      <alignment horizontal="right" textRotation="180" wrapText="1"/>
      <protection/>
    </xf>
    <xf numFmtId="0" fontId="2" fillId="0" borderId="0" xfId="0" applyFont="1" applyBorder="1" applyAlignment="1">
      <alignment horizontal="right" textRotation="180" wrapText="1"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>
      <alignment horizontal="right" wrapText="1"/>
    </xf>
    <xf numFmtId="0" fontId="7" fillId="0" borderId="47" xfId="0" applyFont="1" applyFill="1" applyBorder="1" applyAlignment="1" applyProtection="1">
      <alignment horizontal="left" indent="1"/>
      <protection/>
    </xf>
    <xf numFmtId="0" fontId="7" fillId="0" borderId="34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right" indent="1"/>
      <protection/>
    </xf>
    <xf numFmtId="0" fontId="14" fillId="0" borderId="14" xfId="0" applyFont="1" applyFill="1" applyBorder="1" applyAlignment="1" applyProtection="1">
      <alignment horizontal="right" indent="1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left" indent="1"/>
      <protection locked="0"/>
    </xf>
    <xf numFmtId="0" fontId="16" fillId="0" borderId="33" xfId="0" applyFont="1" applyFill="1" applyBorder="1" applyAlignment="1" applyProtection="1">
      <alignment horizontal="left" indent="1"/>
      <protection locked="0"/>
    </xf>
    <xf numFmtId="0" fontId="16" fillId="0" borderId="60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72" fontId="2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35" xfId="0" applyBorder="1" applyAlignment="1">
      <alignment horizontal="right" wrapText="1"/>
    </xf>
    <xf numFmtId="172" fontId="7" fillId="0" borderId="34" xfId="0" applyNumberFormat="1" applyFont="1" applyFill="1" applyBorder="1" applyAlignment="1" applyProtection="1">
      <alignment horizontal="right" vertical="center" wrapText="1"/>
      <protection/>
    </xf>
    <xf numFmtId="0" fontId="13" fillId="0" borderId="39" xfId="0" applyFont="1" applyBorder="1" applyAlignment="1">
      <alignment vertical="center" wrapText="1"/>
    </xf>
    <xf numFmtId="172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wrapText="1"/>
    </xf>
    <xf numFmtId="0" fontId="6" fillId="0" borderId="0" xfId="59" applyFont="1" applyFill="1" applyAlignment="1" applyProtection="1">
      <alignment horizontal="right" vertical="center" textRotation="180"/>
      <protection/>
    </xf>
    <xf numFmtId="0" fontId="0" fillId="0" borderId="0" xfId="0" applyAlignment="1">
      <alignment horizontal="right" vertical="center" textRotation="180"/>
    </xf>
    <xf numFmtId="0" fontId="15" fillId="0" borderId="76" xfId="59" applyFont="1" applyFill="1" applyBorder="1" applyAlignment="1" applyProtection="1">
      <alignment horizontal="left" vertical="center" indent="1"/>
      <protection/>
    </xf>
    <xf numFmtId="0" fontId="15" fillId="0" borderId="34" xfId="59" applyFont="1" applyFill="1" applyBorder="1" applyAlignment="1" applyProtection="1">
      <alignment horizontal="left" vertical="center" indent="1"/>
      <protection/>
    </xf>
    <xf numFmtId="0" fontId="15" fillId="0" borderId="3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4"/>
  <sheetViews>
    <sheetView view="pageBreakPreview" zoomScaleNormal="120" zoomScaleSheetLayoutView="100" workbookViewId="0" topLeftCell="A1">
      <selection activeCell="A1" sqref="A1:E1"/>
    </sheetView>
  </sheetViews>
  <sheetFormatPr defaultColWidth="9.375" defaultRowHeight="12.75"/>
  <cols>
    <col min="1" max="1" width="7.125" style="198" bestFit="1" customWidth="1"/>
    <col min="2" max="2" width="55.125" style="198" customWidth="1"/>
    <col min="3" max="3" width="19.50390625" style="199" bestFit="1" customWidth="1"/>
    <col min="4" max="4" width="9.375" style="212" hidden="1" customWidth="1"/>
    <col min="5" max="5" width="19.50390625" style="199" bestFit="1" customWidth="1"/>
    <col min="6" max="16384" width="9.375" style="212" customWidth="1"/>
  </cols>
  <sheetData>
    <row r="1" spans="1:5" ht="15.75">
      <c r="A1" s="423" t="s">
        <v>474</v>
      </c>
      <c r="B1" s="424"/>
      <c r="C1" s="424"/>
      <c r="D1" s="424"/>
      <c r="E1" s="424"/>
    </row>
    <row r="2" spans="1:5" ht="15.75">
      <c r="A2" s="425" t="s">
        <v>463</v>
      </c>
      <c r="B2" s="426"/>
      <c r="C2" s="426"/>
      <c r="D2" s="421"/>
      <c r="E2" s="421"/>
    </row>
    <row r="3" spans="1:5" ht="15.75">
      <c r="A3" s="426"/>
      <c r="B3" s="426"/>
      <c r="C3" s="426"/>
      <c r="D3" s="421"/>
      <c r="E3" s="421"/>
    </row>
    <row r="4" spans="1:5" ht="15.75">
      <c r="A4" s="426"/>
      <c r="B4" s="426"/>
      <c r="C4" s="426"/>
      <c r="D4" s="421"/>
      <c r="E4" s="421"/>
    </row>
    <row r="5" spans="1:5" ht="15.75" customHeight="1">
      <c r="A5" s="420" t="s">
        <v>4</v>
      </c>
      <c r="B5" s="420"/>
      <c r="C5" s="420"/>
      <c r="D5" s="421"/>
      <c r="E5" s="421"/>
    </row>
    <row r="6" spans="1:5" ht="15.75" customHeight="1" thickBot="1">
      <c r="A6" s="422"/>
      <c r="B6" s="422"/>
      <c r="C6" s="169"/>
      <c r="D6" s="421"/>
      <c r="E6" s="421"/>
    </row>
    <row r="7" spans="1:5" ht="37.5" customHeight="1" thickBot="1">
      <c r="A7" s="7" t="s">
        <v>55</v>
      </c>
      <c r="B7" s="8" t="s">
        <v>6</v>
      </c>
      <c r="C7" s="15" t="s">
        <v>439</v>
      </c>
      <c r="E7" s="254" t="s">
        <v>440</v>
      </c>
    </row>
    <row r="8" spans="1:5" s="213" customFormat="1" ht="12" customHeight="1" thickBot="1">
      <c r="A8" s="209" t="s">
        <v>409</v>
      </c>
      <c r="B8" s="210" t="s">
        <v>410</v>
      </c>
      <c r="C8" s="211" t="s">
        <v>411</v>
      </c>
      <c r="E8" s="255" t="s">
        <v>412</v>
      </c>
    </row>
    <row r="9" spans="1:5" s="214" customFormat="1" ht="12" customHeight="1" thickBot="1">
      <c r="A9" s="300" t="s">
        <v>7</v>
      </c>
      <c r="B9" s="301" t="s">
        <v>203</v>
      </c>
      <c r="C9" s="302">
        <f>+C10+C11+C12+C13+C14+C15</f>
        <v>7812</v>
      </c>
      <c r="D9" s="363"/>
      <c r="E9" s="303">
        <f>+E10+E11+E12+E13+E14+E15</f>
        <v>7976</v>
      </c>
    </row>
    <row r="10" spans="1:5" s="214" customFormat="1" ht="12" customHeight="1">
      <c r="A10" s="304" t="s">
        <v>79</v>
      </c>
      <c r="B10" s="305" t="s">
        <v>204</v>
      </c>
      <c r="C10" s="306">
        <v>4112</v>
      </c>
      <c r="D10" s="363"/>
      <c r="E10" s="307">
        <v>4112</v>
      </c>
    </row>
    <row r="11" spans="1:5" s="214" customFormat="1" ht="12" customHeight="1">
      <c r="A11" s="308" t="s">
        <v>80</v>
      </c>
      <c r="B11" s="309" t="s">
        <v>205</v>
      </c>
      <c r="C11" s="310"/>
      <c r="D11" s="363"/>
      <c r="E11" s="307"/>
    </row>
    <row r="12" spans="1:5" s="214" customFormat="1" ht="12" customHeight="1">
      <c r="A12" s="308" t="s">
        <v>81</v>
      </c>
      <c r="B12" s="309" t="s">
        <v>206</v>
      </c>
      <c r="C12" s="310">
        <v>2500</v>
      </c>
      <c r="D12" s="363"/>
      <c r="E12" s="307">
        <v>2565</v>
      </c>
    </row>
    <row r="13" spans="1:5" s="214" customFormat="1" ht="12" customHeight="1">
      <c r="A13" s="308" t="s">
        <v>82</v>
      </c>
      <c r="B13" s="309" t="s">
        <v>207</v>
      </c>
      <c r="C13" s="310">
        <v>1200</v>
      </c>
      <c r="D13" s="363"/>
      <c r="E13" s="307">
        <v>1200</v>
      </c>
    </row>
    <row r="14" spans="1:5" s="214" customFormat="1" ht="12" customHeight="1">
      <c r="A14" s="308" t="s">
        <v>119</v>
      </c>
      <c r="B14" s="309" t="s">
        <v>208</v>
      </c>
      <c r="C14" s="310"/>
      <c r="D14" s="363"/>
      <c r="E14" s="307"/>
    </row>
    <row r="15" spans="1:5" s="214" customFormat="1" ht="12" customHeight="1" thickBot="1">
      <c r="A15" s="311" t="s">
        <v>83</v>
      </c>
      <c r="B15" s="312" t="s">
        <v>209</v>
      </c>
      <c r="C15" s="310"/>
      <c r="D15" s="363"/>
      <c r="E15" s="313">
        <v>99</v>
      </c>
    </row>
    <row r="16" spans="1:5" s="214" customFormat="1" ht="24.75" thickBot="1">
      <c r="A16" s="300" t="s">
        <v>8</v>
      </c>
      <c r="B16" s="314" t="s">
        <v>210</v>
      </c>
      <c r="C16" s="302">
        <f>+C17+C18+C19+C20+C21</f>
        <v>8878</v>
      </c>
      <c r="D16" s="363"/>
      <c r="E16" s="315">
        <f>+E17+E18+E19+E20+E21</f>
        <v>35557</v>
      </c>
    </row>
    <row r="17" spans="1:5" s="214" customFormat="1" ht="12" customHeight="1">
      <c r="A17" s="304" t="s">
        <v>85</v>
      </c>
      <c r="B17" s="305" t="s">
        <v>211</v>
      </c>
      <c r="C17" s="306"/>
      <c r="D17" s="363"/>
      <c r="E17" s="316"/>
    </row>
    <row r="18" spans="1:5" s="214" customFormat="1" ht="12" customHeight="1">
      <c r="A18" s="308" t="s">
        <v>86</v>
      </c>
      <c r="B18" s="309" t="s">
        <v>212</v>
      </c>
      <c r="C18" s="310"/>
      <c r="D18" s="363"/>
      <c r="E18" s="307"/>
    </row>
    <row r="19" spans="1:5" s="214" customFormat="1" ht="12" customHeight="1">
      <c r="A19" s="308" t="s">
        <v>87</v>
      </c>
      <c r="B19" s="309" t="s">
        <v>400</v>
      </c>
      <c r="C19" s="310"/>
      <c r="D19" s="363"/>
      <c r="E19" s="307"/>
    </row>
    <row r="20" spans="1:5" s="214" customFormat="1" ht="12" customHeight="1">
      <c r="A20" s="308" t="s">
        <v>88</v>
      </c>
      <c r="B20" s="309" t="s">
        <v>401</v>
      </c>
      <c r="C20" s="310"/>
      <c r="D20" s="363"/>
      <c r="E20" s="307"/>
    </row>
    <row r="21" spans="1:5" s="214" customFormat="1" ht="12" customHeight="1">
      <c r="A21" s="308" t="s">
        <v>89</v>
      </c>
      <c r="B21" s="309" t="s">
        <v>213</v>
      </c>
      <c r="C21" s="310">
        <v>8878</v>
      </c>
      <c r="D21" s="363"/>
      <c r="E21" s="307">
        <v>35557</v>
      </c>
    </row>
    <row r="22" spans="1:5" s="214" customFormat="1" ht="12" customHeight="1" thickBot="1">
      <c r="A22" s="311" t="s">
        <v>98</v>
      </c>
      <c r="B22" s="312" t="s">
        <v>214</v>
      </c>
      <c r="C22" s="317"/>
      <c r="D22" s="363"/>
      <c r="E22" s="313"/>
    </row>
    <row r="23" spans="1:5" s="214" customFormat="1" ht="24.75" thickBot="1">
      <c r="A23" s="300" t="s">
        <v>9</v>
      </c>
      <c r="B23" s="301" t="s">
        <v>215</v>
      </c>
      <c r="C23" s="302">
        <f>+C24+C25+C26+C27+C28</f>
        <v>0</v>
      </c>
      <c r="D23" s="363"/>
      <c r="E23" s="315">
        <f>+E24+E25+E26+E27+E28</f>
        <v>6770</v>
      </c>
    </row>
    <row r="24" spans="1:5" s="214" customFormat="1" ht="12" customHeight="1">
      <c r="A24" s="304" t="s">
        <v>68</v>
      </c>
      <c r="B24" s="305" t="s">
        <v>216</v>
      </c>
      <c r="C24" s="306"/>
      <c r="D24" s="363"/>
      <c r="E24" s="316"/>
    </row>
    <row r="25" spans="1:5" s="214" customFormat="1" ht="12" customHeight="1">
      <c r="A25" s="308" t="s">
        <v>69</v>
      </c>
      <c r="B25" s="309" t="s">
        <v>217</v>
      </c>
      <c r="C25" s="310"/>
      <c r="D25" s="363"/>
      <c r="E25" s="307"/>
    </row>
    <row r="26" spans="1:5" s="214" customFormat="1" ht="12" customHeight="1">
      <c r="A26" s="308" t="s">
        <v>70</v>
      </c>
      <c r="B26" s="309" t="s">
        <v>402</v>
      </c>
      <c r="C26" s="310"/>
      <c r="D26" s="363"/>
      <c r="E26" s="307"/>
    </row>
    <row r="27" spans="1:5" s="214" customFormat="1" ht="12" customHeight="1">
      <c r="A27" s="308" t="s">
        <v>71</v>
      </c>
      <c r="B27" s="309" t="s">
        <v>403</v>
      </c>
      <c r="C27" s="310"/>
      <c r="D27" s="363"/>
      <c r="E27" s="307"/>
    </row>
    <row r="28" spans="1:5" s="214" customFormat="1" ht="12" customHeight="1">
      <c r="A28" s="308" t="s">
        <v>126</v>
      </c>
      <c r="B28" s="309" t="s">
        <v>218</v>
      </c>
      <c r="C28" s="310"/>
      <c r="D28" s="363"/>
      <c r="E28" s="307">
        <v>6770</v>
      </c>
    </row>
    <row r="29" spans="1:5" s="214" customFormat="1" ht="12" customHeight="1" thickBot="1">
      <c r="A29" s="311" t="s">
        <v>127</v>
      </c>
      <c r="B29" s="312" t="s">
        <v>219</v>
      </c>
      <c r="C29" s="317"/>
      <c r="D29" s="363"/>
      <c r="E29" s="313"/>
    </row>
    <row r="30" spans="1:5" s="214" customFormat="1" ht="12" customHeight="1" thickBot="1">
      <c r="A30" s="300" t="s">
        <v>128</v>
      </c>
      <c r="B30" s="301" t="s">
        <v>220</v>
      </c>
      <c r="C30" s="318">
        <f>+C31+C34+C35+C36</f>
        <v>20000</v>
      </c>
      <c r="D30" s="363"/>
      <c r="E30" s="319">
        <f>+E31+E34+E35+E36</f>
        <v>20000</v>
      </c>
    </row>
    <row r="31" spans="1:5" s="214" customFormat="1" ht="12" customHeight="1">
      <c r="A31" s="304" t="s">
        <v>221</v>
      </c>
      <c r="B31" s="305" t="s">
        <v>227</v>
      </c>
      <c r="C31" s="320">
        <f>+C32+C33</f>
        <v>17400</v>
      </c>
      <c r="D31" s="363"/>
      <c r="E31" s="321">
        <f>+E32+E33</f>
        <v>17400</v>
      </c>
    </row>
    <row r="32" spans="1:5" s="214" customFormat="1" ht="12" customHeight="1">
      <c r="A32" s="308" t="s">
        <v>222</v>
      </c>
      <c r="B32" s="309" t="s">
        <v>228</v>
      </c>
      <c r="C32" s="310">
        <v>400</v>
      </c>
      <c r="D32" s="363"/>
      <c r="E32" s="307">
        <v>400</v>
      </c>
    </row>
    <row r="33" spans="1:5" s="214" customFormat="1" ht="12" customHeight="1">
      <c r="A33" s="308" t="s">
        <v>223</v>
      </c>
      <c r="B33" s="309" t="s">
        <v>229</v>
      </c>
      <c r="C33" s="310">
        <v>17000</v>
      </c>
      <c r="D33" s="363"/>
      <c r="E33" s="307">
        <v>17000</v>
      </c>
    </row>
    <row r="34" spans="1:5" s="214" customFormat="1" ht="12" customHeight="1">
      <c r="A34" s="308" t="s">
        <v>224</v>
      </c>
      <c r="B34" s="309" t="s">
        <v>230</v>
      </c>
      <c r="C34" s="310">
        <v>1300</v>
      </c>
      <c r="D34" s="363"/>
      <c r="E34" s="307">
        <v>1300</v>
      </c>
    </row>
    <row r="35" spans="1:5" s="214" customFormat="1" ht="12" customHeight="1">
      <c r="A35" s="308" t="s">
        <v>225</v>
      </c>
      <c r="B35" s="309" t="s">
        <v>231</v>
      </c>
      <c r="C35" s="310"/>
      <c r="D35" s="363"/>
      <c r="E35" s="307"/>
    </row>
    <row r="36" spans="1:5" s="214" customFormat="1" ht="12" customHeight="1" thickBot="1">
      <c r="A36" s="311" t="s">
        <v>226</v>
      </c>
      <c r="B36" s="312" t="s">
        <v>232</v>
      </c>
      <c r="C36" s="317">
        <v>1300</v>
      </c>
      <c r="D36" s="363"/>
      <c r="E36" s="313">
        <v>1300</v>
      </c>
    </row>
    <row r="37" spans="1:5" s="214" customFormat="1" ht="12" customHeight="1" thickBot="1">
      <c r="A37" s="300" t="s">
        <v>11</v>
      </c>
      <c r="B37" s="301" t="s">
        <v>233</v>
      </c>
      <c r="C37" s="302">
        <f>SUM(C38:C47)</f>
        <v>9372</v>
      </c>
      <c r="D37" s="363"/>
      <c r="E37" s="315">
        <f>SUM(E38:E47)</f>
        <v>9373</v>
      </c>
    </row>
    <row r="38" spans="1:5" s="214" customFormat="1" ht="12" customHeight="1">
      <c r="A38" s="304" t="s">
        <v>72</v>
      </c>
      <c r="B38" s="305" t="s">
        <v>236</v>
      </c>
      <c r="C38" s="306">
        <v>1850</v>
      </c>
      <c r="D38" s="363"/>
      <c r="E38" s="316">
        <v>1850</v>
      </c>
    </row>
    <row r="39" spans="1:5" s="214" customFormat="1" ht="12" customHeight="1">
      <c r="A39" s="308" t="s">
        <v>73</v>
      </c>
      <c r="B39" s="309" t="s">
        <v>237</v>
      </c>
      <c r="C39" s="310"/>
      <c r="D39" s="363"/>
      <c r="E39" s="307"/>
    </row>
    <row r="40" spans="1:5" s="214" customFormat="1" ht="12" customHeight="1">
      <c r="A40" s="308" t="s">
        <v>74</v>
      </c>
      <c r="B40" s="309" t="s">
        <v>238</v>
      </c>
      <c r="C40" s="310"/>
      <c r="D40" s="363"/>
      <c r="E40" s="307"/>
    </row>
    <row r="41" spans="1:5" s="214" customFormat="1" ht="12" customHeight="1">
      <c r="A41" s="308" t="s">
        <v>130</v>
      </c>
      <c r="B41" s="309" t="s">
        <v>239</v>
      </c>
      <c r="C41" s="310">
        <v>20</v>
      </c>
      <c r="D41" s="363"/>
      <c r="E41" s="307">
        <v>20</v>
      </c>
    </row>
    <row r="42" spans="1:5" s="214" customFormat="1" ht="12" customHeight="1">
      <c r="A42" s="308" t="s">
        <v>131</v>
      </c>
      <c r="B42" s="309" t="s">
        <v>240</v>
      </c>
      <c r="C42" s="310"/>
      <c r="D42" s="363"/>
      <c r="E42" s="307"/>
    </row>
    <row r="43" spans="1:5" s="214" customFormat="1" ht="12" customHeight="1">
      <c r="A43" s="308" t="s">
        <v>132</v>
      </c>
      <c r="B43" s="309" t="s">
        <v>241</v>
      </c>
      <c r="C43" s="310"/>
      <c r="D43" s="363"/>
      <c r="E43" s="307"/>
    </row>
    <row r="44" spans="1:5" s="214" customFormat="1" ht="12" customHeight="1">
      <c r="A44" s="308" t="s">
        <v>133</v>
      </c>
      <c r="B44" s="309" t="s">
        <v>242</v>
      </c>
      <c r="C44" s="310"/>
      <c r="D44" s="363"/>
      <c r="E44" s="307"/>
    </row>
    <row r="45" spans="1:5" s="214" customFormat="1" ht="12" customHeight="1">
      <c r="A45" s="308" t="s">
        <v>134</v>
      </c>
      <c r="B45" s="309" t="s">
        <v>243</v>
      </c>
      <c r="C45" s="310">
        <v>2</v>
      </c>
      <c r="D45" s="363"/>
      <c r="E45" s="307">
        <v>3</v>
      </c>
    </row>
    <row r="46" spans="1:5" s="214" customFormat="1" ht="12" customHeight="1">
      <c r="A46" s="308" t="s">
        <v>234</v>
      </c>
      <c r="B46" s="309" t="s">
        <v>244</v>
      </c>
      <c r="C46" s="322"/>
      <c r="D46" s="363"/>
      <c r="E46" s="323"/>
    </row>
    <row r="47" spans="1:5" s="214" customFormat="1" ht="12" customHeight="1" thickBot="1">
      <c r="A47" s="311" t="s">
        <v>235</v>
      </c>
      <c r="B47" s="312" t="s">
        <v>245</v>
      </c>
      <c r="C47" s="324">
        <v>7500</v>
      </c>
      <c r="D47" s="363"/>
      <c r="E47" s="325">
        <v>7500</v>
      </c>
    </row>
    <row r="48" spans="1:5" s="214" customFormat="1" ht="12" customHeight="1" thickBot="1">
      <c r="A48" s="300" t="s">
        <v>12</v>
      </c>
      <c r="B48" s="301" t="s">
        <v>246</v>
      </c>
      <c r="C48" s="302">
        <f>SUM(C49:C53)</f>
        <v>4700</v>
      </c>
      <c r="D48" s="363"/>
      <c r="E48" s="315">
        <f>SUM(E49:E53)</f>
        <v>4700</v>
      </c>
    </row>
    <row r="49" spans="1:5" s="214" customFormat="1" ht="12" customHeight="1">
      <c r="A49" s="304" t="s">
        <v>75</v>
      </c>
      <c r="B49" s="305" t="s">
        <v>250</v>
      </c>
      <c r="C49" s="326"/>
      <c r="D49" s="363"/>
      <c r="E49" s="327"/>
    </row>
    <row r="50" spans="1:5" s="214" customFormat="1" ht="12" customHeight="1">
      <c r="A50" s="308" t="s">
        <v>76</v>
      </c>
      <c r="B50" s="309" t="s">
        <v>251</v>
      </c>
      <c r="C50" s="322">
        <v>4000</v>
      </c>
      <c r="D50" s="363"/>
      <c r="E50" s="323">
        <v>4000</v>
      </c>
    </row>
    <row r="51" spans="1:5" s="214" customFormat="1" ht="12" customHeight="1">
      <c r="A51" s="308" t="s">
        <v>247</v>
      </c>
      <c r="B51" s="309" t="s">
        <v>252</v>
      </c>
      <c r="C51" s="322">
        <v>700</v>
      </c>
      <c r="D51" s="363"/>
      <c r="E51" s="323">
        <v>700</v>
      </c>
    </row>
    <row r="52" spans="1:5" s="214" customFormat="1" ht="12" customHeight="1">
      <c r="A52" s="308" t="s">
        <v>248</v>
      </c>
      <c r="B52" s="309" t="s">
        <v>253</v>
      </c>
      <c r="C52" s="322"/>
      <c r="D52" s="363"/>
      <c r="E52" s="323"/>
    </row>
    <row r="53" spans="1:5" s="214" customFormat="1" ht="12" customHeight="1" thickBot="1">
      <c r="A53" s="311" t="s">
        <v>249</v>
      </c>
      <c r="B53" s="312" t="s">
        <v>254</v>
      </c>
      <c r="C53" s="324"/>
      <c r="D53" s="363"/>
      <c r="E53" s="325"/>
    </row>
    <row r="54" spans="1:5" s="214" customFormat="1" ht="12" customHeight="1" thickBot="1">
      <c r="A54" s="300" t="s">
        <v>135</v>
      </c>
      <c r="B54" s="301" t="s">
        <v>255</v>
      </c>
      <c r="C54" s="302">
        <f>SUM(C55:C57)</f>
        <v>0</v>
      </c>
      <c r="D54" s="363"/>
      <c r="E54" s="315">
        <f>SUM(E55:E57)</f>
        <v>0</v>
      </c>
    </row>
    <row r="55" spans="1:5" s="214" customFormat="1" ht="12" customHeight="1">
      <c r="A55" s="304" t="s">
        <v>77</v>
      </c>
      <c r="B55" s="305" t="s">
        <v>256</v>
      </c>
      <c r="C55" s="306"/>
      <c r="D55" s="363"/>
      <c r="E55" s="316"/>
    </row>
    <row r="56" spans="1:5" s="214" customFormat="1" ht="12" customHeight="1">
      <c r="A56" s="308" t="s">
        <v>78</v>
      </c>
      <c r="B56" s="309" t="s">
        <v>404</v>
      </c>
      <c r="C56" s="310"/>
      <c r="D56" s="363"/>
      <c r="E56" s="307"/>
    </row>
    <row r="57" spans="1:5" s="214" customFormat="1" ht="12" customHeight="1">
      <c r="A57" s="308" t="s">
        <v>260</v>
      </c>
      <c r="B57" s="309" t="s">
        <v>258</v>
      </c>
      <c r="C57" s="310"/>
      <c r="D57" s="363"/>
      <c r="E57" s="307"/>
    </row>
    <row r="58" spans="1:5" s="214" customFormat="1" ht="12" customHeight="1" thickBot="1">
      <c r="A58" s="311" t="s">
        <v>261</v>
      </c>
      <c r="B58" s="312" t="s">
        <v>259</v>
      </c>
      <c r="C58" s="317"/>
      <c r="D58" s="363"/>
      <c r="E58" s="313"/>
    </row>
    <row r="59" spans="1:5" s="214" customFormat="1" ht="12" customHeight="1" thickBot="1">
      <c r="A59" s="300" t="s">
        <v>14</v>
      </c>
      <c r="B59" s="314" t="s">
        <v>262</v>
      </c>
      <c r="C59" s="302">
        <f>SUM(C60:C62)</f>
        <v>0</v>
      </c>
      <c r="D59" s="363"/>
      <c r="E59" s="315">
        <f>SUM(E60:E62)</f>
        <v>5443</v>
      </c>
    </row>
    <row r="60" spans="1:5" s="214" customFormat="1" ht="12" customHeight="1">
      <c r="A60" s="304" t="s">
        <v>136</v>
      </c>
      <c r="B60" s="305" t="s">
        <v>264</v>
      </c>
      <c r="C60" s="322"/>
      <c r="D60" s="363"/>
      <c r="E60" s="327"/>
    </row>
    <row r="61" spans="1:5" s="214" customFormat="1" ht="12" customHeight="1">
      <c r="A61" s="308" t="s">
        <v>137</v>
      </c>
      <c r="B61" s="309" t="s">
        <v>405</v>
      </c>
      <c r="C61" s="322"/>
      <c r="D61" s="363"/>
      <c r="E61" s="323"/>
    </row>
    <row r="62" spans="1:5" s="214" customFormat="1" ht="12" customHeight="1">
      <c r="A62" s="308" t="s">
        <v>177</v>
      </c>
      <c r="B62" s="309" t="s">
        <v>265</v>
      </c>
      <c r="C62" s="322"/>
      <c r="D62" s="363"/>
      <c r="E62" s="323">
        <v>5443</v>
      </c>
    </row>
    <row r="63" spans="1:5" s="214" customFormat="1" ht="12" customHeight="1" thickBot="1">
      <c r="A63" s="311" t="s">
        <v>263</v>
      </c>
      <c r="B63" s="312" t="s">
        <v>266</v>
      </c>
      <c r="C63" s="322"/>
      <c r="D63" s="363"/>
      <c r="E63" s="325"/>
    </row>
    <row r="64" spans="1:5" s="214" customFormat="1" ht="12" customHeight="1" thickBot="1">
      <c r="A64" s="300" t="s">
        <v>15</v>
      </c>
      <c r="B64" s="301" t="s">
        <v>267</v>
      </c>
      <c r="C64" s="318">
        <f>+C9+C16+C23+C30+C37+C48+C54+C59</f>
        <v>50762</v>
      </c>
      <c r="D64" s="363"/>
      <c r="E64" s="319">
        <f>+E9+E16+E23+E30+E37+E48+E54+E59</f>
        <v>89819</v>
      </c>
    </row>
    <row r="65" spans="1:5" s="214" customFormat="1" ht="12" customHeight="1" thickBot="1">
      <c r="A65" s="328" t="s">
        <v>268</v>
      </c>
      <c r="B65" s="314" t="s">
        <v>269</v>
      </c>
      <c r="C65" s="302">
        <f>SUM(C66:C68)</f>
        <v>0</v>
      </c>
      <c r="D65" s="363"/>
      <c r="E65" s="303">
        <f>SUM(E66:E68)</f>
        <v>0</v>
      </c>
    </row>
    <row r="66" spans="1:5" s="214" customFormat="1" ht="12" customHeight="1">
      <c r="A66" s="304" t="s">
        <v>302</v>
      </c>
      <c r="B66" s="305" t="s">
        <v>270</v>
      </c>
      <c r="C66" s="322"/>
      <c r="D66" s="363"/>
      <c r="E66" s="323"/>
    </row>
    <row r="67" spans="1:5" s="214" customFormat="1" ht="12" customHeight="1">
      <c r="A67" s="308" t="s">
        <v>311</v>
      </c>
      <c r="B67" s="309" t="s">
        <v>271</v>
      </c>
      <c r="C67" s="322"/>
      <c r="D67" s="363"/>
      <c r="E67" s="323"/>
    </row>
    <row r="68" spans="1:5" s="214" customFormat="1" ht="12" customHeight="1" thickBot="1">
      <c r="A68" s="311" t="s">
        <v>312</v>
      </c>
      <c r="B68" s="329" t="s">
        <v>272</v>
      </c>
      <c r="C68" s="322"/>
      <c r="D68" s="363"/>
      <c r="E68" s="325"/>
    </row>
    <row r="69" spans="1:5" s="214" customFormat="1" ht="12" customHeight="1" thickBot="1">
      <c r="A69" s="328" t="s">
        <v>273</v>
      </c>
      <c r="B69" s="314" t="s">
        <v>274</v>
      </c>
      <c r="C69" s="302">
        <f>SUM(C70:C73)</f>
        <v>0</v>
      </c>
      <c r="D69" s="363"/>
      <c r="E69" s="315">
        <f>SUM(E70:E73)</f>
        <v>0</v>
      </c>
    </row>
    <row r="70" spans="1:5" s="214" customFormat="1" ht="12" customHeight="1">
      <c r="A70" s="304" t="s">
        <v>120</v>
      </c>
      <c r="B70" s="305" t="s">
        <v>275</v>
      </c>
      <c r="C70" s="322"/>
      <c r="D70" s="363"/>
      <c r="E70" s="327"/>
    </row>
    <row r="71" spans="1:5" s="214" customFormat="1" ht="12" customHeight="1">
      <c r="A71" s="308" t="s">
        <v>121</v>
      </c>
      <c r="B71" s="309" t="s">
        <v>276</v>
      </c>
      <c r="C71" s="322"/>
      <c r="D71" s="363"/>
      <c r="E71" s="323"/>
    </row>
    <row r="72" spans="1:5" s="214" customFormat="1" ht="12" customHeight="1">
      <c r="A72" s="308" t="s">
        <v>303</v>
      </c>
      <c r="B72" s="309" t="s">
        <v>277</v>
      </c>
      <c r="C72" s="322"/>
      <c r="D72" s="363"/>
      <c r="E72" s="323"/>
    </row>
    <row r="73" spans="1:5" s="214" customFormat="1" ht="12" customHeight="1" thickBot="1">
      <c r="A73" s="311" t="s">
        <v>304</v>
      </c>
      <c r="B73" s="312" t="s">
        <v>278</v>
      </c>
      <c r="C73" s="322"/>
      <c r="D73" s="363"/>
      <c r="E73" s="325"/>
    </row>
    <row r="74" spans="1:5" s="214" customFormat="1" ht="12" customHeight="1" thickBot="1">
      <c r="A74" s="328" t="s">
        <v>279</v>
      </c>
      <c r="B74" s="314" t="s">
        <v>280</v>
      </c>
      <c r="C74" s="302">
        <f>SUM(C75:C76)</f>
        <v>16384</v>
      </c>
      <c r="D74" s="363"/>
      <c r="E74" s="315">
        <f>SUM(E75:E76)</f>
        <v>10941</v>
      </c>
    </row>
    <row r="75" spans="1:5" s="214" customFormat="1" ht="12" customHeight="1">
      <c r="A75" s="304" t="s">
        <v>305</v>
      </c>
      <c r="B75" s="305" t="s">
        <v>281</v>
      </c>
      <c r="C75" s="322">
        <v>16384</v>
      </c>
      <c r="D75" s="363"/>
      <c r="E75" s="327">
        <v>10941</v>
      </c>
    </row>
    <row r="76" spans="1:5" s="214" customFormat="1" ht="12" customHeight="1" thickBot="1">
      <c r="A76" s="311" t="s">
        <v>306</v>
      </c>
      <c r="B76" s="312" t="s">
        <v>282</v>
      </c>
      <c r="C76" s="322"/>
      <c r="D76" s="363"/>
      <c r="E76" s="325"/>
    </row>
    <row r="77" spans="1:5" s="214" customFormat="1" ht="12" customHeight="1" thickBot="1">
      <c r="A77" s="328" t="s">
        <v>283</v>
      </c>
      <c r="B77" s="314" t="s">
        <v>284</v>
      </c>
      <c r="C77" s="302">
        <f>SUM(C78:C80)</f>
        <v>0</v>
      </c>
      <c r="D77" s="363"/>
      <c r="E77" s="315">
        <f>SUM(E78:E80)</f>
        <v>0</v>
      </c>
    </row>
    <row r="78" spans="1:5" s="214" customFormat="1" ht="12" customHeight="1">
      <c r="A78" s="304" t="s">
        <v>307</v>
      </c>
      <c r="B78" s="305" t="s">
        <v>285</v>
      </c>
      <c r="C78" s="322"/>
      <c r="D78" s="363"/>
      <c r="E78" s="327"/>
    </row>
    <row r="79" spans="1:5" s="214" customFormat="1" ht="12" customHeight="1">
      <c r="A79" s="308" t="s">
        <v>308</v>
      </c>
      <c r="B79" s="309" t="s">
        <v>286</v>
      </c>
      <c r="C79" s="322"/>
      <c r="D79" s="363"/>
      <c r="E79" s="323"/>
    </row>
    <row r="80" spans="1:5" s="214" customFormat="1" ht="12" customHeight="1" thickBot="1">
      <c r="A80" s="311" t="s">
        <v>309</v>
      </c>
      <c r="B80" s="312" t="s">
        <v>287</v>
      </c>
      <c r="C80" s="322"/>
      <c r="D80" s="363"/>
      <c r="E80" s="325"/>
    </row>
    <row r="81" spans="1:5" s="214" customFormat="1" ht="12" customHeight="1" thickBot="1">
      <c r="A81" s="328" t="s">
        <v>288</v>
      </c>
      <c r="B81" s="314" t="s">
        <v>310</v>
      </c>
      <c r="C81" s="302">
        <f>SUM(C82:C85)</f>
        <v>0</v>
      </c>
      <c r="D81" s="363"/>
      <c r="E81" s="315">
        <f>SUM(E82:E85)</f>
        <v>0</v>
      </c>
    </row>
    <row r="82" spans="1:5" s="214" customFormat="1" ht="12" customHeight="1">
      <c r="A82" s="330" t="s">
        <v>289</v>
      </c>
      <c r="B82" s="305" t="s">
        <v>290</v>
      </c>
      <c r="C82" s="322"/>
      <c r="D82" s="363"/>
      <c r="E82" s="327"/>
    </row>
    <row r="83" spans="1:5" s="214" customFormat="1" ht="12" customHeight="1">
      <c r="A83" s="331" t="s">
        <v>291</v>
      </c>
      <c r="B83" s="309" t="s">
        <v>292</v>
      </c>
      <c r="C83" s="322"/>
      <c r="D83" s="363"/>
      <c r="E83" s="323"/>
    </row>
    <row r="84" spans="1:5" s="214" customFormat="1" ht="12" customHeight="1">
      <c r="A84" s="331" t="s">
        <v>293</v>
      </c>
      <c r="B84" s="309" t="s">
        <v>294</v>
      </c>
      <c r="C84" s="322"/>
      <c r="D84" s="363"/>
      <c r="E84" s="323"/>
    </row>
    <row r="85" spans="1:5" s="214" customFormat="1" ht="12" customHeight="1" thickBot="1">
      <c r="A85" s="332" t="s">
        <v>295</v>
      </c>
      <c r="B85" s="312" t="s">
        <v>296</v>
      </c>
      <c r="C85" s="322"/>
      <c r="D85" s="363"/>
      <c r="E85" s="325"/>
    </row>
    <row r="86" spans="1:5" s="214" customFormat="1" ht="13.5" customHeight="1" thickBot="1">
      <c r="A86" s="328" t="s">
        <v>297</v>
      </c>
      <c r="B86" s="314" t="s">
        <v>298</v>
      </c>
      <c r="C86" s="333"/>
      <c r="D86" s="363"/>
      <c r="E86" s="334"/>
    </row>
    <row r="87" spans="1:5" s="214" customFormat="1" ht="15.75" customHeight="1" thickBot="1">
      <c r="A87" s="215" t="s">
        <v>299</v>
      </c>
      <c r="B87" s="216" t="s">
        <v>300</v>
      </c>
      <c r="C87" s="167">
        <v>16384</v>
      </c>
      <c r="E87" s="256">
        <v>10941</v>
      </c>
    </row>
    <row r="88" spans="1:5" s="214" customFormat="1" ht="16.5" customHeight="1" thickBot="1">
      <c r="A88" s="217" t="s">
        <v>313</v>
      </c>
      <c r="B88" s="218" t="s">
        <v>301</v>
      </c>
      <c r="C88" s="167">
        <f>+C64+C87</f>
        <v>67146</v>
      </c>
      <c r="E88" s="257">
        <f>+E64+E87</f>
        <v>100760</v>
      </c>
    </row>
    <row r="89" spans="1:5" s="214" customFormat="1" ht="3" customHeight="1">
      <c r="A89" s="4"/>
      <c r="B89" s="5"/>
      <c r="C89" s="168"/>
      <c r="E89" s="168"/>
    </row>
    <row r="90" spans="1:5" ht="6" customHeight="1">
      <c r="A90" s="4"/>
      <c r="B90" s="5"/>
      <c r="C90" s="168"/>
      <c r="E90" s="168"/>
    </row>
    <row r="91" spans="1:5" s="219" customFormat="1" ht="15" customHeight="1">
      <c r="A91" s="420" t="s">
        <v>35</v>
      </c>
      <c r="B91" s="420"/>
      <c r="C91" s="420"/>
      <c r="D91" s="421"/>
      <c r="E91" s="421"/>
    </row>
    <row r="92" spans="1:5" ht="12" customHeight="1" thickBot="1">
      <c r="A92" s="427"/>
      <c r="B92" s="427"/>
      <c r="C92" s="428" t="s">
        <v>176</v>
      </c>
      <c r="D92" s="421"/>
      <c r="E92" s="421"/>
    </row>
    <row r="93" spans="1:5" s="213" customFormat="1" ht="24.75" thickBot="1">
      <c r="A93" s="7" t="s">
        <v>55</v>
      </c>
      <c r="B93" s="8" t="s">
        <v>36</v>
      </c>
      <c r="C93" s="15" t="s">
        <v>439</v>
      </c>
      <c r="D93" s="212"/>
      <c r="E93" s="254" t="s">
        <v>440</v>
      </c>
    </row>
    <row r="94" spans="1:5" ht="12" customHeight="1" thickBot="1">
      <c r="A94" s="11" t="s">
        <v>409</v>
      </c>
      <c r="B94" s="12" t="s">
        <v>410</v>
      </c>
      <c r="C94" s="13" t="s">
        <v>411</v>
      </c>
      <c r="E94" s="258" t="s">
        <v>412</v>
      </c>
    </row>
    <row r="95" spans="1:5" ht="12" customHeight="1" thickBot="1">
      <c r="A95" s="335" t="s">
        <v>7</v>
      </c>
      <c r="B95" s="336" t="s">
        <v>455</v>
      </c>
      <c r="C95" s="337">
        <f>SUM(C96:C100)</f>
        <v>43616</v>
      </c>
      <c r="D95" s="364"/>
      <c r="E95" s="337">
        <f>SUM(E96:E100)</f>
        <v>70582</v>
      </c>
    </row>
    <row r="96" spans="1:5" ht="12" customHeight="1">
      <c r="A96" s="338" t="s">
        <v>79</v>
      </c>
      <c r="B96" s="339" t="s">
        <v>37</v>
      </c>
      <c r="C96" s="340">
        <v>14646</v>
      </c>
      <c r="D96" s="364"/>
      <c r="E96" s="340">
        <v>34660</v>
      </c>
    </row>
    <row r="97" spans="1:5" ht="12" customHeight="1">
      <c r="A97" s="308" t="s">
        <v>80</v>
      </c>
      <c r="B97" s="341" t="s">
        <v>138</v>
      </c>
      <c r="C97" s="310">
        <v>3388</v>
      </c>
      <c r="D97" s="364"/>
      <c r="E97" s="310">
        <v>5597</v>
      </c>
    </row>
    <row r="98" spans="1:5" ht="12" customHeight="1">
      <c r="A98" s="308" t="s">
        <v>81</v>
      </c>
      <c r="B98" s="341" t="s">
        <v>111</v>
      </c>
      <c r="C98" s="317">
        <v>17189</v>
      </c>
      <c r="D98" s="364"/>
      <c r="E98" s="317">
        <v>21932</v>
      </c>
    </row>
    <row r="99" spans="1:5" ht="12" customHeight="1">
      <c r="A99" s="308" t="s">
        <v>82</v>
      </c>
      <c r="B99" s="342" t="s">
        <v>139</v>
      </c>
      <c r="C99" s="317">
        <v>1545</v>
      </c>
      <c r="D99" s="364"/>
      <c r="E99" s="317">
        <v>1545</v>
      </c>
    </row>
    <row r="100" spans="1:5" ht="12" customHeight="1">
      <c r="A100" s="308" t="s">
        <v>93</v>
      </c>
      <c r="B100" s="343" t="s">
        <v>140</v>
      </c>
      <c r="C100" s="317">
        <f>SUM(C101:C110)</f>
        <v>6848</v>
      </c>
      <c r="D100" s="364"/>
      <c r="E100" s="317">
        <f>SUM(E101:E110)</f>
        <v>6848</v>
      </c>
    </row>
    <row r="101" spans="1:5" ht="12" customHeight="1">
      <c r="A101" s="308" t="s">
        <v>83</v>
      </c>
      <c r="B101" s="341" t="s">
        <v>316</v>
      </c>
      <c r="C101" s="317"/>
      <c r="D101" s="364"/>
      <c r="E101" s="317"/>
    </row>
    <row r="102" spans="1:5" ht="12" customHeight="1">
      <c r="A102" s="308" t="s">
        <v>84</v>
      </c>
      <c r="B102" s="344" t="s">
        <v>317</v>
      </c>
      <c r="C102" s="317"/>
      <c r="D102" s="364"/>
      <c r="E102" s="317"/>
    </row>
    <row r="103" spans="1:5" ht="12" customHeight="1">
      <c r="A103" s="308" t="s">
        <v>94</v>
      </c>
      <c r="B103" s="345" t="s">
        <v>318</v>
      </c>
      <c r="C103" s="317"/>
      <c r="D103" s="364"/>
      <c r="E103" s="317"/>
    </row>
    <row r="104" spans="1:5" ht="12" customHeight="1">
      <c r="A104" s="308" t="s">
        <v>95</v>
      </c>
      <c r="B104" s="345" t="s">
        <v>319</v>
      </c>
      <c r="C104" s="317"/>
      <c r="D104" s="364"/>
      <c r="E104" s="317"/>
    </row>
    <row r="105" spans="1:5" ht="12" customHeight="1">
      <c r="A105" s="308" t="s">
        <v>96</v>
      </c>
      <c r="B105" s="344" t="s">
        <v>320</v>
      </c>
      <c r="C105" s="317">
        <v>5857</v>
      </c>
      <c r="D105" s="364"/>
      <c r="E105" s="317">
        <v>5857</v>
      </c>
    </row>
    <row r="106" spans="1:5" ht="12" customHeight="1">
      <c r="A106" s="308" t="s">
        <v>97</v>
      </c>
      <c r="B106" s="344" t="s">
        <v>321</v>
      </c>
      <c r="C106" s="317"/>
      <c r="D106" s="364"/>
      <c r="E106" s="317"/>
    </row>
    <row r="107" spans="1:5" ht="12" customHeight="1">
      <c r="A107" s="308" t="s">
        <v>99</v>
      </c>
      <c r="B107" s="345" t="s">
        <v>322</v>
      </c>
      <c r="C107" s="317"/>
      <c r="D107" s="364"/>
      <c r="E107" s="317"/>
    </row>
    <row r="108" spans="1:5" ht="12" customHeight="1">
      <c r="A108" s="346" t="s">
        <v>141</v>
      </c>
      <c r="B108" s="347" t="s">
        <v>323</v>
      </c>
      <c r="C108" s="317"/>
      <c r="D108" s="364"/>
      <c r="E108" s="317"/>
    </row>
    <row r="109" spans="1:5" ht="12" customHeight="1">
      <c r="A109" s="308" t="s">
        <v>314</v>
      </c>
      <c r="B109" s="347" t="s">
        <v>324</v>
      </c>
      <c r="C109" s="317"/>
      <c r="D109" s="364"/>
      <c r="E109" s="317"/>
    </row>
    <row r="110" spans="1:5" ht="12" customHeight="1" thickBot="1">
      <c r="A110" s="348" t="s">
        <v>315</v>
      </c>
      <c r="B110" s="349" t="s">
        <v>325</v>
      </c>
      <c r="C110" s="350">
        <v>991</v>
      </c>
      <c r="D110" s="364"/>
      <c r="E110" s="350">
        <v>991</v>
      </c>
    </row>
    <row r="111" spans="1:5" ht="12" customHeight="1" thickBot="1">
      <c r="A111" s="300" t="s">
        <v>8</v>
      </c>
      <c r="B111" s="351" t="s">
        <v>456</v>
      </c>
      <c r="C111" s="302">
        <f>+C112+C114+C116</f>
        <v>18820</v>
      </c>
      <c r="D111" s="364"/>
      <c r="E111" s="302">
        <f>+E112+E114+E116</f>
        <v>26058</v>
      </c>
    </row>
    <row r="112" spans="1:5" ht="12" customHeight="1">
      <c r="A112" s="304" t="s">
        <v>85</v>
      </c>
      <c r="B112" s="341" t="s">
        <v>175</v>
      </c>
      <c r="C112" s="306">
        <v>7031</v>
      </c>
      <c r="D112" s="364"/>
      <c r="E112" s="306">
        <v>14269</v>
      </c>
    </row>
    <row r="113" spans="1:5" ht="12" customHeight="1">
      <c r="A113" s="304" t="s">
        <v>86</v>
      </c>
      <c r="B113" s="352" t="s">
        <v>329</v>
      </c>
      <c r="C113" s="306"/>
      <c r="D113" s="364"/>
      <c r="E113" s="306"/>
    </row>
    <row r="114" spans="1:5" ht="12" customHeight="1">
      <c r="A114" s="304" t="s">
        <v>87</v>
      </c>
      <c r="B114" s="352" t="s">
        <v>142</v>
      </c>
      <c r="C114" s="310">
        <v>11789</v>
      </c>
      <c r="D114" s="364"/>
      <c r="E114" s="310">
        <v>11789</v>
      </c>
    </row>
    <row r="115" spans="1:5" ht="12" customHeight="1">
      <c r="A115" s="304" t="s">
        <v>88</v>
      </c>
      <c r="B115" s="352" t="s">
        <v>330</v>
      </c>
      <c r="C115" s="353"/>
      <c r="D115" s="364"/>
      <c r="E115" s="353"/>
    </row>
    <row r="116" spans="1:5" ht="12" customHeight="1">
      <c r="A116" s="304" t="s">
        <v>89</v>
      </c>
      <c r="B116" s="354" t="s">
        <v>178</v>
      </c>
      <c r="C116" s="353"/>
      <c r="D116" s="364"/>
      <c r="E116" s="353"/>
    </row>
    <row r="117" spans="1:5" ht="12" customHeight="1">
      <c r="A117" s="304" t="s">
        <v>98</v>
      </c>
      <c r="B117" s="355" t="s">
        <v>406</v>
      </c>
      <c r="C117" s="353"/>
      <c r="D117" s="364"/>
      <c r="E117" s="353"/>
    </row>
    <row r="118" spans="1:5" ht="24">
      <c r="A118" s="304" t="s">
        <v>100</v>
      </c>
      <c r="B118" s="356" t="s">
        <v>335</v>
      </c>
      <c r="C118" s="353"/>
      <c r="D118" s="364"/>
      <c r="E118" s="353"/>
    </row>
    <row r="119" spans="1:5" ht="12" customHeight="1">
      <c r="A119" s="304" t="s">
        <v>143</v>
      </c>
      <c r="B119" s="345" t="s">
        <v>319</v>
      </c>
      <c r="C119" s="353"/>
      <c r="D119" s="364"/>
      <c r="E119" s="353"/>
    </row>
    <row r="120" spans="1:5" ht="12" customHeight="1">
      <c r="A120" s="304" t="s">
        <v>144</v>
      </c>
      <c r="B120" s="345" t="s">
        <v>334</v>
      </c>
      <c r="C120" s="353"/>
      <c r="D120" s="364"/>
      <c r="E120" s="353"/>
    </row>
    <row r="121" spans="1:5" ht="12" customHeight="1">
      <c r="A121" s="304" t="s">
        <v>145</v>
      </c>
      <c r="B121" s="345" t="s">
        <v>333</v>
      </c>
      <c r="C121" s="353"/>
      <c r="D121" s="364"/>
      <c r="E121" s="353"/>
    </row>
    <row r="122" spans="1:5" ht="12" customHeight="1">
      <c r="A122" s="304" t="s">
        <v>326</v>
      </c>
      <c r="B122" s="345" t="s">
        <v>322</v>
      </c>
      <c r="C122" s="353"/>
      <c r="D122" s="364"/>
      <c r="E122" s="353"/>
    </row>
    <row r="123" spans="1:5" ht="15.75">
      <c r="A123" s="304" t="s">
        <v>327</v>
      </c>
      <c r="B123" s="345" t="s">
        <v>332</v>
      </c>
      <c r="C123" s="353"/>
      <c r="D123" s="364"/>
      <c r="E123" s="353"/>
    </row>
    <row r="124" spans="1:5" ht="12" customHeight="1" thickBot="1">
      <c r="A124" s="346" t="s">
        <v>328</v>
      </c>
      <c r="B124" s="345" t="s">
        <v>331</v>
      </c>
      <c r="C124" s="357"/>
      <c r="D124" s="364"/>
      <c r="E124" s="357"/>
    </row>
    <row r="125" spans="1:5" ht="12" customHeight="1" thickBot="1">
      <c r="A125" s="300" t="s">
        <v>9</v>
      </c>
      <c r="B125" s="358" t="s">
        <v>336</v>
      </c>
      <c r="C125" s="302">
        <f>SUM(C126:C127)</f>
        <v>4398</v>
      </c>
      <c r="D125" s="364"/>
      <c r="E125" s="302">
        <f>SUM(E126:E127)</f>
        <v>3808</v>
      </c>
    </row>
    <row r="126" spans="1:5" ht="12" customHeight="1">
      <c r="A126" s="304" t="s">
        <v>68</v>
      </c>
      <c r="B126" s="359" t="s">
        <v>46</v>
      </c>
      <c r="C126" s="306">
        <v>4398</v>
      </c>
      <c r="D126" s="364"/>
      <c r="E126" s="306">
        <v>3808</v>
      </c>
    </row>
    <row r="127" spans="1:5" ht="12" customHeight="1" thickBot="1">
      <c r="A127" s="311" t="s">
        <v>69</v>
      </c>
      <c r="B127" s="352" t="s">
        <v>47</v>
      </c>
      <c r="C127" s="317"/>
      <c r="D127" s="364"/>
      <c r="E127" s="317"/>
    </row>
    <row r="128" spans="1:5" ht="12" customHeight="1" thickBot="1">
      <c r="A128" s="300" t="s">
        <v>10</v>
      </c>
      <c r="B128" s="358" t="s">
        <v>337</v>
      </c>
      <c r="C128" s="302">
        <f>+C95+C111+C125</f>
        <v>66834</v>
      </c>
      <c r="D128" s="364"/>
      <c r="E128" s="302">
        <f>+E95+E111+E125</f>
        <v>100448</v>
      </c>
    </row>
    <row r="129" spans="1:5" ht="12" customHeight="1" thickBot="1">
      <c r="A129" s="300" t="s">
        <v>11</v>
      </c>
      <c r="B129" s="358" t="s">
        <v>338</v>
      </c>
      <c r="C129" s="302">
        <f>+C130+C131+C132</f>
        <v>0</v>
      </c>
      <c r="D129" s="364"/>
      <c r="E129" s="302">
        <f>+E130+E131+E132</f>
        <v>0</v>
      </c>
    </row>
    <row r="130" spans="1:5" ht="12" customHeight="1">
      <c r="A130" s="304" t="s">
        <v>72</v>
      </c>
      <c r="B130" s="359" t="s">
        <v>339</v>
      </c>
      <c r="C130" s="353"/>
      <c r="D130" s="364"/>
      <c r="E130" s="353"/>
    </row>
    <row r="131" spans="1:5" ht="12" customHeight="1">
      <c r="A131" s="304" t="s">
        <v>73</v>
      </c>
      <c r="B131" s="359" t="s">
        <v>340</v>
      </c>
      <c r="C131" s="353"/>
      <c r="D131" s="364"/>
      <c r="E131" s="353"/>
    </row>
    <row r="132" spans="1:5" ht="12" customHeight="1" thickBot="1">
      <c r="A132" s="346" t="s">
        <v>74</v>
      </c>
      <c r="B132" s="360" t="s">
        <v>341</v>
      </c>
      <c r="C132" s="353"/>
      <c r="D132" s="364"/>
      <c r="E132" s="353"/>
    </row>
    <row r="133" spans="1:5" ht="12" customHeight="1" thickBot="1">
      <c r="A133" s="300" t="s">
        <v>12</v>
      </c>
      <c r="B133" s="358" t="s">
        <v>388</v>
      </c>
      <c r="C133" s="302">
        <f>+C134+C135+C136+C137</f>
        <v>0</v>
      </c>
      <c r="D133" s="364"/>
      <c r="E133" s="302">
        <f>+E134+E135+E136+E137</f>
        <v>0</v>
      </c>
    </row>
    <row r="134" spans="1:5" ht="12" customHeight="1">
      <c r="A134" s="304" t="s">
        <v>75</v>
      </c>
      <c r="B134" s="359" t="s">
        <v>342</v>
      </c>
      <c r="C134" s="353"/>
      <c r="D134" s="364"/>
      <c r="E134" s="353"/>
    </row>
    <row r="135" spans="1:5" ht="12" customHeight="1">
      <c r="A135" s="304" t="s">
        <v>76</v>
      </c>
      <c r="B135" s="359" t="s">
        <v>343</v>
      </c>
      <c r="C135" s="353"/>
      <c r="D135" s="364"/>
      <c r="E135" s="353"/>
    </row>
    <row r="136" spans="1:5" ht="12" customHeight="1">
      <c r="A136" s="304" t="s">
        <v>247</v>
      </c>
      <c r="B136" s="359" t="s">
        <v>344</v>
      </c>
      <c r="C136" s="353"/>
      <c r="D136" s="364"/>
      <c r="E136" s="353"/>
    </row>
    <row r="137" spans="1:5" ht="12" customHeight="1" thickBot="1">
      <c r="A137" s="346" t="s">
        <v>248</v>
      </c>
      <c r="B137" s="360" t="s">
        <v>345</v>
      </c>
      <c r="C137" s="353"/>
      <c r="D137" s="364"/>
      <c r="E137" s="353"/>
    </row>
    <row r="138" spans="1:5" ht="12" customHeight="1" thickBot="1">
      <c r="A138" s="300" t="s">
        <v>13</v>
      </c>
      <c r="B138" s="358" t="s">
        <v>346</v>
      </c>
      <c r="C138" s="318">
        <f>+C139+C140+C141+C142</f>
        <v>312</v>
      </c>
      <c r="D138" s="364"/>
      <c r="E138" s="318">
        <f>+E139+E140+E141+E142</f>
        <v>312</v>
      </c>
    </row>
    <row r="139" spans="1:5" ht="12" customHeight="1">
      <c r="A139" s="304" t="s">
        <v>77</v>
      </c>
      <c r="B139" s="359" t="s">
        <v>347</v>
      </c>
      <c r="C139" s="353"/>
      <c r="D139" s="364"/>
      <c r="E139" s="353"/>
    </row>
    <row r="140" spans="1:5" ht="12" customHeight="1">
      <c r="A140" s="304" t="s">
        <v>78</v>
      </c>
      <c r="B140" s="359" t="s">
        <v>357</v>
      </c>
      <c r="C140" s="353">
        <v>312</v>
      </c>
      <c r="D140" s="364"/>
      <c r="E140" s="353">
        <v>312</v>
      </c>
    </row>
    <row r="141" spans="1:5" ht="12" customHeight="1">
      <c r="A141" s="304" t="s">
        <v>260</v>
      </c>
      <c r="B141" s="359" t="s">
        <v>348</v>
      </c>
      <c r="C141" s="353"/>
      <c r="D141" s="364"/>
      <c r="E141" s="353"/>
    </row>
    <row r="142" spans="1:5" ht="12" customHeight="1" thickBot="1">
      <c r="A142" s="346" t="s">
        <v>261</v>
      </c>
      <c r="B142" s="360" t="s">
        <v>349</v>
      </c>
      <c r="C142" s="353"/>
      <c r="D142" s="364"/>
      <c r="E142" s="353"/>
    </row>
    <row r="143" spans="1:5" ht="12" customHeight="1" thickBot="1">
      <c r="A143" s="300" t="s">
        <v>14</v>
      </c>
      <c r="B143" s="358" t="s">
        <v>350</v>
      </c>
      <c r="C143" s="361">
        <f>+C144+C145+C146+C147</f>
        <v>0</v>
      </c>
      <c r="D143" s="364"/>
      <c r="E143" s="361">
        <f>+E144+E145+E146+E147</f>
        <v>0</v>
      </c>
    </row>
    <row r="144" spans="1:5" ht="12" customHeight="1">
      <c r="A144" s="304" t="s">
        <v>136</v>
      </c>
      <c r="B144" s="359" t="s">
        <v>351</v>
      </c>
      <c r="C144" s="353"/>
      <c r="D144" s="364"/>
      <c r="E144" s="353"/>
    </row>
    <row r="145" spans="1:5" ht="12" customHeight="1">
      <c r="A145" s="304" t="s">
        <v>137</v>
      </c>
      <c r="B145" s="359" t="s">
        <v>352</v>
      </c>
      <c r="C145" s="353"/>
      <c r="D145" s="364"/>
      <c r="E145" s="353"/>
    </row>
    <row r="146" spans="1:5" ht="12" customHeight="1">
      <c r="A146" s="304" t="s">
        <v>177</v>
      </c>
      <c r="B146" s="359" t="s">
        <v>353</v>
      </c>
      <c r="C146" s="353"/>
      <c r="D146" s="364"/>
      <c r="E146" s="353"/>
    </row>
    <row r="147" spans="1:8" ht="15" customHeight="1" thickBot="1">
      <c r="A147" s="304" t="s">
        <v>263</v>
      </c>
      <c r="B147" s="359" t="s">
        <v>354</v>
      </c>
      <c r="C147" s="353"/>
      <c r="D147" s="365"/>
      <c r="E147" s="353"/>
      <c r="F147" s="221"/>
      <c r="G147" s="221"/>
      <c r="H147" s="221"/>
    </row>
    <row r="148" spans="1:5" s="214" customFormat="1" ht="12.75" customHeight="1" thickBot="1">
      <c r="A148" s="6" t="s">
        <v>15</v>
      </c>
      <c r="B148" s="69" t="s">
        <v>355</v>
      </c>
      <c r="C148" s="220">
        <f>+C129+C133+C138+C143</f>
        <v>312</v>
      </c>
      <c r="E148" s="220">
        <f>+E129+E133+E138+E143</f>
        <v>312</v>
      </c>
    </row>
    <row r="149" spans="1:5" ht="15" customHeight="1" thickBot="1">
      <c r="A149" s="166" t="s">
        <v>16</v>
      </c>
      <c r="B149" s="197" t="s">
        <v>356</v>
      </c>
      <c r="C149" s="220">
        <f>+C128+C148</f>
        <v>67146</v>
      </c>
      <c r="E149" s="220">
        <f>+E128+E148</f>
        <v>100760</v>
      </c>
    </row>
    <row r="150" ht="6" customHeight="1"/>
    <row r="151" spans="1:5" ht="15" customHeight="1">
      <c r="A151" s="429" t="s">
        <v>358</v>
      </c>
      <c r="B151" s="429"/>
      <c r="C151" s="429"/>
      <c r="D151" s="421"/>
      <c r="E151" s="421"/>
    </row>
    <row r="152" spans="1:5" ht="9" customHeight="1" thickBot="1">
      <c r="A152" s="422"/>
      <c r="B152" s="422"/>
      <c r="C152" s="430" t="s">
        <v>176</v>
      </c>
      <c r="D152" s="421"/>
      <c r="E152" s="421"/>
    </row>
    <row r="153" spans="1:5" ht="22.5" customHeight="1" thickBot="1">
      <c r="A153" s="300">
        <v>1</v>
      </c>
      <c r="B153" s="351" t="s">
        <v>359</v>
      </c>
      <c r="C153" s="302">
        <f>+C64-C128</f>
        <v>-16072</v>
      </c>
      <c r="D153" s="363"/>
      <c r="E153" s="302">
        <f>+E64-E128</f>
        <v>-10629</v>
      </c>
    </row>
    <row r="154" spans="1:5" ht="23.25" customHeight="1" thickBot="1">
      <c r="A154" s="300" t="s">
        <v>8</v>
      </c>
      <c r="B154" s="351" t="s">
        <v>360</v>
      </c>
      <c r="C154" s="302">
        <f>+C87-C148</f>
        <v>16072</v>
      </c>
      <c r="D154" s="363"/>
      <c r="E154" s="302">
        <f>+E87-E148</f>
        <v>10629</v>
      </c>
    </row>
  </sheetData>
  <sheetProtection/>
  <mergeCells count="11">
    <mergeCell ref="C152:E152"/>
    <mergeCell ref="A91:E91"/>
    <mergeCell ref="A152:B152"/>
    <mergeCell ref="A6:B6"/>
    <mergeCell ref="A1:E1"/>
    <mergeCell ref="A2:E4"/>
    <mergeCell ref="D6:E6"/>
    <mergeCell ref="A5:E5"/>
    <mergeCell ref="A92:B92"/>
    <mergeCell ref="C92:E92"/>
    <mergeCell ref="A151:E151"/>
  </mergeCells>
  <printOptions horizontalCentered="1"/>
  <pageMargins left="0.7874015748031497" right="0.7874015748031497" top="0.4766666666666667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&amp;10
</oddHeader>
  </headerFooter>
  <rowBreaks count="1" manualBreakCount="1">
    <brk id="8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view="pageLayout" workbookViewId="0" topLeftCell="A1">
      <selection activeCell="D40" sqref="D40"/>
    </sheetView>
  </sheetViews>
  <sheetFormatPr defaultColWidth="9.375" defaultRowHeight="12.75"/>
  <cols>
    <col min="1" max="1" width="38.625" style="19" customWidth="1"/>
    <col min="2" max="5" width="13.875" style="19" customWidth="1"/>
    <col min="6" max="16384" width="9.375" style="19" customWidth="1"/>
  </cols>
  <sheetData>
    <row r="1" spans="1:5" ht="12.75">
      <c r="A1" s="472" t="s">
        <v>480</v>
      </c>
      <c r="B1" s="472"/>
      <c r="C1" s="472"/>
      <c r="D1" s="472"/>
      <c r="E1" s="472"/>
    </row>
    <row r="2" spans="1:5" ht="12.75">
      <c r="A2" s="471"/>
      <c r="B2" s="471"/>
      <c r="C2" s="471"/>
      <c r="D2" s="471"/>
      <c r="E2" s="471"/>
    </row>
    <row r="3" spans="1:5" ht="15.75">
      <c r="A3" s="129" t="s">
        <v>109</v>
      </c>
      <c r="B3" s="489"/>
      <c r="C3" s="489"/>
      <c r="D3" s="489"/>
      <c r="E3" s="489"/>
    </row>
    <row r="4" spans="1:5" ht="14.25" thickBot="1">
      <c r="A4" s="128"/>
      <c r="B4" s="128"/>
      <c r="C4" s="128"/>
      <c r="D4" s="490" t="s">
        <v>102</v>
      </c>
      <c r="E4" s="490"/>
    </row>
    <row r="5" spans="1:5" ht="13.5" thickBot="1">
      <c r="A5" s="237" t="s">
        <v>409</v>
      </c>
      <c r="B5" s="237" t="s">
        <v>410</v>
      </c>
      <c r="C5" s="237" t="s">
        <v>411</v>
      </c>
      <c r="D5" s="237" t="s">
        <v>412</v>
      </c>
      <c r="E5" s="237" t="s">
        <v>413</v>
      </c>
    </row>
    <row r="6" spans="1:5" ht="15" customHeight="1" thickBot="1">
      <c r="A6" s="130" t="s">
        <v>101</v>
      </c>
      <c r="B6" s="131" t="s">
        <v>197</v>
      </c>
      <c r="C6" s="131" t="s">
        <v>387</v>
      </c>
      <c r="D6" s="131" t="s">
        <v>485</v>
      </c>
      <c r="E6" s="132" t="s">
        <v>39</v>
      </c>
    </row>
    <row r="7" spans="1:5" ht="12.75">
      <c r="A7" s="133" t="s">
        <v>103</v>
      </c>
      <c r="B7" s="43"/>
      <c r="C7" s="43"/>
      <c r="D7" s="43"/>
      <c r="E7" s="134">
        <f aca="true" t="shared" si="0" ref="E7:E13">SUM(B7:D7)</f>
        <v>0</v>
      </c>
    </row>
    <row r="8" spans="1:5" ht="12.75">
      <c r="A8" s="135" t="s">
        <v>116</v>
      </c>
      <c r="B8" s="44"/>
      <c r="C8" s="44"/>
      <c r="D8" s="44"/>
      <c r="E8" s="136">
        <f t="shared" si="0"/>
        <v>0</v>
      </c>
    </row>
    <row r="9" spans="1:5" ht="12.75">
      <c r="A9" s="137" t="s">
        <v>104</v>
      </c>
      <c r="B9" s="45"/>
      <c r="C9" s="45"/>
      <c r="D9" s="45"/>
      <c r="E9" s="138">
        <f t="shared" si="0"/>
        <v>0</v>
      </c>
    </row>
    <row r="10" spans="1:5" ht="12.75">
      <c r="A10" s="137" t="s">
        <v>117</v>
      </c>
      <c r="B10" s="45"/>
      <c r="C10" s="45"/>
      <c r="D10" s="45"/>
      <c r="E10" s="138">
        <f t="shared" si="0"/>
        <v>0</v>
      </c>
    </row>
    <row r="11" spans="1:5" ht="12.75">
      <c r="A11" s="137" t="s">
        <v>105</v>
      </c>
      <c r="B11" s="45"/>
      <c r="C11" s="45"/>
      <c r="D11" s="45"/>
      <c r="E11" s="138">
        <f t="shared" si="0"/>
        <v>0</v>
      </c>
    </row>
    <row r="12" spans="1:5" ht="12.75">
      <c r="A12" s="137" t="s">
        <v>106</v>
      </c>
      <c r="B12" s="45"/>
      <c r="C12" s="45"/>
      <c r="D12" s="45"/>
      <c r="E12" s="138">
        <f t="shared" si="0"/>
        <v>0</v>
      </c>
    </row>
    <row r="13" spans="1:5" ht="13.5" thickBot="1">
      <c r="A13" s="46"/>
      <c r="B13" s="47"/>
      <c r="C13" s="47"/>
      <c r="D13" s="47"/>
      <c r="E13" s="138">
        <f t="shared" si="0"/>
        <v>0</v>
      </c>
    </row>
    <row r="14" spans="1:5" ht="13.5" thickBot="1">
      <c r="A14" s="139" t="s">
        <v>108</v>
      </c>
      <c r="B14" s="140">
        <f>B7+SUM(B9:B13)</f>
        <v>0</v>
      </c>
      <c r="C14" s="140">
        <f>C7+SUM(C9:C13)</f>
        <v>0</v>
      </c>
      <c r="D14" s="140">
        <f>D7+SUM(D9:D13)</f>
        <v>0</v>
      </c>
      <c r="E14" s="141">
        <f>E7+SUM(E9:E13)</f>
        <v>0</v>
      </c>
    </row>
    <row r="15" spans="1:5" ht="13.5" thickBot="1">
      <c r="A15" s="21"/>
      <c r="B15" s="21"/>
      <c r="C15" s="21"/>
      <c r="D15" s="21"/>
      <c r="E15" s="21"/>
    </row>
    <row r="16" spans="1:5" ht="15" customHeight="1" thickBot="1">
      <c r="A16" s="130" t="s">
        <v>107</v>
      </c>
      <c r="B16" s="131" t="s">
        <v>197</v>
      </c>
      <c r="C16" s="131" t="s">
        <v>387</v>
      </c>
      <c r="D16" s="131" t="s">
        <v>485</v>
      </c>
      <c r="E16" s="132" t="s">
        <v>39</v>
      </c>
    </row>
    <row r="17" spans="1:5" ht="12.75">
      <c r="A17" s="133" t="s">
        <v>112</v>
      </c>
      <c r="B17" s="43"/>
      <c r="C17" s="43"/>
      <c r="D17" s="43"/>
      <c r="E17" s="134">
        <f aca="true" t="shared" si="1" ref="E17:E23">SUM(B17:D17)</f>
        <v>0</v>
      </c>
    </row>
    <row r="18" spans="1:5" ht="12.75">
      <c r="A18" s="142" t="s">
        <v>113</v>
      </c>
      <c r="B18" s="45"/>
      <c r="C18" s="45"/>
      <c r="D18" s="45"/>
      <c r="E18" s="138">
        <f t="shared" si="1"/>
        <v>0</v>
      </c>
    </row>
    <row r="19" spans="1:5" ht="12.75">
      <c r="A19" s="137" t="s">
        <v>114</v>
      </c>
      <c r="B19" s="45"/>
      <c r="C19" s="45"/>
      <c r="D19" s="45"/>
      <c r="E19" s="138">
        <f t="shared" si="1"/>
        <v>0</v>
      </c>
    </row>
    <row r="20" spans="1:5" ht="12.75">
      <c r="A20" s="137" t="s">
        <v>115</v>
      </c>
      <c r="B20" s="45"/>
      <c r="C20" s="45"/>
      <c r="D20" s="45"/>
      <c r="E20" s="138">
        <f t="shared" si="1"/>
        <v>0</v>
      </c>
    </row>
    <row r="21" spans="1:5" ht="12.75">
      <c r="A21" s="48"/>
      <c r="B21" s="45"/>
      <c r="C21" s="45"/>
      <c r="D21" s="45"/>
      <c r="E21" s="138">
        <f t="shared" si="1"/>
        <v>0</v>
      </c>
    </row>
    <row r="22" spans="1:5" ht="12.75">
      <c r="A22" s="48"/>
      <c r="B22" s="45"/>
      <c r="C22" s="45"/>
      <c r="D22" s="45"/>
      <c r="E22" s="138">
        <f t="shared" si="1"/>
        <v>0</v>
      </c>
    </row>
    <row r="23" spans="1:5" ht="13.5" thickBot="1">
      <c r="A23" s="46"/>
      <c r="B23" s="47"/>
      <c r="C23" s="47"/>
      <c r="D23" s="47"/>
      <c r="E23" s="138">
        <f t="shared" si="1"/>
        <v>0</v>
      </c>
    </row>
    <row r="24" spans="1:5" ht="13.5" thickBot="1">
      <c r="A24" s="139" t="s">
        <v>40</v>
      </c>
      <c r="B24" s="140">
        <f>SUM(B17:B23)</f>
        <v>0</v>
      </c>
      <c r="C24" s="140">
        <f>SUM(C17:C23)</f>
        <v>0</v>
      </c>
      <c r="D24" s="140">
        <f>SUM(D17:D23)</f>
        <v>0</v>
      </c>
      <c r="E24" s="141">
        <f>SUM(E17:E23)</f>
        <v>0</v>
      </c>
    </row>
    <row r="25" spans="1:5" ht="12.75">
      <c r="A25" s="128"/>
      <c r="B25" s="128"/>
      <c r="C25" s="128"/>
      <c r="D25" s="128"/>
      <c r="E25" s="128"/>
    </row>
    <row r="26" spans="1:5" ht="12.75">
      <c r="A26" s="128"/>
      <c r="B26" s="128"/>
      <c r="C26" s="128"/>
      <c r="D26" s="128"/>
      <c r="E26" s="128"/>
    </row>
    <row r="27" spans="1:5" ht="15.75">
      <c r="A27" s="129" t="s">
        <v>109</v>
      </c>
      <c r="B27" s="489"/>
      <c r="C27" s="489"/>
      <c r="D27" s="489"/>
      <c r="E27" s="489"/>
    </row>
    <row r="28" spans="1:5" ht="14.25" thickBot="1">
      <c r="A28" s="128"/>
      <c r="B28" s="128"/>
      <c r="C28" s="128"/>
      <c r="D28" s="490" t="s">
        <v>102</v>
      </c>
      <c r="E28" s="490"/>
    </row>
    <row r="29" spans="1:5" ht="13.5" thickBot="1">
      <c r="A29" s="237" t="s">
        <v>409</v>
      </c>
      <c r="B29" s="237" t="s">
        <v>410</v>
      </c>
      <c r="C29" s="237" t="s">
        <v>411</v>
      </c>
      <c r="D29" s="237" t="s">
        <v>412</v>
      </c>
      <c r="E29" s="237" t="s">
        <v>413</v>
      </c>
    </row>
    <row r="30" spans="1:5" ht="13.5" thickBot="1">
      <c r="A30" s="130" t="s">
        <v>101</v>
      </c>
      <c r="B30" s="131" t="s">
        <v>197</v>
      </c>
      <c r="C30" s="131" t="s">
        <v>387</v>
      </c>
      <c r="D30" s="131" t="s">
        <v>485</v>
      </c>
      <c r="E30" s="132" t="s">
        <v>39</v>
      </c>
    </row>
    <row r="31" spans="1:5" ht="12.75">
      <c r="A31" s="133" t="s">
        <v>103</v>
      </c>
      <c r="B31" s="43"/>
      <c r="C31" s="43"/>
      <c r="D31" s="43"/>
      <c r="E31" s="134">
        <f aca="true" t="shared" si="2" ref="E31:E37">SUM(B31:D31)</f>
        <v>0</v>
      </c>
    </row>
    <row r="32" spans="1:5" ht="12.75">
      <c r="A32" s="135" t="s">
        <v>116</v>
      </c>
      <c r="B32" s="44"/>
      <c r="C32" s="44"/>
      <c r="D32" s="44"/>
      <c r="E32" s="136">
        <f t="shared" si="2"/>
        <v>0</v>
      </c>
    </row>
    <row r="33" spans="1:5" ht="12.75">
      <c r="A33" s="137" t="s">
        <v>104</v>
      </c>
      <c r="B33" s="45"/>
      <c r="C33" s="45"/>
      <c r="D33" s="45"/>
      <c r="E33" s="138">
        <f t="shared" si="2"/>
        <v>0</v>
      </c>
    </row>
    <row r="34" spans="1:5" ht="12.75">
      <c r="A34" s="137" t="s">
        <v>117</v>
      </c>
      <c r="B34" s="45"/>
      <c r="C34" s="45"/>
      <c r="D34" s="45"/>
      <c r="E34" s="138">
        <f t="shared" si="2"/>
        <v>0</v>
      </c>
    </row>
    <row r="35" spans="1:5" ht="12.75">
      <c r="A35" s="137" t="s">
        <v>105</v>
      </c>
      <c r="B35" s="45"/>
      <c r="C35" s="45"/>
      <c r="D35" s="45"/>
      <c r="E35" s="138">
        <f t="shared" si="2"/>
        <v>0</v>
      </c>
    </row>
    <row r="36" spans="1:5" ht="12.75">
      <c r="A36" s="137" t="s">
        <v>106</v>
      </c>
      <c r="B36" s="45"/>
      <c r="C36" s="45"/>
      <c r="D36" s="45"/>
      <c r="E36" s="138">
        <f t="shared" si="2"/>
        <v>0</v>
      </c>
    </row>
    <row r="37" spans="1:5" ht="13.5" thickBot="1">
      <c r="A37" s="46"/>
      <c r="B37" s="47"/>
      <c r="C37" s="47"/>
      <c r="D37" s="47"/>
      <c r="E37" s="138">
        <f t="shared" si="2"/>
        <v>0</v>
      </c>
    </row>
    <row r="38" spans="1:5" ht="13.5" thickBot="1">
      <c r="A38" s="139" t="s">
        <v>108</v>
      </c>
      <c r="B38" s="140">
        <f>B31+SUM(B33:B37)</f>
        <v>0</v>
      </c>
      <c r="C38" s="140">
        <f>C31+SUM(C33:C37)</f>
        <v>0</v>
      </c>
      <c r="D38" s="140">
        <f>D31+SUM(D33:D37)</f>
        <v>0</v>
      </c>
      <c r="E38" s="141">
        <f>E31+SUM(E33:E37)</f>
        <v>0</v>
      </c>
    </row>
    <row r="39" spans="1:5" ht="13.5" thickBot="1">
      <c r="A39" s="21"/>
      <c r="B39" s="21"/>
      <c r="C39" s="21"/>
      <c r="D39" s="21"/>
      <c r="E39" s="21"/>
    </row>
    <row r="40" spans="1:5" ht="13.5" thickBot="1">
      <c r="A40" s="130" t="s">
        <v>107</v>
      </c>
      <c r="B40" s="131" t="s">
        <v>197</v>
      </c>
      <c r="C40" s="131" t="s">
        <v>387</v>
      </c>
      <c r="D40" s="131" t="s">
        <v>485</v>
      </c>
      <c r="E40" s="132" t="s">
        <v>39</v>
      </c>
    </row>
    <row r="41" spans="1:5" ht="12.75">
      <c r="A41" s="133" t="s">
        <v>112</v>
      </c>
      <c r="B41" s="43"/>
      <c r="C41" s="43"/>
      <c r="D41" s="43"/>
      <c r="E41" s="134">
        <f aca="true" t="shared" si="3" ref="E41:E47">SUM(B41:D41)</f>
        <v>0</v>
      </c>
    </row>
    <row r="42" spans="1:5" ht="12.75">
      <c r="A42" s="142" t="s">
        <v>113</v>
      </c>
      <c r="B42" s="45"/>
      <c r="C42" s="45"/>
      <c r="D42" s="45"/>
      <c r="E42" s="138">
        <f t="shared" si="3"/>
        <v>0</v>
      </c>
    </row>
    <row r="43" spans="1:5" ht="12.75">
      <c r="A43" s="137" t="s">
        <v>114</v>
      </c>
      <c r="B43" s="45"/>
      <c r="C43" s="45"/>
      <c r="D43" s="45"/>
      <c r="E43" s="138">
        <f t="shared" si="3"/>
        <v>0</v>
      </c>
    </row>
    <row r="44" spans="1:5" ht="12.75">
      <c r="A44" s="137" t="s">
        <v>115</v>
      </c>
      <c r="B44" s="45"/>
      <c r="C44" s="45"/>
      <c r="D44" s="45"/>
      <c r="E44" s="138">
        <f t="shared" si="3"/>
        <v>0</v>
      </c>
    </row>
    <row r="45" spans="1:5" ht="12.75">
      <c r="A45" s="48"/>
      <c r="B45" s="45"/>
      <c r="C45" s="45"/>
      <c r="D45" s="45"/>
      <c r="E45" s="138">
        <f t="shared" si="3"/>
        <v>0</v>
      </c>
    </row>
    <row r="46" spans="1:5" ht="12.75">
      <c r="A46" s="48"/>
      <c r="B46" s="45"/>
      <c r="C46" s="45"/>
      <c r="D46" s="45"/>
      <c r="E46" s="138">
        <f t="shared" si="3"/>
        <v>0</v>
      </c>
    </row>
    <row r="47" spans="1:5" ht="13.5" thickBot="1">
      <c r="A47" s="46"/>
      <c r="B47" s="47"/>
      <c r="C47" s="47"/>
      <c r="D47" s="47"/>
      <c r="E47" s="138">
        <f t="shared" si="3"/>
        <v>0</v>
      </c>
    </row>
    <row r="48" spans="1:5" ht="13.5" thickBot="1">
      <c r="A48" s="139" t="s">
        <v>40</v>
      </c>
      <c r="B48" s="140">
        <f>SUM(B41:B47)</f>
        <v>0</v>
      </c>
      <c r="C48" s="140">
        <f>SUM(C41:C47)</f>
        <v>0</v>
      </c>
      <c r="D48" s="140">
        <f>SUM(D41:D47)</f>
        <v>0</v>
      </c>
      <c r="E48" s="141">
        <f>SUM(E41:E47)</f>
        <v>0</v>
      </c>
    </row>
    <row r="49" spans="1:5" ht="12.75">
      <c r="A49" s="128"/>
      <c r="B49" s="128"/>
      <c r="C49" s="128"/>
      <c r="D49" s="128"/>
      <c r="E49" s="128"/>
    </row>
    <row r="50" spans="1:5" ht="15.75">
      <c r="A50" s="478" t="s">
        <v>484</v>
      </c>
      <c r="B50" s="478"/>
      <c r="C50" s="478"/>
      <c r="D50" s="478"/>
      <c r="E50" s="478"/>
    </row>
    <row r="51" spans="1:8" ht="13.5" thickBot="1">
      <c r="A51" s="128"/>
      <c r="B51" s="128"/>
      <c r="C51" s="128"/>
      <c r="D51" s="128"/>
      <c r="E51" s="128"/>
      <c r="H51" s="20"/>
    </row>
    <row r="52" spans="1:5" ht="12.75">
      <c r="A52" s="483" t="s">
        <v>110</v>
      </c>
      <c r="B52" s="484"/>
      <c r="C52" s="485"/>
      <c r="D52" s="481" t="s">
        <v>118</v>
      </c>
      <c r="E52" s="482"/>
    </row>
    <row r="53" spans="1:5" ht="13.5" thickBot="1">
      <c r="A53" s="486"/>
      <c r="B53" s="487"/>
      <c r="C53" s="488"/>
      <c r="D53" s="476"/>
      <c r="E53" s="477"/>
    </row>
    <row r="54" spans="1:5" ht="13.5" thickBot="1">
      <c r="A54" s="473" t="s">
        <v>40</v>
      </c>
      <c r="B54" s="474"/>
      <c r="C54" s="475"/>
      <c r="D54" s="479">
        <f>SUM(D53:E53)</f>
        <v>0</v>
      </c>
      <c r="E54" s="480"/>
    </row>
  </sheetData>
  <sheetProtection/>
  <mergeCells count="13">
    <mergeCell ref="B27:E27"/>
    <mergeCell ref="D4:E4"/>
    <mergeCell ref="D28:E28"/>
    <mergeCell ref="A2:E2"/>
    <mergeCell ref="A1:E1"/>
    <mergeCell ref="A54:C54"/>
    <mergeCell ref="D53:E53"/>
    <mergeCell ref="A50:E50"/>
    <mergeCell ref="D54:E54"/>
    <mergeCell ref="D52:E52"/>
    <mergeCell ref="A52:C52"/>
    <mergeCell ref="A53:C53"/>
    <mergeCell ref="B3:E3"/>
  </mergeCells>
  <conditionalFormatting sqref="D54:E54 E7:E14 B14:D14 B24:E24 E17:E23 E31:E38 B38:D38 E41:E48 B48:D48">
    <cfRule type="cellIs" priority="1" dxfId="0" operator="equal" stopIfTrue="1">
      <formula>0</formula>
    </cfRule>
  </conditionalFormatting>
  <printOptions horizontalCentered="1"/>
  <pageMargins left="0.7874015748031497" right="0.7874015748031497" top="1.1875" bottom="0.984251968503937" header="0.5304166666666666" footer="0.7874015748031497"/>
  <pageSetup horizontalDpi="600" verticalDpi="600" orientation="portrait" paperSize="9" scale="95" r:id="rId1"/>
  <headerFooter alignWithMargins="0">
    <oddHeader>&amp;C&amp;"Times New Roman CE,Félkövér"&amp;12
Csikvánd Község Önkormányzat európai uniós támogatással megvalósuló projektjei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G14" sqref="G14"/>
    </sheetView>
  </sheetViews>
  <sheetFormatPr defaultColWidth="9.375" defaultRowHeight="12.75"/>
  <cols>
    <col min="1" max="1" width="12.625" style="203" customWidth="1"/>
    <col min="2" max="2" width="60.875" style="204" customWidth="1"/>
    <col min="3" max="3" width="16.875" style="205" customWidth="1"/>
    <col min="4" max="4" width="17.125" style="205" customWidth="1"/>
    <col min="5" max="16384" width="9.375" style="2" customWidth="1"/>
  </cols>
  <sheetData>
    <row r="1" spans="1:4" s="1" customFormat="1" ht="16.5" customHeight="1">
      <c r="A1" s="143"/>
      <c r="B1" s="495" t="s">
        <v>481</v>
      </c>
      <c r="C1" s="424"/>
      <c r="D1" s="424"/>
    </row>
    <row r="2" spans="1:4" s="1" customFormat="1" ht="16.5" customHeight="1" thickBot="1">
      <c r="A2" s="143"/>
      <c r="B2" s="491"/>
      <c r="C2" s="492"/>
      <c r="D2" s="253"/>
    </row>
    <row r="3" spans="1:4" s="49" customFormat="1" ht="21" customHeight="1" thickBot="1">
      <c r="A3" s="239" t="s">
        <v>48</v>
      </c>
      <c r="B3" s="190" t="s">
        <v>460</v>
      </c>
      <c r="C3" s="192"/>
      <c r="D3" s="192"/>
    </row>
    <row r="4" spans="1:4" s="49" customFormat="1" ht="27" customHeight="1" thickBot="1">
      <c r="A4" s="240" t="s">
        <v>158</v>
      </c>
      <c r="B4" s="238" t="s">
        <v>394</v>
      </c>
      <c r="C4" s="193"/>
      <c r="D4" s="193"/>
    </row>
    <row r="5" spans="1:4" s="50" customFormat="1" ht="15.75" customHeight="1" thickBot="1">
      <c r="A5" s="145"/>
      <c r="B5" s="145"/>
      <c r="C5" s="146"/>
      <c r="D5" s="146"/>
    </row>
    <row r="6" spans="1:4" ht="36.75" thickBot="1">
      <c r="A6" s="208" t="s">
        <v>159</v>
      </c>
      <c r="B6" s="147" t="s">
        <v>42</v>
      </c>
      <c r="C6" s="15" t="s">
        <v>439</v>
      </c>
      <c r="D6" s="254" t="s">
        <v>440</v>
      </c>
    </row>
    <row r="7" spans="1:4" s="41" customFormat="1" ht="12.75" customHeight="1" thickBot="1">
      <c r="A7" s="125" t="s">
        <v>409</v>
      </c>
      <c r="B7" s="126" t="s">
        <v>410</v>
      </c>
      <c r="C7" s="127" t="s">
        <v>411</v>
      </c>
      <c r="D7" s="127" t="s">
        <v>412</v>
      </c>
    </row>
    <row r="8" spans="1:4" s="41" customFormat="1" ht="15.75" customHeight="1" thickBot="1">
      <c r="A8" s="148"/>
      <c r="B8" s="149" t="s">
        <v>43</v>
      </c>
      <c r="C8" s="194"/>
      <c r="D8" s="194"/>
    </row>
    <row r="9" spans="1:4" s="41" customFormat="1" ht="12" customHeight="1" thickBot="1">
      <c r="A9" s="7" t="s">
        <v>7</v>
      </c>
      <c r="B9" s="301" t="s">
        <v>203</v>
      </c>
      <c r="C9" s="302">
        <f>+C10+C11+C12+C13+C14+C15</f>
        <v>7812</v>
      </c>
      <c r="D9" s="315">
        <f>+D10+D11+D12+D13+D14+D15</f>
        <v>7976</v>
      </c>
    </row>
    <row r="10" spans="1:4" s="51" customFormat="1" ht="12" customHeight="1">
      <c r="A10" s="371" t="s">
        <v>79</v>
      </c>
      <c r="B10" s="305" t="s">
        <v>204</v>
      </c>
      <c r="C10" s="306">
        <v>4112</v>
      </c>
      <c r="D10" s="316">
        <v>4112</v>
      </c>
    </row>
    <row r="11" spans="1:4" s="52" customFormat="1" ht="12" customHeight="1">
      <c r="A11" s="372" t="s">
        <v>80</v>
      </c>
      <c r="B11" s="309" t="s">
        <v>205</v>
      </c>
      <c r="C11" s="310"/>
      <c r="D11" s="307"/>
    </row>
    <row r="12" spans="1:4" s="52" customFormat="1" ht="12" customHeight="1">
      <c r="A12" s="372" t="s">
        <v>81</v>
      </c>
      <c r="B12" s="309" t="s">
        <v>206</v>
      </c>
      <c r="C12" s="310">
        <v>2500</v>
      </c>
      <c r="D12" s="307">
        <v>2565</v>
      </c>
    </row>
    <row r="13" spans="1:4" s="52" customFormat="1" ht="12" customHeight="1">
      <c r="A13" s="372" t="s">
        <v>82</v>
      </c>
      <c r="B13" s="309" t="s">
        <v>207</v>
      </c>
      <c r="C13" s="310">
        <v>1200</v>
      </c>
      <c r="D13" s="307">
        <v>1200</v>
      </c>
    </row>
    <row r="14" spans="1:4" s="52" customFormat="1" ht="12" customHeight="1">
      <c r="A14" s="372" t="s">
        <v>119</v>
      </c>
      <c r="B14" s="309" t="s">
        <v>208</v>
      </c>
      <c r="C14" s="310"/>
      <c r="D14" s="307"/>
    </row>
    <row r="15" spans="1:4" s="51" customFormat="1" ht="12" customHeight="1" thickBot="1">
      <c r="A15" s="373" t="s">
        <v>83</v>
      </c>
      <c r="B15" s="312" t="s">
        <v>209</v>
      </c>
      <c r="C15" s="310"/>
      <c r="D15" s="313">
        <v>99</v>
      </c>
    </row>
    <row r="16" spans="1:4" s="51" customFormat="1" ht="12" customHeight="1" thickBot="1">
      <c r="A16" s="7" t="s">
        <v>8</v>
      </c>
      <c r="B16" s="314" t="s">
        <v>210</v>
      </c>
      <c r="C16" s="302">
        <f>+C17+C18+C19+C20+C21</f>
        <v>8878</v>
      </c>
      <c r="D16" s="315">
        <f>+D17+D18+D19+D20+D21</f>
        <v>35557</v>
      </c>
    </row>
    <row r="17" spans="1:4" s="51" customFormat="1" ht="12" customHeight="1">
      <c r="A17" s="371" t="s">
        <v>85</v>
      </c>
      <c r="B17" s="305" t="s">
        <v>211</v>
      </c>
      <c r="C17" s="306"/>
      <c r="D17" s="316"/>
    </row>
    <row r="18" spans="1:4" s="51" customFormat="1" ht="12" customHeight="1">
      <c r="A18" s="372" t="s">
        <v>86</v>
      </c>
      <c r="B18" s="309" t="s">
        <v>212</v>
      </c>
      <c r="C18" s="310"/>
      <c r="D18" s="307"/>
    </row>
    <row r="19" spans="1:4" s="51" customFormat="1" ht="12" customHeight="1">
      <c r="A19" s="372" t="s">
        <v>87</v>
      </c>
      <c r="B19" s="309" t="s">
        <v>400</v>
      </c>
      <c r="C19" s="310"/>
      <c r="D19" s="307"/>
    </row>
    <row r="20" spans="1:4" s="51" customFormat="1" ht="12" customHeight="1">
      <c r="A20" s="372" t="s">
        <v>88</v>
      </c>
      <c r="B20" s="309" t="s">
        <v>401</v>
      </c>
      <c r="C20" s="310"/>
      <c r="D20" s="307"/>
    </row>
    <row r="21" spans="1:4" s="51" customFormat="1" ht="12" customHeight="1">
      <c r="A21" s="372" t="s">
        <v>89</v>
      </c>
      <c r="B21" s="309" t="s">
        <v>213</v>
      </c>
      <c r="C21" s="310">
        <v>8878</v>
      </c>
      <c r="D21" s="307">
        <v>35557</v>
      </c>
    </row>
    <row r="22" spans="1:4" s="52" customFormat="1" ht="12" customHeight="1" thickBot="1">
      <c r="A22" s="373" t="s">
        <v>98</v>
      </c>
      <c r="B22" s="312" t="s">
        <v>214</v>
      </c>
      <c r="C22" s="317"/>
      <c r="D22" s="313"/>
    </row>
    <row r="23" spans="1:4" s="52" customFormat="1" ht="12" customHeight="1" thickBot="1">
      <c r="A23" s="7" t="s">
        <v>9</v>
      </c>
      <c r="B23" s="301" t="s">
        <v>215</v>
      </c>
      <c r="C23" s="302">
        <f>+C24+C25+C26+C27+C28</f>
        <v>0</v>
      </c>
      <c r="D23" s="315">
        <f>+D24+D25+D26+D27+D28</f>
        <v>6770</v>
      </c>
    </row>
    <row r="24" spans="1:4" s="52" customFormat="1" ht="12" customHeight="1">
      <c r="A24" s="371" t="s">
        <v>68</v>
      </c>
      <c r="B24" s="305" t="s">
        <v>216</v>
      </c>
      <c r="C24" s="306"/>
      <c r="D24" s="316"/>
    </row>
    <row r="25" spans="1:4" s="51" customFormat="1" ht="12" customHeight="1">
      <c r="A25" s="372" t="s">
        <v>69</v>
      </c>
      <c r="B25" s="309" t="s">
        <v>217</v>
      </c>
      <c r="C25" s="310"/>
      <c r="D25" s="307"/>
    </row>
    <row r="26" spans="1:4" s="52" customFormat="1" ht="12" customHeight="1">
      <c r="A26" s="372" t="s">
        <v>70</v>
      </c>
      <c r="B26" s="309" t="s">
        <v>402</v>
      </c>
      <c r="C26" s="310"/>
      <c r="D26" s="307"/>
    </row>
    <row r="27" spans="1:4" s="52" customFormat="1" ht="12" customHeight="1">
      <c r="A27" s="372" t="s">
        <v>71</v>
      </c>
      <c r="B27" s="309" t="s">
        <v>403</v>
      </c>
      <c r="C27" s="310"/>
      <c r="D27" s="307"/>
    </row>
    <row r="28" spans="1:4" s="52" customFormat="1" ht="12" customHeight="1">
      <c r="A28" s="372" t="s">
        <v>126</v>
      </c>
      <c r="B28" s="309" t="s">
        <v>218</v>
      </c>
      <c r="C28" s="310"/>
      <c r="D28" s="307">
        <v>6770</v>
      </c>
    </row>
    <row r="29" spans="1:4" s="52" customFormat="1" ht="12" customHeight="1" thickBot="1">
      <c r="A29" s="373" t="s">
        <v>127</v>
      </c>
      <c r="B29" s="312" t="s">
        <v>219</v>
      </c>
      <c r="C29" s="317"/>
      <c r="D29" s="313"/>
    </row>
    <row r="30" spans="1:4" s="52" customFormat="1" ht="12" customHeight="1" thickBot="1">
      <c r="A30" s="7" t="s">
        <v>128</v>
      </c>
      <c r="B30" s="301" t="s">
        <v>220</v>
      </c>
      <c r="C30" s="318">
        <f>+C31+C34+C35+C36</f>
        <v>20000</v>
      </c>
      <c r="D30" s="319">
        <f>+D31+D34+D35+D36</f>
        <v>20000</v>
      </c>
    </row>
    <row r="31" spans="1:4" s="52" customFormat="1" ht="12" customHeight="1">
      <c r="A31" s="371" t="s">
        <v>221</v>
      </c>
      <c r="B31" s="305" t="s">
        <v>227</v>
      </c>
      <c r="C31" s="320">
        <f>SUM(C32:C33)</f>
        <v>17400</v>
      </c>
      <c r="D31" s="321">
        <f>+D32+D33</f>
        <v>17400</v>
      </c>
    </row>
    <row r="32" spans="1:4" s="52" customFormat="1" ht="12" customHeight="1">
      <c r="A32" s="372" t="s">
        <v>222</v>
      </c>
      <c r="B32" s="309" t="s">
        <v>228</v>
      </c>
      <c r="C32" s="310">
        <v>400</v>
      </c>
      <c r="D32" s="307">
        <v>400</v>
      </c>
    </row>
    <row r="33" spans="1:4" s="52" customFormat="1" ht="12" customHeight="1">
      <c r="A33" s="372" t="s">
        <v>223</v>
      </c>
      <c r="B33" s="309" t="s">
        <v>229</v>
      </c>
      <c r="C33" s="310">
        <v>17000</v>
      </c>
      <c r="D33" s="307">
        <v>17000</v>
      </c>
    </row>
    <row r="34" spans="1:4" s="52" customFormat="1" ht="12" customHeight="1">
      <c r="A34" s="372" t="s">
        <v>224</v>
      </c>
      <c r="B34" s="309" t="s">
        <v>230</v>
      </c>
      <c r="C34" s="310">
        <v>1300</v>
      </c>
      <c r="D34" s="307">
        <v>1300</v>
      </c>
    </row>
    <row r="35" spans="1:4" s="52" customFormat="1" ht="12" customHeight="1">
      <c r="A35" s="372" t="s">
        <v>225</v>
      </c>
      <c r="B35" s="309" t="s">
        <v>231</v>
      </c>
      <c r="C35" s="310"/>
      <c r="D35" s="307"/>
    </row>
    <row r="36" spans="1:4" s="52" customFormat="1" ht="12" customHeight="1" thickBot="1">
      <c r="A36" s="373" t="s">
        <v>226</v>
      </c>
      <c r="B36" s="312" t="s">
        <v>232</v>
      </c>
      <c r="C36" s="317">
        <v>1300</v>
      </c>
      <c r="D36" s="313">
        <v>1300</v>
      </c>
    </row>
    <row r="37" spans="1:4" s="52" customFormat="1" ht="12" customHeight="1" thickBot="1">
      <c r="A37" s="7" t="s">
        <v>11</v>
      </c>
      <c r="B37" s="301" t="s">
        <v>233</v>
      </c>
      <c r="C37" s="302">
        <f>SUM(C38:C47)</f>
        <v>9372</v>
      </c>
      <c r="D37" s="315">
        <f>SUM(D38:D47)</f>
        <v>9373</v>
      </c>
    </row>
    <row r="38" spans="1:4" s="52" customFormat="1" ht="12" customHeight="1">
      <c r="A38" s="371" t="s">
        <v>72</v>
      </c>
      <c r="B38" s="305" t="s">
        <v>236</v>
      </c>
      <c r="C38" s="306">
        <v>1850</v>
      </c>
      <c r="D38" s="316">
        <v>1850</v>
      </c>
    </row>
    <row r="39" spans="1:4" s="52" customFormat="1" ht="12" customHeight="1">
      <c r="A39" s="372" t="s">
        <v>73</v>
      </c>
      <c r="B39" s="309" t="s">
        <v>237</v>
      </c>
      <c r="C39" s="310"/>
      <c r="D39" s="307"/>
    </row>
    <row r="40" spans="1:4" s="52" customFormat="1" ht="12" customHeight="1">
      <c r="A40" s="372" t="s">
        <v>74</v>
      </c>
      <c r="B40" s="309" t="s">
        <v>238</v>
      </c>
      <c r="C40" s="310"/>
      <c r="D40" s="307"/>
    </row>
    <row r="41" spans="1:4" s="52" customFormat="1" ht="12" customHeight="1">
      <c r="A41" s="372" t="s">
        <v>130</v>
      </c>
      <c r="B41" s="309" t="s">
        <v>239</v>
      </c>
      <c r="C41" s="310">
        <v>20</v>
      </c>
      <c r="D41" s="307">
        <v>20</v>
      </c>
    </row>
    <row r="42" spans="1:4" s="52" customFormat="1" ht="12" customHeight="1">
      <c r="A42" s="372" t="s">
        <v>131</v>
      </c>
      <c r="B42" s="309" t="s">
        <v>240</v>
      </c>
      <c r="C42" s="310"/>
      <c r="D42" s="307"/>
    </row>
    <row r="43" spans="1:4" s="52" customFormat="1" ht="12" customHeight="1">
      <c r="A43" s="372" t="s">
        <v>132</v>
      </c>
      <c r="B43" s="309" t="s">
        <v>241</v>
      </c>
      <c r="C43" s="310"/>
      <c r="D43" s="307"/>
    </row>
    <row r="44" spans="1:4" s="52" customFormat="1" ht="12" customHeight="1">
      <c r="A44" s="372" t="s">
        <v>133</v>
      </c>
      <c r="B44" s="309" t="s">
        <v>242</v>
      </c>
      <c r="C44" s="310"/>
      <c r="D44" s="307"/>
    </row>
    <row r="45" spans="1:4" s="52" customFormat="1" ht="12" customHeight="1">
      <c r="A45" s="372" t="s">
        <v>134</v>
      </c>
      <c r="B45" s="309" t="s">
        <v>243</v>
      </c>
      <c r="C45" s="310">
        <v>2</v>
      </c>
      <c r="D45" s="307">
        <v>3</v>
      </c>
    </row>
    <row r="46" spans="1:4" s="52" customFormat="1" ht="12" customHeight="1">
      <c r="A46" s="372" t="s">
        <v>234</v>
      </c>
      <c r="B46" s="309" t="s">
        <v>244</v>
      </c>
      <c r="C46" s="322"/>
      <c r="D46" s="323"/>
    </row>
    <row r="47" spans="1:4" s="52" customFormat="1" ht="12" customHeight="1" thickBot="1">
      <c r="A47" s="373" t="s">
        <v>235</v>
      </c>
      <c r="B47" s="312" t="s">
        <v>245</v>
      </c>
      <c r="C47" s="324">
        <v>7500</v>
      </c>
      <c r="D47" s="325">
        <v>7500</v>
      </c>
    </row>
    <row r="48" spans="1:4" s="52" customFormat="1" ht="12" customHeight="1" thickBot="1">
      <c r="A48" s="7" t="s">
        <v>12</v>
      </c>
      <c r="B48" s="301" t="s">
        <v>246</v>
      </c>
      <c r="C48" s="302">
        <f>SUM(C49:C53)</f>
        <v>4700</v>
      </c>
      <c r="D48" s="315">
        <f>SUM(D49:D53)</f>
        <v>4700</v>
      </c>
    </row>
    <row r="49" spans="1:4" s="52" customFormat="1" ht="12" customHeight="1">
      <c r="A49" s="371" t="s">
        <v>75</v>
      </c>
      <c r="B49" s="305" t="s">
        <v>250</v>
      </c>
      <c r="C49" s="326"/>
      <c r="D49" s="327"/>
    </row>
    <row r="50" spans="1:4" s="52" customFormat="1" ht="12" customHeight="1">
      <c r="A50" s="372" t="s">
        <v>76</v>
      </c>
      <c r="B50" s="309" t="s">
        <v>251</v>
      </c>
      <c r="C50" s="322">
        <v>4000</v>
      </c>
      <c r="D50" s="323">
        <v>4000</v>
      </c>
    </row>
    <row r="51" spans="1:4" s="52" customFormat="1" ht="12" customHeight="1">
      <c r="A51" s="372" t="s">
        <v>247</v>
      </c>
      <c r="B51" s="309" t="s">
        <v>252</v>
      </c>
      <c r="C51" s="322">
        <v>700</v>
      </c>
      <c r="D51" s="323">
        <v>700</v>
      </c>
    </row>
    <row r="52" spans="1:4" s="52" customFormat="1" ht="12" customHeight="1">
      <c r="A52" s="372" t="s">
        <v>248</v>
      </c>
      <c r="B52" s="309" t="s">
        <v>253</v>
      </c>
      <c r="C52" s="322"/>
      <c r="D52" s="323"/>
    </row>
    <row r="53" spans="1:4" s="52" customFormat="1" ht="12" customHeight="1" thickBot="1">
      <c r="A53" s="373" t="s">
        <v>249</v>
      </c>
      <c r="B53" s="312" t="s">
        <v>254</v>
      </c>
      <c r="C53" s="324"/>
      <c r="D53" s="325"/>
    </row>
    <row r="54" spans="1:4" s="52" customFormat="1" ht="12" customHeight="1" thickBot="1">
      <c r="A54" s="7" t="s">
        <v>135</v>
      </c>
      <c r="B54" s="301" t="s">
        <v>255</v>
      </c>
      <c r="C54" s="302">
        <f>SUM(C55:C57)</f>
        <v>0</v>
      </c>
      <c r="D54" s="315">
        <f>SUM(D55:D57)</f>
        <v>0</v>
      </c>
    </row>
    <row r="55" spans="1:4" s="52" customFormat="1" ht="12" customHeight="1">
      <c r="A55" s="371" t="s">
        <v>77</v>
      </c>
      <c r="B55" s="305" t="s">
        <v>256</v>
      </c>
      <c r="C55" s="306"/>
      <c r="D55" s="316"/>
    </row>
    <row r="56" spans="1:4" s="52" customFormat="1" ht="12" customHeight="1">
      <c r="A56" s="372" t="s">
        <v>78</v>
      </c>
      <c r="B56" s="309" t="s">
        <v>404</v>
      </c>
      <c r="C56" s="310"/>
      <c r="D56" s="307"/>
    </row>
    <row r="57" spans="1:4" s="52" customFormat="1" ht="12" customHeight="1">
      <c r="A57" s="372" t="s">
        <v>260</v>
      </c>
      <c r="B57" s="309" t="s">
        <v>258</v>
      </c>
      <c r="C57" s="310"/>
      <c r="D57" s="307"/>
    </row>
    <row r="58" spans="1:4" s="52" customFormat="1" ht="12" customHeight="1" thickBot="1">
      <c r="A58" s="373" t="s">
        <v>261</v>
      </c>
      <c r="B58" s="312" t="s">
        <v>259</v>
      </c>
      <c r="C58" s="317"/>
      <c r="D58" s="313"/>
    </row>
    <row r="59" spans="1:4" s="52" customFormat="1" ht="12" customHeight="1" thickBot="1">
      <c r="A59" s="7" t="s">
        <v>14</v>
      </c>
      <c r="B59" s="314" t="s">
        <v>262</v>
      </c>
      <c r="C59" s="302">
        <f>SUM(C60:C62)</f>
        <v>0</v>
      </c>
      <c r="D59" s="315">
        <f>SUM(D60:D62)</f>
        <v>5443</v>
      </c>
    </row>
    <row r="60" spans="1:4" s="52" customFormat="1" ht="12" customHeight="1">
      <c r="A60" s="371" t="s">
        <v>136</v>
      </c>
      <c r="B60" s="305" t="s">
        <v>264</v>
      </c>
      <c r="C60" s="322"/>
      <c r="D60" s="327"/>
    </row>
    <row r="61" spans="1:4" s="52" customFormat="1" ht="12" customHeight="1">
      <c r="A61" s="372" t="s">
        <v>137</v>
      </c>
      <c r="B61" s="309" t="s">
        <v>405</v>
      </c>
      <c r="C61" s="322"/>
      <c r="D61" s="323"/>
    </row>
    <row r="62" spans="1:4" s="52" customFormat="1" ht="12" customHeight="1">
      <c r="A62" s="372" t="s">
        <v>177</v>
      </c>
      <c r="B62" s="309" t="s">
        <v>265</v>
      </c>
      <c r="C62" s="322"/>
      <c r="D62" s="323">
        <v>5443</v>
      </c>
    </row>
    <row r="63" spans="1:4" s="52" customFormat="1" ht="12" customHeight="1" thickBot="1">
      <c r="A63" s="373" t="s">
        <v>263</v>
      </c>
      <c r="B63" s="312" t="s">
        <v>266</v>
      </c>
      <c r="C63" s="322"/>
      <c r="D63" s="325"/>
    </row>
    <row r="64" spans="1:4" s="52" customFormat="1" ht="12" customHeight="1" thickBot="1">
      <c r="A64" s="7" t="s">
        <v>15</v>
      </c>
      <c r="B64" s="301" t="s">
        <v>267</v>
      </c>
      <c r="C64" s="318">
        <f>+C9+C16+C23+C30+C37+C48+C54+C59</f>
        <v>50762</v>
      </c>
      <c r="D64" s="319">
        <f>+D9+D16+D23+D30+D37+D48+D54+D59</f>
        <v>89819</v>
      </c>
    </row>
    <row r="65" spans="1:4" s="52" customFormat="1" ht="12" customHeight="1" thickBot="1">
      <c r="A65" s="374" t="s">
        <v>389</v>
      </c>
      <c r="B65" s="314" t="s">
        <v>269</v>
      </c>
      <c r="C65" s="302">
        <f>SUM(C66:C68)</f>
        <v>0</v>
      </c>
      <c r="D65" s="303">
        <f>SUM(D66:D68)</f>
        <v>0</v>
      </c>
    </row>
    <row r="66" spans="1:4" s="52" customFormat="1" ht="12" customHeight="1">
      <c r="A66" s="371" t="s">
        <v>302</v>
      </c>
      <c r="B66" s="305" t="s">
        <v>270</v>
      </c>
      <c r="C66" s="322"/>
      <c r="D66" s="323"/>
    </row>
    <row r="67" spans="1:4" s="52" customFormat="1" ht="12" customHeight="1">
      <c r="A67" s="372" t="s">
        <v>311</v>
      </c>
      <c r="B67" s="309" t="s">
        <v>271</v>
      </c>
      <c r="C67" s="322"/>
      <c r="D67" s="323"/>
    </row>
    <row r="68" spans="1:4" s="52" customFormat="1" ht="12" customHeight="1" thickBot="1">
      <c r="A68" s="373" t="s">
        <v>312</v>
      </c>
      <c r="B68" s="329" t="s">
        <v>272</v>
      </c>
      <c r="C68" s="322"/>
      <c r="D68" s="325"/>
    </row>
    <row r="69" spans="1:4" s="52" customFormat="1" ht="12" customHeight="1" thickBot="1">
      <c r="A69" s="374" t="s">
        <v>273</v>
      </c>
      <c r="B69" s="314" t="s">
        <v>274</v>
      </c>
      <c r="C69" s="302">
        <f>SUM(C70:C73)</f>
        <v>0</v>
      </c>
      <c r="D69" s="315">
        <f>SUM(D70:D73)</f>
        <v>0</v>
      </c>
    </row>
    <row r="70" spans="1:4" s="52" customFormat="1" ht="12" customHeight="1">
      <c r="A70" s="371" t="s">
        <v>120</v>
      </c>
      <c r="B70" s="305" t="s">
        <v>275</v>
      </c>
      <c r="C70" s="322"/>
      <c r="D70" s="327"/>
    </row>
    <row r="71" spans="1:4" s="52" customFormat="1" ht="12" customHeight="1">
      <c r="A71" s="372" t="s">
        <v>121</v>
      </c>
      <c r="B71" s="309" t="s">
        <v>276</v>
      </c>
      <c r="C71" s="322"/>
      <c r="D71" s="323"/>
    </row>
    <row r="72" spans="1:4" s="52" customFormat="1" ht="12" customHeight="1">
      <c r="A72" s="372" t="s">
        <v>303</v>
      </c>
      <c r="B72" s="309" t="s">
        <v>277</v>
      </c>
      <c r="C72" s="322"/>
      <c r="D72" s="323"/>
    </row>
    <row r="73" spans="1:4" s="52" customFormat="1" ht="12" customHeight="1" thickBot="1">
      <c r="A73" s="373" t="s">
        <v>304</v>
      </c>
      <c r="B73" s="312" t="s">
        <v>278</v>
      </c>
      <c r="C73" s="322"/>
      <c r="D73" s="325"/>
    </row>
    <row r="74" spans="1:4" s="52" customFormat="1" ht="12" customHeight="1" thickBot="1">
      <c r="A74" s="374" t="s">
        <v>279</v>
      </c>
      <c r="B74" s="314" t="s">
        <v>280</v>
      </c>
      <c r="C74" s="302">
        <f>SUM(C75:C76)</f>
        <v>16384</v>
      </c>
      <c r="D74" s="315">
        <f>SUM(D75:D76)</f>
        <v>10941</v>
      </c>
    </row>
    <row r="75" spans="1:4" s="52" customFormat="1" ht="12" customHeight="1">
      <c r="A75" s="371" t="s">
        <v>305</v>
      </c>
      <c r="B75" s="305" t="s">
        <v>281</v>
      </c>
      <c r="C75" s="322">
        <v>16384</v>
      </c>
      <c r="D75" s="327">
        <v>10941</v>
      </c>
    </row>
    <row r="76" spans="1:4" s="52" customFormat="1" ht="12" customHeight="1" thickBot="1">
      <c r="A76" s="373" t="s">
        <v>306</v>
      </c>
      <c r="B76" s="312" t="s">
        <v>282</v>
      </c>
      <c r="C76" s="322"/>
      <c r="D76" s="325"/>
    </row>
    <row r="77" spans="1:4" s="51" customFormat="1" ht="12" customHeight="1" thickBot="1">
      <c r="A77" s="374" t="s">
        <v>283</v>
      </c>
      <c r="B77" s="314" t="s">
        <v>284</v>
      </c>
      <c r="C77" s="302">
        <f>SUM(C78:C80)</f>
        <v>0</v>
      </c>
      <c r="D77" s="315">
        <f>SUM(D78:D80)</f>
        <v>0</v>
      </c>
    </row>
    <row r="78" spans="1:4" s="52" customFormat="1" ht="12" customHeight="1">
      <c r="A78" s="371" t="s">
        <v>307</v>
      </c>
      <c r="B78" s="305" t="s">
        <v>285</v>
      </c>
      <c r="C78" s="322"/>
      <c r="D78" s="327"/>
    </row>
    <row r="79" spans="1:4" s="52" customFormat="1" ht="12" customHeight="1">
      <c r="A79" s="372" t="s">
        <v>308</v>
      </c>
      <c r="B79" s="309" t="s">
        <v>286</v>
      </c>
      <c r="C79" s="322"/>
      <c r="D79" s="323"/>
    </row>
    <row r="80" spans="1:4" s="52" customFormat="1" ht="12" customHeight="1" thickBot="1">
      <c r="A80" s="373" t="s">
        <v>309</v>
      </c>
      <c r="B80" s="312" t="s">
        <v>287</v>
      </c>
      <c r="C80" s="322"/>
      <c r="D80" s="325"/>
    </row>
    <row r="81" spans="1:4" s="52" customFormat="1" ht="12" customHeight="1" thickBot="1">
      <c r="A81" s="374" t="s">
        <v>288</v>
      </c>
      <c r="B81" s="314" t="s">
        <v>310</v>
      </c>
      <c r="C81" s="302">
        <f>SUM(C82:C85)</f>
        <v>0</v>
      </c>
      <c r="D81" s="315">
        <f>SUM(D82:D85)</f>
        <v>0</v>
      </c>
    </row>
    <row r="82" spans="1:4" s="52" customFormat="1" ht="12" customHeight="1">
      <c r="A82" s="375" t="s">
        <v>289</v>
      </c>
      <c r="B82" s="305" t="s">
        <v>290</v>
      </c>
      <c r="C82" s="322"/>
      <c r="D82" s="327"/>
    </row>
    <row r="83" spans="1:4" s="52" customFormat="1" ht="12" customHeight="1">
      <c r="A83" s="376" t="s">
        <v>291</v>
      </c>
      <c r="B83" s="309" t="s">
        <v>292</v>
      </c>
      <c r="C83" s="322"/>
      <c r="D83" s="323"/>
    </row>
    <row r="84" spans="1:4" s="52" customFormat="1" ht="12" customHeight="1">
      <c r="A84" s="376" t="s">
        <v>293</v>
      </c>
      <c r="B84" s="309" t="s">
        <v>294</v>
      </c>
      <c r="C84" s="322"/>
      <c r="D84" s="323"/>
    </row>
    <row r="85" spans="1:4" s="51" customFormat="1" ht="12" customHeight="1" thickBot="1">
      <c r="A85" s="377" t="s">
        <v>295</v>
      </c>
      <c r="B85" s="312" t="s">
        <v>296</v>
      </c>
      <c r="C85" s="322"/>
      <c r="D85" s="325"/>
    </row>
    <row r="86" spans="1:4" s="51" customFormat="1" ht="12" customHeight="1" thickBot="1">
      <c r="A86" s="374" t="s">
        <v>297</v>
      </c>
      <c r="B86" s="314" t="s">
        <v>298</v>
      </c>
      <c r="C86" s="333"/>
      <c r="D86" s="334"/>
    </row>
    <row r="87" spans="1:4" s="51" customFormat="1" ht="12" customHeight="1" thickBot="1">
      <c r="A87" s="374" t="s">
        <v>299</v>
      </c>
      <c r="B87" s="378" t="s">
        <v>300</v>
      </c>
      <c r="C87" s="318">
        <f>+C65+C69+C74+C77+C81+C86</f>
        <v>16384</v>
      </c>
      <c r="D87" s="319">
        <v>10941</v>
      </c>
    </row>
    <row r="88" spans="1:4" s="51" customFormat="1" ht="12" customHeight="1" thickBot="1">
      <c r="A88" s="379" t="s">
        <v>313</v>
      </c>
      <c r="B88" s="380" t="s">
        <v>396</v>
      </c>
      <c r="C88" s="318">
        <f>+C64+C87</f>
        <v>67146</v>
      </c>
      <c r="D88" s="381">
        <f>+D64+D87</f>
        <v>100760</v>
      </c>
    </row>
    <row r="89" spans="1:4" s="41" customFormat="1" ht="0" customHeight="1" hidden="1" thickBot="1">
      <c r="A89" s="150"/>
      <c r="B89" s="151"/>
      <c r="C89" s="195"/>
      <c r="D89" s="195"/>
    </row>
    <row r="90" spans="1:4" s="53" customFormat="1" ht="12" customHeight="1" hidden="1" thickBot="1">
      <c r="A90" s="222"/>
      <c r="B90" s="152"/>
      <c r="C90" s="196"/>
      <c r="D90" s="196"/>
    </row>
    <row r="91" spans="1:4" ht="12" customHeight="1" thickBot="1">
      <c r="A91" s="208"/>
      <c r="B91" s="153" t="s">
        <v>45</v>
      </c>
      <c r="C91" s="493"/>
      <c r="D91" s="494"/>
    </row>
    <row r="92" spans="1:4" ht="12" customHeight="1" thickBot="1">
      <c r="A92" s="382" t="s">
        <v>7</v>
      </c>
      <c r="B92" s="336" t="s">
        <v>455</v>
      </c>
      <c r="C92" s="337">
        <f>SUM(C93:C97)</f>
        <v>43616</v>
      </c>
      <c r="D92" s="337">
        <f>SUM(D93:D97)</f>
        <v>70582</v>
      </c>
    </row>
    <row r="93" spans="1:4" ht="12" customHeight="1">
      <c r="A93" s="383" t="s">
        <v>79</v>
      </c>
      <c r="B93" s="339" t="s">
        <v>37</v>
      </c>
      <c r="C93" s="340">
        <v>14646</v>
      </c>
      <c r="D93" s="340">
        <v>34660</v>
      </c>
    </row>
    <row r="94" spans="1:4" ht="12" customHeight="1">
      <c r="A94" s="372" t="s">
        <v>80</v>
      </c>
      <c r="B94" s="341" t="s">
        <v>138</v>
      </c>
      <c r="C94" s="310">
        <v>3388</v>
      </c>
      <c r="D94" s="310">
        <v>5597</v>
      </c>
    </row>
    <row r="95" spans="1:4" ht="12" customHeight="1">
      <c r="A95" s="372" t="s">
        <v>81</v>
      </c>
      <c r="B95" s="341" t="s">
        <v>111</v>
      </c>
      <c r="C95" s="317">
        <v>17189</v>
      </c>
      <c r="D95" s="317">
        <v>21932</v>
      </c>
    </row>
    <row r="96" spans="1:4" ht="12" customHeight="1">
      <c r="A96" s="372" t="s">
        <v>82</v>
      </c>
      <c r="B96" s="342" t="s">
        <v>139</v>
      </c>
      <c r="C96" s="317">
        <v>1545</v>
      </c>
      <c r="D96" s="317">
        <v>1545</v>
      </c>
    </row>
    <row r="97" spans="1:4" ht="12" customHeight="1">
      <c r="A97" s="372" t="s">
        <v>93</v>
      </c>
      <c r="B97" s="343" t="s">
        <v>140</v>
      </c>
      <c r="C97" s="317">
        <f>SUM(C98:C107)</f>
        <v>6848</v>
      </c>
      <c r="D97" s="317">
        <f>SUM(D98:D107)</f>
        <v>6848</v>
      </c>
    </row>
    <row r="98" spans="1:4" ht="12" customHeight="1">
      <c r="A98" s="372" t="s">
        <v>83</v>
      </c>
      <c r="B98" s="341" t="s">
        <v>316</v>
      </c>
      <c r="C98" s="317"/>
      <c r="D98" s="317"/>
    </row>
    <row r="99" spans="1:4" ht="12" customHeight="1">
      <c r="A99" s="372" t="s">
        <v>84</v>
      </c>
      <c r="B99" s="344" t="s">
        <v>317</v>
      </c>
      <c r="C99" s="317"/>
      <c r="D99" s="317"/>
    </row>
    <row r="100" spans="1:4" ht="12" customHeight="1">
      <c r="A100" s="372" t="s">
        <v>94</v>
      </c>
      <c r="B100" s="345" t="s">
        <v>318</v>
      </c>
      <c r="C100" s="317"/>
      <c r="D100" s="317"/>
    </row>
    <row r="101" spans="1:4" ht="12" customHeight="1">
      <c r="A101" s="372" t="s">
        <v>95</v>
      </c>
      <c r="B101" s="345" t="s">
        <v>319</v>
      </c>
      <c r="C101" s="317"/>
      <c r="D101" s="317"/>
    </row>
    <row r="102" spans="1:4" ht="12" customHeight="1">
      <c r="A102" s="372" t="s">
        <v>96</v>
      </c>
      <c r="B102" s="344" t="s">
        <v>320</v>
      </c>
      <c r="C102" s="317">
        <v>5857</v>
      </c>
      <c r="D102" s="317">
        <v>5857</v>
      </c>
    </row>
    <row r="103" spans="1:4" ht="12" customHeight="1">
      <c r="A103" s="372" t="s">
        <v>97</v>
      </c>
      <c r="B103" s="344" t="s">
        <v>321</v>
      </c>
      <c r="C103" s="317"/>
      <c r="D103" s="317"/>
    </row>
    <row r="104" spans="1:4" ht="12" customHeight="1">
      <c r="A104" s="372" t="s">
        <v>99</v>
      </c>
      <c r="B104" s="345" t="s">
        <v>322</v>
      </c>
      <c r="C104" s="317"/>
      <c r="D104" s="317"/>
    </row>
    <row r="105" spans="1:4" ht="12" customHeight="1">
      <c r="A105" s="384" t="s">
        <v>141</v>
      </c>
      <c r="B105" s="347" t="s">
        <v>323</v>
      </c>
      <c r="C105" s="317"/>
      <c r="D105" s="317"/>
    </row>
    <row r="106" spans="1:4" ht="12" customHeight="1">
      <c r="A106" s="372" t="s">
        <v>314</v>
      </c>
      <c r="B106" s="347" t="s">
        <v>324</v>
      </c>
      <c r="C106" s="317"/>
      <c r="D106" s="317"/>
    </row>
    <row r="107" spans="1:4" ht="12" customHeight="1" thickBot="1">
      <c r="A107" s="385" t="s">
        <v>315</v>
      </c>
      <c r="B107" s="349" t="s">
        <v>325</v>
      </c>
      <c r="C107" s="350">
        <v>991</v>
      </c>
      <c r="D107" s="350">
        <v>991</v>
      </c>
    </row>
    <row r="108" spans="1:4" ht="12" customHeight="1" thickBot="1">
      <c r="A108" s="7" t="s">
        <v>8</v>
      </c>
      <c r="B108" s="351" t="s">
        <v>456</v>
      </c>
      <c r="C108" s="302">
        <f>+C109+C111+C113</f>
        <v>18820</v>
      </c>
      <c r="D108" s="302">
        <f>+D109+D111+D113</f>
        <v>26058</v>
      </c>
    </row>
    <row r="109" spans="1:4" ht="12" customHeight="1">
      <c r="A109" s="371" t="s">
        <v>85</v>
      </c>
      <c r="B109" s="341" t="s">
        <v>175</v>
      </c>
      <c r="C109" s="306">
        <v>7031</v>
      </c>
      <c r="D109" s="306">
        <v>14269</v>
      </c>
    </row>
    <row r="110" spans="1:4" ht="12" customHeight="1">
      <c r="A110" s="371" t="s">
        <v>86</v>
      </c>
      <c r="B110" s="352" t="s">
        <v>329</v>
      </c>
      <c r="C110" s="306"/>
      <c r="D110" s="306"/>
    </row>
    <row r="111" spans="1:4" ht="12" customHeight="1">
      <c r="A111" s="371" t="s">
        <v>87</v>
      </c>
      <c r="B111" s="352" t="s">
        <v>142</v>
      </c>
      <c r="C111" s="310">
        <v>11789</v>
      </c>
      <c r="D111" s="310">
        <v>11789</v>
      </c>
    </row>
    <row r="112" spans="1:4" ht="12" customHeight="1">
      <c r="A112" s="371" t="s">
        <v>88</v>
      </c>
      <c r="B112" s="352" t="s">
        <v>330</v>
      </c>
      <c r="C112" s="353"/>
      <c r="D112" s="353"/>
    </row>
    <row r="113" spans="1:4" ht="12" customHeight="1">
      <c r="A113" s="371" t="s">
        <v>89</v>
      </c>
      <c r="B113" s="354" t="s">
        <v>178</v>
      </c>
      <c r="C113" s="353"/>
      <c r="D113" s="353"/>
    </row>
    <row r="114" spans="1:4" ht="12" customHeight="1">
      <c r="A114" s="371" t="s">
        <v>98</v>
      </c>
      <c r="B114" s="355" t="s">
        <v>406</v>
      </c>
      <c r="C114" s="353"/>
      <c r="D114" s="353"/>
    </row>
    <row r="115" spans="1:4" ht="12" customHeight="1">
      <c r="A115" s="371" t="s">
        <v>100</v>
      </c>
      <c r="B115" s="356" t="s">
        <v>335</v>
      </c>
      <c r="C115" s="353"/>
      <c r="D115" s="353"/>
    </row>
    <row r="116" spans="1:4" ht="12" customHeight="1">
      <c r="A116" s="371" t="s">
        <v>143</v>
      </c>
      <c r="B116" s="345" t="s">
        <v>319</v>
      </c>
      <c r="C116" s="353"/>
      <c r="D116" s="353"/>
    </row>
    <row r="117" spans="1:4" ht="12" customHeight="1">
      <c r="A117" s="371" t="s">
        <v>144</v>
      </c>
      <c r="B117" s="345" t="s">
        <v>334</v>
      </c>
      <c r="C117" s="353"/>
      <c r="D117" s="353"/>
    </row>
    <row r="118" spans="1:4" ht="12" customHeight="1">
      <c r="A118" s="371" t="s">
        <v>145</v>
      </c>
      <c r="B118" s="345" t="s">
        <v>333</v>
      </c>
      <c r="C118" s="353"/>
      <c r="D118" s="353"/>
    </row>
    <row r="119" spans="1:4" ht="12" customHeight="1">
      <c r="A119" s="371" t="s">
        <v>326</v>
      </c>
      <c r="B119" s="345" t="s">
        <v>322</v>
      </c>
      <c r="C119" s="353"/>
      <c r="D119" s="353"/>
    </row>
    <row r="120" spans="1:4" ht="12" customHeight="1">
      <c r="A120" s="371" t="s">
        <v>327</v>
      </c>
      <c r="B120" s="345" t="s">
        <v>332</v>
      </c>
      <c r="C120" s="353"/>
      <c r="D120" s="353"/>
    </row>
    <row r="121" spans="1:4" ht="12" customHeight="1" thickBot="1">
      <c r="A121" s="384" t="s">
        <v>328</v>
      </c>
      <c r="B121" s="345" t="s">
        <v>331</v>
      </c>
      <c r="C121" s="357"/>
      <c r="D121" s="357"/>
    </row>
    <row r="122" spans="1:4" ht="12" customHeight="1" thickBot="1">
      <c r="A122" s="7" t="s">
        <v>9</v>
      </c>
      <c r="B122" s="358" t="s">
        <v>336</v>
      </c>
      <c r="C122" s="302">
        <f>SUM(C123:C124)</f>
        <v>4398</v>
      </c>
      <c r="D122" s="302">
        <f>SUM(D123:D124)</f>
        <v>3808</v>
      </c>
    </row>
    <row r="123" spans="1:4" ht="12" customHeight="1">
      <c r="A123" s="371" t="s">
        <v>68</v>
      </c>
      <c r="B123" s="359" t="s">
        <v>46</v>
      </c>
      <c r="C123" s="306">
        <v>4398</v>
      </c>
      <c r="D123" s="306">
        <v>3808</v>
      </c>
    </row>
    <row r="124" spans="1:4" ht="12" customHeight="1" thickBot="1">
      <c r="A124" s="373" t="s">
        <v>69</v>
      </c>
      <c r="B124" s="352" t="s">
        <v>47</v>
      </c>
      <c r="C124" s="317"/>
      <c r="D124" s="317"/>
    </row>
    <row r="125" spans="1:4" s="53" customFormat="1" ht="12" customHeight="1" thickBot="1">
      <c r="A125" s="7" t="s">
        <v>10</v>
      </c>
      <c r="B125" s="358" t="s">
        <v>337</v>
      </c>
      <c r="C125" s="302">
        <f>+C92+C108+C122</f>
        <v>66834</v>
      </c>
      <c r="D125" s="302">
        <f>+D92+D108+D122</f>
        <v>100448</v>
      </c>
    </row>
    <row r="126" spans="1:4" ht="12" customHeight="1" thickBot="1">
      <c r="A126" s="7" t="s">
        <v>11</v>
      </c>
      <c r="B126" s="358" t="s">
        <v>338</v>
      </c>
      <c r="C126" s="302">
        <f>+C127+C128+C129</f>
        <v>0</v>
      </c>
      <c r="D126" s="302">
        <f>+D127+D128+D129</f>
        <v>0</v>
      </c>
    </row>
    <row r="127" spans="1:4" ht="12" customHeight="1">
      <c r="A127" s="371" t="s">
        <v>72</v>
      </c>
      <c r="B127" s="359" t="s">
        <v>339</v>
      </c>
      <c r="C127" s="353"/>
      <c r="D127" s="353"/>
    </row>
    <row r="128" spans="1:4" ht="12" customHeight="1">
      <c r="A128" s="371" t="s">
        <v>73</v>
      </c>
      <c r="B128" s="359" t="s">
        <v>340</v>
      </c>
      <c r="C128" s="353"/>
      <c r="D128" s="353"/>
    </row>
    <row r="129" spans="1:4" ht="12" customHeight="1" thickBot="1">
      <c r="A129" s="384" t="s">
        <v>74</v>
      </c>
      <c r="B129" s="360" t="s">
        <v>341</v>
      </c>
      <c r="C129" s="353"/>
      <c r="D129" s="353"/>
    </row>
    <row r="130" spans="1:4" ht="12" customHeight="1" thickBot="1">
      <c r="A130" s="7" t="s">
        <v>12</v>
      </c>
      <c r="B130" s="358" t="s">
        <v>388</v>
      </c>
      <c r="C130" s="302">
        <f>+C131+C132+C133+C134</f>
        <v>0</v>
      </c>
      <c r="D130" s="302">
        <f>+D131+D132+D133+D134</f>
        <v>0</v>
      </c>
    </row>
    <row r="131" spans="1:4" ht="12" customHeight="1">
      <c r="A131" s="371" t="s">
        <v>75</v>
      </c>
      <c r="B131" s="359" t="s">
        <v>342</v>
      </c>
      <c r="C131" s="353"/>
      <c r="D131" s="353"/>
    </row>
    <row r="132" spans="1:4" s="53" customFormat="1" ht="12" customHeight="1">
      <c r="A132" s="371" t="s">
        <v>76</v>
      </c>
      <c r="B132" s="359" t="s">
        <v>343</v>
      </c>
      <c r="C132" s="353"/>
      <c r="D132" s="353"/>
    </row>
    <row r="133" spans="1:11" ht="12" customHeight="1">
      <c r="A133" s="371" t="s">
        <v>247</v>
      </c>
      <c r="B133" s="359" t="s">
        <v>344</v>
      </c>
      <c r="C133" s="353"/>
      <c r="D133" s="353"/>
      <c r="K133" s="155"/>
    </row>
    <row r="134" spans="1:4" ht="13.5" thickBot="1">
      <c r="A134" s="384" t="s">
        <v>248</v>
      </c>
      <c r="B134" s="360" t="s">
        <v>345</v>
      </c>
      <c r="C134" s="353"/>
      <c r="D134" s="353"/>
    </row>
    <row r="135" spans="1:4" ht="12" customHeight="1" thickBot="1">
      <c r="A135" s="7" t="s">
        <v>13</v>
      </c>
      <c r="B135" s="358" t="s">
        <v>346</v>
      </c>
      <c r="C135" s="318">
        <f>+C136+C137+C138+C139</f>
        <v>312</v>
      </c>
      <c r="D135" s="318">
        <f>+D136+D137+D138+D139</f>
        <v>312</v>
      </c>
    </row>
    <row r="136" spans="1:4" s="53" customFormat="1" ht="12" customHeight="1">
      <c r="A136" s="371" t="s">
        <v>77</v>
      </c>
      <c r="B136" s="359" t="s">
        <v>347</v>
      </c>
      <c r="C136" s="353"/>
      <c r="D136" s="353"/>
    </row>
    <row r="137" spans="1:4" s="53" customFormat="1" ht="12" customHeight="1">
      <c r="A137" s="371" t="s">
        <v>78</v>
      </c>
      <c r="B137" s="359" t="s">
        <v>357</v>
      </c>
      <c r="C137" s="353">
        <v>312</v>
      </c>
      <c r="D137" s="353">
        <v>312</v>
      </c>
    </row>
    <row r="138" spans="1:4" s="53" customFormat="1" ht="12" customHeight="1">
      <c r="A138" s="371" t="s">
        <v>260</v>
      </c>
      <c r="B138" s="359" t="s">
        <v>348</v>
      </c>
      <c r="C138" s="353"/>
      <c r="D138" s="353"/>
    </row>
    <row r="139" spans="1:4" s="53" customFormat="1" ht="12" customHeight="1" thickBot="1">
      <c r="A139" s="384" t="s">
        <v>261</v>
      </c>
      <c r="B139" s="360" t="s">
        <v>349</v>
      </c>
      <c r="C139" s="353"/>
      <c r="D139" s="353"/>
    </row>
    <row r="140" spans="1:4" s="53" customFormat="1" ht="12" customHeight="1" thickBot="1">
      <c r="A140" s="7" t="s">
        <v>14</v>
      </c>
      <c r="B140" s="358" t="s">
        <v>350</v>
      </c>
      <c r="C140" s="361">
        <f>+C141+C142+C143+C144</f>
        <v>0</v>
      </c>
      <c r="D140" s="361">
        <f>+D141+D142+D143+D144</f>
        <v>0</v>
      </c>
    </row>
    <row r="141" spans="1:4" s="53" customFormat="1" ht="12" customHeight="1">
      <c r="A141" s="371" t="s">
        <v>136</v>
      </c>
      <c r="B141" s="359" t="s">
        <v>351</v>
      </c>
      <c r="C141" s="353"/>
      <c r="D141" s="353"/>
    </row>
    <row r="142" spans="1:4" ht="12.75" customHeight="1">
      <c r="A142" s="371" t="s">
        <v>137</v>
      </c>
      <c r="B142" s="359" t="s">
        <v>352</v>
      </c>
      <c r="C142" s="353"/>
      <c r="D142" s="353"/>
    </row>
    <row r="143" spans="1:4" ht="12" customHeight="1">
      <c r="A143" s="371" t="s">
        <v>177</v>
      </c>
      <c r="B143" s="359" t="s">
        <v>353</v>
      </c>
      <c r="C143" s="353"/>
      <c r="D143" s="353"/>
    </row>
    <row r="144" spans="1:4" ht="15" customHeight="1" thickBot="1">
      <c r="A144" s="371" t="s">
        <v>263</v>
      </c>
      <c r="B144" s="359" t="s">
        <v>354</v>
      </c>
      <c r="C144" s="353"/>
      <c r="D144" s="353"/>
    </row>
    <row r="145" spans="1:4" ht="15" customHeight="1" thickBot="1">
      <c r="A145" s="7" t="s">
        <v>15</v>
      </c>
      <c r="B145" s="358" t="s">
        <v>355</v>
      </c>
      <c r="C145" s="220">
        <f>+C126+C130+C135+C140</f>
        <v>312</v>
      </c>
      <c r="D145" s="220">
        <f>+D126+D130+D135+D140</f>
        <v>312</v>
      </c>
    </row>
    <row r="146" spans="1:4" ht="13.5" thickBot="1">
      <c r="A146" s="386" t="s">
        <v>16</v>
      </c>
      <c r="B146" s="197" t="s">
        <v>356</v>
      </c>
      <c r="C146" s="220">
        <f>+C125+C145</f>
        <v>67146</v>
      </c>
      <c r="D146" s="220">
        <f>+D125+D145</f>
        <v>100760</v>
      </c>
    </row>
    <row r="147" ht="15" customHeight="1"/>
    <row r="148" spans="1:4" ht="14.25" customHeight="1">
      <c r="A148" s="248"/>
      <c r="B148" s="249"/>
      <c r="C148" s="250"/>
      <c r="D148" s="250"/>
    </row>
    <row r="149" spans="1:4" ht="12.75">
      <c r="A149" s="248"/>
      <c r="B149" s="249"/>
      <c r="C149" s="250"/>
      <c r="D149" s="250"/>
    </row>
  </sheetData>
  <sheetProtection formatCells="0"/>
  <mergeCells count="3">
    <mergeCell ref="B2:C2"/>
    <mergeCell ref="C91:D91"/>
    <mergeCell ref="B1:D1"/>
  </mergeCells>
  <printOptions horizontalCentered="1"/>
  <pageMargins left="0.7874015748031497" right="0.7874015748031497" top="0.3441666666666667" bottom="0.984251968503937" header="0.175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SheetLayoutView="100" workbookViewId="0" topLeftCell="A2">
      <selection activeCell="G6" sqref="G6"/>
    </sheetView>
  </sheetViews>
  <sheetFormatPr defaultColWidth="9.375" defaultRowHeight="12.75"/>
  <cols>
    <col min="1" max="1" width="10.50390625" style="203" customWidth="1"/>
    <col min="2" max="2" width="54.625" style="204" customWidth="1"/>
    <col min="3" max="3" width="15.625" style="205" customWidth="1"/>
    <col min="4" max="4" width="16.875" style="205" customWidth="1"/>
    <col min="5" max="16384" width="9.375" style="2" customWidth="1"/>
  </cols>
  <sheetData>
    <row r="1" spans="1:4" s="1" customFormat="1" ht="16.5" customHeight="1" thickBot="1">
      <c r="A1" s="143"/>
      <c r="B1" s="144"/>
      <c r="C1" s="154"/>
      <c r="D1" s="154"/>
    </row>
    <row r="2" spans="1:4" s="49" customFormat="1" ht="21" customHeight="1">
      <c r="A2" s="207" t="s">
        <v>48</v>
      </c>
      <c r="B2" s="190" t="s">
        <v>460</v>
      </c>
      <c r="C2" s="192"/>
      <c r="D2" s="192"/>
    </row>
    <row r="3" spans="1:4" s="49" customFormat="1" ht="36.75" thickBot="1">
      <c r="A3" s="393" t="s">
        <v>158</v>
      </c>
      <c r="B3" s="191" t="s">
        <v>407</v>
      </c>
      <c r="C3" s="193"/>
      <c r="D3" s="193"/>
    </row>
    <row r="4" spans="1:4" s="50" customFormat="1" ht="15.75" customHeight="1" thickBot="1">
      <c r="A4" s="145"/>
      <c r="B4" s="145"/>
      <c r="C4" s="496" t="s">
        <v>41</v>
      </c>
      <c r="D4" s="432"/>
    </row>
    <row r="5" spans="1:4" ht="36.75" thickBot="1">
      <c r="A5" s="208" t="s">
        <v>159</v>
      </c>
      <c r="B5" s="147" t="s">
        <v>42</v>
      </c>
      <c r="C5" s="15" t="s">
        <v>439</v>
      </c>
      <c r="D5" s="254" t="s">
        <v>440</v>
      </c>
    </row>
    <row r="6" spans="1:4" s="41" customFormat="1" ht="12.75" customHeight="1" thickBot="1">
      <c r="A6" s="387" t="s">
        <v>409</v>
      </c>
      <c r="B6" s="123" t="s">
        <v>410</v>
      </c>
      <c r="C6" s="124" t="s">
        <v>411</v>
      </c>
      <c r="D6" s="124" t="s">
        <v>412</v>
      </c>
    </row>
    <row r="7" spans="1:4" s="41" customFormat="1" ht="15.75" customHeight="1" thickBot="1">
      <c r="A7" s="148"/>
      <c r="B7" s="149" t="s">
        <v>43</v>
      </c>
      <c r="C7" s="194"/>
      <c r="D7" s="194"/>
    </row>
    <row r="8" spans="1:4" s="41" customFormat="1" ht="12" customHeight="1" thickBot="1">
      <c r="A8" s="7" t="s">
        <v>7</v>
      </c>
      <c r="B8" s="301" t="s">
        <v>203</v>
      </c>
      <c r="C8" s="302">
        <f>+C9+C10+C11+C12+C13+C14</f>
        <v>7812</v>
      </c>
      <c r="D8" s="315">
        <f>+D9+D10+D11+D12+D13+D14</f>
        <v>7976</v>
      </c>
    </row>
    <row r="9" spans="1:4" s="51" customFormat="1" ht="12" customHeight="1">
      <c r="A9" s="371" t="s">
        <v>79</v>
      </c>
      <c r="B9" s="305" t="s">
        <v>204</v>
      </c>
      <c r="C9" s="306">
        <v>4112</v>
      </c>
      <c r="D9" s="316">
        <v>4112</v>
      </c>
    </row>
    <row r="10" spans="1:4" s="52" customFormat="1" ht="12" customHeight="1">
      <c r="A10" s="372" t="s">
        <v>80</v>
      </c>
      <c r="B10" s="309" t="s">
        <v>205</v>
      </c>
      <c r="C10" s="310"/>
      <c r="D10" s="307"/>
    </row>
    <row r="11" spans="1:4" s="52" customFormat="1" ht="12" customHeight="1">
      <c r="A11" s="372" t="s">
        <v>81</v>
      </c>
      <c r="B11" s="309" t="s">
        <v>206</v>
      </c>
      <c r="C11" s="310">
        <v>2500</v>
      </c>
      <c r="D11" s="307">
        <v>2565</v>
      </c>
    </row>
    <row r="12" spans="1:4" s="52" customFormat="1" ht="12" customHeight="1">
      <c r="A12" s="372" t="s">
        <v>82</v>
      </c>
      <c r="B12" s="309" t="s">
        <v>207</v>
      </c>
      <c r="C12" s="310">
        <v>1200</v>
      </c>
      <c r="D12" s="307">
        <v>1200</v>
      </c>
    </row>
    <row r="13" spans="1:4" s="52" customFormat="1" ht="12" customHeight="1">
      <c r="A13" s="372" t="s">
        <v>119</v>
      </c>
      <c r="B13" s="309" t="s">
        <v>208</v>
      </c>
      <c r="C13" s="310"/>
      <c r="D13" s="307"/>
    </row>
    <row r="14" spans="1:4" s="51" customFormat="1" ht="12" customHeight="1" thickBot="1">
      <c r="A14" s="373" t="s">
        <v>83</v>
      </c>
      <c r="B14" s="312" t="s">
        <v>209</v>
      </c>
      <c r="C14" s="310"/>
      <c r="D14" s="313">
        <v>99</v>
      </c>
    </row>
    <row r="15" spans="1:4" s="51" customFormat="1" ht="12" customHeight="1" thickBot="1">
      <c r="A15" s="7" t="s">
        <v>8</v>
      </c>
      <c r="B15" s="314" t="s">
        <v>210</v>
      </c>
      <c r="C15" s="302">
        <f>+C16+C17+C18+C19+C20</f>
        <v>8878</v>
      </c>
      <c r="D15" s="315">
        <f>+D16+D17+D18+D19+D20</f>
        <v>35557</v>
      </c>
    </row>
    <row r="16" spans="1:4" s="51" customFormat="1" ht="12" customHeight="1">
      <c r="A16" s="371" t="s">
        <v>85</v>
      </c>
      <c r="B16" s="305" t="s">
        <v>211</v>
      </c>
      <c r="C16" s="306"/>
      <c r="D16" s="316"/>
    </row>
    <row r="17" spans="1:4" s="51" customFormat="1" ht="12" customHeight="1">
      <c r="A17" s="372" t="s">
        <v>86</v>
      </c>
      <c r="B17" s="309" t="s">
        <v>212</v>
      </c>
      <c r="C17" s="310"/>
      <c r="D17" s="307"/>
    </row>
    <row r="18" spans="1:4" s="51" customFormat="1" ht="12" customHeight="1">
      <c r="A18" s="372" t="s">
        <v>87</v>
      </c>
      <c r="B18" s="309" t="s">
        <v>400</v>
      </c>
      <c r="C18" s="310"/>
      <c r="D18" s="307"/>
    </row>
    <row r="19" spans="1:4" s="51" customFormat="1" ht="12" customHeight="1">
      <c r="A19" s="372" t="s">
        <v>88</v>
      </c>
      <c r="B19" s="309" t="s">
        <v>401</v>
      </c>
      <c r="C19" s="310"/>
      <c r="D19" s="307"/>
    </row>
    <row r="20" spans="1:4" s="51" customFormat="1" ht="12" customHeight="1">
      <c r="A20" s="372" t="s">
        <v>89</v>
      </c>
      <c r="B20" s="309" t="s">
        <v>213</v>
      </c>
      <c r="C20" s="310">
        <v>8878</v>
      </c>
      <c r="D20" s="307">
        <v>35557</v>
      </c>
    </row>
    <row r="21" spans="1:4" s="52" customFormat="1" ht="12" customHeight="1" thickBot="1">
      <c r="A21" s="373" t="s">
        <v>98</v>
      </c>
      <c r="B21" s="312" t="s">
        <v>214</v>
      </c>
      <c r="C21" s="317"/>
      <c r="D21" s="313"/>
    </row>
    <row r="22" spans="1:4" s="52" customFormat="1" ht="12" customHeight="1" thickBot="1">
      <c r="A22" s="7" t="s">
        <v>9</v>
      </c>
      <c r="B22" s="301" t="s">
        <v>215</v>
      </c>
      <c r="C22" s="302">
        <f>+C23+C24+C25+C26+C27</f>
        <v>0</v>
      </c>
      <c r="D22" s="315">
        <f>+D23+D24+D25+D26+D27</f>
        <v>6770</v>
      </c>
    </row>
    <row r="23" spans="1:4" s="52" customFormat="1" ht="12" customHeight="1">
      <c r="A23" s="371" t="s">
        <v>68</v>
      </c>
      <c r="B23" s="305" t="s">
        <v>216</v>
      </c>
      <c r="C23" s="306"/>
      <c r="D23" s="316"/>
    </row>
    <row r="24" spans="1:4" s="51" customFormat="1" ht="12" customHeight="1">
      <c r="A24" s="372" t="s">
        <v>69</v>
      </c>
      <c r="B24" s="309" t="s">
        <v>217</v>
      </c>
      <c r="C24" s="310"/>
      <c r="D24" s="307"/>
    </row>
    <row r="25" spans="1:4" s="52" customFormat="1" ht="12" customHeight="1">
      <c r="A25" s="372" t="s">
        <v>70</v>
      </c>
      <c r="B25" s="309" t="s">
        <v>402</v>
      </c>
      <c r="C25" s="310"/>
      <c r="D25" s="307"/>
    </row>
    <row r="26" spans="1:4" s="52" customFormat="1" ht="12" customHeight="1">
      <c r="A26" s="372" t="s">
        <v>71</v>
      </c>
      <c r="B26" s="309" t="s">
        <v>403</v>
      </c>
      <c r="C26" s="310"/>
      <c r="D26" s="307"/>
    </row>
    <row r="27" spans="1:4" s="52" customFormat="1" ht="12" customHeight="1">
      <c r="A27" s="372" t="s">
        <v>126</v>
      </c>
      <c r="B27" s="309" t="s">
        <v>218</v>
      </c>
      <c r="C27" s="310"/>
      <c r="D27" s="307">
        <v>6770</v>
      </c>
    </row>
    <row r="28" spans="1:4" s="52" customFormat="1" ht="12" customHeight="1" thickBot="1">
      <c r="A28" s="373" t="s">
        <v>127</v>
      </c>
      <c r="B28" s="312" t="s">
        <v>219</v>
      </c>
      <c r="C28" s="317"/>
      <c r="D28" s="313"/>
    </row>
    <row r="29" spans="1:4" s="52" customFormat="1" ht="12" customHeight="1" thickBot="1">
      <c r="A29" s="7" t="s">
        <v>128</v>
      </c>
      <c r="B29" s="301" t="s">
        <v>220</v>
      </c>
      <c r="C29" s="318">
        <f>+C30+C33+C34+C35</f>
        <v>20000</v>
      </c>
      <c r="D29" s="319">
        <f>+D30+D33+D34+D35</f>
        <v>20000</v>
      </c>
    </row>
    <row r="30" spans="1:4" s="52" customFormat="1" ht="12" customHeight="1">
      <c r="A30" s="371" t="s">
        <v>221</v>
      </c>
      <c r="B30" s="305" t="s">
        <v>227</v>
      </c>
      <c r="C30" s="320">
        <v>17400</v>
      </c>
      <c r="D30" s="321">
        <f>+D31+D32</f>
        <v>17400</v>
      </c>
    </row>
    <row r="31" spans="1:4" s="52" customFormat="1" ht="12" customHeight="1">
      <c r="A31" s="372" t="s">
        <v>222</v>
      </c>
      <c r="B31" s="309" t="s">
        <v>228</v>
      </c>
      <c r="C31" s="310">
        <v>400</v>
      </c>
      <c r="D31" s="307">
        <v>400</v>
      </c>
    </row>
    <row r="32" spans="1:4" s="52" customFormat="1" ht="12" customHeight="1">
      <c r="A32" s="372" t="s">
        <v>223</v>
      </c>
      <c r="B32" s="309" t="s">
        <v>229</v>
      </c>
      <c r="C32" s="310">
        <v>17000</v>
      </c>
      <c r="D32" s="307">
        <v>17000</v>
      </c>
    </row>
    <row r="33" spans="1:4" s="52" customFormat="1" ht="12" customHeight="1">
      <c r="A33" s="372" t="s">
        <v>224</v>
      </c>
      <c r="B33" s="309" t="s">
        <v>230</v>
      </c>
      <c r="C33" s="310">
        <v>1300</v>
      </c>
      <c r="D33" s="307">
        <v>1300</v>
      </c>
    </row>
    <row r="34" spans="1:4" s="52" customFormat="1" ht="12" customHeight="1">
      <c r="A34" s="372" t="s">
        <v>225</v>
      </c>
      <c r="B34" s="309" t="s">
        <v>231</v>
      </c>
      <c r="C34" s="310"/>
      <c r="D34" s="307"/>
    </row>
    <row r="35" spans="1:4" s="52" customFormat="1" ht="12" customHeight="1" thickBot="1">
      <c r="A35" s="373" t="s">
        <v>226</v>
      </c>
      <c r="B35" s="312" t="s">
        <v>232</v>
      </c>
      <c r="C35" s="317">
        <v>1300</v>
      </c>
      <c r="D35" s="313">
        <v>1300</v>
      </c>
    </row>
    <row r="36" spans="1:4" s="52" customFormat="1" ht="12" customHeight="1" thickBot="1">
      <c r="A36" s="7" t="s">
        <v>11</v>
      </c>
      <c r="B36" s="301" t="s">
        <v>233</v>
      </c>
      <c r="C36" s="302">
        <f>SUM(C37:C46)</f>
        <v>9372</v>
      </c>
      <c r="D36" s="315">
        <f>SUM(D37:D46)</f>
        <v>9373</v>
      </c>
    </row>
    <row r="37" spans="1:4" s="52" customFormat="1" ht="12" customHeight="1">
      <c r="A37" s="371" t="s">
        <v>72</v>
      </c>
      <c r="B37" s="305" t="s">
        <v>236</v>
      </c>
      <c r="C37" s="306">
        <v>1850</v>
      </c>
      <c r="D37" s="316">
        <v>1850</v>
      </c>
    </row>
    <row r="38" spans="1:4" s="52" customFormat="1" ht="12" customHeight="1">
      <c r="A38" s="372" t="s">
        <v>73</v>
      </c>
      <c r="B38" s="309" t="s">
        <v>237</v>
      </c>
      <c r="C38" s="310"/>
      <c r="D38" s="307"/>
    </row>
    <row r="39" spans="1:4" s="52" customFormat="1" ht="12" customHeight="1">
      <c r="A39" s="372" t="s">
        <v>74</v>
      </c>
      <c r="B39" s="309" t="s">
        <v>238</v>
      </c>
      <c r="C39" s="310"/>
      <c r="D39" s="307"/>
    </row>
    <row r="40" spans="1:4" s="52" customFormat="1" ht="12" customHeight="1">
      <c r="A40" s="372" t="s">
        <v>130</v>
      </c>
      <c r="B40" s="309" t="s">
        <v>239</v>
      </c>
      <c r="C40" s="310">
        <v>20</v>
      </c>
      <c r="D40" s="307">
        <v>20</v>
      </c>
    </row>
    <row r="41" spans="1:4" s="52" customFormat="1" ht="12" customHeight="1">
      <c r="A41" s="372" t="s">
        <v>131</v>
      </c>
      <c r="B41" s="309" t="s">
        <v>240</v>
      </c>
      <c r="C41" s="310"/>
      <c r="D41" s="307"/>
    </row>
    <row r="42" spans="1:4" s="52" customFormat="1" ht="12" customHeight="1">
      <c r="A42" s="372" t="s">
        <v>132</v>
      </c>
      <c r="B42" s="309" t="s">
        <v>241</v>
      </c>
      <c r="C42" s="310"/>
      <c r="D42" s="307"/>
    </row>
    <row r="43" spans="1:4" s="52" customFormat="1" ht="12" customHeight="1">
      <c r="A43" s="372" t="s">
        <v>133</v>
      </c>
      <c r="B43" s="309" t="s">
        <v>242</v>
      </c>
      <c r="C43" s="310"/>
      <c r="D43" s="307"/>
    </row>
    <row r="44" spans="1:4" s="52" customFormat="1" ht="12" customHeight="1">
      <c r="A44" s="372" t="s">
        <v>134</v>
      </c>
      <c r="B44" s="309" t="s">
        <v>243</v>
      </c>
      <c r="C44" s="310">
        <v>2</v>
      </c>
      <c r="D44" s="307">
        <v>3</v>
      </c>
    </row>
    <row r="45" spans="1:4" s="52" customFormat="1" ht="12" customHeight="1">
      <c r="A45" s="372" t="s">
        <v>234</v>
      </c>
      <c r="B45" s="309" t="s">
        <v>244</v>
      </c>
      <c r="C45" s="322"/>
      <c r="D45" s="323"/>
    </row>
    <row r="46" spans="1:4" s="52" customFormat="1" ht="12" customHeight="1" thickBot="1">
      <c r="A46" s="373" t="s">
        <v>235</v>
      </c>
      <c r="B46" s="312" t="s">
        <v>245</v>
      </c>
      <c r="C46" s="324">
        <v>7500</v>
      </c>
      <c r="D46" s="325">
        <v>7500</v>
      </c>
    </row>
    <row r="47" spans="1:4" s="52" customFormat="1" ht="12" customHeight="1" thickBot="1">
      <c r="A47" s="7" t="s">
        <v>12</v>
      </c>
      <c r="B47" s="301" t="s">
        <v>246</v>
      </c>
      <c r="C47" s="302">
        <f>SUM(C48:C52)</f>
        <v>4700</v>
      </c>
      <c r="D47" s="315">
        <f>SUM(D48:D52)</f>
        <v>4700</v>
      </c>
    </row>
    <row r="48" spans="1:4" s="52" customFormat="1" ht="12" customHeight="1">
      <c r="A48" s="371" t="s">
        <v>75</v>
      </c>
      <c r="B48" s="305" t="s">
        <v>250</v>
      </c>
      <c r="C48" s="326"/>
      <c r="D48" s="327"/>
    </row>
    <row r="49" spans="1:4" s="52" customFormat="1" ht="12" customHeight="1">
      <c r="A49" s="372" t="s">
        <v>76</v>
      </c>
      <c r="B49" s="309" t="s">
        <v>251</v>
      </c>
      <c r="C49" s="322">
        <v>4000</v>
      </c>
      <c r="D49" s="323">
        <v>4000</v>
      </c>
    </row>
    <row r="50" spans="1:4" s="52" customFormat="1" ht="12" customHeight="1">
      <c r="A50" s="372" t="s">
        <v>247</v>
      </c>
      <c r="B50" s="309" t="s">
        <v>252</v>
      </c>
      <c r="C50" s="322">
        <v>700</v>
      </c>
      <c r="D50" s="323">
        <v>700</v>
      </c>
    </row>
    <row r="51" spans="1:4" s="52" customFormat="1" ht="12" customHeight="1">
      <c r="A51" s="372" t="s">
        <v>248</v>
      </c>
      <c r="B51" s="309" t="s">
        <v>253</v>
      </c>
      <c r="C51" s="322"/>
      <c r="D51" s="323"/>
    </row>
    <row r="52" spans="1:4" s="52" customFormat="1" ht="12" customHeight="1" thickBot="1">
      <c r="A52" s="373" t="s">
        <v>249</v>
      </c>
      <c r="B52" s="312" t="s">
        <v>254</v>
      </c>
      <c r="C52" s="324"/>
      <c r="D52" s="325"/>
    </row>
    <row r="53" spans="1:4" s="52" customFormat="1" ht="12" customHeight="1" thickBot="1">
      <c r="A53" s="7" t="s">
        <v>135</v>
      </c>
      <c r="B53" s="301" t="s">
        <v>255</v>
      </c>
      <c r="C53" s="302">
        <f>SUM(C54:C56)</f>
        <v>0</v>
      </c>
      <c r="D53" s="315">
        <f>SUM(D54:D56)</f>
        <v>0</v>
      </c>
    </row>
    <row r="54" spans="1:4" s="52" customFormat="1" ht="12" customHeight="1">
      <c r="A54" s="371" t="s">
        <v>77</v>
      </c>
      <c r="B54" s="305" t="s">
        <v>256</v>
      </c>
      <c r="C54" s="306"/>
      <c r="D54" s="316"/>
    </row>
    <row r="55" spans="1:4" s="52" customFormat="1" ht="12" customHeight="1">
      <c r="A55" s="372" t="s">
        <v>78</v>
      </c>
      <c r="B55" s="309" t="s">
        <v>404</v>
      </c>
      <c r="C55" s="310"/>
      <c r="D55" s="307"/>
    </row>
    <row r="56" spans="1:4" s="52" customFormat="1" ht="12" customHeight="1">
      <c r="A56" s="372" t="s">
        <v>260</v>
      </c>
      <c r="B56" s="309" t="s">
        <v>258</v>
      </c>
      <c r="C56" s="310"/>
      <c r="D56" s="307"/>
    </row>
    <row r="57" spans="1:4" s="52" customFormat="1" ht="12" customHeight="1" thickBot="1">
      <c r="A57" s="373" t="s">
        <v>261</v>
      </c>
      <c r="B57" s="312" t="s">
        <v>259</v>
      </c>
      <c r="C57" s="317"/>
      <c r="D57" s="313"/>
    </row>
    <row r="58" spans="1:4" s="52" customFormat="1" ht="12" customHeight="1" thickBot="1">
      <c r="A58" s="7" t="s">
        <v>14</v>
      </c>
      <c r="B58" s="314" t="s">
        <v>262</v>
      </c>
      <c r="C58" s="302">
        <f>SUM(C59:C61)</f>
        <v>0</v>
      </c>
      <c r="D58" s="315">
        <f>SUM(D59:D61)</f>
        <v>5443</v>
      </c>
    </row>
    <row r="59" spans="1:4" s="52" customFormat="1" ht="12" customHeight="1">
      <c r="A59" s="371" t="s">
        <v>136</v>
      </c>
      <c r="B59" s="305" t="s">
        <v>264</v>
      </c>
      <c r="C59" s="322"/>
      <c r="D59" s="327"/>
    </row>
    <row r="60" spans="1:4" s="52" customFormat="1" ht="12" customHeight="1">
      <c r="A60" s="372" t="s">
        <v>137</v>
      </c>
      <c r="B60" s="309" t="s">
        <v>405</v>
      </c>
      <c r="C60" s="322"/>
      <c r="D60" s="323"/>
    </row>
    <row r="61" spans="1:4" s="52" customFormat="1" ht="12" customHeight="1">
      <c r="A61" s="372" t="s">
        <v>177</v>
      </c>
      <c r="B61" s="309" t="s">
        <v>265</v>
      </c>
      <c r="C61" s="322"/>
      <c r="D61" s="323">
        <v>5443</v>
      </c>
    </row>
    <row r="62" spans="1:4" s="52" customFormat="1" ht="12" customHeight="1" thickBot="1">
      <c r="A62" s="373" t="s">
        <v>263</v>
      </c>
      <c r="B62" s="312" t="s">
        <v>266</v>
      </c>
      <c r="C62" s="322"/>
      <c r="D62" s="325"/>
    </row>
    <row r="63" spans="1:4" s="52" customFormat="1" ht="12" customHeight="1" thickBot="1">
      <c r="A63" s="7" t="s">
        <v>15</v>
      </c>
      <c r="B63" s="301" t="s">
        <v>267</v>
      </c>
      <c r="C63" s="318">
        <f>+C8+C15+C22+C29+C36+C47+C53+C58</f>
        <v>50762</v>
      </c>
      <c r="D63" s="319">
        <f>+D8+D15+D22+D29+D36+D47+D53+D58</f>
        <v>89819</v>
      </c>
    </row>
    <row r="64" spans="1:4" s="52" customFormat="1" ht="12" customHeight="1" thickBot="1">
      <c r="A64" s="374" t="s">
        <v>389</v>
      </c>
      <c r="B64" s="314" t="s">
        <v>269</v>
      </c>
      <c r="C64" s="302">
        <f>SUM(C65:C67)</f>
        <v>0</v>
      </c>
      <c r="D64" s="303">
        <f>SUM(D65:D67)</f>
        <v>0</v>
      </c>
    </row>
    <row r="65" spans="1:4" s="52" customFormat="1" ht="12" customHeight="1">
      <c r="A65" s="371" t="s">
        <v>302</v>
      </c>
      <c r="B65" s="305" t="s">
        <v>270</v>
      </c>
      <c r="C65" s="322"/>
      <c r="D65" s="323"/>
    </row>
    <row r="66" spans="1:4" s="52" customFormat="1" ht="12" customHeight="1">
      <c r="A66" s="372" t="s">
        <v>311</v>
      </c>
      <c r="B66" s="309" t="s">
        <v>271</v>
      </c>
      <c r="C66" s="322"/>
      <c r="D66" s="323"/>
    </row>
    <row r="67" spans="1:4" s="52" customFormat="1" ht="12" customHeight="1" thickBot="1">
      <c r="A67" s="373" t="s">
        <v>312</v>
      </c>
      <c r="B67" s="329" t="s">
        <v>272</v>
      </c>
      <c r="C67" s="322"/>
      <c r="D67" s="325"/>
    </row>
    <row r="68" spans="1:4" s="52" customFormat="1" ht="12" customHeight="1" thickBot="1">
      <c r="A68" s="374" t="s">
        <v>273</v>
      </c>
      <c r="B68" s="314" t="s">
        <v>274</v>
      </c>
      <c r="C68" s="302">
        <f>SUM(C69:C72)</f>
        <v>0</v>
      </c>
      <c r="D68" s="315">
        <f>SUM(D69:D72)</f>
        <v>0</v>
      </c>
    </row>
    <row r="69" spans="1:4" s="52" customFormat="1" ht="12" customHeight="1">
      <c r="A69" s="371" t="s">
        <v>120</v>
      </c>
      <c r="B69" s="305" t="s">
        <v>275</v>
      </c>
      <c r="C69" s="322"/>
      <c r="D69" s="327"/>
    </row>
    <row r="70" spans="1:4" s="52" customFormat="1" ht="12" customHeight="1">
      <c r="A70" s="372" t="s">
        <v>121</v>
      </c>
      <c r="B70" s="309" t="s">
        <v>276</v>
      </c>
      <c r="C70" s="322"/>
      <c r="D70" s="323"/>
    </row>
    <row r="71" spans="1:4" s="52" customFormat="1" ht="12" customHeight="1">
      <c r="A71" s="372" t="s">
        <v>303</v>
      </c>
      <c r="B71" s="309" t="s">
        <v>277</v>
      </c>
      <c r="C71" s="322"/>
      <c r="D71" s="323"/>
    </row>
    <row r="72" spans="1:4" s="52" customFormat="1" ht="12" customHeight="1" thickBot="1">
      <c r="A72" s="373" t="s">
        <v>304</v>
      </c>
      <c r="B72" s="312" t="s">
        <v>278</v>
      </c>
      <c r="C72" s="322"/>
      <c r="D72" s="325"/>
    </row>
    <row r="73" spans="1:4" s="52" customFormat="1" ht="12" customHeight="1" thickBot="1">
      <c r="A73" s="374" t="s">
        <v>279</v>
      </c>
      <c r="B73" s="314" t="s">
        <v>280</v>
      </c>
      <c r="C73" s="302">
        <f>SUM(C74:C75)</f>
        <v>16384</v>
      </c>
      <c r="D73" s="315">
        <f>SUM(D74:D75)</f>
        <v>10941</v>
      </c>
    </row>
    <row r="74" spans="1:4" s="52" customFormat="1" ht="12" customHeight="1">
      <c r="A74" s="371" t="s">
        <v>305</v>
      </c>
      <c r="B74" s="305" t="s">
        <v>281</v>
      </c>
      <c r="C74" s="322">
        <v>16384</v>
      </c>
      <c r="D74" s="327">
        <v>10941</v>
      </c>
    </row>
    <row r="75" spans="1:4" s="52" customFormat="1" ht="12" customHeight="1" thickBot="1">
      <c r="A75" s="373" t="s">
        <v>306</v>
      </c>
      <c r="B75" s="312" t="s">
        <v>282</v>
      </c>
      <c r="C75" s="322"/>
      <c r="D75" s="325"/>
    </row>
    <row r="76" spans="1:4" s="51" customFormat="1" ht="12" customHeight="1" thickBot="1">
      <c r="A76" s="374" t="s">
        <v>283</v>
      </c>
      <c r="B76" s="314" t="s">
        <v>284</v>
      </c>
      <c r="C76" s="302">
        <f>SUM(C77:C79)</f>
        <v>0</v>
      </c>
      <c r="D76" s="315">
        <f>SUM(D77:D79)</f>
        <v>0</v>
      </c>
    </row>
    <row r="77" spans="1:4" s="52" customFormat="1" ht="12" customHeight="1">
      <c r="A77" s="371" t="s">
        <v>307</v>
      </c>
      <c r="B77" s="305" t="s">
        <v>285</v>
      </c>
      <c r="C77" s="322"/>
      <c r="D77" s="327"/>
    </row>
    <row r="78" spans="1:4" s="52" customFormat="1" ht="12" customHeight="1">
      <c r="A78" s="372" t="s">
        <v>308</v>
      </c>
      <c r="B78" s="309" t="s">
        <v>286</v>
      </c>
      <c r="C78" s="322"/>
      <c r="D78" s="323"/>
    </row>
    <row r="79" spans="1:4" s="52" customFormat="1" ht="12" customHeight="1" thickBot="1">
      <c r="A79" s="373" t="s">
        <v>309</v>
      </c>
      <c r="B79" s="312" t="s">
        <v>287</v>
      </c>
      <c r="C79" s="322"/>
      <c r="D79" s="325"/>
    </row>
    <row r="80" spans="1:4" s="52" customFormat="1" ht="12" customHeight="1" thickBot="1">
      <c r="A80" s="374" t="s">
        <v>288</v>
      </c>
      <c r="B80" s="314" t="s">
        <v>310</v>
      </c>
      <c r="C80" s="302">
        <f>SUM(C81:C84)</f>
        <v>0</v>
      </c>
      <c r="D80" s="315">
        <f>SUM(D81:D84)</f>
        <v>0</v>
      </c>
    </row>
    <row r="81" spans="1:4" s="52" customFormat="1" ht="12" customHeight="1">
      <c r="A81" s="375" t="s">
        <v>289</v>
      </c>
      <c r="B81" s="305" t="s">
        <v>290</v>
      </c>
      <c r="C81" s="322"/>
      <c r="D81" s="327"/>
    </row>
    <row r="82" spans="1:4" s="52" customFormat="1" ht="12" customHeight="1">
      <c r="A82" s="376" t="s">
        <v>291</v>
      </c>
      <c r="B82" s="309" t="s">
        <v>292</v>
      </c>
      <c r="C82" s="322"/>
      <c r="D82" s="323"/>
    </row>
    <row r="83" spans="1:4" s="52" customFormat="1" ht="12" customHeight="1">
      <c r="A83" s="376" t="s">
        <v>293</v>
      </c>
      <c r="B83" s="309" t="s">
        <v>294</v>
      </c>
      <c r="C83" s="322"/>
      <c r="D83" s="323"/>
    </row>
    <row r="84" spans="1:4" s="51" customFormat="1" ht="12" customHeight="1" thickBot="1">
      <c r="A84" s="377" t="s">
        <v>295</v>
      </c>
      <c r="B84" s="312" t="s">
        <v>296</v>
      </c>
      <c r="C84" s="322"/>
      <c r="D84" s="325"/>
    </row>
    <row r="85" spans="1:4" s="51" customFormat="1" ht="12" customHeight="1" thickBot="1">
      <c r="A85" s="374" t="s">
        <v>297</v>
      </c>
      <c r="B85" s="314" t="s">
        <v>298</v>
      </c>
      <c r="C85" s="333"/>
      <c r="D85" s="334"/>
    </row>
    <row r="86" spans="1:4" s="51" customFormat="1" ht="12" customHeight="1" thickBot="1">
      <c r="A86" s="374" t="s">
        <v>299</v>
      </c>
      <c r="B86" s="378" t="s">
        <v>300</v>
      </c>
      <c r="C86" s="318">
        <f>+C64+C68+C73+C76+C80+C85</f>
        <v>16384</v>
      </c>
      <c r="D86" s="319">
        <v>10941</v>
      </c>
    </row>
    <row r="87" spans="1:4" s="51" customFormat="1" ht="12" customHeight="1" thickBot="1">
      <c r="A87" s="379" t="s">
        <v>313</v>
      </c>
      <c r="B87" s="380" t="s">
        <v>396</v>
      </c>
      <c r="C87" s="318">
        <f>+C63+C86</f>
        <v>67146</v>
      </c>
      <c r="D87" s="381">
        <f>+D63+D86</f>
        <v>100760</v>
      </c>
    </row>
    <row r="88" spans="1:4" s="52" customFormat="1" ht="1.5" customHeight="1" thickBot="1">
      <c r="A88" s="388"/>
      <c r="B88" s="151"/>
      <c r="C88" s="389"/>
      <c r="D88" s="389"/>
    </row>
    <row r="89" spans="1:4" ht="13.5" hidden="1" thickBot="1">
      <c r="A89" s="390"/>
      <c r="B89" s="391"/>
      <c r="C89" s="392"/>
      <c r="D89" s="392"/>
    </row>
    <row r="90" spans="1:4" s="41" customFormat="1" ht="16.5" customHeight="1" thickBot="1">
      <c r="A90" s="208"/>
      <c r="B90" s="153" t="s">
        <v>45</v>
      </c>
      <c r="C90" s="493"/>
      <c r="D90" s="494"/>
    </row>
    <row r="91" spans="1:4" s="53" customFormat="1" ht="12" customHeight="1" thickBot="1">
      <c r="A91" s="382" t="s">
        <v>7</v>
      </c>
      <c r="B91" s="336" t="s">
        <v>455</v>
      </c>
      <c r="C91" s="337">
        <f>SUM(C92:C96)</f>
        <v>43616</v>
      </c>
      <c r="D91" s="337">
        <f>SUM(D92:D96)</f>
        <v>70582</v>
      </c>
    </row>
    <row r="92" spans="1:4" ht="12" customHeight="1">
      <c r="A92" s="383" t="s">
        <v>79</v>
      </c>
      <c r="B92" s="339" t="s">
        <v>37</v>
      </c>
      <c r="C92" s="340">
        <v>14646</v>
      </c>
      <c r="D92" s="340">
        <v>34660</v>
      </c>
    </row>
    <row r="93" spans="1:4" ht="12" customHeight="1">
      <c r="A93" s="372" t="s">
        <v>80</v>
      </c>
      <c r="B93" s="341" t="s">
        <v>138</v>
      </c>
      <c r="C93" s="310">
        <v>3388</v>
      </c>
      <c r="D93" s="310">
        <v>5597</v>
      </c>
    </row>
    <row r="94" spans="1:4" ht="12" customHeight="1">
      <c r="A94" s="372" t="s">
        <v>81</v>
      </c>
      <c r="B94" s="341" t="s">
        <v>111</v>
      </c>
      <c r="C94" s="317">
        <v>17189</v>
      </c>
      <c r="D94" s="317">
        <v>21932</v>
      </c>
    </row>
    <row r="95" spans="1:4" ht="12" customHeight="1">
      <c r="A95" s="372" t="s">
        <v>82</v>
      </c>
      <c r="B95" s="342" t="s">
        <v>139</v>
      </c>
      <c r="C95" s="317">
        <v>1545</v>
      </c>
      <c r="D95" s="317">
        <v>1545</v>
      </c>
    </row>
    <row r="96" spans="1:4" ht="12" customHeight="1">
      <c r="A96" s="372" t="s">
        <v>93</v>
      </c>
      <c r="B96" s="343" t="s">
        <v>140</v>
      </c>
      <c r="C96" s="317">
        <f>SUM(C97:C106)</f>
        <v>6848</v>
      </c>
      <c r="D96" s="317">
        <f>SUM(D97:D106)</f>
        <v>6848</v>
      </c>
    </row>
    <row r="97" spans="1:4" ht="12" customHeight="1">
      <c r="A97" s="372" t="s">
        <v>83</v>
      </c>
      <c r="B97" s="341" t="s">
        <v>316</v>
      </c>
      <c r="C97" s="317"/>
      <c r="D97" s="317"/>
    </row>
    <row r="98" spans="1:4" ht="12" customHeight="1">
      <c r="A98" s="372" t="s">
        <v>84</v>
      </c>
      <c r="B98" s="344" t="s">
        <v>317</v>
      </c>
      <c r="C98" s="317"/>
      <c r="D98" s="317"/>
    </row>
    <row r="99" spans="1:4" ht="12" customHeight="1">
      <c r="A99" s="372" t="s">
        <v>94</v>
      </c>
      <c r="B99" s="345" t="s">
        <v>318</v>
      </c>
      <c r="C99" s="317"/>
      <c r="D99" s="317"/>
    </row>
    <row r="100" spans="1:4" ht="12" customHeight="1">
      <c r="A100" s="372" t="s">
        <v>95</v>
      </c>
      <c r="B100" s="345" t="s">
        <v>319</v>
      </c>
      <c r="C100" s="317"/>
      <c r="D100" s="317"/>
    </row>
    <row r="101" spans="1:4" ht="12" customHeight="1">
      <c r="A101" s="372" t="s">
        <v>96</v>
      </c>
      <c r="B101" s="344" t="s">
        <v>320</v>
      </c>
      <c r="C101" s="317">
        <v>5857</v>
      </c>
      <c r="D101" s="317">
        <v>5857</v>
      </c>
    </row>
    <row r="102" spans="1:4" ht="12" customHeight="1">
      <c r="A102" s="372" t="s">
        <v>97</v>
      </c>
      <c r="B102" s="344" t="s">
        <v>321</v>
      </c>
      <c r="C102" s="317"/>
      <c r="D102" s="317"/>
    </row>
    <row r="103" spans="1:4" ht="12" customHeight="1">
      <c r="A103" s="372" t="s">
        <v>99</v>
      </c>
      <c r="B103" s="345" t="s">
        <v>322</v>
      </c>
      <c r="C103" s="317"/>
      <c r="D103" s="317"/>
    </row>
    <row r="104" spans="1:4" ht="12" customHeight="1">
      <c r="A104" s="384" t="s">
        <v>141</v>
      </c>
      <c r="B104" s="347" t="s">
        <v>323</v>
      </c>
      <c r="C104" s="317"/>
      <c r="D104" s="317"/>
    </row>
    <row r="105" spans="1:4" ht="12" customHeight="1">
      <c r="A105" s="372" t="s">
        <v>314</v>
      </c>
      <c r="B105" s="347" t="s">
        <v>324</v>
      </c>
      <c r="C105" s="317"/>
      <c r="D105" s="317"/>
    </row>
    <row r="106" spans="1:4" ht="12" customHeight="1" thickBot="1">
      <c r="A106" s="385" t="s">
        <v>315</v>
      </c>
      <c r="B106" s="349" t="s">
        <v>325</v>
      </c>
      <c r="C106" s="350">
        <v>991</v>
      </c>
      <c r="D106" s="350">
        <v>991</v>
      </c>
    </row>
    <row r="107" spans="1:4" ht="12" customHeight="1" thickBot="1">
      <c r="A107" s="7" t="s">
        <v>8</v>
      </c>
      <c r="B107" s="351" t="s">
        <v>456</v>
      </c>
      <c r="C107" s="302">
        <f>+C108+C110+C112</f>
        <v>18820</v>
      </c>
      <c r="D107" s="302">
        <f>+D108+D110+D112</f>
        <v>26058</v>
      </c>
    </row>
    <row r="108" spans="1:4" ht="12" customHeight="1">
      <c r="A108" s="371" t="s">
        <v>85</v>
      </c>
      <c r="B108" s="341" t="s">
        <v>175</v>
      </c>
      <c r="C108" s="306">
        <v>7031</v>
      </c>
      <c r="D108" s="306">
        <v>14269</v>
      </c>
    </row>
    <row r="109" spans="1:4" ht="12" customHeight="1">
      <c r="A109" s="371" t="s">
        <v>86</v>
      </c>
      <c r="B109" s="352" t="s">
        <v>329</v>
      </c>
      <c r="C109" s="306"/>
      <c r="D109" s="306"/>
    </row>
    <row r="110" spans="1:4" ht="12" customHeight="1">
      <c r="A110" s="371" t="s">
        <v>87</v>
      </c>
      <c r="B110" s="352" t="s">
        <v>142</v>
      </c>
      <c r="C110" s="310">
        <v>11789</v>
      </c>
      <c r="D110" s="310">
        <v>11789</v>
      </c>
    </row>
    <row r="111" spans="1:4" ht="12" customHeight="1">
      <c r="A111" s="371" t="s">
        <v>88</v>
      </c>
      <c r="B111" s="352" t="s">
        <v>330</v>
      </c>
      <c r="C111" s="353"/>
      <c r="D111" s="353"/>
    </row>
    <row r="112" spans="1:4" ht="12" customHeight="1">
      <c r="A112" s="371" t="s">
        <v>89</v>
      </c>
      <c r="B112" s="354" t="s">
        <v>178</v>
      </c>
      <c r="C112" s="353"/>
      <c r="D112" s="353"/>
    </row>
    <row r="113" spans="1:4" ht="12" customHeight="1">
      <c r="A113" s="371" t="s">
        <v>98</v>
      </c>
      <c r="B113" s="355" t="s">
        <v>406</v>
      </c>
      <c r="C113" s="353"/>
      <c r="D113" s="353"/>
    </row>
    <row r="114" spans="1:4" ht="12" customHeight="1">
      <c r="A114" s="371" t="s">
        <v>100</v>
      </c>
      <c r="B114" s="356" t="s">
        <v>335</v>
      </c>
      <c r="C114" s="353"/>
      <c r="D114" s="353"/>
    </row>
    <row r="115" spans="1:4" ht="12" customHeight="1">
      <c r="A115" s="371" t="s">
        <v>143</v>
      </c>
      <c r="B115" s="345" t="s">
        <v>319</v>
      </c>
      <c r="C115" s="353"/>
      <c r="D115" s="353"/>
    </row>
    <row r="116" spans="1:4" ht="12" customHeight="1">
      <c r="A116" s="371" t="s">
        <v>144</v>
      </c>
      <c r="B116" s="345" t="s">
        <v>334</v>
      </c>
      <c r="C116" s="353"/>
      <c r="D116" s="353"/>
    </row>
    <row r="117" spans="1:4" ht="12" customHeight="1">
      <c r="A117" s="371" t="s">
        <v>145</v>
      </c>
      <c r="B117" s="345" t="s">
        <v>333</v>
      </c>
      <c r="C117" s="353"/>
      <c r="D117" s="353"/>
    </row>
    <row r="118" spans="1:4" ht="12" customHeight="1">
      <c r="A118" s="371" t="s">
        <v>326</v>
      </c>
      <c r="B118" s="345" t="s">
        <v>322</v>
      </c>
      <c r="C118" s="353"/>
      <c r="D118" s="353"/>
    </row>
    <row r="119" spans="1:4" ht="12" customHeight="1">
      <c r="A119" s="371" t="s">
        <v>327</v>
      </c>
      <c r="B119" s="345" t="s">
        <v>332</v>
      </c>
      <c r="C119" s="353"/>
      <c r="D119" s="353"/>
    </row>
    <row r="120" spans="1:4" ht="12" customHeight="1" thickBot="1">
      <c r="A120" s="384" t="s">
        <v>328</v>
      </c>
      <c r="B120" s="345" t="s">
        <v>331</v>
      </c>
      <c r="C120" s="357"/>
      <c r="D120" s="357"/>
    </row>
    <row r="121" spans="1:4" ht="12" customHeight="1" thickBot="1">
      <c r="A121" s="7" t="s">
        <v>9</v>
      </c>
      <c r="B121" s="358" t="s">
        <v>336</v>
      </c>
      <c r="C121" s="302">
        <f>SUM(C122:C123)</f>
        <v>4398</v>
      </c>
      <c r="D121" s="302">
        <f>SUM(D122:D123)</f>
        <v>3808</v>
      </c>
    </row>
    <row r="122" spans="1:4" ht="12" customHeight="1">
      <c r="A122" s="371" t="s">
        <v>68</v>
      </c>
      <c r="B122" s="359" t="s">
        <v>46</v>
      </c>
      <c r="C122" s="306">
        <v>4398</v>
      </c>
      <c r="D122" s="306">
        <v>3808</v>
      </c>
    </row>
    <row r="123" spans="1:4" ht="12" customHeight="1" thickBot="1">
      <c r="A123" s="373" t="s">
        <v>69</v>
      </c>
      <c r="B123" s="352" t="s">
        <v>47</v>
      </c>
      <c r="C123" s="317"/>
      <c r="D123" s="317"/>
    </row>
    <row r="124" spans="1:4" ht="12" customHeight="1" thickBot="1">
      <c r="A124" s="7" t="s">
        <v>10</v>
      </c>
      <c r="B124" s="358" t="s">
        <v>337</v>
      </c>
      <c r="C124" s="302">
        <f>+C91+C107+C121</f>
        <v>66834</v>
      </c>
      <c r="D124" s="302">
        <f>+D91+D107+D121</f>
        <v>100448</v>
      </c>
    </row>
    <row r="125" spans="1:4" ht="12" customHeight="1" thickBot="1">
      <c r="A125" s="7" t="s">
        <v>11</v>
      </c>
      <c r="B125" s="358" t="s">
        <v>338</v>
      </c>
      <c r="C125" s="302">
        <f>+C126+C127+C128</f>
        <v>0</v>
      </c>
      <c r="D125" s="302">
        <f>+D126+D127+D128</f>
        <v>0</v>
      </c>
    </row>
    <row r="126" spans="1:4" s="53" customFormat="1" ht="12" customHeight="1">
      <c r="A126" s="371" t="s">
        <v>72</v>
      </c>
      <c r="B126" s="359" t="s">
        <v>339</v>
      </c>
      <c r="C126" s="353"/>
      <c r="D126" s="353"/>
    </row>
    <row r="127" spans="1:4" ht="12" customHeight="1">
      <c r="A127" s="371" t="s">
        <v>73</v>
      </c>
      <c r="B127" s="359" t="s">
        <v>340</v>
      </c>
      <c r="C127" s="353"/>
      <c r="D127" s="353"/>
    </row>
    <row r="128" spans="1:4" ht="12" customHeight="1" thickBot="1">
      <c r="A128" s="384" t="s">
        <v>74</v>
      </c>
      <c r="B128" s="360" t="s">
        <v>341</v>
      </c>
      <c r="C128" s="353"/>
      <c r="D128" s="353"/>
    </row>
    <row r="129" spans="1:4" ht="12" customHeight="1" thickBot="1">
      <c r="A129" s="7" t="s">
        <v>12</v>
      </c>
      <c r="B129" s="358" t="s">
        <v>388</v>
      </c>
      <c r="C129" s="302">
        <f>+C130+C131+C132+C133</f>
        <v>0</v>
      </c>
      <c r="D129" s="302">
        <f>+D130+D131+D132+D133</f>
        <v>0</v>
      </c>
    </row>
    <row r="130" spans="1:4" ht="12" customHeight="1">
      <c r="A130" s="371" t="s">
        <v>75</v>
      </c>
      <c r="B130" s="359" t="s">
        <v>342</v>
      </c>
      <c r="C130" s="353"/>
      <c r="D130" s="353"/>
    </row>
    <row r="131" spans="1:4" ht="12" customHeight="1">
      <c r="A131" s="371" t="s">
        <v>76</v>
      </c>
      <c r="B131" s="359" t="s">
        <v>343</v>
      </c>
      <c r="C131" s="353"/>
      <c r="D131" s="353"/>
    </row>
    <row r="132" spans="1:4" ht="12" customHeight="1">
      <c r="A132" s="371" t="s">
        <v>247</v>
      </c>
      <c r="B132" s="359" t="s">
        <v>344</v>
      </c>
      <c r="C132" s="353"/>
      <c r="D132" s="353"/>
    </row>
    <row r="133" spans="1:4" s="53" customFormat="1" ht="12" customHeight="1" thickBot="1">
      <c r="A133" s="384" t="s">
        <v>248</v>
      </c>
      <c r="B133" s="360" t="s">
        <v>345</v>
      </c>
      <c r="C133" s="353"/>
      <c r="D133" s="353"/>
    </row>
    <row r="134" spans="1:11" ht="12" customHeight="1" thickBot="1">
      <c r="A134" s="7" t="s">
        <v>13</v>
      </c>
      <c r="B134" s="358" t="s">
        <v>346</v>
      </c>
      <c r="C134" s="318">
        <f>+C135+C136+C137+C138</f>
        <v>312</v>
      </c>
      <c r="D134" s="318">
        <f>+D135+D136+D137+D138</f>
        <v>312</v>
      </c>
      <c r="K134" s="155"/>
    </row>
    <row r="135" spans="1:4" ht="12.75">
      <c r="A135" s="371" t="s">
        <v>77</v>
      </c>
      <c r="B135" s="359" t="s">
        <v>347</v>
      </c>
      <c r="C135" s="353"/>
      <c r="D135" s="353"/>
    </row>
    <row r="136" spans="1:4" ht="12" customHeight="1">
      <c r="A136" s="371" t="s">
        <v>78</v>
      </c>
      <c r="B136" s="359" t="s">
        <v>357</v>
      </c>
      <c r="C136" s="353">
        <v>312</v>
      </c>
      <c r="D136" s="353">
        <v>312</v>
      </c>
    </row>
    <row r="137" spans="1:4" s="53" customFormat="1" ht="12" customHeight="1">
      <c r="A137" s="371" t="s">
        <v>260</v>
      </c>
      <c r="B137" s="359" t="s">
        <v>348</v>
      </c>
      <c r="C137" s="353"/>
      <c r="D137" s="353"/>
    </row>
    <row r="138" spans="1:4" s="53" customFormat="1" ht="12" customHeight="1" thickBot="1">
      <c r="A138" s="384" t="s">
        <v>261</v>
      </c>
      <c r="B138" s="360" t="s">
        <v>349</v>
      </c>
      <c r="C138" s="353"/>
      <c r="D138" s="353"/>
    </row>
    <row r="139" spans="1:4" s="53" customFormat="1" ht="12" customHeight="1" thickBot="1">
      <c r="A139" s="7" t="s">
        <v>14</v>
      </c>
      <c r="B139" s="358" t="s">
        <v>350</v>
      </c>
      <c r="C139" s="361">
        <f>+C140+C141+C142+C143</f>
        <v>0</v>
      </c>
      <c r="D139" s="361">
        <f>+D140+D141+D142+D143</f>
        <v>0</v>
      </c>
    </row>
    <row r="140" spans="1:4" s="53" customFormat="1" ht="12" customHeight="1">
      <c r="A140" s="371" t="s">
        <v>136</v>
      </c>
      <c r="B140" s="359" t="s">
        <v>351</v>
      </c>
      <c r="C140" s="353"/>
      <c r="D140" s="353"/>
    </row>
    <row r="141" spans="1:4" s="53" customFormat="1" ht="12" customHeight="1">
      <c r="A141" s="371" t="s">
        <v>137</v>
      </c>
      <c r="B141" s="359" t="s">
        <v>352</v>
      </c>
      <c r="C141" s="353"/>
      <c r="D141" s="353"/>
    </row>
    <row r="142" spans="1:4" s="53" customFormat="1" ht="12" customHeight="1">
      <c r="A142" s="371" t="s">
        <v>177</v>
      </c>
      <c r="B142" s="359" t="s">
        <v>353</v>
      </c>
      <c r="C142" s="353"/>
      <c r="D142" s="353"/>
    </row>
    <row r="143" spans="1:4" ht="12.75" customHeight="1" thickBot="1">
      <c r="A143" s="371" t="s">
        <v>263</v>
      </c>
      <c r="B143" s="359" t="s">
        <v>354</v>
      </c>
      <c r="C143" s="353"/>
      <c r="D143" s="353"/>
    </row>
    <row r="144" spans="1:4" ht="12" customHeight="1" thickBot="1">
      <c r="A144" s="11" t="s">
        <v>15</v>
      </c>
      <c r="B144" s="69" t="s">
        <v>355</v>
      </c>
      <c r="C144" s="220">
        <f>+C125+C129+C134+C139</f>
        <v>312</v>
      </c>
      <c r="D144" s="220">
        <f>+D125+D129+D134+D139</f>
        <v>312</v>
      </c>
    </row>
    <row r="145" spans="1:4" ht="15" customHeight="1" thickBot="1">
      <c r="A145" s="223" t="s">
        <v>16</v>
      </c>
      <c r="B145" s="197" t="s">
        <v>356</v>
      </c>
      <c r="C145" s="220">
        <f>+C124+C144</f>
        <v>67146</v>
      </c>
      <c r="D145" s="220">
        <f>+D124+D144</f>
        <v>100760</v>
      </c>
    </row>
    <row r="146" ht="15" customHeight="1"/>
    <row r="147" spans="1:4" ht="12.75">
      <c r="A147" s="248"/>
      <c r="B147" s="249"/>
      <c r="C147" s="250"/>
      <c r="D147" s="250"/>
    </row>
    <row r="148" spans="1:4" ht="15" customHeight="1">
      <c r="A148" s="248"/>
      <c r="B148" s="249"/>
      <c r="C148" s="250"/>
      <c r="D148" s="250"/>
    </row>
  </sheetData>
  <sheetProtection formatCells="0"/>
  <mergeCells count="2">
    <mergeCell ref="C4:D4"/>
    <mergeCell ref="C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view="pageLayout" workbookViewId="0" topLeftCell="A1">
      <selection activeCell="L11" sqref="L11"/>
    </sheetView>
  </sheetViews>
  <sheetFormatPr defaultColWidth="9.375" defaultRowHeight="12.75"/>
  <cols>
    <col min="1" max="1" width="5.50390625" style="19" customWidth="1"/>
    <col min="2" max="2" width="33.125" style="19" customWidth="1"/>
    <col min="3" max="3" width="12.375" style="19" customWidth="1"/>
    <col min="4" max="4" width="11.50390625" style="19" customWidth="1"/>
    <col min="5" max="5" width="11.375" style="19" customWidth="1"/>
    <col min="6" max="6" width="11.00390625" style="19" customWidth="1"/>
    <col min="7" max="7" width="14.375" style="19" customWidth="1"/>
    <col min="8" max="16384" width="9.375" style="19" customWidth="1"/>
  </cols>
  <sheetData>
    <row r="1" spans="1:7" ht="12.75">
      <c r="A1" s="472" t="s">
        <v>482</v>
      </c>
      <c r="B1" s="472"/>
      <c r="C1" s="472"/>
      <c r="D1" s="472"/>
      <c r="E1" s="472"/>
      <c r="F1" s="472"/>
      <c r="G1" s="472"/>
    </row>
    <row r="3" spans="1:7" ht="43.5" customHeight="1">
      <c r="A3" s="498" t="s">
        <v>461</v>
      </c>
      <c r="B3" s="498"/>
      <c r="C3" s="498"/>
      <c r="D3" s="498"/>
      <c r="E3" s="498"/>
      <c r="F3" s="498"/>
      <c r="G3" s="498"/>
    </row>
    <row r="5" spans="1:7" s="87" customFormat="1" ht="3.75" customHeight="1">
      <c r="A5" s="85"/>
      <c r="B5" s="86"/>
      <c r="C5" s="497"/>
      <c r="D5" s="497"/>
      <c r="E5" s="497"/>
      <c r="F5" s="497"/>
      <c r="G5" s="497"/>
    </row>
    <row r="6" spans="1:7" s="87" customFormat="1" ht="9.75" customHeight="1">
      <c r="A6" s="86"/>
      <c r="B6" s="86"/>
      <c r="C6" s="86"/>
      <c r="D6" s="86"/>
      <c r="E6" s="86"/>
      <c r="F6" s="86"/>
      <c r="G6" s="86"/>
    </row>
    <row r="7" spans="1:7" s="87" customFormat="1" ht="24.75" customHeight="1" hidden="1">
      <c r="A7" s="85"/>
      <c r="B7" s="86"/>
      <c r="C7" s="497"/>
      <c r="D7" s="497"/>
      <c r="E7" s="497"/>
      <c r="F7" s="497"/>
      <c r="G7" s="86"/>
    </row>
    <row r="8" spans="1:7" s="88" customFormat="1" ht="12.75">
      <c r="A8" s="128"/>
      <c r="B8" s="128"/>
      <c r="C8" s="128"/>
      <c r="D8" s="128"/>
      <c r="E8" s="128"/>
      <c r="F8" s="128"/>
      <c r="G8" s="128"/>
    </row>
    <row r="9" spans="1:7" s="89" customFormat="1" ht="15" customHeight="1">
      <c r="A9" s="164" t="s">
        <v>418</v>
      </c>
      <c r="B9" s="163"/>
      <c r="C9" s="163"/>
      <c r="D9" s="156"/>
      <c r="E9" s="156"/>
      <c r="F9" s="156"/>
      <c r="G9" s="156"/>
    </row>
    <row r="10" spans="1:7" s="89" customFormat="1" ht="15" customHeight="1" thickBot="1">
      <c r="A10" s="164" t="s">
        <v>419</v>
      </c>
      <c r="B10" s="156"/>
      <c r="C10" s="156"/>
      <c r="D10" s="156"/>
      <c r="E10" s="156"/>
      <c r="F10" s="156"/>
      <c r="G10" s="156"/>
    </row>
    <row r="11" spans="1:7" s="89" customFormat="1" ht="15" customHeight="1" thickBot="1">
      <c r="A11" s="499" t="s">
        <v>5</v>
      </c>
      <c r="B11" s="241" t="s">
        <v>409</v>
      </c>
      <c r="C11" s="241" t="s">
        <v>410</v>
      </c>
      <c r="D11" s="241" t="s">
        <v>411</v>
      </c>
      <c r="E11" s="241" t="s">
        <v>412</v>
      </c>
      <c r="F11" s="241" t="s">
        <v>413</v>
      </c>
      <c r="G11" s="241" t="s">
        <v>414</v>
      </c>
    </row>
    <row r="12" spans="1:7" s="42" customFormat="1" ht="42" customHeight="1" thickBot="1">
      <c r="A12" s="500"/>
      <c r="B12" s="123" t="s">
        <v>160</v>
      </c>
      <c r="C12" s="123" t="s">
        <v>161</v>
      </c>
      <c r="D12" s="123" t="s">
        <v>162</v>
      </c>
      <c r="E12" s="123" t="s">
        <v>163</v>
      </c>
      <c r="F12" s="123" t="s">
        <v>164</v>
      </c>
      <c r="G12" s="124" t="s">
        <v>40</v>
      </c>
    </row>
    <row r="13" spans="1:7" ht="24" customHeight="1">
      <c r="A13" s="394" t="s">
        <v>7</v>
      </c>
      <c r="B13" s="395" t="s">
        <v>165</v>
      </c>
      <c r="C13" s="90"/>
      <c r="D13" s="90"/>
      <c r="E13" s="90"/>
      <c r="F13" s="90"/>
      <c r="G13" s="157">
        <f>SUM(C13:F13)</f>
        <v>0</v>
      </c>
    </row>
    <row r="14" spans="1:7" ht="24" customHeight="1">
      <c r="A14" s="396" t="s">
        <v>8</v>
      </c>
      <c r="B14" s="397" t="s">
        <v>166</v>
      </c>
      <c r="C14" s="91"/>
      <c r="D14" s="91"/>
      <c r="E14" s="91"/>
      <c r="F14" s="91"/>
      <c r="G14" s="158">
        <f aca="true" t="shared" si="0" ref="G14:G19">SUM(C14:F14)</f>
        <v>0</v>
      </c>
    </row>
    <row r="15" spans="1:7" ht="24" customHeight="1">
      <c r="A15" s="396" t="s">
        <v>9</v>
      </c>
      <c r="B15" s="397" t="s">
        <v>167</v>
      </c>
      <c r="C15" s="91"/>
      <c r="D15" s="91"/>
      <c r="E15" s="91"/>
      <c r="F15" s="91"/>
      <c r="G15" s="158">
        <f t="shared" si="0"/>
        <v>0</v>
      </c>
    </row>
    <row r="16" spans="1:7" ht="24" customHeight="1">
      <c r="A16" s="396" t="s">
        <v>10</v>
      </c>
      <c r="B16" s="397" t="s">
        <v>168</v>
      </c>
      <c r="C16" s="91"/>
      <c r="D16" s="91"/>
      <c r="E16" s="91"/>
      <c r="F16" s="91"/>
      <c r="G16" s="158">
        <f t="shared" si="0"/>
        <v>0</v>
      </c>
    </row>
    <row r="17" spans="1:7" ht="24" customHeight="1">
      <c r="A17" s="396" t="s">
        <v>11</v>
      </c>
      <c r="B17" s="397" t="s">
        <v>169</v>
      </c>
      <c r="C17" s="91"/>
      <c r="D17" s="91"/>
      <c r="E17" s="91"/>
      <c r="F17" s="91"/>
      <c r="G17" s="158">
        <f t="shared" si="0"/>
        <v>0</v>
      </c>
    </row>
    <row r="18" spans="1:7" ht="24" customHeight="1" thickBot="1">
      <c r="A18" s="398" t="s">
        <v>12</v>
      </c>
      <c r="B18" s="399" t="s">
        <v>170</v>
      </c>
      <c r="C18" s="92"/>
      <c r="D18" s="92"/>
      <c r="E18" s="92"/>
      <c r="F18" s="92"/>
      <c r="G18" s="159">
        <f t="shared" si="0"/>
        <v>0</v>
      </c>
    </row>
    <row r="19" spans="1:7" s="93" customFormat="1" ht="24" customHeight="1" thickBot="1">
      <c r="A19" s="400" t="s">
        <v>13</v>
      </c>
      <c r="B19" s="160" t="s">
        <v>40</v>
      </c>
      <c r="C19" s="161">
        <f>SUM(C13:C18)</f>
        <v>0</v>
      </c>
      <c r="D19" s="161">
        <f>SUM(D13:D18)</f>
        <v>0</v>
      </c>
      <c r="E19" s="161">
        <f>SUM(E13:E18)</f>
        <v>0</v>
      </c>
      <c r="F19" s="161">
        <f>SUM(F13:F18)</f>
        <v>0</v>
      </c>
      <c r="G19" s="162">
        <f t="shared" si="0"/>
        <v>0</v>
      </c>
    </row>
    <row r="20" spans="1:7" s="88" customFormat="1" ht="12.75">
      <c r="A20" s="128"/>
      <c r="B20" s="128"/>
      <c r="C20" s="128"/>
      <c r="D20" s="128"/>
      <c r="E20" s="128"/>
      <c r="F20" s="128"/>
      <c r="G20" s="128"/>
    </row>
    <row r="21" spans="1:7" s="88" customFormat="1" ht="12.75">
      <c r="A21" s="128"/>
      <c r="B21" s="128"/>
      <c r="C21" s="128"/>
      <c r="D21" s="128"/>
      <c r="E21" s="128"/>
      <c r="F21" s="128"/>
      <c r="G21" s="128"/>
    </row>
    <row r="22" spans="1:7" s="88" customFormat="1" ht="12.75">
      <c r="A22" s="128"/>
      <c r="B22" s="128"/>
      <c r="C22" s="128"/>
      <c r="D22" s="128"/>
      <c r="E22" s="128"/>
      <c r="F22" s="128"/>
      <c r="G22" s="128"/>
    </row>
    <row r="23" spans="1:7" s="88" customFormat="1" ht="15.75">
      <c r="A23" s="87"/>
      <c r="B23" s="128"/>
      <c r="C23" s="128"/>
      <c r="D23" s="128"/>
      <c r="E23" s="128"/>
      <c r="F23" s="128"/>
      <c r="G23" s="128"/>
    </row>
    <row r="24" spans="1:7" s="88" customFormat="1" ht="12.75">
      <c r="A24" s="128"/>
      <c r="B24" s="128"/>
      <c r="C24" s="128"/>
      <c r="D24" s="128"/>
      <c r="E24" s="128"/>
      <c r="F24" s="128"/>
      <c r="G24" s="128"/>
    </row>
    <row r="25" spans="1:7" ht="12.75">
      <c r="A25" s="128"/>
      <c r="B25" s="128"/>
      <c r="C25" s="128"/>
      <c r="D25" s="128"/>
      <c r="E25" s="128"/>
      <c r="F25" s="128"/>
      <c r="G25" s="128"/>
    </row>
    <row r="26" spans="1:7" ht="12.75">
      <c r="A26" s="128"/>
      <c r="B26" s="128"/>
      <c r="C26" s="242"/>
      <c r="D26" s="242"/>
      <c r="E26" s="242"/>
      <c r="F26" s="242"/>
      <c r="G26" s="128"/>
    </row>
    <row r="27" spans="1:7" ht="13.5">
      <c r="A27" s="128"/>
      <c r="B27" s="128"/>
      <c r="C27" s="243"/>
      <c r="D27" s="244"/>
      <c r="E27" s="244"/>
      <c r="F27" s="243"/>
      <c r="G27" s="128"/>
    </row>
    <row r="28" spans="3:6" ht="13.5">
      <c r="C28" s="94"/>
      <c r="D28" s="95"/>
      <c r="E28" s="95"/>
      <c r="F28" s="94"/>
    </row>
    <row r="29" spans="3:6" ht="13.5">
      <c r="C29" s="94"/>
      <c r="D29" s="95"/>
      <c r="E29" s="95"/>
      <c r="F29" s="94"/>
    </row>
  </sheetData>
  <sheetProtection/>
  <mergeCells count="5">
    <mergeCell ref="A11:A12"/>
    <mergeCell ref="A1:G1"/>
    <mergeCell ref="C5:G5"/>
    <mergeCell ref="C7:F7"/>
    <mergeCell ref="A3:G3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3"/>
  <sheetViews>
    <sheetView view="pageBreakPreview" zoomScaleSheetLayoutView="100" workbookViewId="0" topLeftCell="A13">
      <selection activeCell="U20" sqref="U20"/>
    </sheetView>
  </sheetViews>
  <sheetFormatPr defaultColWidth="9.375" defaultRowHeight="12.75"/>
  <cols>
    <col min="1" max="1" width="4.875" style="56" customWidth="1"/>
    <col min="2" max="2" width="31.125" style="64" customWidth="1"/>
    <col min="3" max="4" width="9.00390625" style="64" customWidth="1"/>
    <col min="5" max="5" width="9.50390625" style="64" customWidth="1"/>
    <col min="6" max="6" width="8.875" style="64" customWidth="1"/>
    <col min="7" max="7" width="8.625" style="64" customWidth="1"/>
    <col min="8" max="8" width="8.875" style="64" customWidth="1"/>
    <col min="9" max="9" width="8.125" style="64" customWidth="1"/>
    <col min="10" max="14" width="9.50390625" style="64" customWidth="1"/>
    <col min="15" max="15" width="12.625" style="56" customWidth="1"/>
    <col min="16" max="16" width="8.50390625" style="56" customWidth="1"/>
    <col min="17" max="16384" width="9.375" style="64" customWidth="1"/>
  </cols>
  <sheetData>
    <row r="1" spans="1:16" ht="31.5" customHeight="1">
      <c r="A1" s="506" t="s">
        <v>462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1" t="s">
        <v>483</v>
      </c>
    </row>
    <row r="2" spans="15:16" ht="16.5" thickBot="1">
      <c r="O2" s="3" t="s">
        <v>41</v>
      </c>
      <c r="P2" s="502"/>
    </row>
    <row r="3" spans="1:16" ht="15.75" customHeight="1" thickBot="1">
      <c r="A3" s="508" t="s">
        <v>5</v>
      </c>
      <c r="B3" s="235" t="s">
        <v>409</v>
      </c>
      <c r="C3" s="235" t="s">
        <v>410</v>
      </c>
      <c r="D3" s="235" t="s">
        <v>411</v>
      </c>
      <c r="E3" s="235" t="s">
        <v>412</v>
      </c>
      <c r="F3" s="235" t="s">
        <v>413</v>
      </c>
      <c r="G3" s="235" t="s">
        <v>414</v>
      </c>
      <c r="H3" s="235" t="s">
        <v>420</v>
      </c>
      <c r="I3" s="235" t="s">
        <v>421</v>
      </c>
      <c r="J3" s="235" t="s">
        <v>422</v>
      </c>
      <c r="K3" s="235" t="s">
        <v>423</v>
      </c>
      <c r="L3" s="235" t="s">
        <v>424</v>
      </c>
      <c r="M3" s="235" t="s">
        <v>425</v>
      </c>
      <c r="N3" s="235" t="s">
        <v>426</v>
      </c>
      <c r="O3" s="236" t="s">
        <v>427</v>
      </c>
      <c r="P3" s="502"/>
    </row>
    <row r="4" spans="1:16" s="56" customFormat="1" ht="25.5" customHeight="1" thickBot="1">
      <c r="A4" s="509"/>
      <c r="B4" s="54" t="s">
        <v>48</v>
      </c>
      <c r="C4" s="54" t="s">
        <v>56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61</v>
      </c>
      <c r="I4" s="54" t="s">
        <v>62</v>
      </c>
      <c r="J4" s="54" t="s">
        <v>63</v>
      </c>
      <c r="K4" s="54" t="s">
        <v>64</v>
      </c>
      <c r="L4" s="54" t="s">
        <v>65</v>
      </c>
      <c r="M4" s="54" t="s">
        <v>66</v>
      </c>
      <c r="N4" s="54" t="s">
        <v>67</v>
      </c>
      <c r="O4" s="55" t="s">
        <v>40</v>
      </c>
      <c r="P4" s="502"/>
    </row>
    <row r="5" spans="1:16" s="58" customFormat="1" ht="15" customHeight="1" thickBot="1">
      <c r="A5" s="57" t="s">
        <v>7</v>
      </c>
      <c r="B5" s="503" t="s">
        <v>43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5"/>
      <c r="P5" s="502"/>
    </row>
    <row r="6" spans="1:16" s="58" customFormat="1" ht="24">
      <c r="A6" s="59" t="s">
        <v>8</v>
      </c>
      <c r="B6" s="401" t="s">
        <v>361</v>
      </c>
      <c r="C6" s="402">
        <v>864</v>
      </c>
      <c r="D6" s="402">
        <v>550</v>
      </c>
      <c r="E6" s="402">
        <v>650</v>
      </c>
      <c r="F6" s="402">
        <v>650</v>
      </c>
      <c r="G6" s="402">
        <v>650</v>
      </c>
      <c r="H6" s="402">
        <v>814</v>
      </c>
      <c r="I6" s="402">
        <v>650</v>
      </c>
      <c r="J6" s="402">
        <v>550</v>
      </c>
      <c r="K6" s="402">
        <v>650</v>
      </c>
      <c r="L6" s="402">
        <v>650</v>
      </c>
      <c r="M6" s="402">
        <v>649</v>
      </c>
      <c r="N6" s="402">
        <v>649</v>
      </c>
      <c r="O6" s="403">
        <f aca="true" t="shared" si="0" ref="O6:O27">SUM(C6:N6)</f>
        <v>7976</v>
      </c>
      <c r="P6" s="502"/>
    </row>
    <row r="7" spans="1:16" s="61" customFormat="1" ht="24">
      <c r="A7" s="60" t="s">
        <v>9</v>
      </c>
      <c r="B7" s="404" t="s">
        <v>397</v>
      </c>
      <c r="C7" s="405">
        <v>3082</v>
      </c>
      <c r="D7" s="405">
        <v>2669</v>
      </c>
      <c r="E7" s="405">
        <v>29348</v>
      </c>
      <c r="F7" s="405">
        <v>7</v>
      </c>
      <c r="G7" s="405">
        <v>6</v>
      </c>
      <c r="H7" s="405">
        <v>7</v>
      </c>
      <c r="I7" s="405">
        <v>206</v>
      </c>
      <c r="J7" s="405">
        <v>6</v>
      </c>
      <c r="K7" s="405">
        <v>7</v>
      </c>
      <c r="L7" s="405">
        <v>6</v>
      </c>
      <c r="M7" s="405">
        <v>7</v>
      </c>
      <c r="N7" s="405">
        <v>206</v>
      </c>
      <c r="O7" s="406">
        <f t="shared" si="0"/>
        <v>35557</v>
      </c>
      <c r="P7" s="502"/>
    </row>
    <row r="8" spans="1:16" s="61" customFormat="1" ht="24">
      <c r="A8" s="60" t="s">
        <v>10</v>
      </c>
      <c r="B8" s="407" t="s">
        <v>398</v>
      </c>
      <c r="C8" s="408"/>
      <c r="D8" s="408"/>
      <c r="E8" s="408">
        <v>6770</v>
      </c>
      <c r="F8" s="408"/>
      <c r="G8" s="408"/>
      <c r="H8" s="408"/>
      <c r="I8" s="408"/>
      <c r="J8" s="408"/>
      <c r="K8" s="408"/>
      <c r="L8" s="408"/>
      <c r="M8" s="408"/>
      <c r="N8" s="408"/>
      <c r="O8" s="409">
        <f t="shared" si="0"/>
        <v>6770</v>
      </c>
      <c r="P8" s="502"/>
    </row>
    <row r="9" spans="1:16" s="61" customFormat="1" ht="13.5" customHeight="1">
      <c r="A9" s="60" t="s">
        <v>11</v>
      </c>
      <c r="B9" s="410" t="s">
        <v>129</v>
      </c>
      <c r="C9" s="405"/>
      <c r="D9" s="405"/>
      <c r="E9" s="405">
        <v>10716</v>
      </c>
      <c r="F9" s="405"/>
      <c r="G9" s="405">
        <v>1308</v>
      </c>
      <c r="H9" s="405"/>
      <c r="I9" s="405"/>
      <c r="J9" s="405">
        <v>1309</v>
      </c>
      <c r="K9" s="405">
        <v>6667</v>
      </c>
      <c r="L9" s="405"/>
      <c r="M9" s="405"/>
      <c r="N9" s="405"/>
      <c r="O9" s="406">
        <f t="shared" si="0"/>
        <v>20000</v>
      </c>
      <c r="P9" s="502"/>
    </row>
    <row r="10" spans="1:16" s="61" customFormat="1" ht="13.5" customHeight="1">
      <c r="A10" s="60" t="s">
        <v>12</v>
      </c>
      <c r="B10" s="410" t="s">
        <v>399</v>
      </c>
      <c r="C10" s="405">
        <v>71</v>
      </c>
      <c r="D10" s="405">
        <v>84</v>
      </c>
      <c r="E10" s="405">
        <v>89</v>
      </c>
      <c r="F10" s="405">
        <v>97</v>
      </c>
      <c r="G10" s="405">
        <v>116</v>
      </c>
      <c r="H10" s="405">
        <v>167</v>
      </c>
      <c r="I10" s="405">
        <v>212</v>
      </c>
      <c r="J10" s="405">
        <v>269</v>
      </c>
      <c r="K10" s="405">
        <v>317</v>
      </c>
      <c r="L10" s="405">
        <v>7656</v>
      </c>
      <c r="M10" s="405">
        <v>168</v>
      </c>
      <c r="N10" s="405">
        <v>127</v>
      </c>
      <c r="O10" s="406">
        <f t="shared" si="0"/>
        <v>9373</v>
      </c>
      <c r="P10" s="502"/>
    </row>
    <row r="11" spans="1:16" s="61" customFormat="1" ht="13.5" customHeight="1">
      <c r="A11" s="60" t="s">
        <v>13</v>
      </c>
      <c r="B11" s="410" t="s">
        <v>0</v>
      </c>
      <c r="C11" s="405"/>
      <c r="D11" s="405"/>
      <c r="E11" s="405"/>
      <c r="F11" s="405"/>
      <c r="G11" s="405"/>
      <c r="H11" s="405"/>
      <c r="I11" s="405">
        <v>4700</v>
      </c>
      <c r="J11" s="405"/>
      <c r="K11" s="405"/>
      <c r="L11" s="405"/>
      <c r="M11" s="405"/>
      <c r="N11" s="405"/>
      <c r="O11" s="406">
        <f t="shared" si="0"/>
        <v>4700</v>
      </c>
      <c r="P11" s="502"/>
    </row>
    <row r="12" spans="1:16" s="61" customFormat="1" ht="13.5" customHeight="1">
      <c r="A12" s="60" t="s">
        <v>14</v>
      </c>
      <c r="B12" s="410" t="s">
        <v>363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6">
        <f t="shared" si="0"/>
        <v>0</v>
      </c>
      <c r="P12" s="502"/>
    </row>
    <row r="13" spans="1:16" s="61" customFormat="1" ht="24">
      <c r="A13" s="60" t="s">
        <v>15</v>
      </c>
      <c r="B13" s="404" t="s">
        <v>395</v>
      </c>
      <c r="C13" s="405">
        <v>5443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6">
        <f t="shared" si="0"/>
        <v>5443</v>
      </c>
      <c r="P13" s="502"/>
    </row>
    <row r="14" spans="1:16" s="61" customFormat="1" ht="13.5" customHeight="1" thickBot="1">
      <c r="A14" s="60" t="s">
        <v>16</v>
      </c>
      <c r="B14" s="410" t="s">
        <v>1</v>
      </c>
      <c r="C14" s="405">
        <v>10941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6">
        <f t="shared" si="0"/>
        <v>10941</v>
      </c>
      <c r="P14" s="502"/>
    </row>
    <row r="15" spans="1:16" s="58" customFormat="1" ht="15.75" customHeight="1" thickBot="1">
      <c r="A15" s="57" t="s">
        <v>17</v>
      </c>
      <c r="B15" s="14" t="s">
        <v>90</v>
      </c>
      <c r="C15" s="411">
        <f aca="true" t="shared" si="1" ref="C15:N15">SUM(C6:C14)</f>
        <v>20401</v>
      </c>
      <c r="D15" s="411">
        <f t="shared" si="1"/>
        <v>3303</v>
      </c>
      <c r="E15" s="411">
        <f t="shared" si="1"/>
        <v>47573</v>
      </c>
      <c r="F15" s="411">
        <f t="shared" si="1"/>
        <v>754</v>
      </c>
      <c r="G15" s="411">
        <f t="shared" si="1"/>
        <v>2080</v>
      </c>
      <c r="H15" s="411">
        <f t="shared" si="1"/>
        <v>988</v>
      </c>
      <c r="I15" s="411">
        <f t="shared" si="1"/>
        <v>5768</v>
      </c>
      <c r="J15" s="411">
        <f t="shared" si="1"/>
        <v>2134</v>
      </c>
      <c r="K15" s="411">
        <f t="shared" si="1"/>
        <v>7641</v>
      </c>
      <c r="L15" s="411">
        <f t="shared" si="1"/>
        <v>8312</v>
      </c>
      <c r="M15" s="411">
        <f t="shared" si="1"/>
        <v>824</v>
      </c>
      <c r="N15" s="411">
        <f t="shared" si="1"/>
        <v>982</v>
      </c>
      <c r="O15" s="412">
        <f>SUM(C15:N15)</f>
        <v>100760</v>
      </c>
      <c r="P15" s="502"/>
    </row>
    <row r="16" spans="1:16" s="58" customFormat="1" ht="15" customHeight="1" thickBot="1">
      <c r="A16" s="57" t="s">
        <v>18</v>
      </c>
      <c r="B16" s="503" t="s">
        <v>45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5"/>
      <c r="P16" s="502"/>
    </row>
    <row r="17" spans="1:16" s="61" customFormat="1" ht="13.5" customHeight="1">
      <c r="A17" s="62" t="s">
        <v>19</v>
      </c>
      <c r="B17" s="413" t="s">
        <v>49</v>
      </c>
      <c r="C17" s="408">
        <v>3531</v>
      </c>
      <c r="D17" s="408">
        <v>3700</v>
      </c>
      <c r="E17" s="408">
        <v>20672</v>
      </c>
      <c r="F17" s="408">
        <v>659</v>
      </c>
      <c r="G17" s="408">
        <v>658</v>
      </c>
      <c r="H17" s="408">
        <v>659</v>
      </c>
      <c r="I17" s="408">
        <v>658</v>
      </c>
      <c r="J17" s="408">
        <v>660</v>
      </c>
      <c r="K17" s="408">
        <v>658</v>
      </c>
      <c r="L17" s="408">
        <v>660</v>
      </c>
      <c r="M17" s="408">
        <v>1385</v>
      </c>
      <c r="N17" s="408">
        <v>760</v>
      </c>
      <c r="O17" s="409">
        <f t="shared" si="0"/>
        <v>34660</v>
      </c>
      <c r="P17" s="502"/>
    </row>
    <row r="18" spans="1:16" s="61" customFormat="1" ht="27" customHeight="1">
      <c r="A18" s="60" t="s">
        <v>20</v>
      </c>
      <c r="B18" s="404" t="s">
        <v>138</v>
      </c>
      <c r="C18" s="405">
        <v>953</v>
      </c>
      <c r="D18" s="405">
        <v>814</v>
      </c>
      <c r="E18" s="405">
        <v>2354</v>
      </c>
      <c r="F18" s="405">
        <v>146</v>
      </c>
      <c r="G18" s="405">
        <v>145</v>
      </c>
      <c r="H18" s="405">
        <v>146</v>
      </c>
      <c r="I18" s="405">
        <v>145</v>
      </c>
      <c r="J18" s="405">
        <v>146</v>
      </c>
      <c r="K18" s="405">
        <v>145</v>
      </c>
      <c r="L18" s="405">
        <v>146</v>
      </c>
      <c r="M18" s="405">
        <v>304</v>
      </c>
      <c r="N18" s="405">
        <v>153</v>
      </c>
      <c r="O18" s="406">
        <f t="shared" si="0"/>
        <v>5597</v>
      </c>
      <c r="P18" s="502"/>
    </row>
    <row r="19" spans="1:16" s="61" customFormat="1" ht="13.5" customHeight="1">
      <c r="A19" s="60" t="s">
        <v>21</v>
      </c>
      <c r="B19" s="410" t="s">
        <v>111</v>
      </c>
      <c r="C19" s="405">
        <v>1903</v>
      </c>
      <c r="D19" s="405">
        <v>1960</v>
      </c>
      <c r="E19" s="405">
        <v>5725</v>
      </c>
      <c r="F19" s="405">
        <v>1141</v>
      </c>
      <c r="G19" s="405">
        <v>1544</v>
      </c>
      <c r="H19" s="405">
        <v>1904</v>
      </c>
      <c r="I19" s="405">
        <v>1333</v>
      </c>
      <c r="J19" s="405">
        <v>1514</v>
      </c>
      <c r="K19" s="405">
        <v>1333</v>
      </c>
      <c r="L19" s="405">
        <v>1411</v>
      </c>
      <c r="M19" s="405">
        <v>1181</v>
      </c>
      <c r="N19" s="405">
        <v>983</v>
      </c>
      <c r="O19" s="406">
        <f t="shared" si="0"/>
        <v>21932</v>
      </c>
      <c r="P19" s="502"/>
    </row>
    <row r="20" spans="1:16" s="61" customFormat="1" ht="13.5" customHeight="1">
      <c r="A20" s="60" t="s">
        <v>22</v>
      </c>
      <c r="B20" s="410" t="s">
        <v>139</v>
      </c>
      <c r="C20" s="405">
        <v>198</v>
      </c>
      <c r="D20" s="405">
        <v>116</v>
      </c>
      <c r="E20" s="405">
        <v>36</v>
      </c>
      <c r="F20" s="405">
        <v>358</v>
      </c>
      <c r="G20" s="405">
        <v>46</v>
      </c>
      <c r="H20" s="405">
        <v>106</v>
      </c>
      <c r="I20" s="405">
        <v>43</v>
      </c>
      <c r="J20" s="405">
        <v>44</v>
      </c>
      <c r="K20" s="405">
        <v>106</v>
      </c>
      <c r="L20" s="405">
        <v>407</v>
      </c>
      <c r="M20" s="405">
        <v>44</v>
      </c>
      <c r="N20" s="405">
        <v>41</v>
      </c>
      <c r="O20" s="406">
        <f t="shared" si="0"/>
        <v>1545</v>
      </c>
      <c r="P20" s="502"/>
    </row>
    <row r="21" spans="1:16" s="61" customFormat="1" ht="13.5" customHeight="1">
      <c r="A21" s="60" t="s">
        <v>23</v>
      </c>
      <c r="B21" s="410" t="s">
        <v>2</v>
      </c>
      <c r="C21" s="405">
        <v>513</v>
      </c>
      <c r="D21" s="405">
        <v>409</v>
      </c>
      <c r="E21" s="405">
        <v>409</v>
      </c>
      <c r="F21" s="405">
        <v>409</v>
      </c>
      <c r="G21" s="405">
        <v>409</v>
      </c>
      <c r="H21" s="405">
        <v>409</v>
      </c>
      <c r="I21" s="405">
        <v>1481</v>
      </c>
      <c r="J21" s="405">
        <v>409</v>
      </c>
      <c r="K21" s="405">
        <v>409</v>
      </c>
      <c r="L21" s="405">
        <v>409</v>
      </c>
      <c r="M21" s="405">
        <v>409</v>
      </c>
      <c r="N21" s="405">
        <v>1173</v>
      </c>
      <c r="O21" s="406">
        <f t="shared" si="0"/>
        <v>6848</v>
      </c>
      <c r="P21" s="502"/>
    </row>
    <row r="22" spans="1:16" s="61" customFormat="1" ht="13.5" customHeight="1">
      <c r="A22" s="60" t="s">
        <v>24</v>
      </c>
      <c r="B22" s="410" t="s">
        <v>175</v>
      </c>
      <c r="C22" s="405"/>
      <c r="D22" s="405"/>
      <c r="E22" s="405">
        <v>7238</v>
      </c>
      <c r="F22" s="405"/>
      <c r="G22" s="405"/>
      <c r="H22" s="405"/>
      <c r="I22" s="405"/>
      <c r="J22" s="405">
        <v>7031</v>
      </c>
      <c r="K22" s="405"/>
      <c r="L22" s="405"/>
      <c r="M22" s="405"/>
      <c r="N22" s="405"/>
      <c r="O22" s="406">
        <f t="shared" si="0"/>
        <v>14269</v>
      </c>
      <c r="P22" s="502"/>
    </row>
    <row r="23" spans="1:16" s="61" customFormat="1" ht="15.75">
      <c r="A23" s="60" t="s">
        <v>25</v>
      </c>
      <c r="B23" s="404" t="s">
        <v>142</v>
      </c>
      <c r="C23" s="405"/>
      <c r="D23" s="405"/>
      <c r="E23" s="405">
        <v>580</v>
      </c>
      <c r="F23" s="405"/>
      <c r="G23" s="405"/>
      <c r="H23" s="405"/>
      <c r="I23" s="405"/>
      <c r="J23" s="405"/>
      <c r="K23" s="405"/>
      <c r="L23" s="405"/>
      <c r="M23" s="405">
        <v>11209</v>
      </c>
      <c r="N23" s="405"/>
      <c r="O23" s="406">
        <f t="shared" si="0"/>
        <v>11789</v>
      </c>
      <c r="P23" s="502"/>
    </row>
    <row r="24" spans="1:16" s="61" customFormat="1" ht="13.5" customHeight="1">
      <c r="A24" s="60" t="s">
        <v>26</v>
      </c>
      <c r="B24" s="410" t="s">
        <v>178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>
        <f t="shared" si="0"/>
        <v>0</v>
      </c>
      <c r="P24" s="502"/>
    </row>
    <row r="25" spans="1:16" s="61" customFormat="1" ht="13.5" customHeight="1">
      <c r="A25" s="60" t="s">
        <v>27</v>
      </c>
      <c r="B25" s="410" t="s">
        <v>416</v>
      </c>
      <c r="C25" s="405"/>
      <c r="D25" s="405"/>
      <c r="E25" s="405"/>
      <c r="F25" s="405"/>
      <c r="G25" s="405"/>
      <c r="H25" s="405">
        <v>3808</v>
      </c>
      <c r="I25" s="405"/>
      <c r="J25" s="405"/>
      <c r="K25" s="405"/>
      <c r="L25" s="405"/>
      <c r="M25" s="405"/>
      <c r="N25" s="405"/>
      <c r="O25" s="406">
        <f>SUM(C25:N25)</f>
        <v>3808</v>
      </c>
      <c r="P25" s="502"/>
    </row>
    <row r="26" spans="1:16" s="61" customFormat="1" ht="13.5" customHeight="1" thickBot="1">
      <c r="A26" s="60" t="s">
        <v>28</v>
      </c>
      <c r="B26" s="410" t="s">
        <v>3</v>
      </c>
      <c r="C26" s="405">
        <v>312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6">
        <f t="shared" si="0"/>
        <v>312</v>
      </c>
      <c r="P26" s="502"/>
    </row>
    <row r="27" spans="1:16" s="58" customFormat="1" ht="15.75" customHeight="1" thickBot="1">
      <c r="A27" s="63" t="s">
        <v>29</v>
      </c>
      <c r="B27" s="14" t="s">
        <v>91</v>
      </c>
      <c r="C27" s="411">
        <f aca="true" t="shared" si="2" ref="C27:N27">SUM(C17:C26)</f>
        <v>7410</v>
      </c>
      <c r="D27" s="411">
        <f t="shared" si="2"/>
        <v>6999</v>
      </c>
      <c r="E27" s="411">
        <f t="shared" si="2"/>
        <v>37014</v>
      </c>
      <c r="F27" s="411">
        <f t="shared" si="2"/>
        <v>2713</v>
      </c>
      <c r="G27" s="411">
        <f t="shared" si="2"/>
        <v>2802</v>
      </c>
      <c r="H27" s="411">
        <f t="shared" si="2"/>
        <v>7032</v>
      </c>
      <c r="I27" s="411">
        <f t="shared" si="2"/>
        <v>3660</v>
      </c>
      <c r="J27" s="411">
        <f t="shared" si="2"/>
        <v>9804</v>
      </c>
      <c r="K27" s="411">
        <f t="shared" si="2"/>
        <v>2651</v>
      </c>
      <c r="L27" s="411">
        <f t="shared" si="2"/>
        <v>3033</v>
      </c>
      <c r="M27" s="411">
        <f t="shared" si="2"/>
        <v>14532</v>
      </c>
      <c r="N27" s="411">
        <f t="shared" si="2"/>
        <v>3110</v>
      </c>
      <c r="O27" s="412">
        <f t="shared" si="0"/>
        <v>100760</v>
      </c>
      <c r="P27" s="502"/>
    </row>
    <row r="28" spans="1:16" ht="16.5" thickBot="1">
      <c r="A28" s="63" t="s">
        <v>30</v>
      </c>
      <c r="B28" s="165" t="s">
        <v>92</v>
      </c>
      <c r="C28" s="414">
        <f aca="true" t="shared" si="3" ref="C28:O28">C15-C27</f>
        <v>12991</v>
      </c>
      <c r="D28" s="414">
        <f t="shared" si="3"/>
        <v>-3696</v>
      </c>
      <c r="E28" s="414">
        <f t="shared" si="3"/>
        <v>10559</v>
      </c>
      <c r="F28" s="414">
        <f t="shared" si="3"/>
        <v>-1959</v>
      </c>
      <c r="G28" s="414">
        <f t="shared" si="3"/>
        <v>-722</v>
      </c>
      <c r="H28" s="414">
        <f t="shared" si="3"/>
        <v>-6044</v>
      </c>
      <c r="I28" s="414">
        <f t="shared" si="3"/>
        <v>2108</v>
      </c>
      <c r="J28" s="414">
        <f t="shared" si="3"/>
        <v>-7670</v>
      </c>
      <c r="K28" s="414">
        <f t="shared" si="3"/>
        <v>4990</v>
      </c>
      <c r="L28" s="414">
        <f t="shared" si="3"/>
        <v>5279</v>
      </c>
      <c r="M28" s="414">
        <f t="shared" si="3"/>
        <v>-13708</v>
      </c>
      <c r="N28" s="414">
        <f t="shared" si="3"/>
        <v>-2128</v>
      </c>
      <c r="O28" s="415">
        <f t="shared" si="3"/>
        <v>0</v>
      </c>
      <c r="P28" s="502"/>
    </row>
    <row r="29" spans="1:16" ht="16.5" thickBot="1">
      <c r="A29" s="63" t="s">
        <v>31</v>
      </c>
      <c r="B29" s="416" t="s">
        <v>430</v>
      </c>
      <c r="C29" s="417" t="s">
        <v>437</v>
      </c>
      <c r="D29" s="417" t="s">
        <v>438</v>
      </c>
      <c r="E29" s="417" t="s">
        <v>446</v>
      </c>
      <c r="F29" s="417" t="s">
        <v>447</v>
      </c>
      <c r="G29" s="417" t="s">
        <v>448</v>
      </c>
      <c r="H29" s="417" t="s">
        <v>449</v>
      </c>
      <c r="I29" s="417" t="s">
        <v>450</v>
      </c>
      <c r="J29" s="417" t="s">
        <v>451</v>
      </c>
      <c r="K29" s="417" t="s">
        <v>452</v>
      </c>
      <c r="L29" s="417" t="s">
        <v>453</v>
      </c>
      <c r="M29" s="417" t="s">
        <v>454</v>
      </c>
      <c r="N29" s="417">
        <v>0</v>
      </c>
      <c r="O29" s="418"/>
      <c r="P29" s="502"/>
    </row>
    <row r="30" spans="2:16" ht="15.75">
      <c r="B30" s="65"/>
      <c r="C30" s="66"/>
      <c r="D30" s="66"/>
      <c r="O30" s="64"/>
      <c r="P30" s="502"/>
    </row>
    <row r="31" spans="15:16" ht="15.75">
      <c r="O31" s="64"/>
      <c r="P31" s="502"/>
    </row>
    <row r="32" spans="15:16" ht="15.75">
      <c r="O32" s="64"/>
      <c r="P32" s="64"/>
    </row>
    <row r="33" spans="15:16" ht="15.75">
      <c r="O33" s="64"/>
      <c r="P33" s="64"/>
    </row>
    <row r="34" spans="15:16" ht="15.75">
      <c r="O34" s="64"/>
      <c r="P34" s="64"/>
    </row>
    <row r="35" spans="15:16" ht="15.75">
      <c r="O35" s="64"/>
      <c r="P35" s="64"/>
    </row>
    <row r="36" spans="15:16" ht="15.75">
      <c r="O36" s="64"/>
      <c r="P36" s="64"/>
    </row>
    <row r="37" spans="15:16" ht="15.75">
      <c r="O37" s="64"/>
      <c r="P37" s="64"/>
    </row>
    <row r="38" spans="15:16" ht="15.75">
      <c r="O38" s="64"/>
      <c r="P38" s="64"/>
    </row>
    <row r="39" spans="15:16" ht="15.75">
      <c r="O39" s="64"/>
      <c r="P39" s="64"/>
    </row>
    <row r="40" spans="15:16" ht="15.75">
      <c r="O40" s="64"/>
      <c r="P40" s="64"/>
    </row>
    <row r="41" spans="15:16" ht="15.75">
      <c r="O41" s="64"/>
      <c r="P41" s="64"/>
    </row>
    <row r="42" spans="15:16" ht="15.75">
      <c r="O42" s="64"/>
      <c r="P42" s="64"/>
    </row>
    <row r="43" spans="15:16" ht="15.75">
      <c r="O43" s="64"/>
      <c r="P43" s="64"/>
    </row>
    <row r="44" spans="15:16" ht="15.75">
      <c r="O44" s="64"/>
      <c r="P44" s="64"/>
    </row>
    <row r="45" spans="15:16" ht="15.75">
      <c r="O45" s="64"/>
      <c r="P45" s="64"/>
    </row>
    <row r="46" spans="15:16" ht="15.75">
      <c r="O46" s="64"/>
      <c r="P46" s="64"/>
    </row>
    <row r="47" spans="15:16" ht="15.75">
      <c r="O47" s="64"/>
      <c r="P47" s="64"/>
    </row>
    <row r="48" spans="15:16" ht="15.75">
      <c r="O48" s="64"/>
      <c r="P48" s="64"/>
    </row>
    <row r="49" spans="15:16" ht="15.75">
      <c r="O49" s="64"/>
      <c r="P49" s="64"/>
    </row>
    <row r="50" spans="15:16" ht="15.75">
      <c r="O50" s="64"/>
      <c r="P50" s="64"/>
    </row>
    <row r="51" spans="15:16" ht="15.75">
      <c r="O51" s="64"/>
      <c r="P51" s="64"/>
    </row>
    <row r="52" spans="15:16" ht="15.75">
      <c r="O52" s="64"/>
      <c r="P52" s="64"/>
    </row>
    <row r="53" spans="15:16" ht="15.75">
      <c r="O53" s="64"/>
      <c r="P53" s="64"/>
    </row>
    <row r="54" spans="15:16" ht="15.75">
      <c r="O54" s="64"/>
      <c r="P54" s="64"/>
    </row>
    <row r="55" spans="15:16" ht="15.75">
      <c r="O55" s="64"/>
      <c r="P55" s="64"/>
    </row>
    <row r="56" spans="15:16" ht="15.75">
      <c r="O56" s="64"/>
      <c r="P56" s="64"/>
    </row>
    <row r="57" spans="15:16" ht="15.75">
      <c r="O57" s="64"/>
      <c r="P57" s="64"/>
    </row>
    <row r="58" spans="15:16" ht="15.75">
      <c r="O58" s="64"/>
      <c r="P58" s="64"/>
    </row>
    <row r="59" spans="15:16" ht="15.75">
      <c r="O59" s="64"/>
      <c r="P59" s="64"/>
    </row>
    <row r="60" spans="15:16" ht="15.75">
      <c r="O60" s="64"/>
      <c r="P60" s="64"/>
    </row>
    <row r="61" spans="15:16" ht="15.75">
      <c r="O61" s="64"/>
      <c r="P61" s="64"/>
    </row>
    <row r="62" spans="15:16" ht="15.75">
      <c r="O62" s="64"/>
      <c r="P62" s="64"/>
    </row>
    <row r="63" spans="15:16" ht="15.75">
      <c r="O63" s="64"/>
      <c r="P63" s="64"/>
    </row>
    <row r="64" spans="15:16" ht="15.75">
      <c r="O64" s="64"/>
      <c r="P64" s="64"/>
    </row>
    <row r="65" spans="15:16" ht="15.75">
      <c r="O65" s="64"/>
      <c r="P65" s="64"/>
    </row>
    <row r="66" spans="15:16" ht="15.75">
      <c r="O66" s="64"/>
      <c r="P66" s="64"/>
    </row>
    <row r="67" spans="15:16" ht="15.75">
      <c r="O67" s="64"/>
      <c r="P67" s="64"/>
    </row>
    <row r="68" spans="15:16" ht="15.75">
      <c r="O68" s="64"/>
      <c r="P68" s="64"/>
    </row>
    <row r="69" spans="15:16" ht="15.75">
      <c r="O69" s="64"/>
      <c r="P69" s="64"/>
    </row>
    <row r="70" spans="15:16" ht="15.75">
      <c r="O70" s="64"/>
      <c r="P70" s="64"/>
    </row>
    <row r="71" spans="15:16" ht="15.75">
      <c r="O71" s="64"/>
      <c r="P71" s="64"/>
    </row>
    <row r="72" spans="15:16" ht="15.75">
      <c r="O72" s="64"/>
      <c r="P72" s="64"/>
    </row>
    <row r="73" spans="15:16" ht="15.75">
      <c r="O73" s="64"/>
      <c r="P73" s="64"/>
    </row>
    <row r="74" spans="15:16" ht="15.75">
      <c r="O74" s="64"/>
      <c r="P74" s="64"/>
    </row>
    <row r="75" spans="15:16" ht="15.75">
      <c r="O75" s="64"/>
      <c r="P75" s="64"/>
    </row>
    <row r="76" spans="15:16" ht="15.75">
      <c r="O76" s="64"/>
      <c r="P76" s="64"/>
    </row>
    <row r="77" spans="15:16" ht="15.75">
      <c r="O77" s="64"/>
      <c r="P77" s="64"/>
    </row>
    <row r="78" spans="15:16" ht="15.75">
      <c r="O78" s="64"/>
      <c r="P78" s="64"/>
    </row>
    <row r="79" spans="15:16" ht="15.75">
      <c r="O79" s="64"/>
      <c r="P79" s="64"/>
    </row>
    <row r="80" spans="15:16" ht="15.75">
      <c r="O80" s="64"/>
      <c r="P80" s="64"/>
    </row>
    <row r="81" spans="15:16" ht="15.75">
      <c r="O81" s="64"/>
      <c r="P81" s="64"/>
    </row>
    <row r="82" spans="15:16" ht="15.75">
      <c r="O82" s="64"/>
      <c r="P82" s="64"/>
    </row>
    <row r="83" spans="15:16" ht="15.75">
      <c r="O83" s="64"/>
      <c r="P83" s="64"/>
    </row>
  </sheetData>
  <sheetProtection/>
  <mergeCells count="5">
    <mergeCell ref="P1:P31"/>
    <mergeCell ref="B5:O5"/>
    <mergeCell ref="B16:O16"/>
    <mergeCell ref="A1:O1"/>
    <mergeCell ref="A3:A4"/>
  </mergeCells>
  <printOptions horizontalCentered="1"/>
  <pageMargins left="0.7874015748031497" right="0.165" top="1.06875" bottom="0.984251968503937" header="0.7874015748031497" footer="0.7874015748031497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4"/>
  <sheetViews>
    <sheetView view="pageBreakPreview" zoomScaleNormal="120" zoomScaleSheetLayoutView="100" workbookViewId="0" topLeftCell="A1">
      <selection activeCell="G7" sqref="G7"/>
    </sheetView>
  </sheetViews>
  <sheetFormatPr defaultColWidth="9.375" defaultRowHeight="12.75"/>
  <cols>
    <col min="1" max="1" width="9.50390625" style="198" customWidth="1"/>
    <col min="2" max="2" width="53.625" style="198" customWidth="1"/>
    <col min="3" max="3" width="16.625" style="199" customWidth="1"/>
    <col min="4" max="4" width="15.875" style="199" customWidth="1"/>
    <col min="5" max="16384" width="9.375" style="212" customWidth="1"/>
  </cols>
  <sheetData>
    <row r="1" ht="66" customHeight="1">
      <c r="D1" s="212"/>
    </row>
    <row r="2" spans="1:4" ht="15.75" hidden="1">
      <c r="A2" s="434" t="s">
        <v>428</v>
      </c>
      <c r="B2" s="435"/>
      <c r="C2" s="435"/>
      <c r="D2" s="212"/>
    </row>
    <row r="3" spans="1:4" ht="4.5" customHeight="1">
      <c r="A3" s="435"/>
      <c r="B3" s="435"/>
      <c r="C3" s="435"/>
      <c r="D3" s="212"/>
    </row>
    <row r="4" spans="1:4" ht="4.5" customHeight="1" hidden="1">
      <c r="A4" s="435"/>
      <c r="B4" s="435"/>
      <c r="C4" s="435"/>
      <c r="D4" s="212"/>
    </row>
    <row r="5" spans="1:4" ht="30" customHeight="1">
      <c r="A5" s="437" t="s">
        <v>464</v>
      </c>
      <c r="B5" s="438"/>
      <c r="C5" s="439"/>
      <c r="D5" s="421"/>
    </row>
    <row r="6" spans="1:4" ht="15" customHeight="1" thickBot="1">
      <c r="A6" s="245"/>
      <c r="B6" s="440" t="s">
        <v>465</v>
      </c>
      <c r="C6" s="441"/>
      <c r="D6" s="441"/>
    </row>
    <row r="7" spans="1:4" ht="36.75" thickBot="1">
      <c r="A7" s="7" t="s">
        <v>55</v>
      </c>
      <c r="B7" s="8" t="s">
        <v>6</v>
      </c>
      <c r="C7" s="15" t="s">
        <v>439</v>
      </c>
      <c r="D7" s="254" t="s">
        <v>440</v>
      </c>
    </row>
    <row r="8" spans="1:4" s="213" customFormat="1" ht="12" thickBot="1">
      <c r="A8" s="209" t="s">
        <v>409</v>
      </c>
      <c r="B8" s="210" t="s">
        <v>410</v>
      </c>
      <c r="C8" s="211" t="s">
        <v>411</v>
      </c>
      <c r="D8" s="255" t="s">
        <v>412</v>
      </c>
    </row>
    <row r="9" spans="1:4" s="214" customFormat="1" ht="12" customHeight="1" thickBot="1">
      <c r="A9" s="300" t="s">
        <v>7</v>
      </c>
      <c r="B9" s="301" t="s">
        <v>203</v>
      </c>
      <c r="C9" s="302">
        <f>+C10+C11+C12+C13+C14+C15</f>
        <v>7812</v>
      </c>
      <c r="D9" s="303">
        <f>+D10+D11+D12+D13+D14+D15</f>
        <v>7976</v>
      </c>
    </row>
    <row r="10" spans="1:4" s="214" customFormat="1" ht="12" customHeight="1">
      <c r="A10" s="304" t="s">
        <v>79</v>
      </c>
      <c r="B10" s="305" t="s">
        <v>204</v>
      </c>
      <c r="C10" s="306">
        <v>4112</v>
      </c>
      <c r="D10" s="307">
        <v>4112</v>
      </c>
    </row>
    <row r="11" spans="1:4" s="214" customFormat="1" ht="12" customHeight="1">
      <c r="A11" s="308" t="s">
        <v>80</v>
      </c>
      <c r="B11" s="309" t="s">
        <v>205</v>
      </c>
      <c r="C11" s="310"/>
      <c r="D11" s="307"/>
    </row>
    <row r="12" spans="1:4" s="214" customFormat="1" ht="12" customHeight="1">
      <c r="A12" s="308" t="s">
        <v>81</v>
      </c>
      <c r="B12" s="309" t="s">
        <v>206</v>
      </c>
      <c r="C12" s="310">
        <v>2500</v>
      </c>
      <c r="D12" s="307">
        <v>2565</v>
      </c>
    </row>
    <row r="13" spans="1:4" s="214" customFormat="1" ht="12" customHeight="1">
      <c r="A13" s="308" t="s">
        <v>82</v>
      </c>
      <c r="B13" s="309" t="s">
        <v>207</v>
      </c>
      <c r="C13" s="310">
        <v>1200</v>
      </c>
      <c r="D13" s="307">
        <v>1200</v>
      </c>
    </row>
    <row r="14" spans="1:4" s="214" customFormat="1" ht="12" customHeight="1">
      <c r="A14" s="308" t="s">
        <v>119</v>
      </c>
      <c r="B14" s="309" t="s">
        <v>208</v>
      </c>
      <c r="C14" s="310"/>
      <c r="D14" s="307"/>
    </row>
    <row r="15" spans="1:4" s="214" customFormat="1" ht="12" customHeight="1" thickBot="1">
      <c r="A15" s="311" t="s">
        <v>83</v>
      </c>
      <c r="B15" s="312" t="s">
        <v>209</v>
      </c>
      <c r="C15" s="310"/>
      <c r="D15" s="313">
        <v>99</v>
      </c>
    </row>
    <row r="16" spans="1:4" s="214" customFormat="1" ht="12" customHeight="1" thickBot="1">
      <c r="A16" s="300" t="s">
        <v>8</v>
      </c>
      <c r="B16" s="314" t="s">
        <v>210</v>
      </c>
      <c r="C16" s="302">
        <f>+C17+C18+C19+C20+C21</f>
        <v>8878</v>
      </c>
      <c r="D16" s="315">
        <f>+D17+D18+D19+D20+D21</f>
        <v>35557</v>
      </c>
    </row>
    <row r="17" spans="1:4" s="214" customFormat="1" ht="12" customHeight="1">
      <c r="A17" s="304" t="s">
        <v>85</v>
      </c>
      <c r="B17" s="305" t="s">
        <v>211</v>
      </c>
      <c r="C17" s="306"/>
      <c r="D17" s="316"/>
    </row>
    <row r="18" spans="1:4" s="214" customFormat="1" ht="12" customHeight="1">
      <c r="A18" s="308" t="s">
        <v>86</v>
      </c>
      <c r="B18" s="309" t="s">
        <v>212</v>
      </c>
      <c r="C18" s="310"/>
      <c r="D18" s="307"/>
    </row>
    <row r="19" spans="1:4" s="214" customFormat="1" ht="12" customHeight="1">
      <c r="A19" s="308" t="s">
        <v>87</v>
      </c>
      <c r="B19" s="309" t="s">
        <v>400</v>
      </c>
      <c r="C19" s="310"/>
      <c r="D19" s="307"/>
    </row>
    <row r="20" spans="1:4" s="214" customFormat="1" ht="12" customHeight="1">
      <c r="A20" s="308" t="s">
        <v>88</v>
      </c>
      <c r="B20" s="309" t="s">
        <v>401</v>
      </c>
      <c r="C20" s="310"/>
      <c r="D20" s="307"/>
    </row>
    <row r="21" spans="1:4" s="214" customFormat="1" ht="12" customHeight="1">
      <c r="A21" s="308" t="s">
        <v>89</v>
      </c>
      <c r="B21" s="309" t="s">
        <v>213</v>
      </c>
      <c r="C21" s="310">
        <v>8878</v>
      </c>
      <c r="D21" s="307">
        <v>35557</v>
      </c>
    </row>
    <row r="22" spans="1:4" s="214" customFormat="1" ht="12" customHeight="1" thickBot="1">
      <c r="A22" s="311" t="s">
        <v>98</v>
      </c>
      <c r="B22" s="312" t="s">
        <v>214</v>
      </c>
      <c r="C22" s="317"/>
      <c r="D22" s="313"/>
    </row>
    <row r="23" spans="1:4" s="214" customFormat="1" ht="12" customHeight="1" thickBot="1">
      <c r="A23" s="300" t="s">
        <v>9</v>
      </c>
      <c r="B23" s="301" t="s">
        <v>215</v>
      </c>
      <c r="C23" s="302">
        <f>+C24+C25+C26+C27+C28</f>
        <v>0</v>
      </c>
      <c r="D23" s="315">
        <f>+D24+D25+D26+D27+D28</f>
        <v>6770</v>
      </c>
    </row>
    <row r="24" spans="1:4" s="214" customFormat="1" ht="12" customHeight="1">
      <c r="A24" s="304" t="s">
        <v>68</v>
      </c>
      <c r="B24" s="305" t="s">
        <v>216</v>
      </c>
      <c r="C24" s="306"/>
      <c r="D24" s="316"/>
    </row>
    <row r="25" spans="1:4" s="214" customFormat="1" ht="12" customHeight="1">
      <c r="A25" s="308" t="s">
        <v>69</v>
      </c>
      <c r="B25" s="309" t="s">
        <v>217</v>
      </c>
      <c r="C25" s="310"/>
      <c r="D25" s="307"/>
    </row>
    <row r="26" spans="1:4" s="214" customFormat="1" ht="12" customHeight="1">
      <c r="A26" s="308" t="s">
        <v>70</v>
      </c>
      <c r="B26" s="309" t="s">
        <v>402</v>
      </c>
      <c r="C26" s="310"/>
      <c r="D26" s="307"/>
    </row>
    <row r="27" spans="1:4" s="214" customFormat="1" ht="12" customHeight="1">
      <c r="A27" s="308" t="s">
        <v>71</v>
      </c>
      <c r="B27" s="309" t="s">
        <v>403</v>
      </c>
      <c r="C27" s="310"/>
      <c r="D27" s="307"/>
    </row>
    <row r="28" spans="1:4" s="214" customFormat="1" ht="12" customHeight="1">
      <c r="A28" s="308" t="s">
        <v>126</v>
      </c>
      <c r="B28" s="309" t="s">
        <v>218</v>
      </c>
      <c r="C28" s="310"/>
      <c r="D28" s="307">
        <v>6770</v>
      </c>
    </row>
    <row r="29" spans="1:4" s="214" customFormat="1" ht="12" customHeight="1" thickBot="1">
      <c r="A29" s="311" t="s">
        <v>127</v>
      </c>
      <c r="B29" s="312" t="s">
        <v>219</v>
      </c>
      <c r="C29" s="317"/>
      <c r="D29" s="313"/>
    </row>
    <row r="30" spans="1:4" s="214" customFormat="1" ht="12" customHeight="1" thickBot="1">
      <c r="A30" s="300" t="s">
        <v>128</v>
      </c>
      <c r="B30" s="301" t="s">
        <v>220</v>
      </c>
      <c r="C30" s="318">
        <f>+C31+C34+C35+C36</f>
        <v>20000</v>
      </c>
      <c r="D30" s="319">
        <f>+D31+D34+D35+D36</f>
        <v>20000</v>
      </c>
    </row>
    <row r="31" spans="1:4" s="214" customFormat="1" ht="12" customHeight="1">
      <c r="A31" s="304" t="s">
        <v>221</v>
      </c>
      <c r="B31" s="305" t="s">
        <v>227</v>
      </c>
      <c r="C31" s="320">
        <f>+C32+C33</f>
        <v>17400</v>
      </c>
      <c r="D31" s="321">
        <f>+D32+D33</f>
        <v>17400</v>
      </c>
    </row>
    <row r="32" spans="1:4" s="214" customFormat="1" ht="12" customHeight="1">
      <c r="A32" s="308" t="s">
        <v>222</v>
      </c>
      <c r="B32" s="309" t="s">
        <v>228</v>
      </c>
      <c r="C32" s="310">
        <v>400</v>
      </c>
      <c r="D32" s="307">
        <v>400</v>
      </c>
    </row>
    <row r="33" spans="1:4" s="214" customFormat="1" ht="12" customHeight="1">
      <c r="A33" s="308" t="s">
        <v>223</v>
      </c>
      <c r="B33" s="309" t="s">
        <v>229</v>
      </c>
      <c r="C33" s="310">
        <v>17000</v>
      </c>
      <c r="D33" s="307">
        <v>17000</v>
      </c>
    </row>
    <row r="34" spans="1:4" s="214" customFormat="1" ht="12" customHeight="1">
      <c r="A34" s="308" t="s">
        <v>224</v>
      </c>
      <c r="B34" s="309" t="s">
        <v>230</v>
      </c>
      <c r="C34" s="310">
        <v>1300</v>
      </c>
      <c r="D34" s="307">
        <v>1300</v>
      </c>
    </row>
    <row r="35" spans="1:4" s="214" customFormat="1" ht="12" customHeight="1">
      <c r="A35" s="308" t="s">
        <v>225</v>
      </c>
      <c r="B35" s="309" t="s">
        <v>231</v>
      </c>
      <c r="C35" s="310"/>
      <c r="D35" s="307"/>
    </row>
    <row r="36" spans="1:4" s="214" customFormat="1" ht="12" customHeight="1" thickBot="1">
      <c r="A36" s="311" t="s">
        <v>226</v>
      </c>
      <c r="B36" s="312" t="s">
        <v>232</v>
      </c>
      <c r="C36" s="317">
        <v>1300</v>
      </c>
      <c r="D36" s="313">
        <v>1300</v>
      </c>
    </row>
    <row r="37" spans="1:4" s="214" customFormat="1" ht="12" customHeight="1" thickBot="1">
      <c r="A37" s="300" t="s">
        <v>11</v>
      </c>
      <c r="B37" s="301" t="s">
        <v>233</v>
      </c>
      <c r="C37" s="302">
        <f>SUM(C38:C47)</f>
        <v>9372</v>
      </c>
      <c r="D37" s="315">
        <f>SUM(D38:D47)</f>
        <v>9373</v>
      </c>
    </row>
    <row r="38" spans="1:4" s="214" customFormat="1" ht="12" customHeight="1">
      <c r="A38" s="304" t="s">
        <v>72</v>
      </c>
      <c r="B38" s="305" t="s">
        <v>236</v>
      </c>
      <c r="C38" s="306">
        <v>1850</v>
      </c>
      <c r="D38" s="316">
        <v>1850</v>
      </c>
    </row>
    <row r="39" spans="1:4" s="214" customFormat="1" ht="12" customHeight="1">
      <c r="A39" s="308" t="s">
        <v>73</v>
      </c>
      <c r="B39" s="309" t="s">
        <v>237</v>
      </c>
      <c r="C39" s="310"/>
      <c r="D39" s="307"/>
    </row>
    <row r="40" spans="1:4" s="214" customFormat="1" ht="12" customHeight="1">
      <c r="A40" s="308" t="s">
        <v>74</v>
      </c>
      <c r="B40" s="309" t="s">
        <v>238</v>
      </c>
      <c r="C40" s="310"/>
      <c r="D40" s="307"/>
    </row>
    <row r="41" spans="1:4" s="214" customFormat="1" ht="12" customHeight="1">
      <c r="A41" s="308" t="s">
        <v>130</v>
      </c>
      <c r="B41" s="309" t="s">
        <v>239</v>
      </c>
      <c r="C41" s="310">
        <v>20</v>
      </c>
      <c r="D41" s="307">
        <v>20</v>
      </c>
    </row>
    <row r="42" spans="1:4" s="214" customFormat="1" ht="12" customHeight="1">
      <c r="A42" s="308" t="s">
        <v>131</v>
      </c>
      <c r="B42" s="309" t="s">
        <v>240</v>
      </c>
      <c r="C42" s="310"/>
      <c r="D42" s="307"/>
    </row>
    <row r="43" spans="1:4" s="214" customFormat="1" ht="12" customHeight="1">
      <c r="A43" s="308" t="s">
        <v>132</v>
      </c>
      <c r="B43" s="309" t="s">
        <v>241</v>
      </c>
      <c r="C43" s="310"/>
      <c r="D43" s="307"/>
    </row>
    <row r="44" spans="1:4" s="214" customFormat="1" ht="12" customHeight="1">
      <c r="A44" s="308" t="s">
        <v>133</v>
      </c>
      <c r="B44" s="309" t="s">
        <v>242</v>
      </c>
      <c r="C44" s="310"/>
      <c r="D44" s="307"/>
    </row>
    <row r="45" spans="1:4" s="214" customFormat="1" ht="12" customHeight="1">
      <c r="A45" s="308" t="s">
        <v>134</v>
      </c>
      <c r="B45" s="309" t="s">
        <v>243</v>
      </c>
      <c r="C45" s="310">
        <v>2</v>
      </c>
      <c r="D45" s="307">
        <v>3</v>
      </c>
    </row>
    <row r="46" spans="1:4" s="214" customFormat="1" ht="12" customHeight="1">
      <c r="A46" s="308" t="s">
        <v>234</v>
      </c>
      <c r="B46" s="309" t="s">
        <v>244</v>
      </c>
      <c r="C46" s="322"/>
      <c r="D46" s="323"/>
    </row>
    <row r="47" spans="1:4" s="214" customFormat="1" ht="12" customHeight="1" thickBot="1">
      <c r="A47" s="311" t="s">
        <v>235</v>
      </c>
      <c r="B47" s="312" t="s">
        <v>245</v>
      </c>
      <c r="C47" s="324">
        <v>7500</v>
      </c>
      <c r="D47" s="325">
        <v>7500</v>
      </c>
    </row>
    <row r="48" spans="1:4" s="214" customFormat="1" ht="12" customHeight="1" thickBot="1">
      <c r="A48" s="300" t="s">
        <v>12</v>
      </c>
      <c r="B48" s="301" t="s">
        <v>246</v>
      </c>
      <c r="C48" s="302">
        <f>SUM(C49:C53)</f>
        <v>4700</v>
      </c>
      <c r="D48" s="315">
        <f>SUM(D49:D53)</f>
        <v>4700</v>
      </c>
    </row>
    <row r="49" spans="1:4" s="214" customFormat="1" ht="12" customHeight="1">
      <c r="A49" s="304" t="s">
        <v>75</v>
      </c>
      <c r="B49" s="305" t="s">
        <v>250</v>
      </c>
      <c r="C49" s="326"/>
      <c r="D49" s="327"/>
    </row>
    <row r="50" spans="1:4" s="214" customFormat="1" ht="12" customHeight="1">
      <c r="A50" s="308" t="s">
        <v>76</v>
      </c>
      <c r="B50" s="309" t="s">
        <v>251</v>
      </c>
      <c r="C50" s="322">
        <v>4000</v>
      </c>
      <c r="D50" s="323">
        <v>4000</v>
      </c>
    </row>
    <row r="51" spans="1:4" s="214" customFormat="1" ht="12" customHeight="1">
      <c r="A51" s="308" t="s">
        <v>247</v>
      </c>
      <c r="B51" s="309" t="s">
        <v>252</v>
      </c>
      <c r="C51" s="322">
        <v>700</v>
      </c>
      <c r="D51" s="323">
        <v>700</v>
      </c>
    </row>
    <row r="52" spans="1:4" s="214" customFormat="1" ht="12" customHeight="1">
      <c r="A52" s="308" t="s">
        <v>248</v>
      </c>
      <c r="B52" s="309" t="s">
        <v>253</v>
      </c>
      <c r="C52" s="322"/>
      <c r="D52" s="323"/>
    </row>
    <row r="53" spans="1:4" s="214" customFormat="1" ht="12" customHeight="1" thickBot="1">
      <c r="A53" s="311" t="s">
        <v>249</v>
      </c>
      <c r="B53" s="312" t="s">
        <v>254</v>
      </c>
      <c r="C53" s="324"/>
      <c r="D53" s="325"/>
    </row>
    <row r="54" spans="1:4" s="214" customFormat="1" ht="12" customHeight="1" thickBot="1">
      <c r="A54" s="300" t="s">
        <v>135</v>
      </c>
      <c r="B54" s="301" t="s">
        <v>255</v>
      </c>
      <c r="C54" s="302">
        <f>SUM(C55:C57)</f>
        <v>0</v>
      </c>
      <c r="D54" s="315">
        <f>SUM(D55:D57)</f>
        <v>0</v>
      </c>
    </row>
    <row r="55" spans="1:4" s="214" customFormat="1" ht="12" customHeight="1">
      <c r="A55" s="304" t="s">
        <v>77</v>
      </c>
      <c r="B55" s="305" t="s">
        <v>256</v>
      </c>
      <c r="C55" s="306"/>
      <c r="D55" s="316"/>
    </row>
    <row r="56" spans="1:4" s="214" customFormat="1" ht="12" customHeight="1">
      <c r="A56" s="308" t="s">
        <v>78</v>
      </c>
      <c r="B56" s="309" t="s">
        <v>257</v>
      </c>
      <c r="C56" s="310"/>
      <c r="D56" s="307"/>
    </row>
    <row r="57" spans="1:4" s="214" customFormat="1" ht="12" customHeight="1">
      <c r="A57" s="308" t="s">
        <v>260</v>
      </c>
      <c r="B57" s="309" t="s">
        <v>258</v>
      </c>
      <c r="C57" s="310"/>
      <c r="D57" s="307"/>
    </row>
    <row r="58" spans="1:4" s="214" customFormat="1" ht="12" customHeight="1" thickBot="1">
      <c r="A58" s="311" t="s">
        <v>261</v>
      </c>
      <c r="B58" s="312" t="s">
        <v>259</v>
      </c>
      <c r="C58" s="317"/>
      <c r="D58" s="313"/>
    </row>
    <row r="59" spans="1:4" s="214" customFormat="1" ht="12" customHeight="1" thickBot="1">
      <c r="A59" s="300" t="s">
        <v>14</v>
      </c>
      <c r="B59" s="314" t="s">
        <v>262</v>
      </c>
      <c r="C59" s="302">
        <f>SUM(C60:C62)</f>
        <v>0</v>
      </c>
      <c r="D59" s="315">
        <f>SUM(D60:D62)</f>
        <v>5443</v>
      </c>
    </row>
    <row r="60" spans="1:4" s="214" customFormat="1" ht="12" customHeight="1">
      <c r="A60" s="304" t="s">
        <v>136</v>
      </c>
      <c r="B60" s="305" t="s">
        <v>264</v>
      </c>
      <c r="C60" s="322"/>
      <c r="D60" s="327"/>
    </row>
    <row r="61" spans="1:4" s="214" customFormat="1" ht="12" customHeight="1">
      <c r="A61" s="308" t="s">
        <v>137</v>
      </c>
      <c r="B61" s="309" t="s">
        <v>405</v>
      </c>
      <c r="C61" s="322"/>
      <c r="D61" s="323"/>
    </row>
    <row r="62" spans="1:4" s="214" customFormat="1" ht="12" customHeight="1">
      <c r="A62" s="308" t="s">
        <v>177</v>
      </c>
      <c r="B62" s="309" t="s">
        <v>265</v>
      </c>
      <c r="C62" s="322"/>
      <c r="D62" s="323">
        <v>5443</v>
      </c>
    </row>
    <row r="63" spans="1:4" s="214" customFormat="1" ht="12" customHeight="1" thickBot="1">
      <c r="A63" s="311" t="s">
        <v>263</v>
      </c>
      <c r="B63" s="312" t="s">
        <v>266</v>
      </c>
      <c r="C63" s="322"/>
      <c r="D63" s="325"/>
    </row>
    <row r="64" spans="1:4" s="214" customFormat="1" ht="12" customHeight="1" thickBot="1">
      <c r="A64" s="300" t="s">
        <v>15</v>
      </c>
      <c r="B64" s="301" t="s">
        <v>267</v>
      </c>
      <c r="C64" s="318">
        <f>+C9+C16+C23+C30+C37+C48+C54+C59</f>
        <v>50762</v>
      </c>
      <c r="D64" s="319">
        <f>+D9+D16+D23+D30+D37+D48+D54+D59</f>
        <v>89819</v>
      </c>
    </row>
    <row r="65" spans="1:4" s="214" customFormat="1" ht="12" customHeight="1" thickBot="1">
      <c r="A65" s="328" t="s">
        <v>268</v>
      </c>
      <c r="B65" s="314" t="s">
        <v>269</v>
      </c>
      <c r="C65" s="302">
        <f>SUM(C66:C68)</f>
        <v>0</v>
      </c>
      <c r="D65" s="303">
        <f>SUM(D66:D68)</f>
        <v>0</v>
      </c>
    </row>
    <row r="66" spans="1:4" s="214" customFormat="1" ht="12" customHeight="1">
      <c r="A66" s="304" t="s">
        <v>302</v>
      </c>
      <c r="B66" s="305" t="s">
        <v>270</v>
      </c>
      <c r="C66" s="322"/>
      <c r="D66" s="323"/>
    </row>
    <row r="67" spans="1:4" s="214" customFormat="1" ht="12" customHeight="1">
      <c r="A67" s="308" t="s">
        <v>311</v>
      </c>
      <c r="B67" s="309" t="s">
        <v>271</v>
      </c>
      <c r="C67" s="322"/>
      <c r="D67" s="323"/>
    </row>
    <row r="68" spans="1:4" s="214" customFormat="1" ht="12" customHeight="1" thickBot="1">
      <c r="A68" s="311" t="s">
        <v>312</v>
      </c>
      <c r="B68" s="329" t="s">
        <v>272</v>
      </c>
      <c r="C68" s="322"/>
      <c r="D68" s="325"/>
    </row>
    <row r="69" spans="1:4" s="214" customFormat="1" ht="12" customHeight="1" thickBot="1">
      <c r="A69" s="328" t="s">
        <v>273</v>
      </c>
      <c r="B69" s="314" t="s">
        <v>274</v>
      </c>
      <c r="C69" s="302">
        <f>SUM(C70:C73)</f>
        <v>0</v>
      </c>
      <c r="D69" s="315">
        <f>SUM(D70:D73)</f>
        <v>0</v>
      </c>
    </row>
    <row r="70" spans="1:4" s="214" customFormat="1" ht="12" customHeight="1">
      <c r="A70" s="304" t="s">
        <v>120</v>
      </c>
      <c r="B70" s="305" t="s">
        <v>275</v>
      </c>
      <c r="C70" s="322"/>
      <c r="D70" s="327"/>
    </row>
    <row r="71" spans="1:4" s="214" customFormat="1" ht="12" customHeight="1">
      <c r="A71" s="308" t="s">
        <v>121</v>
      </c>
      <c r="B71" s="309" t="s">
        <v>276</v>
      </c>
      <c r="C71" s="322"/>
      <c r="D71" s="323"/>
    </row>
    <row r="72" spans="1:4" s="214" customFormat="1" ht="12" customHeight="1">
      <c r="A72" s="308" t="s">
        <v>303</v>
      </c>
      <c r="B72" s="309" t="s">
        <v>277</v>
      </c>
      <c r="C72" s="322"/>
      <c r="D72" s="323"/>
    </row>
    <row r="73" spans="1:4" s="214" customFormat="1" ht="12" customHeight="1" thickBot="1">
      <c r="A73" s="311" t="s">
        <v>304</v>
      </c>
      <c r="B73" s="312" t="s">
        <v>278</v>
      </c>
      <c r="C73" s="322"/>
      <c r="D73" s="325"/>
    </row>
    <row r="74" spans="1:4" s="214" customFormat="1" ht="12" customHeight="1" thickBot="1">
      <c r="A74" s="328" t="s">
        <v>279</v>
      </c>
      <c r="B74" s="314" t="s">
        <v>280</v>
      </c>
      <c r="C74" s="302">
        <f>SUM(C75:C76)</f>
        <v>16384</v>
      </c>
      <c r="D74" s="315">
        <f>SUM(D75:D76)</f>
        <v>10941</v>
      </c>
    </row>
    <row r="75" spans="1:4" s="214" customFormat="1" ht="12" customHeight="1">
      <c r="A75" s="304" t="s">
        <v>305</v>
      </c>
      <c r="B75" s="305" t="s">
        <v>281</v>
      </c>
      <c r="C75" s="322">
        <v>16384</v>
      </c>
      <c r="D75" s="327">
        <v>10941</v>
      </c>
    </row>
    <row r="76" spans="1:4" s="214" customFormat="1" ht="12" customHeight="1" thickBot="1">
      <c r="A76" s="311" t="s">
        <v>306</v>
      </c>
      <c r="B76" s="312" t="s">
        <v>282</v>
      </c>
      <c r="C76" s="322"/>
      <c r="D76" s="325"/>
    </row>
    <row r="77" spans="1:4" s="214" customFormat="1" ht="12" customHeight="1" thickBot="1">
      <c r="A77" s="328" t="s">
        <v>283</v>
      </c>
      <c r="B77" s="314" t="s">
        <v>284</v>
      </c>
      <c r="C77" s="302">
        <f>SUM(C78:C80)</f>
        <v>0</v>
      </c>
      <c r="D77" s="315">
        <f>SUM(D78:D80)</f>
        <v>0</v>
      </c>
    </row>
    <row r="78" spans="1:4" s="214" customFormat="1" ht="12" customHeight="1">
      <c r="A78" s="304" t="s">
        <v>307</v>
      </c>
      <c r="B78" s="305" t="s">
        <v>285</v>
      </c>
      <c r="C78" s="322"/>
      <c r="D78" s="327"/>
    </row>
    <row r="79" spans="1:4" s="214" customFormat="1" ht="12" customHeight="1">
      <c r="A79" s="308" t="s">
        <v>308</v>
      </c>
      <c r="B79" s="309" t="s">
        <v>286</v>
      </c>
      <c r="C79" s="322"/>
      <c r="D79" s="323"/>
    </row>
    <row r="80" spans="1:4" s="214" customFormat="1" ht="12" customHeight="1" thickBot="1">
      <c r="A80" s="311" t="s">
        <v>309</v>
      </c>
      <c r="B80" s="312" t="s">
        <v>287</v>
      </c>
      <c r="C80" s="322"/>
      <c r="D80" s="325"/>
    </row>
    <row r="81" spans="1:4" s="214" customFormat="1" ht="12" customHeight="1" thickBot="1">
      <c r="A81" s="328" t="s">
        <v>288</v>
      </c>
      <c r="B81" s="314" t="s">
        <v>310</v>
      </c>
      <c r="C81" s="302">
        <f>SUM(C82:C85)</f>
        <v>0</v>
      </c>
      <c r="D81" s="315">
        <f>SUM(D82:D85)</f>
        <v>0</v>
      </c>
    </row>
    <row r="82" spans="1:4" s="214" customFormat="1" ht="12" customHeight="1">
      <c r="A82" s="330" t="s">
        <v>289</v>
      </c>
      <c r="B82" s="305" t="s">
        <v>290</v>
      </c>
      <c r="C82" s="322"/>
      <c r="D82" s="327"/>
    </row>
    <row r="83" spans="1:4" s="214" customFormat="1" ht="12" customHeight="1">
      <c r="A83" s="331" t="s">
        <v>291</v>
      </c>
      <c r="B83" s="309" t="s">
        <v>292</v>
      </c>
      <c r="C83" s="322"/>
      <c r="D83" s="323"/>
    </row>
    <row r="84" spans="1:4" s="214" customFormat="1" ht="12" customHeight="1">
      <c r="A84" s="331" t="s">
        <v>293</v>
      </c>
      <c r="B84" s="309" t="s">
        <v>294</v>
      </c>
      <c r="C84" s="322"/>
      <c r="D84" s="323"/>
    </row>
    <row r="85" spans="1:4" s="214" customFormat="1" ht="12" customHeight="1" thickBot="1">
      <c r="A85" s="332" t="s">
        <v>295</v>
      </c>
      <c r="B85" s="312" t="s">
        <v>296</v>
      </c>
      <c r="C85" s="322"/>
      <c r="D85" s="325"/>
    </row>
    <row r="86" spans="1:4" s="214" customFormat="1" ht="13.5" customHeight="1" thickBot="1">
      <c r="A86" s="328" t="s">
        <v>297</v>
      </c>
      <c r="B86" s="314" t="s">
        <v>298</v>
      </c>
      <c r="C86" s="333"/>
      <c r="D86" s="334"/>
    </row>
    <row r="87" spans="1:4" s="214" customFormat="1" ht="15.75" customHeight="1" thickBot="1">
      <c r="A87" s="215" t="s">
        <v>299</v>
      </c>
      <c r="B87" s="216" t="s">
        <v>300</v>
      </c>
      <c r="C87" s="167">
        <f>+C65+C69+C74+C77+C81+C86</f>
        <v>16384</v>
      </c>
      <c r="D87" s="256">
        <v>10941</v>
      </c>
    </row>
    <row r="88" spans="1:4" s="214" customFormat="1" ht="15.75" customHeight="1" thickBot="1">
      <c r="A88" s="217" t="s">
        <v>313</v>
      </c>
      <c r="B88" s="218" t="s">
        <v>301</v>
      </c>
      <c r="C88" s="167">
        <f>+C64+C87</f>
        <v>67146</v>
      </c>
      <c r="D88" s="257">
        <f>+D64+D87</f>
        <v>100760</v>
      </c>
    </row>
    <row r="89" spans="1:4" s="214" customFormat="1" ht="82.5" customHeight="1" hidden="1">
      <c r="A89" s="4"/>
      <c r="B89" s="5"/>
      <c r="C89" s="168"/>
      <c r="D89" s="168"/>
    </row>
    <row r="90" spans="1:4" s="214" customFormat="1" ht="0" customHeight="1" hidden="1">
      <c r="A90" s="420" t="s">
        <v>35</v>
      </c>
      <c r="B90" s="420"/>
      <c r="C90" s="420"/>
      <c r="D90" s="168"/>
    </row>
    <row r="91" spans="1:4" ht="16.5" customHeight="1" thickBot="1">
      <c r="A91" s="427"/>
      <c r="B91" s="436"/>
      <c r="C91" s="428" t="s">
        <v>176</v>
      </c>
      <c r="D91" s="421"/>
    </row>
    <row r="92" spans="1:4" ht="37.5" customHeight="1" thickBot="1">
      <c r="A92" s="7" t="s">
        <v>55</v>
      </c>
      <c r="B92" s="8" t="s">
        <v>36</v>
      </c>
      <c r="C92" s="15" t="s">
        <v>439</v>
      </c>
      <c r="D92" s="254" t="s">
        <v>440</v>
      </c>
    </row>
    <row r="93" spans="1:4" s="213" customFormat="1" ht="12" customHeight="1" thickBot="1">
      <c r="A93" s="11" t="s">
        <v>409</v>
      </c>
      <c r="B93" s="12" t="s">
        <v>410</v>
      </c>
      <c r="C93" s="13" t="s">
        <v>411</v>
      </c>
      <c r="D93" s="258" t="s">
        <v>412</v>
      </c>
    </row>
    <row r="94" spans="1:4" ht="12" customHeight="1" thickBot="1">
      <c r="A94" s="335" t="s">
        <v>7</v>
      </c>
      <c r="B94" s="336" t="s">
        <v>455</v>
      </c>
      <c r="C94" s="337">
        <f>SUM(C95:C99)</f>
        <v>43616</v>
      </c>
      <c r="D94" s="337">
        <f>SUM(D95:D99)</f>
        <v>70582</v>
      </c>
    </row>
    <row r="95" spans="1:4" ht="12" customHeight="1">
      <c r="A95" s="338" t="s">
        <v>79</v>
      </c>
      <c r="B95" s="339" t="s">
        <v>37</v>
      </c>
      <c r="C95" s="340">
        <v>14646</v>
      </c>
      <c r="D95" s="340">
        <v>34660</v>
      </c>
    </row>
    <row r="96" spans="1:4" ht="12" customHeight="1">
      <c r="A96" s="308" t="s">
        <v>80</v>
      </c>
      <c r="B96" s="341" t="s">
        <v>138</v>
      </c>
      <c r="C96" s="310">
        <v>3388</v>
      </c>
      <c r="D96" s="310">
        <v>5597</v>
      </c>
    </row>
    <row r="97" spans="1:4" ht="12" customHeight="1">
      <c r="A97" s="308" t="s">
        <v>81</v>
      </c>
      <c r="B97" s="341" t="s">
        <v>111</v>
      </c>
      <c r="C97" s="317">
        <v>17189</v>
      </c>
      <c r="D97" s="317">
        <v>21932</v>
      </c>
    </row>
    <row r="98" spans="1:4" ht="12" customHeight="1">
      <c r="A98" s="308" t="s">
        <v>82</v>
      </c>
      <c r="B98" s="342" t="s">
        <v>139</v>
      </c>
      <c r="C98" s="317">
        <v>1545</v>
      </c>
      <c r="D98" s="317">
        <v>1545</v>
      </c>
    </row>
    <row r="99" spans="1:4" ht="12" customHeight="1">
      <c r="A99" s="308" t="s">
        <v>93</v>
      </c>
      <c r="B99" s="343" t="s">
        <v>140</v>
      </c>
      <c r="C99" s="317">
        <f>SUM(C100:C109)</f>
        <v>6848</v>
      </c>
      <c r="D99" s="317">
        <f>SUM(D100:D109)</f>
        <v>6848</v>
      </c>
    </row>
    <row r="100" spans="1:4" ht="12" customHeight="1">
      <c r="A100" s="308" t="s">
        <v>83</v>
      </c>
      <c r="B100" s="341" t="s">
        <v>316</v>
      </c>
      <c r="C100" s="317"/>
      <c r="D100" s="317"/>
    </row>
    <row r="101" spans="1:4" ht="12" customHeight="1">
      <c r="A101" s="308" t="s">
        <v>84</v>
      </c>
      <c r="B101" s="344" t="s">
        <v>317</v>
      </c>
      <c r="C101" s="317"/>
      <c r="D101" s="317"/>
    </row>
    <row r="102" spans="1:4" ht="12" customHeight="1">
      <c r="A102" s="308" t="s">
        <v>94</v>
      </c>
      <c r="B102" s="345" t="s">
        <v>318</v>
      </c>
      <c r="C102" s="317"/>
      <c r="D102" s="317"/>
    </row>
    <row r="103" spans="1:4" ht="12" customHeight="1">
      <c r="A103" s="308" t="s">
        <v>95</v>
      </c>
      <c r="B103" s="345" t="s">
        <v>319</v>
      </c>
      <c r="C103" s="317"/>
      <c r="D103" s="317"/>
    </row>
    <row r="104" spans="1:4" ht="12" customHeight="1">
      <c r="A104" s="308" t="s">
        <v>96</v>
      </c>
      <c r="B104" s="344" t="s">
        <v>320</v>
      </c>
      <c r="C104" s="317">
        <v>5857</v>
      </c>
      <c r="D104" s="317">
        <v>5857</v>
      </c>
    </row>
    <row r="105" spans="1:4" ht="12" customHeight="1">
      <c r="A105" s="308" t="s">
        <v>97</v>
      </c>
      <c r="B105" s="344" t="s">
        <v>321</v>
      </c>
      <c r="C105" s="317"/>
      <c r="D105" s="317"/>
    </row>
    <row r="106" spans="1:4" ht="12" customHeight="1">
      <c r="A106" s="308" t="s">
        <v>99</v>
      </c>
      <c r="B106" s="345" t="s">
        <v>322</v>
      </c>
      <c r="C106" s="317"/>
      <c r="D106" s="317"/>
    </row>
    <row r="107" spans="1:4" ht="12" customHeight="1">
      <c r="A107" s="346" t="s">
        <v>141</v>
      </c>
      <c r="B107" s="347" t="s">
        <v>323</v>
      </c>
      <c r="C107" s="317"/>
      <c r="D107" s="317"/>
    </row>
    <row r="108" spans="1:4" ht="12" customHeight="1">
      <c r="A108" s="308" t="s">
        <v>314</v>
      </c>
      <c r="B108" s="347" t="s">
        <v>324</v>
      </c>
      <c r="C108" s="317"/>
      <c r="D108" s="317"/>
    </row>
    <row r="109" spans="1:4" ht="12" customHeight="1" thickBot="1">
      <c r="A109" s="348" t="s">
        <v>315</v>
      </c>
      <c r="B109" s="349" t="s">
        <v>325</v>
      </c>
      <c r="C109" s="350">
        <v>991</v>
      </c>
      <c r="D109" s="350">
        <v>991</v>
      </c>
    </row>
    <row r="110" spans="1:4" ht="12" customHeight="1" thickBot="1">
      <c r="A110" s="300" t="s">
        <v>8</v>
      </c>
      <c r="B110" s="351" t="s">
        <v>456</v>
      </c>
      <c r="C110" s="302">
        <f>+C111+C113+C115</f>
        <v>18820</v>
      </c>
      <c r="D110" s="302">
        <f>+D111+D113+D115</f>
        <v>26058</v>
      </c>
    </row>
    <row r="111" spans="1:4" ht="12" customHeight="1">
      <c r="A111" s="304" t="s">
        <v>85</v>
      </c>
      <c r="B111" s="341" t="s">
        <v>175</v>
      </c>
      <c r="C111" s="306">
        <v>7031</v>
      </c>
      <c r="D111" s="306">
        <v>14269</v>
      </c>
    </row>
    <row r="112" spans="1:4" ht="12" customHeight="1">
      <c r="A112" s="304" t="s">
        <v>86</v>
      </c>
      <c r="B112" s="352" t="s">
        <v>329</v>
      </c>
      <c r="C112" s="306"/>
      <c r="D112" s="306"/>
    </row>
    <row r="113" spans="1:4" ht="12" customHeight="1">
      <c r="A113" s="304" t="s">
        <v>87</v>
      </c>
      <c r="B113" s="352" t="s">
        <v>142</v>
      </c>
      <c r="C113" s="310">
        <v>11789</v>
      </c>
      <c r="D113" s="310">
        <v>11789</v>
      </c>
    </row>
    <row r="114" spans="1:4" ht="12" customHeight="1">
      <c r="A114" s="304" t="s">
        <v>88</v>
      </c>
      <c r="B114" s="352" t="s">
        <v>330</v>
      </c>
      <c r="C114" s="353"/>
      <c r="D114" s="353"/>
    </row>
    <row r="115" spans="1:4" ht="12" customHeight="1">
      <c r="A115" s="304" t="s">
        <v>89</v>
      </c>
      <c r="B115" s="354" t="s">
        <v>178</v>
      </c>
      <c r="C115" s="353"/>
      <c r="D115" s="353"/>
    </row>
    <row r="116" spans="1:4" ht="12" customHeight="1">
      <c r="A116" s="304" t="s">
        <v>98</v>
      </c>
      <c r="B116" s="355" t="s">
        <v>406</v>
      </c>
      <c r="C116" s="353"/>
      <c r="D116" s="353"/>
    </row>
    <row r="117" spans="1:4" ht="12" customHeight="1">
      <c r="A117" s="304" t="s">
        <v>100</v>
      </c>
      <c r="B117" s="356" t="s">
        <v>335</v>
      </c>
      <c r="C117" s="353"/>
      <c r="D117" s="353"/>
    </row>
    <row r="118" spans="1:4" ht="12" customHeight="1">
      <c r="A118" s="304" t="s">
        <v>143</v>
      </c>
      <c r="B118" s="345" t="s">
        <v>319</v>
      </c>
      <c r="C118" s="353"/>
      <c r="D118" s="353"/>
    </row>
    <row r="119" spans="1:4" ht="12" customHeight="1">
      <c r="A119" s="304" t="s">
        <v>144</v>
      </c>
      <c r="B119" s="345" t="s">
        <v>334</v>
      </c>
      <c r="C119" s="353"/>
      <c r="D119" s="353"/>
    </row>
    <row r="120" spans="1:4" ht="12" customHeight="1">
      <c r="A120" s="304" t="s">
        <v>145</v>
      </c>
      <c r="B120" s="345" t="s">
        <v>333</v>
      </c>
      <c r="C120" s="353"/>
      <c r="D120" s="353"/>
    </row>
    <row r="121" spans="1:4" ht="12" customHeight="1">
      <c r="A121" s="304" t="s">
        <v>326</v>
      </c>
      <c r="B121" s="345" t="s">
        <v>322</v>
      </c>
      <c r="C121" s="353"/>
      <c r="D121" s="353"/>
    </row>
    <row r="122" spans="1:4" ht="12" customHeight="1">
      <c r="A122" s="304" t="s">
        <v>327</v>
      </c>
      <c r="B122" s="345" t="s">
        <v>332</v>
      </c>
      <c r="C122" s="353"/>
      <c r="D122" s="353"/>
    </row>
    <row r="123" spans="1:4" ht="24.75" thickBot="1">
      <c r="A123" s="346" t="s">
        <v>328</v>
      </c>
      <c r="B123" s="345" t="s">
        <v>331</v>
      </c>
      <c r="C123" s="357"/>
      <c r="D123" s="357"/>
    </row>
    <row r="124" spans="1:4" ht="12" customHeight="1" thickBot="1">
      <c r="A124" s="300" t="s">
        <v>9</v>
      </c>
      <c r="B124" s="358" t="s">
        <v>336</v>
      </c>
      <c r="C124" s="302">
        <f>SUM(C125:C126)</f>
        <v>4398</v>
      </c>
      <c r="D124" s="302">
        <f>SUM(D125:D126)</f>
        <v>3808</v>
      </c>
    </row>
    <row r="125" spans="1:4" ht="12" customHeight="1">
      <c r="A125" s="304" t="s">
        <v>68</v>
      </c>
      <c r="B125" s="359" t="s">
        <v>46</v>
      </c>
      <c r="C125" s="306">
        <v>4398</v>
      </c>
      <c r="D125" s="306">
        <v>3808</v>
      </c>
    </row>
    <row r="126" spans="1:4" ht="12" customHeight="1" thickBot="1">
      <c r="A126" s="311" t="s">
        <v>69</v>
      </c>
      <c r="B126" s="352" t="s">
        <v>47</v>
      </c>
      <c r="C126" s="317"/>
      <c r="D126" s="317"/>
    </row>
    <row r="127" spans="1:4" ht="12" customHeight="1" thickBot="1">
      <c r="A127" s="300" t="s">
        <v>10</v>
      </c>
      <c r="B127" s="358" t="s">
        <v>337</v>
      </c>
      <c r="C127" s="302">
        <f>+C94+C110+C124</f>
        <v>66834</v>
      </c>
      <c r="D127" s="302">
        <f>+D94+D110+D124</f>
        <v>100448</v>
      </c>
    </row>
    <row r="128" spans="1:4" ht="12" customHeight="1" thickBot="1">
      <c r="A128" s="300" t="s">
        <v>11</v>
      </c>
      <c r="B128" s="358" t="s">
        <v>338</v>
      </c>
      <c r="C128" s="302">
        <f>+C129+C130+C131</f>
        <v>0</v>
      </c>
      <c r="D128" s="302">
        <f>+D129+D130+D131</f>
        <v>0</v>
      </c>
    </row>
    <row r="129" spans="1:4" ht="12" customHeight="1">
      <c r="A129" s="304" t="s">
        <v>72</v>
      </c>
      <c r="B129" s="359" t="s">
        <v>339</v>
      </c>
      <c r="C129" s="353"/>
      <c r="D129" s="353"/>
    </row>
    <row r="130" spans="1:4" ht="12" customHeight="1">
      <c r="A130" s="304" t="s">
        <v>73</v>
      </c>
      <c r="B130" s="359" t="s">
        <v>340</v>
      </c>
      <c r="C130" s="353"/>
      <c r="D130" s="353"/>
    </row>
    <row r="131" spans="1:4" ht="12" customHeight="1" thickBot="1">
      <c r="A131" s="346" t="s">
        <v>74</v>
      </c>
      <c r="B131" s="360" t="s">
        <v>341</v>
      </c>
      <c r="C131" s="353"/>
      <c r="D131" s="353"/>
    </row>
    <row r="132" spans="1:4" ht="12" customHeight="1" thickBot="1">
      <c r="A132" s="300" t="s">
        <v>12</v>
      </c>
      <c r="B132" s="358" t="s">
        <v>388</v>
      </c>
      <c r="C132" s="302">
        <f>+C133+C134+C135+C136</f>
        <v>0</v>
      </c>
      <c r="D132" s="302">
        <f>+D133+D134+D135+D136</f>
        <v>0</v>
      </c>
    </row>
    <row r="133" spans="1:4" ht="12" customHeight="1">
      <c r="A133" s="304" t="s">
        <v>75</v>
      </c>
      <c r="B133" s="359" t="s">
        <v>342</v>
      </c>
      <c r="C133" s="353"/>
      <c r="D133" s="353"/>
    </row>
    <row r="134" spans="1:4" ht="12" customHeight="1">
      <c r="A134" s="304" t="s">
        <v>76</v>
      </c>
      <c r="B134" s="359" t="s">
        <v>343</v>
      </c>
      <c r="C134" s="353"/>
      <c r="D134" s="353"/>
    </row>
    <row r="135" spans="1:4" ht="12" customHeight="1">
      <c r="A135" s="304" t="s">
        <v>247</v>
      </c>
      <c r="B135" s="359" t="s">
        <v>344</v>
      </c>
      <c r="C135" s="353"/>
      <c r="D135" s="353"/>
    </row>
    <row r="136" spans="1:4" ht="12" customHeight="1" thickBot="1">
      <c r="A136" s="346" t="s">
        <v>248</v>
      </c>
      <c r="B136" s="360" t="s">
        <v>345</v>
      </c>
      <c r="C136" s="353"/>
      <c r="D136" s="353"/>
    </row>
    <row r="137" spans="1:4" ht="12" customHeight="1" thickBot="1">
      <c r="A137" s="300" t="s">
        <v>13</v>
      </c>
      <c r="B137" s="358" t="s">
        <v>346</v>
      </c>
      <c r="C137" s="318">
        <f>+C138+C139+C140+C141</f>
        <v>312</v>
      </c>
      <c r="D137" s="318">
        <f>+D138+D139+D140+D141</f>
        <v>312</v>
      </c>
    </row>
    <row r="138" spans="1:4" ht="12" customHeight="1">
      <c r="A138" s="304" t="s">
        <v>77</v>
      </c>
      <c r="B138" s="359" t="s">
        <v>347</v>
      </c>
      <c r="C138" s="353"/>
      <c r="D138" s="353"/>
    </row>
    <row r="139" spans="1:4" ht="12" customHeight="1">
      <c r="A139" s="304" t="s">
        <v>78</v>
      </c>
      <c r="B139" s="359" t="s">
        <v>357</v>
      </c>
      <c r="C139" s="353">
        <v>312</v>
      </c>
      <c r="D139" s="353">
        <v>312</v>
      </c>
    </row>
    <row r="140" spans="1:4" ht="12" customHeight="1">
      <c r="A140" s="304" t="s">
        <v>260</v>
      </c>
      <c r="B140" s="359" t="s">
        <v>348</v>
      </c>
      <c r="C140" s="353"/>
      <c r="D140" s="353"/>
    </row>
    <row r="141" spans="1:4" ht="12" customHeight="1" thickBot="1">
      <c r="A141" s="346" t="s">
        <v>261</v>
      </c>
      <c r="B141" s="360" t="s">
        <v>349</v>
      </c>
      <c r="C141" s="353"/>
      <c r="D141" s="353"/>
    </row>
    <row r="142" spans="1:4" ht="12" customHeight="1" thickBot="1">
      <c r="A142" s="300" t="s">
        <v>14</v>
      </c>
      <c r="B142" s="358" t="s">
        <v>350</v>
      </c>
      <c r="C142" s="361">
        <f>+C143+C144+C145+C146</f>
        <v>0</v>
      </c>
      <c r="D142" s="361">
        <f>+D143+D144+D145+D146</f>
        <v>0</v>
      </c>
    </row>
    <row r="143" spans="1:4" ht="12" customHeight="1">
      <c r="A143" s="304" t="s">
        <v>136</v>
      </c>
      <c r="B143" s="359" t="s">
        <v>351</v>
      </c>
      <c r="C143" s="353"/>
      <c r="D143" s="353"/>
    </row>
    <row r="144" spans="1:4" ht="12" customHeight="1">
      <c r="A144" s="304" t="s">
        <v>137</v>
      </c>
      <c r="B144" s="359" t="s">
        <v>352</v>
      </c>
      <c r="C144" s="353"/>
      <c r="D144" s="353"/>
    </row>
    <row r="145" spans="1:4" ht="12" customHeight="1">
      <c r="A145" s="304" t="s">
        <v>177</v>
      </c>
      <c r="B145" s="359" t="s">
        <v>353</v>
      </c>
      <c r="C145" s="353"/>
      <c r="D145" s="353"/>
    </row>
    <row r="146" spans="1:4" ht="12" customHeight="1" thickBot="1">
      <c r="A146" s="304" t="s">
        <v>263</v>
      </c>
      <c r="B146" s="359" t="s">
        <v>354</v>
      </c>
      <c r="C146" s="353"/>
      <c r="D146" s="353"/>
    </row>
    <row r="147" spans="1:7" ht="15" customHeight="1" thickBot="1">
      <c r="A147" s="6" t="s">
        <v>15</v>
      </c>
      <c r="B147" s="69" t="s">
        <v>355</v>
      </c>
      <c r="C147" s="220">
        <f>+C128+C132+C137+C142</f>
        <v>312</v>
      </c>
      <c r="D147" s="220">
        <f>+D128+D132+D137+D142</f>
        <v>312</v>
      </c>
      <c r="E147" s="221"/>
      <c r="F147" s="221"/>
      <c r="G147" s="221"/>
    </row>
    <row r="148" spans="1:4" s="214" customFormat="1" ht="12.75" customHeight="1" thickBot="1">
      <c r="A148" s="166" t="s">
        <v>16</v>
      </c>
      <c r="B148" s="197" t="s">
        <v>356</v>
      </c>
      <c r="C148" s="220">
        <f>+C127+C147</f>
        <v>67146</v>
      </c>
      <c r="D148" s="220">
        <f>+D127+D147</f>
        <v>100760</v>
      </c>
    </row>
    <row r="149" ht="7.5" customHeight="1" thickBot="1">
      <c r="D149" s="259"/>
    </row>
    <row r="150" spans="1:4" ht="16.5" thickBot="1">
      <c r="A150" s="433" t="s">
        <v>358</v>
      </c>
      <c r="B150" s="433"/>
      <c r="C150" s="433"/>
      <c r="D150" s="432"/>
    </row>
    <row r="151" spans="1:4" ht="15" customHeight="1" thickBot="1">
      <c r="A151" s="422"/>
      <c r="B151" s="422"/>
      <c r="C151" s="431" t="s">
        <v>176</v>
      </c>
      <c r="D151" s="432"/>
    </row>
    <row r="152" spans="1:4" ht="24.75" customHeight="1" thickBot="1">
      <c r="A152" s="6">
        <v>1</v>
      </c>
      <c r="B152" s="351" t="s">
        <v>457</v>
      </c>
      <c r="C152" s="362">
        <f>+C64-C127</f>
        <v>-16072</v>
      </c>
      <c r="D152" s="302">
        <v>-10629</v>
      </c>
    </row>
    <row r="153" spans="1:4" ht="27.75" customHeight="1" thickBot="1">
      <c r="A153" s="6" t="s">
        <v>8</v>
      </c>
      <c r="B153" s="351" t="s">
        <v>360</v>
      </c>
      <c r="C153" s="302">
        <f>+C87-C147</f>
        <v>16072</v>
      </c>
      <c r="D153" s="302">
        <v>10629</v>
      </c>
    </row>
    <row r="154" ht="15.75">
      <c r="D154" s="260"/>
    </row>
  </sheetData>
  <sheetProtection/>
  <mergeCells count="9">
    <mergeCell ref="C151:D151"/>
    <mergeCell ref="A150:D150"/>
    <mergeCell ref="A2:C4"/>
    <mergeCell ref="A151:B151"/>
    <mergeCell ref="A90:C90"/>
    <mergeCell ref="A91:B91"/>
    <mergeCell ref="A5:D5"/>
    <mergeCell ref="B6:D6"/>
    <mergeCell ref="C91:D91"/>
  </mergeCells>
  <printOptions horizontalCentered="1"/>
  <pageMargins left="0.7874015748031497" right="0.7874015748031497" top="0.38458333333333333" bottom="0.43191666666666667" header="0.142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 &amp;R&amp;"Times New Roman CE,Félkövér dőlt"&amp;11 </oddHeader>
  </headerFooter>
  <rowBreaks count="1" manualBreakCount="1">
    <brk id="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75" zoomScaleNormal="115" zoomScaleSheetLayoutView="75" workbookViewId="0" topLeftCell="A1">
      <selection activeCell="H1" sqref="H1:H30"/>
    </sheetView>
  </sheetViews>
  <sheetFormatPr defaultColWidth="9.375" defaultRowHeight="12.75"/>
  <cols>
    <col min="1" max="1" width="6.875" style="27" customWidth="1"/>
    <col min="2" max="2" width="48.125" style="118" customWidth="1"/>
    <col min="3" max="4" width="16.375" style="27" customWidth="1"/>
    <col min="5" max="5" width="49.375" style="27" customWidth="1"/>
    <col min="6" max="7" width="16.375" style="27" customWidth="1"/>
    <col min="8" max="8" width="4.875" style="27" customWidth="1"/>
    <col min="9" max="16384" width="9.375" style="27" customWidth="1"/>
  </cols>
  <sheetData>
    <row r="1" spans="1:8" ht="25.5" customHeight="1">
      <c r="A1" s="170" t="s">
        <v>466</v>
      </c>
      <c r="B1" s="171"/>
      <c r="C1" s="171"/>
      <c r="D1" s="171"/>
      <c r="E1" s="171"/>
      <c r="F1" s="171"/>
      <c r="G1" s="171"/>
      <c r="H1" s="444" t="s">
        <v>473</v>
      </c>
    </row>
    <row r="2" spans="1:8" ht="25.5" customHeight="1" thickBot="1">
      <c r="A2" s="447" t="s">
        <v>468</v>
      </c>
      <c r="B2" s="448"/>
      <c r="C2" s="448"/>
      <c r="D2" s="448"/>
      <c r="E2" s="448"/>
      <c r="F2" s="448"/>
      <c r="G2" s="449"/>
      <c r="H2" s="445"/>
    </row>
    <row r="3" spans="1:8" ht="18" customHeight="1" thickBot="1">
      <c r="A3" s="442" t="s">
        <v>55</v>
      </c>
      <c r="B3" s="172" t="s">
        <v>43</v>
      </c>
      <c r="C3" s="173"/>
      <c r="D3" s="251"/>
      <c r="E3" s="172" t="s">
        <v>45</v>
      </c>
      <c r="F3" s="174"/>
      <c r="G3" s="174"/>
      <c r="H3" s="445"/>
    </row>
    <row r="4" spans="1:8" s="175" customFormat="1" ht="35.25" customHeight="1" thickBot="1">
      <c r="A4" s="443"/>
      <c r="B4" s="119" t="s">
        <v>48</v>
      </c>
      <c r="C4" s="15" t="s">
        <v>439</v>
      </c>
      <c r="D4" s="254" t="s">
        <v>440</v>
      </c>
      <c r="E4" s="119" t="s">
        <v>48</v>
      </c>
      <c r="F4" s="15" t="s">
        <v>439</v>
      </c>
      <c r="G4" s="254" t="s">
        <v>440</v>
      </c>
      <c r="H4" s="445"/>
    </row>
    <row r="5" spans="1:8" s="180" customFormat="1" ht="12" customHeight="1" thickBot="1">
      <c r="A5" s="176" t="s">
        <v>409</v>
      </c>
      <c r="B5" s="177" t="s">
        <v>410</v>
      </c>
      <c r="C5" s="178" t="s">
        <v>411</v>
      </c>
      <c r="D5" s="252" t="s">
        <v>412</v>
      </c>
      <c r="E5" s="177" t="s">
        <v>413</v>
      </c>
      <c r="F5" s="179" t="s">
        <v>414</v>
      </c>
      <c r="G5" s="179" t="s">
        <v>420</v>
      </c>
      <c r="H5" s="445"/>
    </row>
    <row r="6" spans="1:8" ht="12.75" customHeight="1">
      <c r="A6" s="181" t="s">
        <v>7</v>
      </c>
      <c r="B6" s="262" t="s">
        <v>361</v>
      </c>
      <c r="C6" s="263">
        <v>7812</v>
      </c>
      <c r="D6" s="285">
        <v>7976</v>
      </c>
      <c r="E6" s="262" t="s">
        <v>49</v>
      </c>
      <c r="F6" s="286">
        <v>14646</v>
      </c>
      <c r="G6" s="286">
        <v>34660</v>
      </c>
      <c r="H6" s="445"/>
    </row>
    <row r="7" spans="1:8" ht="12.75" customHeight="1">
      <c r="A7" s="182" t="s">
        <v>8</v>
      </c>
      <c r="B7" s="265" t="s">
        <v>362</v>
      </c>
      <c r="C7" s="266">
        <v>8878</v>
      </c>
      <c r="D7" s="287">
        <v>35557</v>
      </c>
      <c r="E7" s="265" t="s">
        <v>138</v>
      </c>
      <c r="F7" s="267">
        <v>3388</v>
      </c>
      <c r="G7" s="267">
        <v>5597</v>
      </c>
      <c r="H7" s="445"/>
    </row>
    <row r="8" spans="1:8" ht="12.75" customHeight="1">
      <c r="A8" s="182" t="s">
        <v>9</v>
      </c>
      <c r="B8" s="265" t="s">
        <v>390</v>
      </c>
      <c r="C8" s="266"/>
      <c r="D8" s="287"/>
      <c r="E8" s="265" t="s">
        <v>181</v>
      </c>
      <c r="F8" s="267">
        <v>17189</v>
      </c>
      <c r="G8" s="267">
        <v>21932</v>
      </c>
      <c r="H8" s="445"/>
    </row>
    <row r="9" spans="1:8" ht="12.75" customHeight="1">
      <c r="A9" s="182" t="s">
        <v>10</v>
      </c>
      <c r="B9" s="265" t="s">
        <v>129</v>
      </c>
      <c r="C9" s="266">
        <v>20000</v>
      </c>
      <c r="D9" s="287">
        <v>20000</v>
      </c>
      <c r="E9" s="265" t="s">
        <v>139</v>
      </c>
      <c r="F9" s="267">
        <v>1545</v>
      </c>
      <c r="G9" s="267">
        <v>1545</v>
      </c>
      <c r="H9" s="445"/>
    </row>
    <row r="10" spans="1:8" ht="12.75" customHeight="1">
      <c r="A10" s="182" t="s">
        <v>11</v>
      </c>
      <c r="B10" s="288" t="s">
        <v>363</v>
      </c>
      <c r="C10" s="266"/>
      <c r="D10" s="287"/>
      <c r="E10" s="265" t="s">
        <v>140</v>
      </c>
      <c r="F10" s="267">
        <v>6848</v>
      </c>
      <c r="G10" s="267">
        <v>6848</v>
      </c>
      <c r="H10" s="445"/>
    </row>
    <row r="11" spans="1:8" ht="12.75" customHeight="1">
      <c r="A11" s="182" t="s">
        <v>12</v>
      </c>
      <c r="B11" s="265" t="s">
        <v>364</v>
      </c>
      <c r="C11" s="268"/>
      <c r="D11" s="267"/>
      <c r="E11" s="265" t="s">
        <v>38</v>
      </c>
      <c r="F11" s="267">
        <v>4398</v>
      </c>
      <c r="G11" s="267">
        <v>3808</v>
      </c>
      <c r="H11" s="445"/>
    </row>
    <row r="12" spans="1:8" ht="12.75" customHeight="1">
      <c r="A12" s="182" t="s">
        <v>13</v>
      </c>
      <c r="B12" s="265" t="s">
        <v>245</v>
      </c>
      <c r="C12" s="266">
        <v>9372</v>
      </c>
      <c r="D12" s="287">
        <v>9373</v>
      </c>
      <c r="E12" s="34"/>
      <c r="F12" s="267"/>
      <c r="G12" s="267"/>
      <c r="H12" s="445"/>
    </row>
    <row r="13" spans="1:8" ht="12.75" customHeight="1">
      <c r="A13" s="182" t="s">
        <v>14</v>
      </c>
      <c r="B13" s="34"/>
      <c r="C13" s="266"/>
      <c r="D13" s="287"/>
      <c r="E13" s="34"/>
      <c r="F13" s="267"/>
      <c r="G13" s="267"/>
      <c r="H13" s="445"/>
    </row>
    <row r="14" spans="1:8" ht="12.75" customHeight="1">
      <c r="A14" s="182" t="s">
        <v>15</v>
      </c>
      <c r="B14" s="289"/>
      <c r="C14" s="268"/>
      <c r="D14" s="267"/>
      <c r="E14" s="34"/>
      <c r="F14" s="267"/>
      <c r="G14" s="267"/>
      <c r="H14" s="445"/>
    </row>
    <row r="15" spans="1:8" ht="12.75" customHeight="1">
      <c r="A15" s="182" t="s">
        <v>16</v>
      </c>
      <c r="B15" s="34"/>
      <c r="C15" s="266"/>
      <c r="D15" s="287"/>
      <c r="E15" s="34"/>
      <c r="F15" s="267"/>
      <c r="G15" s="267"/>
      <c r="H15" s="445"/>
    </row>
    <row r="16" spans="1:8" ht="12.75" customHeight="1">
      <c r="A16" s="182" t="s">
        <v>17</v>
      </c>
      <c r="B16" s="34"/>
      <c r="C16" s="266"/>
      <c r="D16" s="287"/>
      <c r="E16" s="34"/>
      <c r="F16" s="267"/>
      <c r="G16" s="267"/>
      <c r="H16" s="445"/>
    </row>
    <row r="17" spans="1:8" ht="12.75" customHeight="1" thickBot="1">
      <c r="A17" s="182" t="s">
        <v>18</v>
      </c>
      <c r="B17" s="37"/>
      <c r="C17" s="290"/>
      <c r="D17" s="291"/>
      <c r="E17" s="34"/>
      <c r="F17" s="292"/>
      <c r="G17" s="292"/>
      <c r="H17" s="445"/>
    </row>
    <row r="18" spans="1:8" ht="15.75" customHeight="1" thickBot="1">
      <c r="A18" s="183" t="s">
        <v>19</v>
      </c>
      <c r="B18" s="273" t="s">
        <v>391</v>
      </c>
      <c r="C18" s="274">
        <f>SUM(C6:C17)</f>
        <v>46062</v>
      </c>
      <c r="D18" s="293">
        <f>SUM(D6:D17)</f>
        <v>72906</v>
      </c>
      <c r="E18" s="273" t="s">
        <v>372</v>
      </c>
      <c r="F18" s="275">
        <f>SUM(F6:F17)</f>
        <v>48014</v>
      </c>
      <c r="G18" s="275">
        <f>SUM(G6:G17)</f>
        <v>74390</v>
      </c>
      <c r="H18" s="445"/>
    </row>
    <row r="19" spans="1:8" ht="12.75" customHeight="1">
      <c r="A19" s="246" t="s">
        <v>20</v>
      </c>
      <c r="B19" s="271" t="s">
        <v>367</v>
      </c>
      <c r="C19" s="294">
        <v>2264</v>
      </c>
      <c r="D19" s="295">
        <v>1796</v>
      </c>
      <c r="E19" s="265" t="s">
        <v>146</v>
      </c>
      <c r="F19" s="272"/>
      <c r="G19" s="272"/>
      <c r="H19" s="445"/>
    </row>
    <row r="20" spans="1:8" ht="12.75" customHeight="1">
      <c r="A20" s="247" t="s">
        <v>21</v>
      </c>
      <c r="B20" s="265" t="s">
        <v>173</v>
      </c>
      <c r="C20" s="266">
        <v>2264</v>
      </c>
      <c r="D20" s="287">
        <v>1796</v>
      </c>
      <c r="E20" s="265" t="s">
        <v>371</v>
      </c>
      <c r="F20" s="267"/>
      <c r="G20" s="267"/>
      <c r="H20" s="445"/>
    </row>
    <row r="21" spans="1:8" ht="12.75" customHeight="1">
      <c r="A21" s="247" t="s">
        <v>22</v>
      </c>
      <c r="B21" s="265" t="s">
        <v>174</v>
      </c>
      <c r="C21" s="266"/>
      <c r="D21" s="287"/>
      <c r="E21" s="265" t="s">
        <v>122</v>
      </c>
      <c r="F21" s="267"/>
      <c r="G21" s="267"/>
      <c r="H21" s="445"/>
    </row>
    <row r="22" spans="1:8" ht="12.75" customHeight="1">
      <c r="A22" s="247" t="s">
        <v>23</v>
      </c>
      <c r="B22" s="265" t="s">
        <v>179</v>
      </c>
      <c r="C22" s="266"/>
      <c r="D22" s="287"/>
      <c r="E22" s="265" t="s">
        <v>123</v>
      </c>
      <c r="F22" s="267"/>
      <c r="G22" s="267"/>
      <c r="H22" s="445"/>
    </row>
    <row r="23" spans="1:8" ht="12.75" customHeight="1">
      <c r="A23" s="247" t="s">
        <v>24</v>
      </c>
      <c r="B23" s="265" t="s">
        <v>180</v>
      </c>
      <c r="C23" s="266"/>
      <c r="D23" s="296"/>
      <c r="E23" s="271" t="s">
        <v>182</v>
      </c>
      <c r="F23" s="267"/>
      <c r="G23" s="267"/>
      <c r="H23" s="445"/>
    </row>
    <row r="24" spans="1:8" ht="12.75" customHeight="1">
      <c r="A24" s="247" t="s">
        <v>25</v>
      </c>
      <c r="B24" s="265" t="s">
        <v>368</v>
      </c>
      <c r="C24" s="281">
        <f>+C25+C26</f>
        <v>0</v>
      </c>
      <c r="D24" s="297"/>
      <c r="E24" s="265" t="s">
        <v>147</v>
      </c>
      <c r="F24" s="267"/>
      <c r="G24" s="267"/>
      <c r="H24" s="445"/>
    </row>
    <row r="25" spans="1:8" ht="12.75" customHeight="1">
      <c r="A25" s="246" t="s">
        <v>26</v>
      </c>
      <c r="B25" s="271" t="s">
        <v>365</v>
      </c>
      <c r="C25" s="298"/>
      <c r="D25" s="296"/>
      <c r="E25" s="262" t="s">
        <v>148</v>
      </c>
      <c r="F25" s="272"/>
      <c r="G25" s="272"/>
      <c r="H25" s="445"/>
    </row>
    <row r="26" spans="1:8" ht="12.75" customHeight="1" thickBot="1">
      <c r="A26" s="247" t="s">
        <v>27</v>
      </c>
      <c r="B26" s="265" t="s">
        <v>366</v>
      </c>
      <c r="C26" s="266"/>
      <c r="D26" s="287"/>
      <c r="E26" s="34" t="s">
        <v>357</v>
      </c>
      <c r="F26" s="299">
        <v>312</v>
      </c>
      <c r="G26" s="299">
        <v>312</v>
      </c>
      <c r="H26" s="445"/>
    </row>
    <row r="27" spans="1:8" ht="15.75" customHeight="1" thickBot="1">
      <c r="A27" s="183" t="s">
        <v>28</v>
      </c>
      <c r="B27" s="273" t="s">
        <v>369</v>
      </c>
      <c r="C27" s="274">
        <f>+C19+C24</f>
        <v>2264</v>
      </c>
      <c r="D27" s="293">
        <f>SUM(D19,D24)</f>
        <v>1796</v>
      </c>
      <c r="E27" s="273" t="s">
        <v>373</v>
      </c>
      <c r="F27" s="275">
        <f>SUM(F19:F26)</f>
        <v>312</v>
      </c>
      <c r="G27" s="275">
        <f>SUM(G19:G26)</f>
        <v>312</v>
      </c>
      <c r="H27" s="445"/>
    </row>
    <row r="28" spans="1:8" ht="13.5" thickBot="1">
      <c r="A28" s="183" t="s">
        <v>29</v>
      </c>
      <c r="B28" s="184" t="s">
        <v>370</v>
      </c>
      <c r="C28" s="185">
        <f>+C18+C27</f>
        <v>48326</v>
      </c>
      <c r="D28" s="261">
        <f>SUM(D18,D27)</f>
        <v>74702</v>
      </c>
      <c r="E28" s="184" t="s">
        <v>374</v>
      </c>
      <c r="F28" s="185">
        <f>+F18+F27</f>
        <v>48326</v>
      </c>
      <c r="G28" s="185">
        <f>SUM(G18,G27)</f>
        <v>74702</v>
      </c>
      <c r="H28" s="445"/>
    </row>
    <row r="29" spans="1:8" ht="13.5" thickBot="1">
      <c r="A29" s="183" t="s">
        <v>30</v>
      </c>
      <c r="B29" s="184" t="s">
        <v>124</v>
      </c>
      <c r="C29" s="185">
        <f>IF(C18-F18&lt;0,F18-C18,"-")</f>
        <v>1952</v>
      </c>
      <c r="D29" s="261">
        <v>1484</v>
      </c>
      <c r="E29" s="184" t="s">
        <v>125</v>
      </c>
      <c r="F29" s="185" t="str">
        <f>IF(C18-F18&gt;0,C18-F18,"-")</f>
        <v>-</v>
      </c>
      <c r="G29" s="185" t="s">
        <v>441</v>
      </c>
      <c r="H29" s="445"/>
    </row>
    <row r="30" spans="1:8" ht="13.5" thickBot="1">
      <c r="A30" s="183" t="s">
        <v>31</v>
      </c>
      <c r="B30" s="184" t="s">
        <v>183</v>
      </c>
      <c r="C30" s="185" t="str">
        <f>IF(C18+C19-F28&lt;0,F28-(C18+C19),"-")</f>
        <v>-</v>
      </c>
      <c r="D30" s="261" t="s">
        <v>441</v>
      </c>
      <c r="E30" s="184" t="s">
        <v>184</v>
      </c>
      <c r="F30" s="185" t="str">
        <f>IF(C18+C19-F28&gt;0,C18+C19-F28,"-")</f>
        <v>-</v>
      </c>
      <c r="G30" s="185" t="s">
        <v>441</v>
      </c>
      <c r="H30" s="445"/>
    </row>
    <row r="31" spans="2:5" ht="18.75">
      <c r="B31" s="446"/>
      <c r="C31" s="446"/>
      <c r="D31" s="446"/>
      <c r="E31" s="446"/>
    </row>
  </sheetData>
  <sheetProtection/>
  <mergeCells count="4">
    <mergeCell ref="A3:A4"/>
    <mergeCell ref="H1:H30"/>
    <mergeCell ref="B31:E31"/>
    <mergeCell ref="A2:G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75" zoomScaleSheetLayoutView="75" workbookViewId="0" topLeftCell="A1">
      <selection activeCell="J8" sqref="J8"/>
    </sheetView>
  </sheetViews>
  <sheetFormatPr defaultColWidth="9.375" defaultRowHeight="12.75"/>
  <cols>
    <col min="1" max="1" width="6.875" style="27" customWidth="1"/>
    <col min="2" max="2" width="42.625" style="118" customWidth="1"/>
    <col min="3" max="4" width="16.375" style="27" customWidth="1"/>
    <col min="5" max="5" width="38.50390625" style="27" customWidth="1"/>
    <col min="6" max="7" width="16.375" style="27" customWidth="1"/>
    <col min="8" max="8" width="4.875" style="27" customWidth="1"/>
    <col min="9" max="16384" width="9.375" style="27" customWidth="1"/>
  </cols>
  <sheetData>
    <row r="1" spans="2:8" ht="18" customHeight="1">
      <c r="B1" s="170" t="s">
        <v>466</v>
      </c>
      <c r="C1" s="171"/>
      <c r="D1" s="171"/>
      <c r="E1" s="171"/>
      <c r="F1" s="171"/>
      <c r="G1" s="171"/>
      <c r="H1" s="445"/>
    </row>
    <row r="2" spans="2:8" ht="27.75" customHeight="1" thickBot="1">
      <c r="B2" s="447" t="s">
        <v>467</v>
      </c>
      <c r="C2" s="448"/>
      <c r="D2" s="448"/>
      <c r="E2" s="448"/>
      <c r="F2" s="448"/>
      <c r="G2" s="448"/>
      <c r="H2" s="445"/>
    </row>
    <row r="3" spans="1:8" ht="13.5" customHeight="1" thickBot="1">
      <c r="A3" s="450" t="s">
        <v>55</v>
      </c>
      <c r="B3" s="172" t="s">
        <v>43</v>
      </c>
      <c r="C3" s="173"/>
      <c r="D3" s="251"/>
      <c r="E3" s="172" t="s">
        <v>45</v>
      </c>
      <c r="F3" s="174"/>
      <c r="G3" s="174"/>
      <c r="H3" s="445"/>
    </row>
    <row r="4" spans="1:8" s="175" customFormat="1" ht="38.25" customHeight="1" thickBot="1">
      <c r="A4" s="451"/>
      <c r="B4" s="119" t="s">
        <v>48</v>
      </c>
      <c r="C4" s="15" t="s">
        <v>439</v>
      </c>
      <c r="D4" s="254" t="s">
        <v>440</v>
      </c>
      <c r="E4" s="119" t="s">
        <v>48</v>
      </c>
      <c r="F4" s="15" t="s">
        <v>439</v>
      </c>
      <c r="G4" s="254" t="s">
        <v>440</v>
      </c>
      <c r="H4" s="445"/>
    </row>
    <row r="5" spans="1:8" s="175" customFormat="1" ht="13.5" thickBot="1">
      <c r="A5" s="176" t="s">
        <v>409</v>
      </c>
      <c r="B5" s="177" t="s">
        <v>410</v>
      </c>
      <c r="C5" s="178" t="s">
        <v>411</v>
      </c>
      <c r="D5" s="252" t="s">
        <v>412</v>
      </c>
      <c r="E5" s="177" t="s">
        <v>413</v>
      </c>
      <c r="F5" s="179" t="s">
        <v>414</v>
      </c>
      <c r="G5" s="179" t="s">
        <v>420</v>
      </c>
      <c r="H5" s="445"/>
    </row>
    <row r="6" spans="1:8" ht="12.75" customHeight="1">
      <c r="A6" s="181" t="s">
        <v>7</v>
      </c>
      <c r="B6" s="262" t="s">
        <v>375</v>
      </c>
      <c r="C6" s="263"/>
      <c r="D6" s="263">
        <v>6770</v>
      </c>
      <c r="E6" s="262" t="s">
        <v>175</v>
      </c>
      <c r="F6" s="264">
        <v>7031</v>
      </c>
      <c r="G6" s="264">
        <v>14269</v>
      </c>
      <c r="H6" s="445"/>
    </row>
    <row r="7" spans="1:8" ht="24">
      <c r="A7" s="182" t="s">
        <v>8</v>
      </c>
      <c r="B7" s="265" t="s">
        <v>376</v>
      </c>
      <c r="C7" s="266"/>
      <c r="D7" s="266"/>
      <c r="E7" s="265" t="s">
        <v>381</v>
      </c>
      <c r="F7" s="267"/>
      <c r="G7" s="267"/>
      <c r="H7" s="445"/>
    </row>
    <row r="8" spans="1:8" ht="12.75" customHeight="1">
      <c r="A8" s="182" t="s">
        <v>9</v>
      </c>
      <c r="B8" s="265" t="s">
        <v>0</v>
      </c>
      <c r="C8" s="266">
        <v>4700</v>
      </c>
      <c r="D8" s="266">
        <v>4700</v>
      </c>
      <c r="E8" s="265" t="s">
        <v>142</v>
      </c>
      <c r="F8" s="267">
        <v>11789</v>
      </c>
      <c r="G8" s="267">
        <v>11789</v>
      </c>
      <c r="H8" s="445"/>
    </row>
    <row r="9" spans="1:8" ht="12.75" customHeight="1">
      <c r="A9" s="182" t="s">
        <v>10</v>
      </c>
      <c r="B9" s="265" t="s">
        <v>377</v>
      </c>
      <c r="C9" s="266"/>
      <c r="D9" s="266"/>
      <c r="E9" s="265" t="s">
        <v>382</v>
      </c>
      <c r="F9" s="267"/>
      <c r="G9" s="267"/>
      <c r="H9" s="445"/>
    </row>
    <row r="10" spans="1:8" ht="12.75" customHeight="1">
      <c r="A10" s="182" t="s">
        <v>11</v>
      </c>
      <c r="B10" s="265" t="s">
        <v>378</v>
      </c>
      <c r="C10" s="266"/>
      <c r="D10" s="266"/>
      <c r="E10" s="265" t="s">
        <v>178</v>
      </c>
      <c r="F10" s="267"/>
      <c r="G10" s="267"/>
      <c r="H10" s="445"/>
    </row>
    <row r="11" spans="1:8" ht="12.75" customHeight="1">
      <c r="A11" s="182" t="s">
        <v>12</v>
      </c>
      <c r="B11" s="265" t="s">
        <v>379</v>
      </c>
      <c r="C11" s="268"/>
      <c r="D11" s="268">
        <v>5443</v>
      </c>
      <c r="E11" s="34"/>
      <c r="F11" s="267"/>
      <c r="G11" s="267"/>
      <c r="H11" s="445"/>
    </row>
    <row r="12" spans="1:8" ht="12.75" customHeight="1">
      <c r="A12" s="182" t="s">
        <v>13</v>
      </c>
      <c r="B12" s="34"/>
      <c r="C12" s="266"/>
      <c r="D12" s="266"/>
      <c r="E12" s="34"/>
      <c r="F12" s="267"/>
      <c r="G12" s="267"/>
      <c r="H12" s="445"/>
    </row>
    <row r="13" spans="1:8" ht="12.75" customHeight="1">
      <c r="A13" s="182" t="s">
        <v>14</v>
      </c>
      <c r="B13" s="34"/>
      <c r="C13" s="266"/>
      <c r="D13" s="266"/>
      <c r="E13" s="34"/>
      <c r="F13" s="267"/>
      <c r="G13" s="267"/>
      <c r="H13" s="445"/>
    </row>
    <row r="14" spans="1:8" ht="12.75" customHeight="1">
      <c r="A14" s="182" t="s">
        <v>15</v>
      </c>
      <c r="B14" s="34"/>
      <c r="C14" s="268"/>
      <c r="D14" s="268"/>
      <c r="E14" s="34"/>
      <c r="F14" s="267"/>
      <c r="G14" s="267"/>
      <c r="H14" s="445"/>
    </row>
    <row r="15" spans="1:8" ht="12.75">
      <c r="A15" s="182" t="s">
        <v>16</v>
      </c>
      <c r="B15" s="34"/>
      <c r="C15" s="268"/>
      <c r="D15" s="268"/>
      <c r="E15" s="34"/>
      <c r="F15" s="267"/>
      <c r="G15" s="267"/>
      <c r="H15" s="445"/>
    </row>
    <row r="16" spans="1:8" ht="12.75" customHeight="1" thickBot="1">
      <c r="A16" s="206" t="s">
        <v>17</v>
      </c>
      <c r="B16" s="269"/>
      <c r="C16" s="270"/>
      <c r="D16" s="270"/>
      <c r="E16" s="271" t="s">
        <v>38</v>
      </c>
      <c r="F16" s="272"/>
      <c r="G16" s="272"/>
      <c r="H16" s="445"/>
    </row>
    <row r="17" spans="1:8" ht="24.75" thickBot="1">
      <c r="A17" s="183" t="s">
        <v>18</v>
      </c>
      <c r="B17" s="273" t="s">
        <v>392</v>
      </c>
      <c r="C17" s="274">
        <f>+C6+C8+C9+C11+C12+C13+C14+C15+C16</f>
        <v>4700</v>
      </c>
      <c r="D17" s="274">
        <f>SUM(D6:D16)</f>
        <v>16913</v>
      </c>
      <c r="E17" s="273" t="s">
        <v>393</v>
      </c>
      <c r="F17" s="275">
        <f>+F6+F8+F10+F11+F12+F13+F14+F15+F16</f>
        <v>18820</v>
      </c>
      <c r="G17" s="275">
        <f>SUM(G6:G16)</f>
        <v>26058</v>
      </c>
      <c r="H17" s="445"/>
    </row>
    <row r="18" spans="1:8" ht="12.75" customHeight="1">
      <c r="A18" s="181" t="s">
        <v>19</v>
      </c>
      <c r="B18" s="276" t="s">
        <v>196</v>
      </c>
      <c r="C18" s="277">
        <v>14120</v>
      </c>
      <c r="D18" s="277">
        <v>9145</v>
      </c>
      <c r="E18" s="265" t="s">
        <v>146</v>
      </c>
      <c r="F18" s="264"/>
      <c r="G18" s="264"/>
      <c r="H18" s="445"/>
    </row>
    <row r="19" spans="1:8" ht="12.75" customHeight="1">
      <c r="A19" s="182" t="s">
        <v>20</v>
      </c>
      <c r="B19" s="278" t="s">
        <v>185</v>
      </c>
      <c r="C19" s="266">
        <v>14120</v>
      </c>
      <c r="D19" s="266">
        <v>9145</v>
      </c>
      <c r="E19" s="265" t="s">
        <v>149</v>
      </c>
      <c r="F19" s="267"/>
      <c r="G19" s="267"/>
      <c r="H19" s="445"/>
    </row>
    <row r="20" spans="1:8" ht="12.75" customHeight="1">
      <c r="A20" s="181" t="s">
        <v>21</v>
      </c>
      <c r="B20" s="278" t="s">
        <v>186</v>
      </c>
      <c r="C20" s="266"/>
      <c r="D20" s="266"/>
      <c r="E20" s="265" t="s">
        <v>122</v>
      </c>
      <c r="F20" s="267"/>
      <c r="G20" s="267"/>
      <c r="H20" s="445"/>
    </row>
    <row r="21" spans="1:8" ht="12.75" customHeight="1">
      <c r="A21" s="182" t="s">
        <v>22</v>
      </c>
      <c r="B21" s="278" t="s">
        <v>187</v>
      </c>
      <c r="C21" s="266"/>
      <c r="D21" s="266"/>
      <c r="E21" s="265" t="s">
        <v>123</v>
      </c>
      <c r="F21" s="267"/>
      <c r="G21" s="267"/>
      <c r="H21" s="445"/>
    </row>
    <row r="22" spans="1:8" ht="12.75" customHeight="1">
      <c r="A22" s="181" t="s">
        <v>23</v>
      </c>
      <c r="B22" s="278" t="s">
        <v>188</v>
      </c>
      <c r="C22" s="266"/>
      <c r="D22" s="266"/>
      <c r="E22" s="271" t="s">
        <v>182</v>
      </c>
      <c r="F22" s="267"/>
      <c r="G22" s="267"/>
      <c r="H22" s="445"/>
    </row>
    <row r="23" spans="1:8" ht="24">
      <c r="A23" s="182" t="s">
        <v>24</v>
      </c>
      <c r="B23" s="279" t="s">
        <v>189</v>
      </c>
      <c r="C23" s="266"/>
      <c r="D23" s="266"/>
      <c r="E23" s="265" t="s">
        <v>150</v>
      </c>
      <c r="F23" s="267"/>
      <c r="G23" s="267"/>
      <c r="H23" s="445"/>
    </row>
    <row r="24" spans="1:8" ht="12.75" customHeight="1">
      <c r="A24" s="181" t="s">
        <v>25</v>
      </c>
      <c r="B24" s="280" t="s">
        <v>190</v>
      </c>
      <c r="C24" s="281">
        <f>+C25+C26+C27+C28+C29</f>
        <v>0</v>
      </c>
      <c r="D24" s="281"/>
      <c r="E24" s="262" t="s">
        <v>148</v>
      </c>
      <c r="F24" s="267"/>
      <c r="G24" s="267"/>
      <c r="H24" s="445"/>
    </row>
    <row r="25" spans="1:8" ht="12.75" customHeight="1">
      <c r="A25" s="182" t="s">
        <v>26</v>
      </c>
      <c r="B25" s="279" t="s">
        <v>191</v>
      </c>
      <c r="C25" s="266"/>
      <c r="D25" s="266"/>
      <c r="E25" s="262" t="s">
        <v>383</v>
      </c>
      <c r="F25" s="267"/>
      <c r="G25" s="267"/>
      <c r="H25" s="445"/>
    </row>
    <row r="26" spans="1:8" ht="12.75" customHeight="1">
      <c r="A26" s="181" t="s">
        <v>27</v>
      </c>
      <c r="B26" s="279" t="s">
        <v>192</v>
      </c>
      <c r="C26" s="266"/>
      <c r="D26" s="266"/>
      <c r="E26" s="282"/>
      <c r="F26" s="267"/>
      <c r="G26" s="267"/>
      <c r="H26" s="445"/>
    </row>
    <row r="27" spans="1:8" ht="12.75" customHeight="1">
      <c r="A27" s="182" t="s">
        <v>28</v>
      </c>
      <c r="B27" s="278" t="s">
        <v>193</v>
      </c>
      <c r="C27" s="266"/>
      <c r="D27" s="266"/>
      <c r="E27" s="282"/>
      <c r="F27" s="267"/>
      <c r="G27" s="267"/>
      <c r="H27" s="445"/>
    </row>
    <row r="28" spans="1:8" ht="12.75" customHeight="1">
      <c r="A28" s="181" t="s">
        <v>29</v>
      </c>
      <c r="B28" s="283" t="s">
        <v>194</v>
      </c>
      <c r="C28" s="266"/>
      <c r="D28" s="266"/>
      <c r="E28" s="34"/>
      <c r="F28" s="267"/>
      <c r="G28" s="267"/>
      <c r="H28" s="445"/>
    </row>
    <row r="29" spans="1:8" ht="12.75" customHeight="1" thickBot="1">
      <c r="A29" s="182" t="s">
        <v>30</v>
      </c>
      <c r="B29" s="284" t="s">
        <v>195</v>
      </c>
      <c r="C29" s="266"/>
      <c r="D29" s="266"/>
      <c r="E29" s="282"/>
      <c r="F29" s="267"/>
      <c r="G29" s="267"/>
      <c r="H29" s="445"/>
    </row>
    <row r="30" spans="1:8" ht="36.75" thickBot="1">
      <c r="A30" s="183" t="s">
        <v>31</v>
      </c>
      <c r="B30" s="273" t="s">
        <v>380</v>
      </c>
      <c r="C30" s="274">
        <f>+C18+C24</f>
        <v>14120</v>
      </c>
      <c r="D30" s="274">
        <f>SUM(D18,D24)</f>
        <v>9145</v>
      </c>
      <c r="E30" s="273" t="s">
        <v>384</v>
      </c>
      <c r="F30" s="275">
        <f>SUM(F18:F29)</f>
        <v>0</v>
      </c>
      <c r="G30" s="275">
        <f>SUM(G18:G29)</f>
        <v>0</v>
      </c>
      <c r="H30" s="445"/>
    </row>
    <row r="31" spans="1:8" ht="13.5" thickBot="1">
      <c r="A31" s="183" t="s">
        <v>32</v>
      </c>
      <c r="B31" s="184" t="s">
        <v>385</v>
      </c>
      <c r="C31" s="185">
        <f>+C17+C30</f>
        <v>18820</v>
      </c>
      <c r="D31" s="185">
        <f>SUM(D17,D30)</f>
        <v>26058</v>
      </c>
      <c r="E31" s="184" t="s">
        <v>386</v>
      </c>
      <c r="F31" s="185">
        <f>+F17+F30</f>
        <v>18820</v>
      </c>
      <c r="G31" s="185">
        <f>SUM(G17,G30)</f>
        <v>26058</v>
      </c>
      <c r="H31" s="445"/>
    </row>
    <row r="32" spans="1:8" ht="13.5" thickBot="1">
      <c r="A32" s="183" t="s">
        <v>33</v>
      </c>
      <c r="B32" s="184" t="s">
        <v>124</v>
      </c>
      <c r="C32" s="185">
        <f>IF(C17-F17&lt;0,F17-C17,"-")</f>
        <v>14120</v>
      </c>
      <c r="D32" s="185">
        <v>9145</v>
      </c>
      <c r="E32" s="184" t="s">
        <v>125</v>
      </c>
      <c r="F32" s="185" t="str">
        <f>IF(C17-F17&gt;0,C17-F17,"-")</f>
        <v>-</v>
      </c>
      <c r="G32" s="185" t="s">
        <v>441</v>
      </c>
      <c r="H32" s="445"/>
    </row>
    <row r="33" spans="1:8" ht="13.5" thickBot="1">
      <c r="A33" s="183" t="s">
        <v>34</v>
      </c>
      <c r="B33" s="184" t="s">
        <v>183</v>
      </c>
      <c r="C33" s="185" t="str">
        <f>IF(C17+C18-F31&lt;0,F31-(C17+C18),"-")</f>
        <v>-</v>
      </c>
      <c r="D33" s="185" t="s">
        <v>441</v>
      </c>
      <c r="E33" s="184" t="s">
        <v>184</v>
      </c>
      <c r="F33" s="185" t="str">
        <f>IF(C17+C18-F31&gt;0,C17+C18-F31,"-")</f>
        <v>-</v>
      </c>
      <c r="G33" s="185" t="s">
        <v>441</v>
      </c>
      <c r="H33" s="445"/>
    </row>
  </sheetData>
  <sheetProtection/>
  <mergeCells count="3">
    <mergeCell ref="A3:A4"/>
    <mergeCell ref="H1:H33"/>
    <mergeCell ref="B2:G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view="pageLayout" zoomScaleNormal="120" workbookViewId="0" topLeftCell="A1">
      <selection activeCell="D14" sqref="D14"/>
    </sheetView>
  </sheetViews>
  <sheetFormatPr defaultColWidth="9.375" defaultRowHeight="12.75"/>
  <cols>
    <col min="1" max="1" width="5.625" style="71" customWidth="1"/>
    <col min="2" max="2" width="35.625" style="71" customWidth="1"/>
    <col min="3" max="6" width="14.00390625" style="71" customWidth="1"/>
    <col min="7" max="16384" width="9.375" style="71" customWidth="1"/>
  </cols>
  <sheetData>
    <row r="1" spans="1:6" ht="15">
      <c r="A1" s="419" t="s">
        <v>475</v>
      </c>
      <c r="B1" s="419"/>
      <c r="C1" s="419"/>
      <c r="D1" s="419"/>
      <c r="E1" s="419"/>
      <c r="F1" s="419"/>
    </row>
    <row r="3" spans="1:6" ht="33" customHeight="1">
      <c r="A3" s="452" t="s">
        <v>469</v>
      </c>
      <c r="B3" s="452"/>
      <c r="C3" s="452"/>
      <c r="D3" s="452"/>
      <c r="E3" s="452"/>
      <c r="F3" s="452"/>
    </row>
    <row r="4" spans="1:7" ht="15.75" customHeight="1" thickBot="1">
      <c r="A4" s="72"/>
      <c r="B4" s="72"/>
      <c r="C4" s="453"/>
      <c r="D4" s="453"/>
      <c r="E4" s="460"/>
      <c r="F4" s="460"/>
      <c r="G4" s="79"/>
    </row>
    <row r="5" spans="1:6" ht="63" customHeight="1">
      <c r="A5" s="456" t="s">
        <v>5</v>
      </c>
      <c r="B5" s="458" t="s">
        <v>153</v>
      </c>
      <c r="C5" s="458" t="s">
        <v>202</v>
      </c>
      <c r="D5" s="458"/>
      <c r="E5" s="458"/>
      <c r="F5" s="454" t="s">
        <v>198</v>
      </c>
    </row>
    <row r="6" spans="1:6" ht="15.75" thickBot="1">
      <c r="A6" s="457"/>
      <c r="B6" s="459"/>
      <c r="C6" s="74" t="s">
        <v>387</v>
      </c>
      <c r="D6" s="74" t="s">
        <v>417</v>
      </c>
      <c r="E6" s="74" t="s">
        <v>486</v>
      </c>
      <c r="F6" s="455"/>
    </row>
    <row r="7" spans="1:6" ht="15.75" thickBot="1">
      <c r="A7" s="76" t="s">
        <v>409</v>
      </c>
      <c r="B7" s="77" t="s">
        <v>410</v>
      </c>
      <c r="C7" s="77" t="s">
        <v>411</v>
      </c>
      <c r="D7" s="77" t="s">
        <v>412</v>
      </c>
      <c r="E7" s="77" t="s">
        <v>413</v>
      </c>
      <c r="F7" s="78" t="s">
        <v>414</v>
      </c>
    </row>
    <row r="8" spans="1:6" ht="15">
      <c r="A8" s="75" t="s">
        <v>7</v>
      </c>
      <c r="B8" s="96"/>
      <c r="C8" s="97"/>
      <c r="D8" s="97"/>
      <c r="E8" s="97"/>
      <c r="F8" s="82">
        <f>SUM(C8:E8)</f>
        <v>0</v>
      </c>
    </row>
    <row r="9" spans="1:6" ht="15">
      <c r="A9" s="73" t="s">
        <v>8</v>
      </c>
      <c r="B9" s="98"/>
      <c r="C9" s="99"/>
      <c r="D9" s="99"/>
      <c r="E9" s="99"/>
      <c r="F9" s="83">
        <f>SUM(C9:E9)</f>
        <v>0</v>
      </c>
    </row>
    <row r="10" spans="1:6" ht="15">
      <c r="A10" s="73" t="s">
        <v>9</v>
      </c>
      <c r="B10" s="98"/>
      <c r="C10" s="99"/>
      <c r="D10" s="99"/>
      <c r="E10" s="99"/>
      <c r="F10" s="83">
        <f>SUM(C10:E10)</f>
        <v>0</v>
      </c>
    </row>
    <row r="11" spans="1:6" ht="15">
      <c r="A11" s="73" t="s">
        <v>10</v>
      </c>
      <c r="B11" s="98"/>
      <c r="C11" s="99"/>
      <c r="D11" s="99"/>
      <c r="E11" s="99"/>
      <c r="F11" s="83">
        <f>SUM(C11:E11)</f>
        <v>0</v>
      </c>
    </row>
    <row r="12" spans="1:6" ht="15.75" thickBot="1">
      <c r="A12" s="80" t="s">
        <v>11</v>
      </c>
      <c r="B12" s="100"/>
      <c r="C12" s="101"/>
      <c r="D12" s="101"/>
      <c r="E12" s="101"/>
      <c r="F12" s="83">
        <f>SUM(C12:E12)</f>
        <v>0</v>
      </c>
    </row>
    <row r="13" spans="1:6" s="227" customFormat="1" ht="15" thickBot="1">
      <c r="A13" s="224" t="s">
        <v>12</v>
      </c>
      <c r="B13" s="81" t="s">
        <v>154</v>
      </c>
      <c r="C13" s="225">
        <f>SUM(C8:C12)</f>
        <v>0</v>
      </c>
      <c r="D13" s="225">
        <f>SUM(D8:D12)</f>
        <v>0</v>
      </c>
      <c r="E13" s="225">
        <f>SUM(E8:E12)</f>
        <v>0</v>
      </c>
      <c r="F13" s="226">
        <f>SUM(F8:F12)</f>
        <v>0</v>
      </c>
    </row>
  </sheetData>
  <sheetProtection/>
  <mergeCells count="8">
    <mergeCell ref="A1:F1"/>
    <mergeCell ref="A3:F3"/>
    <mergeCell ref="C4:D4"/>
    <mergeCell ref="F5:F6"/>
    <mergeCell ref="A5:A6"/>
    <mergeCell ref="B5:B6"/>
    <mergeCell ref="C5:E5"/>
    <mergeCell ref="E4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tabSelected="1" view="pageLayout" zoomScaleNormal="120" zoomScaleSheetLayoutView="100" workbookViewId="0" topLeftCell="A1">
      <selection activeCell="G18" sqref="G18"/>
    </sheetView>
  </sheetViews>
  <sheetFormatPr defaultColWidth="9.375" defaultRowHeight="12.75"/>
  <cols>
    <col min="1" max="1" width="5.625" style="71" customWidth="1"/>
    <col min="2" max="2" width="68.625" style="71" customWidth="1"/>
    <col min="3" max="3" width="19.50390625" style="71" customWidth="1"/>
    <col min="4" max="16384" width="9.375" style="71" customWidth="1"/>
  </cols>
  <sheetData>
    <row r="1" spans="1:3" ht="15">
      <c r="A1" s="464" t="s">
        <v>476</v>
      </c>
      <c r="B1" s="464"/>
      <c r="C1" s="464"/>
    </row>
    <row r="3" spans="1:3" ht="33" customHeight="1">
      <c r="A3" s="452" t="s">
        <v>470</v>
      </c>
      <c r="B3" s="452"/>
      <c r="C3" s="452"/>
    </row>
    <row r="4" spans="1:4" ht="15.75" customHeight="1" thickBot="1">
      <c r="A4" s="72"/>
      <c r="B4" s="72"/>
      <c r="C4" s="84"/>
      <c r="D4" s="79"/>
    </row>
    <row r="5" spans="1:3" ht="26.25" customHeight="1" thickBot="1">
      <c r="A5" s="102" t="s">
        <v>5</v>
      </c>
      <c r="B5" s="103" t="s">
        <v>151</v>
      </c>
      <c r="C5" s="104" t="s">
        <v>431</v>
      </c>
    </row>
    <row r="6" spans="1:3" ht="15.75" thickBot="1">
      <c r="A6" s="105" t="s">
        <v>409</v>
      </c>
      <c r="B6" s="106" t="s">
        <v>410</v>
      </c>
      <c r="C6" s="107" t="s">
        <v>411</v>
      </c>
    </row>
    <row r="7" spans="1:3" ht="15">
      <c r="A7" s="108" t="s">
        <v>7</v>
      </c>
      <c r="B7" s="189" t="s">
        <v>44</v>
      </c>
      <c r="C7" s="186"/>
    </row>
    <row r="8" spans="1:3" ht="24.75">
      <c r="A8" s="109" t="s">
        <v>8</v>
      </c>
      <c r="B8" s="200" t="s">
        <v>199</v>
      </c>
      <c r="C8" s="187"/>
    </row>
    <row r="9" spans="1:3" ht="15">
      <c r="A9" s="109" t="s">
        <v>9</v>
      </c>
      <c r="B9" s="201" t="s">
        <v>408</v>
      </c>
      <c r="C9" s="187"/>
    </row>
    <row r="10" spans="1:3" ht="24.75">
      <c r="A10" s="109" t="s">
        <v>10</v>
      </c>
      <c r="B10" s="201" t="s">
        <v>201</v>
      </c>
      <c r="C10" s="187"/>
    </row>
    <row r="11" spans="1:3" ht="15">
      <c r="A11" s="110" t="s">
        <v>11</v>
      </c>
      <c r="B11" s="201" t="s">
        <v>200</v>
      </c>
      <c r="C11" s="188"/>
    </row>
    <row r="12" spans="1:3" ht="15.75" thickBot="1">
      <c r="A12" s="109" t="s">
        <v>12</v>
      </c>
      <c r="B12" s="202" t="s">
        <v>152</v>
      </c>
      <c r="C12" s="187"/>
    </row>
    <row r="13" spans="1:3" ht="15.75" thickBot="1">
      <c r="A13" s="461" t="s">
        <v>155</v>
      </c>
      <c r="B13" s="462"/>
      <c r="C13" s="111">
        <f>SUM(C7:C12)</f>
        <v>0</v>
      </c>
    </row>
    <row r="14" spans="1:3" ht="23.25" customHeight="1">
      <c r="A14" s="463" t="s">
        <v>172</v>
      </c>
      <c r="B14" s="463"/>
      <c r="C14" s="463"/>
    </row>
  </sheetData>
  <sheetProtection/>
  <mergeCells count="4">
    <mergeCell ref="A3:C3"/>
    <mergeCell ref="A13:B13"/>
    <mergeCell ref="A14:C14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10"/>
  <sheetViews>
    <sheetView view="pageLayout" zoomScaleNormal="120" zoomScaleSheetLayoutView="75" workbookViewId="0" topLeftCell="A1">
      <selection activeCell="B4" sqref="B4"/>
    </sheetView>
  </sheetViews>
  <sheetFormatPr defaultColWidth="9.375" defaultRowHeight="12.75"/>
  <cols>
    <col min="1" max="1" width="5.625" style="71" customWidth="1"/>
    <col min="2" max="2" width="66.875" style="71" customWidth="1"/>
    <col min="3" max="3" width="27.00390625" style="71" customWidth="1"/>
    <col min="4" max="16384" width="9.375" style="71" customWidth="1"/>
  </cols>
  <sheetData>
    <row r="1" spans="1:3" ht="15">
      <c r="A1" s="464" t="s">
        <v>479</v>
      </c>
      <c r="B1" s="464"/>
      <c r="C1" s="464"/>
    </row>
    <row r="3" spans="1:3" ht="33" customHeight="1">
      <c r="A3" s="452" t="s">
        <v>471</v>
      </c>
      <c r="B3" s="452"/>
      <c r="C3" s="452"/>
    </row>
    <row r="4" spans="1:4" ht="15.75" customHeight="1" thickBot="1">
      <c r="A4" s="72"/>
      <c r="B4" s="72"/>
      <c r="C4" s="84"/>
      <c r="D4" s="79"/>
    </row>
    <row r="5" spans="1:3" ht="26.25" customHeight="1" thickBot="1">
      <c r="A5" s="102" t="s">
        <v>5</v>
      </c>
      <c r="B5" s="103" t="s">
        <v>156</v>
      </c>
      <c r="C5" s="104" t="s">
        <v>171</v>
      </c>
    </row>
    <row r="6" spans="1:3" ht="15.75" thickBot="1">
      <c r="A6" s="105" t="s">
        <v>409</v>
      </c>
      <c r="B6" s="106" t="s">
        <v>410</v>
      </c>
      <c r="C6" s="107" t="s">
        <v>411</v>
      </c>
    </row>
    <row r="7" spans="1:3" ht="15">
      <c r="A7" s="108" t="s">
        <v>7</v>
      </c>
      <c r="B7" s="115"/>
      <c r="C7" s="112"/>
    </row>
    <row r="8" spans="1:3" ht="15">
      <c r="A8" s="109" t="s">
        <v>8</v>
      </c>
      <c r="B8" s="116"/>
      <c r="C8" s="113"/>
    </row>
    <row r="9" spans="1:3" ht="15.75" thickBot="1">
      <c r="A9" s="110" t="s">
        <v>9</v>
      </c>
      <c r="B9" s="117"/>
      <c r="C9" s="114"/>
    </row>
    <row r="10" spans="1:3" s="227" customFormat="1" ht="17.25" customHeight="1" thickBot="1">
      <c r="A10" s="228" t="s">
        <v>10</v>
      </c>
      <c r="B10" s="70" t="s">
        <v>157</v>
      </c>
      <c r="C10" s="111">
        <f>SUM(C7:C9)</f>
        <v>0</v>
      </c>
    </row>
  </sheetData>
  <sheetProtection/>
  <mergeCells count="2">
    <mergeCell ref="A3:C3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SheetLayoutView="100" workbookViewId="0" topLeftCell="A1">
      <selection activeCell="E3" sqref="E3"/>
    </sheetView>
  </sheetViews>
  <sheetFormatPr defaultColWidth="9.375" defaultRowHeight="12.75"/>
  <cols>
    <col min="1" max="1" width="35.00390625" style="17" customWidth="1"/>
    <col min="2" max="2" width="15.625" style="16" customWidth="1"/>
    <col min="3" max="3" width="16.375" style="16" customWidth="1"/>
    <col min="4" max="4" width="15.375" style="16" customWidth="1"/>
    <col min="5" max="6" width="16.625" style="16" customWidth="1"/>
    <col min="7" max="7" width="14.625" style="16" customWidth="1"/>
    <col min="8" max="8" width="15.50390625" style="16" customWidth="1"/>
    <col min="9" max="9" width="18.875" style="27" customWidth="1"/>
    <col min="10" max="11" width="12.875" style="16" customWidth="1"/>
    <col min="12" max="12" width="13.875" style="16" customWidth="1"/>
    <col min="13" max="16384" width="9.375" style="16" customWidth="1"/>
  </cols>
  <sheetData>
    <row r="1" spans="1:9" ht="25.5" customHeight="1">
      <c r="A1" s="465" t="s">
        <v>459</v>
      </c>
      <c r="B1" s="465"/>
      <c r="C1" s="465"/>
      <c r="D1" s="465"/>
      <c r="E1" s="465"/>
      <c r="F1" s="465"/>
      <c r="G1" s="465"/>
      <c r="H1" s="465"/>
      <c r="I1" s="465"/>
    </row>
    <row r="2" spans="1:9" ht="22.5" customHeight="1" thickBot="1">
      <c r="A2" s="118"/>
      <c r="B2" s="27"/>
      <c r="C2" s="27"/>
      <c r="D2" s="27"/>
      <c r="E2" s="27"/>
      <c r="F2" s="27"/>
      <c r="G2" s="27"/>
      <c r="H2" s="27"/>
      <c r="I2" s="22"/>
    </row>
    <row r="3" spans="1:7" s="18" customFormat="1" ht="44.25" customHeight="1" thickBot="1">
      <c r="A3" s="119" t="s">
        <v>51</v>
      </c>
      <c r="B3" s="120" t="s">
        <v>52</v>
      </c>
      <c r="C3" s="120" t="s">
        <v>53</v>
      </c>
      <c r="D3" s="120" t="s">
        <v>472</v>
      </c>
      <c r="E3" s="120" t="s">
        <v>431</v>
      </c>
      <c r="F3" s="23" t="s">
        <v>432</v>
      </c>
      <c r="G3" s="466" t="s">
        <v>477</v>
      </c>
    </row>
    <row r="4" spans="1:7" s="27" customFormat="1" ht="12" customHeight="1" thickBot="1">
      <c r="A4" s="366" t="s">
        <v>409</v>
      </c>
      <c r="B4" s="367" t="s">
        <v>410</v>
      </c>
      <c r="C4" s="367" t="s">
        <v>411</v>
      </c>
      <c r="D4" s="367" t="s">
        <v>412</v>
      </c>
      <c r="E4" s="367" t="s">
        <v>413</v>
      </c>
      <c r="F4" s="368" t="s">
        <v>415</v>
      </c>
      <c r="G4" s="467"/>
    </row>
    <row r="5" spans="1:7" ht="24">
      <c r="A5" s="369" t="s">
        <v>429</v>
      </c>
      <c r="B5" s="35">
        <v>7031</v>
      </c>
      <c r="C5" s="233" t="s">
        <v>433</v>
      </c>
      <c r="D5" s="35"/>
      <c r="E5" s="35">
        <v>7031</v>
      </c>
      <c r="F5" s="36">
        <f aca="true" t="shared" si="0" ref="F5:F23">B5-D5-E5</f>
        <v>0</v>
      </c>
      <c r="G5" s="467"/>
    </row>
    <row r="6" spans="1:7" ht="15.75" customHeight="1">
      <c r="A6" s="369" t="s">
        <v>442</v>
      </c>
      <c r="B6" s="35">
        <v>24</v>
      </c>
      <c r="C6" s="233" t="s">
        <v>433</v>
      </c>
      <c r="D6" s="35"/>
      <c r="E6" s="35">
        <v>24</v>
      </c>
      <c r="F6" s="36">
        <f t="shared" si="0"/>
        <v>0</v>
      </c>
      <c r="G6" s="467"/>
    </row>
    <row r="7" spans="1:7" ht="15.75" customHeight="1">
      <c r="A7" s="369" t="s">
        <v>443</v>
      </c>
      <c r="B7" s="35">
        <v>140</v>
      </c>
      <c r="C7" s="233" t="s">
        <v>433</v>
      </c>
      <c r="D7" s="35"/>
      <c r="E7" s="35">
        <v>140</v>
      </c>
      <c r="F7" s="36">
        <f t="shared" si="0"/>
        <v>0</v>
      </c>
      <c r="G7" s="467"/>
    </row>
    <row r="8" spans="1:7" ht="15.75" customHeight="1">
      <c r="A8" s="370" t="s">
        <v>444</v>
      </c>
      <c r="B8" s="35">
        <v>5565</v>
      </c>
      <c r="C8" s="233" t="s">
        <v>433</v>
      </c>
      <c r="D8" s="35"/>
      <c r="E8" s="35">
        <v>5565</v>
      </c>
      <c r="F8" s="36">
        <f t="shared" si="0"/>
        <v>0</v>
      </c>
      <c r="G8" s="467"/>
    </row>
    <row r="9" spans="1:7" ht="15.75" customHeight="1">
      <c r="A9" s="369" t="s">
        <v>445</v>
      </c>
      <c r="B9" s="35">
        <v>1509</v>
      </c>
      <c r="C9" s="233" t="s">
        <v>433</v>
      </c>
      <c r="D9" s="35"/>
      <c r="E9" s="35">
        <v>1509</v>
      </c>
      <c r="F9" s="36">
        <f t="shared" si="0"/>
        <v>0</v>
      </c>
      <c r="G9" s="467"/>
    </row>
    <row r="10" spans="1:7" ht="15.75" customHeight="1">
      <c r="A10" s="230"/>
      <c r="B10" s="9"/>
      <c r="C10" s="231"/>
      <c r="D10" s="9"/>
      <c r="E10" s="9"/>
      <c r="F10" s="28">
        <f t="shared" si="0"/>
        <v>0</v>
      </c>
      <c r="G10" s="467"/>
    </row>
    <row r="11" spans="1:7" ht="15.75" customHeight="1">
      <c r="A11" s="229"/>
      <c r="B11" s="9"/>
      <c r="C11" s="231"/>
      <c r="D11" s="9"/>
      <c r="E11" s="9"/>
      <c r="F11" s="28">
        <f t="shared" si="0"/>
        <v>0</v>
      </c>
      <c r="G11" s="467"/>
    </row>
    <row r="12" spans="1:7" ht="15.75" customHeight="1">
      <c r="A12" s="229"/>
      <c r="B12" s="9"/>
      <c r="C12" s="231"/>
      <c r="D12" s="9"/>
      <c r="E12" s="9"/>
      <c r="F12" s="28">
        <f t="shared" si="0"/>
        <v>0</v>
      </c>
      <c r="G12" s="467"/>
    </row>
    <row r="13" spans="1:7" ht="15.75" customHeight="1">
      <c r="A13" s="229"/>
      <c r="B13" s="9"/>
      <c r="C13" s="231"/>
      <c r="D13" s="9"/>
      <c r="E13" s="9"/>
      <c r="F13" s="28">
        <f t="shared" si="0"/>
        <v>0</v>
      </c>
      <c r="G13" s="467"/>
    </row>
    <row r="14" spans="1:7" ht="15.75" customHeight="1">
      <c r="A14" s="229"/>
      <c r="B14" s="9"/>
      <c r="C14" s="231"/>
      <c r="D14" s="9"/>
      <c r="E14" s="9"/>
      <c r="F14" s="28">
        <f t="shared" si="0"/>
        <v>0</v>
      </c>
      <c r="G14" s="467"/>
    </row>
    <row r="15" spans="1:7" ht="15.75" customHeight="1">
      <c r="A15" s="229"/>
      <c r="B15" s="9"/>
      <c r="C15" s="231"/>
      <c r="D15" s="9"/>
      <c r="E15" s="9"/>
      <c r="F15" s="28">
        <f t="shared" si="0"/>
        <v>0</v>
      </c>
      <c r="G15" s="467"/>
    </row>
    <row r="16" spans="1:7" ht="15.75" customHeight="1">
      <c r="A16" s="229"/>
      <c r="B16" s="9"/>
      <c r="C16" s="231"/>
      <c r="D16" s="9"/>
      <c r="E16" s="9"/>
      <c r="F16" s="28">
        <f t="shared" si="0"/>
        <v>0</v>
      </c>
      <c r="G16" s="467"/>
    </row>
    <row r="17" spans="1:7" ht="15.75" customHeight="1">
      <c r="A17" s="229"/>
      <c r="B17" s="9"/>
      <c r="C17" s="231"/>
      <c r="D17" s="9"/>
      <c r="E17" s="9"/>
      <c r="F17" s="28">
        <f t="shared" si="0"/>
        <v>0</v>
      </c>
      <c r="G17" s="467"/>
    </row>
    <row r="18" spans="1:7" ht="15.75" customHeight="1">
      <c r="A18" s="229"/>
      <c r="B18" s="9"/>
      <c r="C18" s="231"/>
      <c r="D18" s="9"/>
      <c r="E18" s="9"/>
      <c r="F18" s="28">
        <f t="shared" si="0"/>
        <v>0</v>
      </c>
      <c r="G18" s="467"/>
    </row>
    <row r="19" spans="1:7" ht="15.75" customHeight="1">
      <c r="A19" s="229"/>
      <c r="B19" s="9"/>
      <c r="C19" s="231"/>
      <c r="D19" s="9"/>
      <c r="E19" s="9"/>
      <c r="F19" s="28">
        <f t="shared" si="0"/>
        <v>0</v>
      </c>
      <c r="G19" s="467"/>
    </row>
    <row r="20" spans="1:7" ht="15.75" customHeight="1">
      <c r="A20" s="229"/>
      <c r="B20" s="9"/>
      <c r="C20" s="231"/>
      <c r="D20" s="9"/>
      <c r="E20" s="9"/>
      <c r="F20" s="28">
        <f t="shared" si="0"/>
        <v>0</v>
      </c>
      <c r="G20" s="467"/>
    </row>
    <row r="21" spans="1:7" ht="15.75" customHeight="1">
      <c r="A21" s="229"/>
      <c r="B21" s="9"/>
      <c r="C21" s="231"/>
      <c r="D21" s="9"/>
      <c r="E21" s="9"/>
      <c r="F21" s="28">
        <f t="shared" si="0"/>
        <v>0</v>
      </c>
      <c r="G21" s="467"/>
    </row>
    <row r="22" spans="1:7" ht="15.75" customHeight="1">
      <c r="A22" s="229"/>
      <c r="B22" s="9"/>
      <c r="C22" s="231"/>
      <c r="D22" s="9"/>
      <c r="E22" s="9"/>
      <c r="F22" s="28">
        <f t="shared" si="0"/>
        <v>0</v>
      </c>
      <c r="G22" s="467"/>
    </row>
    <row r="23" spans="1:7" ht="15.75" customHeight="1" thickBot="1">
      <c r="A23" s="29"/>
      <c r="B23" s="10"/>
      <c r="C23" s="232"/>
      <c r="D23" s="10"/>
      <c r="E23" s="10"/>
      <c r="F23" s="30">
        <f t="shared" si="0"/>
        <v>0</v>
      </c>
      <c r="G23" s="467"/>
    </row>
    <row r="24" spans="1:7" s="33" customFormat="1" ht="18" customHeight="1" thickBot="1">
      <c r="A24" s="121" t="s">
        <v>50</v>
      </c>
      <c r="B24" s="31">
        <f>SUM(B5:B23)</f>
        <v>14269</v>
      </c>
      <c r="C24" s="67"/>
      <c r="D24" s="31">
        <f>SUM(D5:D23)</f>
        <v>0</v>
      </c>
      <c r="E24" s="31">
        <f>SUM(E5:E23)</f>
        <v>14269</v>
      </c>
      <c r="F24" s="32">
        <f>SUM(F5:F23)</f>
        <v>0</v>
      </c>
      <c r="G24" s="467"/>
    </row>
    <row r="25" ht="12.75">
      <c r="G25" s="424"/>
    </row>
    <row r="26" ht="12.75">
      <c r="G26" s="424"/>
    </row>
    <row r="27" ht="12.75">
      <c r="G27" s="424"/>
    </row>
    <row r="28" ht="12.75">
      <c r="G28" s="424"/>
    </row>
    <row r="29" ht="12.75">
      <c r="G29" s="424"/>
    </row>
  </sheetData>
  <sheetProtection/>
  <mergeCells count="2">
    <mergeCell ref="A1:I1"/>
    <mergeCell ref="G3:G29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SheetLayoutView="100" workbookViewId="0" topLeftCell="A1">
      <selection activeCell="G1" sqref="G1:G29"/>
    </sheetView>
  </sheetViews>
  <sheetFormatPr defaultColWidth="9.375" defaultRowHeight="12.75"/>
  <cols>
    <col min="1" max="1" width="48.00390625" style="17" customWidth="1"/>
    <col min="2" max="2" width="15.625" style="16" customWidth="1"/>
    <col min="3" max="3" width="16.375" style="16" customWidth="1"/>
    <col min="4" max="4" width="18.00390625" style="16" customWidth="1"/>
    <col min="5" max="5" width="16.625" style="16" customWidth="1"/>
    <col min="6" max="6" width="18.875" style="16" customWidth="1"/>
    <col min="7" max="7" width="13.875" style="16" customWidth="1"/>
    <col min="8" max="8" width="12.875" style="16" customWidth="1"/>
    <col min="9" max="9" width="13.875" style="16" customWidth="1"/>
    <col min="10" max="16384" width="9.375" style="16" customWidth="1"/>
  </cols>
  <sheetData>
    <row r="1" spans="1:7" ht="24.75" customHeight="1">
      <c r="A1" s="468" t="s">
        <v>458</v>
      </c>
      <c r="B1" s="468"/>
      <c r="C1" s="468"/>
      <c r="D1" s="468"/>
      <c r="E1" s="468"/>
      <c r="F1" s="468"/>
      <c r="G1" s="469" t="s">
        <v>478</v>
      </c>
    </row>
    <row r="2" spans="1:7" ht="23.25" customHeight="1" thickBot="1">
      <c r="A2" s="118"/>
      <c r="B2" s="27"/>
      <c r="C2" s="27"/>
      <c r="D2" s="27"/>
      <c r="E2" s="27"/>
      <c r="F2" s="22"/>
      <c r="G2" s="470"/>
    </row>
    <row r="3" spans="1:7" s="18" customFormat="1" ht="48.75" customHeight="1" thickBot="1">
      <c r="A3" s="119" t="s">
        <v>54</v>
      </c>
      <c r="B3" s="120" t="s">
        <v>52</v>
      </c>
      <c r="C3" s="120" t="s">
        <v>53</v>
      </c>
      <c r="D3" s="120" t="s">
        <v>472</v>
      </c>
      <c r="E3" s="120" t="s">
        <v>431</v>
      </c>
      <c r="F3" s="23" t="s">
        <v>434</v>
      </c>
      <c r="G3" s="470"/>
    </row>
    <row r="4" spans="1:7" s="27" customFormat="1" ht="15" customHeight="1" thickBot="1">
      <c r="A4" s="24" t="s">
        <v>409</v>
      </c>
      <c r="B4" s="25" t="s">
        <v>410</v>
      </c>
      <c r="C4" s="25" t="s">
        <v>411</v>
      </c>
      <c r="D4" s="25" t="s">
        <v>412</v>
      </c>
      <c r="E4" s="25" t="s">
        <v>413</v>
      </c>
      <c r="F4" s="26" t="s">
        <v>414</v>
      </c>
      <c r="G4" s="470"/>
    </row>
    <row r="5" spans="1:7" ht="15.75" customHeight="1">
      <c r="A5" s="34" t="s">
        <v>435</v>
      </c>
      <c r="B5" s="35">
        <v>11209</v>
      </c>
      <c r="C5" s="233" t="s">
        <v>433</v>
      </c>
      <c r="D5" s="35"/>
      <c r="E5" s="35">
        <v>11209</v>
      </c>
      <c r="F5" s="36">
        <f aca="true" t="shared" si="0" ref="F5:F23">B5-D5-E5</f>
        <v>0</v>
      </c>
      <c r="G5" s="470"/>
    </row>
    <row r="6" spans="1:7" ht="24">
      <c r="A6" s="34" t="s">
        <v>436</v>
      </c>
      <c r="B6" s="35">
        <v>580</v>
      </c>
      <c r="C6" s="233" t="s">
        <v>433</v>
      </c>
      <c r="D6" s="35"/>
      <c r="E6" s="35">
        <v>580</v>
      </c>
      <c r="F6" s="36">
        <f t="shared" si="0"/>
        <v>0</v>
      </c>
      <c r="G6" s="470"/>
    </row>
    <row r="7" spans="1:7" ht="15.75" customHeight="1">
      <c r="A7" s="34"/>
      <c r="B7" s="35"/>
      <c r="C7" s="233"/>
      <c r="D7" s="35"/>
      <c r="E7" s="35"/>
      <c r="F7" s="36">
        <f t="shared" si="0"/>
        <v>0</v>
      </c>
      <c r="G7" s="470"/>
    </row>
    <row r="8" spans="1:7" ht="15.75" customHeight="1">
      <c r="A8" s="34"/>
      <c r="B8" s="35"/>
      <c r="C8" s="233"/>
      <c r="D8" s="35"/>
      <c r="E8" s="35"/>
      <c r="F8" s="36">
        <f t="shared" si="0"/>
        <v>0</v>
      </c>
      <c r="G8" s="470"/>
    </row>
    <row r="9" spans="1:7" ht="15.75" customHeight="1">
      <c r="A9" s="34"/>
      <c r="B9" s="35"/>
      <c r="C9" s="233"/>
      <c r="D9" s="35"/>
      <c r="E9" s="35"/>
      <c r="F9" s="36">
        <f t="shared" si="0"/>
        <v>0</v>
      </c>
      <c r="G9" s="470"/>
    </row>
    <row r="10" spans="1:7" ht="15.75" customHeight="1">
      <c r="A10" s="34"/>
      <c r="B10" s="35"/>
      <c r="C10" s="233"/>
      <c r="D10" s="35"/>
      <c r="E10" s="35"/>
      <c r="F10" s="36">
        <f t="shared" si="0"/>
        <v>0</v>
      </c>
      <c r="G10" s="470"/>
    </row>
    <row r="11" spans="1:7" ht="15.75" customHeight="1">
      <c r="A11" s="34"/>
      <c r="B11" s="35"/>
      <c r="C11" s="233"/>
      <c r="D11" s="35"/>
      <c r="E11" s="35"/>
      <c r="F11" s="36">
        <f t="shared" si="0"/>
        <v>0</v>
      </c>
      <c r="G11" s="470"/>
    </row>
    <row r="12" spans="1:7" ht="15.75" customHeight="1">
      <c r="A12" s="34"/>
      <c r="B12" s="35"/>
      <c r="C12" s="233"/>
      <c r="D12" s="35"/>
      <c r="E12" s="35"/>
      <c r="F12" s="36">
        <f t="shared" si="0"/>
        <v>0</v>
      </c>
      <c r="G12" s="470"/>
    </row>
    <row r="13" spans="1:7" ht="15.75" customHeight="1">
      <c r="A13" s="34"/>
      <c r="B13" s="35"/>
      <c r="C13" s="233"/>
      <c r="D13" s="35"/>
      <c r="E13" s="35"/>
      <c r="F13" s="36">
        <f t="shared" si="0"/>
        <v>0</v>
      </c>
      <c r="G13" s="470"/>
    </row>
    <row r="14" spans="1:7" ht="15.75" customHeight="1">
      <c r="A14" s="34"/>
      <c r="B14" s="35"/>
      <c r="C14" s="233"/>
      <c r="D14" s="35"/>
      <c r="E14" s="35"/>
      <c r="F14" s="36">
        <f t="shared" si="0"/>
        <v>0</v>
      </c>
      <c r="G14" s="470"/>
    </row>
    <row r="15" spans="1:7" ht="15.75" customHeight="1">
      <c r="A15" s="34"/>
      <c r="B15" s="35"/>
      <c r="C15" s="233"/>
      <c r="D15" s="35"/>
      <c r="E15" s="35"/>
      <c r="F15" s="36">
        <f t="shared" si="0"/>
        <v>0</v>
      </c>
      <c r="G15" s="470"/>
    </row>
    <row r="16" spans="1:7" ht="15.75" customHeight="1">
      <c r="A16" s="34"/>
      <c r="B16" s="35"/>
      <c r="C16" s="233"/>
      <c r="D16" s="35"/>
      <c r="E16" s="35"/>
      <c r="F16" s="36">
        <f t="shared" si="0"/>
        <v>0</v>
      </c>
      <c r="G16" s="470"/>
    </row>
    <row r="17" spans="1:7" ht="15.75" customHeight="1">
      <c r="A17" s="34"/>
      <c r="B17" s="35"/>
      <c r="C17" s="233"/>
      <c r="D17" s="35"/>
      <c r="E17" s="35"/>
      <c r="F17" s="36">
        <f t="shared" si="0"/>
        <v>0</v>
      </c>
      <c r="G17" s="470"/>
    </row>
    <row r="18" spans="1:7" ht="15.75" customHeight="1">
      <c r="A18" s="34"/>
      <c r="B18" s="35"/>
      <c r="C18" s="233"/>
      <c r="D18" s="35"/>
      <c r="E18" s="35"/>
      <c r="F18" s="36">
        <f t="shared" si="0"/>
        <v>0</v>
      </c>
      <c r="G18" s="470"/>
    </row>
    <row r="19" spans="1:7" ht="15.75" customHeight="1">
      <c r="A19" s="34"/>
      <c r="B19" s="35"/>
      <c r="C19" s="233"/>
      <c r="D19" s="35"/>
      <c r="E19" s="35"/>
      <c r="F19" s="36">
        <f t="shared" si="0"/>
        <v>0</v>
      </c>
      <c r="G19" s="470"/>
    </row>
    <row r="20" spans="1:7" ht="15.75" customHeight="1">
      <c r="A20" s="34"/>
      <c r="B20" s="35"/>
      <c r="C20" s="233"/>
      <c r="D20" s="35"/>
      <c r="E20" s="35"/>
      <c r="F20" s="36">
        <f t="shared" si="0"/>
        <v>0</v>
      </c>
      <c r="G20" s="470"/>
    </row>
    <row r="21" spans="1:7" ht="15.75" customHeight="1">
      <c r="A21" s="34"/>
      <c r="B21" s="35"/>
      <c r="C21" s="233"/>
      <c r="D21" s="35"/>
      <c r="E21" s="35"/>
      <c r="F21" s="36">
        <f t="shared" si="0"/>
        <v>0</v>
      </c>
      <c r="G21" s="470"/>
    </row>
    <row r="22" spans="1:7" ht="15.75" customHeight="1">
      <c r="A22" s="34"/>
      <c r="B22" s="35"/>
      <c r="C22" s="233"/>
      <c r="D22" s="35"/>
      <c r="E22" s="35"/>
      <c r="F22" s="36">
        <f t="shared" si="0"/>
        <v>0</v>
      </c>
      <c r="G22" s="470"/>
    </row>
    <row r="23" spans="1:7" ht="15.75" customHeight="1" thickBot="1">
      <c r="A23" s="37"/>
      <c r="B23" s="38"/>
      <c r="C23" s="234"/>
      <c r="D23" s="38"/>
      <c r="E23" s="38"/>
      <c r="F23" s="39">
        <f t="shared" si="0"/>
        <v>0</v>
      </c>
      <c r="G23" s="470"/>
    </row>
    <row r="24" spans="1:7" s="33" customFormat="1" ht="18" customHeight="1" thickBot="1">
      <c r="A24" s="121" t="s">
        <v>50</v>
      </c>
      <c r="B24" s="122">
        <f>SUM(B5:B23)</f>
        <v>11789</v>
      </c>
      <c r="C24" s="68"/>
      <c r="D24" s="122">
        <f>SUM(D5:D23)</f>
        <v>0</v>
      </c>
      <c r="E24" s="122">
        <f>SUM(E5:E23)</f>
        <v>11789</v>
      </c>
      <c r="F24" s="40">
        <f>SUM(F5:F23)</f>
        <v>0</v>
      </c>
      <c r="G24" s="470"/>
    </row>
    <row r="25" ht="12.75">
      <c r="G25" s="470"/>
    </row>
    <row r="26" ht="12.75">
      <c r="G26" s="470"/>
    </row>
    <row r="27" ht="12.75">
      <c r="G27" s="470"/>
    </row>
    <row r="28" ht="12.75">
      <c r="G28" s="470"/>
    </row>
    <row r="29" ht="12.75">
      <c r="G29" s="470"/>
    </row>
  </sheetData>
  <sheetProtection/>
  <mergeCells count="2">
    <mergeCell ref="A1:F1"/>
    <mergeCell ref="G1:G29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2017-07-26T12:14:40Z</cp:lastPrinted>
  <dcterms:created xsi:type="dcterms:W3CDTF">1999-10-30T10:30:45Z</dcterms:created>
  <dcterms:modified xsi:type="dcterms:W3CDTF">2017-09-26T07:25:31Z</dcterms:modified>
  <cp:category/>
  <cp:version/>
  <cp:contentType/>
  <cp:contentStatus/>
</cp:coreProperties>
</file>