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8" activeTab="12"/>
  </bookViews>
  <sheets>
    <sheet name="3. m.Maradvány kimutatás" sheetId="1" r:id="rId1"/>
    <sheet name="4. m Egyszerűsített mérleg" sheetId="2" r:id="rId2"/>
    <sheet name="5. m Eredmény kimutatás" sheetId="3" r:id="rId3"/>
    <sheet name="6. m Pénzforgalmi változás" sheetId="4" r:id="rId4"/>
    <sheet name="7.1. m Vagyon eszköz" sheetId="5" r:id="rId5"/>
    <sheet name="7.2. m Vagyon forrás" sheetId="6" r:id="rId6"/>
    <sheet name="7.3. m Érték nélküli" sheetId="7" r:id="rId7"/>
    <sheet name="8. m Többéves" sheetId="8" r:id="rId8"/>
    <sheet name="9. m Adósság" sheetId="9" r:id="rId9"/>
    <sheet name="10. m Részesedések" sheetId="10" r:id="rId10"/>
    <sheet name="11. m Közv.tám.adóeleng." sheetId="11" r:id="rId11"/>
    <sheet name="12. m Beruházások" sheetId="12" r:id="rId12"/>
    <sheet name="13. m Felújítások" sheetId="13" r:id="rId13"/>
  </sheets>
  <definedNames>
    <definedName name="_xlnm.Print_Area" localSheetId="11">'12. m Beruházások'!$A$1:$E$40</definedName>
    <definedName name="_xlnm.Print_Area" localSheetId="4">'7.1. m Vagyon eszköz'!$A$1:$D$67</definedName>
  </definedNames>
  <calcPr fullCalcOnLoad="1"/>
</workbook>
</file>

<file path=xl/sharedStrings.xml><?xml version="1.0" encoding="utf-8"?>
<sst xmlns="http://schemas.openxmlformats.org/spreadsheetml/2006/main" count="613" uniqueCount="440">
  <si>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</si>
  <si>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</si>
  <si>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</si>
  <si>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</si>
  <si>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</si>
  <si>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</si>
  <si>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</si>
  <si>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</si>
  <si>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</si>
  <si>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</si>
  <si>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</si>
  <si>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</si>
  <si>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</si>
  <si>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</si>
  <si>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</si>
  <si>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</si>
  <si>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</si>
  <si>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</si>
  <si>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</si>
  <si>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</si>
  <si>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</si>
  <si>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</si>
  <si>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</si>
  <si>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</si>
  <si>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Összesen:</t>
  </si>
  <si>
    <t>Megnevezés</t>
  </si>
  <si>
    <t>Bruttó</t>
  </si>
  <si>
    <t>Módosított előirányzat</t>
  </si>
  <si>
    <t>Teljesítés</t>
  </si>
  <si>
    <t>adatok ezer forintban</t>
  </si>
  <si>
    <t>31.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</si>
  <si>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</si>
  <si>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</si>
  <si>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</si>
  <si>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</si>
  <si>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 S Z K Ö Z Ö K</t>
  </si>
  <si>
    <t>ESZKÖZÖK ÖSSZESEN</t>
  </si>
  <si>
    <t>F O R R Á S O K</t>
  </si>
  <si>
    <t>FORRÁSOK ÖSSZESEN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</si>
  <si>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</si>
  <si>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</si>
  <si>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</si>
  <si>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</si>
  <si>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</si>
  <si>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</si>
  <si>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</si>
  <si>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</si>
  <si>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</si>
  <si>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</si>
  <si>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</si>
  <si>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</si>
  <si>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</si>
  <si>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</si>
  <si>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</si>
  <si>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</si>
  <si>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</si>
  <si>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</si>
  <si>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</si>
  <si>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</si>
  <si>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BONYHÁDVARASD KÖZSÉG ÖNKORMÁNYZATA</t>
  </si>
  <si>
    <t xml:space="preserve">                                              </t>
  </si>
  <si>
    <t xml:space="preserve">                                                                            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</si>
  <si>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</si>
  <si>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</si>
  <si>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</si>
  <si>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</t>
  </si>
  <si>
    <t xml:space="preserve">                                                          </t>
  </si>
  <si>
    <t xml:space="preserve">                                          </t>
  </si>
  <si>
    <t>PÉNZESZKÖZÖK VÁLTOZÁSÁNAK LEVEZETÉSE</t>
  </si>
  <si>
    <t>Sorszám</t>
  </si>
  <si>
    <t>Önkormányzat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</si>
  <si>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</si>
  <si>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</si>
  <si>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</si>
  <si>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</si>
  <si>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</si>
  <si>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</si>
  <si>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</si>
  <si>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</si>
  <si>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</si>
  <si>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</si>
  <si>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</si>
  <si>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</si>
  <si>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</si>
  <si>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</si>
  <si>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</si>
  <si>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</si>
  <si>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</si>
  <si>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</si>
  <si>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</si>
  <si>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</si>
  <si>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</si>
  <si>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</si>
  <si>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</si>
  <si>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</si>
  <si>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</si>
  <si>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</si>
  <si>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</si>
  <si>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</si>
  <si>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</si>
  <si>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</si>
  <si>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</si>
  <si>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</si>
  <si>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</si>
  <si>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</si>
  <si>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</si>
  <si>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</si>
  <si>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</si>
  <si>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</si>
  <si>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VAGYONKIMUTATÁS
a könyvviteli mérlegben értékkel szereplő forrásokról</t>
  </si>
  <si>
    <t>FORRÁSOK</t>
  </si>
  <si>
    <t>állományi 
érték</t>
  </si>
  <si>
    <t>A</t>
  </si>
  <si>
    <t>B</t>
  </si>
  <si>
    <t>C</t>
  </si>
  <si>
    <t>I. Nemzeti vagyon induláskori értéke</t>
  </si>
  <si>
    <t>01.</t>
  </si>
  <si>
    <t>II. Nemzeti vagyon változásai</t>
  </si>
  <si>
    <t>02.</t>
  </si>
  <si>
    <t>III. Egyéb eszközök induláskori értéke és változásai</t>
  </si>
  <si>
    <t>03.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</si>
  <si>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</si>
  <si>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</si>
  <si>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</si>
  <si>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</si>
  <si>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</si>
  <si>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</si>
  <si>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</si>
  <si>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</si>
  <si>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</si>
  <si>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08.</t>
  </si>
  <si>
    <t>II. Költségvetési évet követően esedékes kötelezettségek</t>
  </si>
  <si>
    <t>09.</t>
  </si>
  <si>
    <t>III. Kötelezettség jellegű sajátos elszámolások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</si>
  <si>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</si>
  <si>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</si>
  <si>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</si>
  <si>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</si>
  <si>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FORRÁSOK ÖSSZESEN  (07+11+12+13)</t>
  </si>
  <si>
    <t>VAGYONKIMUTATÁS
a könyvviteli mérlegben értékkel szereplő eszközökről
2014.</t>
  </si>
  <si>
    <t>ESZKÖZÖK</t>
  </si>
  <si>
    <t xml:space="preserve">Könyv szerinti </t>
  </si>
  <si>
    <t>állományi érték</t>
  </si>
  <si>
    <t xml:space="preserve">A </t>
  </si>
  <si>
    <t>D</t>
  </si>
  <si>
    <t xml:space="preserve"> I. Immateriális javak 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</si>
  <si>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</si>
  <si>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</si>
  <si>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</si>
  <si>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</si>
  <si>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</si>
  <si>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</si>
  <si>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</si>
  <si>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</si>
  <si>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</si>
  <si>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</si>
  <si>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</si>
  <si>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</si>
  <si>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</si>
  <si>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</si>
  <si>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</si>
  <si>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</si>
  <si>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22.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</si>
  <si>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</si>
  <si>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</si>
  <si>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</si>
  <si>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</si>
  <si>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</si>
  <si>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</si>
  <si>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</si>
  <si>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</si>
  <si>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28.</t>
  </si>
  <si>
    <t>29.</t>
  </si>
  <si>
    <t>1.1. Forgalomképtelen tartós részesedések</t>
  </si>
  <si>
    <t>30.</t>
  </si>
  <si>
    <t>1.2. Nemzetgazdasági szempontból kiemelt jelentőségű tartós részesedések</t>
  </si>
  <si>
    <t>1.3. Korlátozottan forgalomképes tartós részesedések</t>
  </si>
  <si>
    <t>32.</t>
  </si>
  <si>
    <t>1.4. Üzleti tartós részesedések</t>
  </si>
  <si>
    <t>33.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</si>
  <si>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</si>
  <si>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</si>
  <si>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</si>
  <si>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</si>
  <si>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</si>
  <si>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</si>
  <si>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</si>
  <si>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</si>
  <si>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</si>
  <si>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</si>
  <si>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</si>
  <si>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</si>
  <si>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</si>
  <si>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</si>
  <si>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</si>
  <si>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</si>
  <si>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</si>
  <si>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</si>
  <si>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</si>
  <si>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</si>
  <si>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45.</t>
  </si>
  <si>
    <t>I. Készletek</t>
  </si>
  <si>
    <t>46.</t>
  </si>
  <si>
    <t>II. Értékpapírok</t>
  </si>
  <si>
    <t>47.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</si>
  <si>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</si>
  <si>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</si>
  <si>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</si>
  <si>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</si>
  <si>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</si>
  <si>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</si>
  <si>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</si>
  <si>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</si>
  <si>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</si>
  <si>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</si>
  <si>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</si>
  <si>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</si>
  <si>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</si>
  <si>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</si>
  <si>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</si>
  <si>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</si>
  <si>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57.</t>
  </si>
  <si>
    <t>60.</t>
  </si>
  <si>
    <t>F) AKTÍV IDŐBELI ELHATÁROLÁSOK</t>
  </si>
  <si>
    <t>61.</t>
  </si>
  <si>
    <t>62.</t>
  </si>
  <si>
    <t>Előző időszak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</si>
  <si>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</si>
  <si>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</si>
  <si>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</si>
  <si>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</si>
  <si>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</si>
  <si>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</si>
  <si>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</si>
  <si>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</si>
  <si>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</si>
  <si>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</si>
  <si>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</si>
  <si>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</si>
  <si>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</si>
  <si>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</si>
  <si>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</si>
  <si>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</si>
  <si>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</si>
  <si>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</si>
  <si>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</si>
  <si>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</si>
  <si>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</si>
  <si>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</si>
  <si>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</si>
  <si>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</si>
  <si>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</si>
  <si>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</si>
  <si>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</si>
  <si>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</si>
  <si>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 EGYÉB SAJÁTOS FORRÁSOLDALI ELSZÁMOLÁSOK</t>
  </si>
  <si>
    <t>J)   KINCSTÁRI SZÁMLAVEZETÉSSEL KAPCSOLATOS ELSZÁMOLÁSOK</t>
  </si>
  <si>
    <t>K)  PASSZÍV IDŐBELI ELHATÁROLÁSOK</t>
  </si>
  <si>
    <t xml:space="preserve">II. Tárgyi eszközök </t>
  </si>
  <si>
    <t xml:space="preserve">1. Ingatlanok és kapcsolódó vagyoni értékű jogok   </t>
  </si>
  <si>
    <t xml:space="preserve">2. Gépek, berendezések, felszerelések, járművek </t>
  </si>
  <si>
    <t xml:space="preserve">3. Tenyészállatok </t>
  </si>
  <si>
    <t xml:space="preserve">4. Beruházások, felújítások </t>
  </si>
  <si>
    <t xml:space="preserve">5. Tárgyi eszközök értékhelyesbítése </t>
  </si>
  <si>
    <t xml:space="preserve">III. Befektetett pénzügyi eszközök </t>
  </si>
  <si>
    <t xml:space="preserve">1. Tartós részesedések </t>
  </si>
  <si>
    <t xml:space="preserve">2. Tartós hitelviszonyt megtestesítő értékpapírok </t>
  </si>
  <si>
    <t xml:space="preserve">3. Befektetett pénzügyi eszközök értékhelyesbítése </t>
  </si>
  <si>
    <t xml:space="preserve">A) NEMZETI VAGYONBA TARTOZÓ BEFEKTETETT ESZKÖZÖK </t>
  </si>
  <si>
    <t xml:space="preserve">B) NEMZETI VAGYONBA TARTOZÓ FORGÓESZKÖZÖK </t>
  </si>
  <si>
    <t xml:space="preserve">D) KÖVETELÉSEK </t>
  </si>
  <si>
    <t xml:space="preserve">E) EGYÉB SAJÁTOS ESZKÖZOLDALI ELSZÁMOLÁSOK </t>
  </si>
  <si>
    <t xml:space="preserve">ESZKÖZÖK ÖSSZESEN </t>
  </si>
  <si>
    <t>Módosí-tások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</si>
  <si>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</si>
  <si>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</si>
  <si>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</si>
  <si>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</si>
  <si>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</si>
  <si>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</si>
  <si>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</si>
  <si>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</si>
  <si>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</si>
  <si>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</si>
  <si>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</si>
  <si>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</si>
  <si>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</si>
  <si>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</si>
  <si>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</si>
  <si>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</si>
  <si>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</si>
  <si>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</si>
  <si>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</si>
  <si>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</si>
  <si>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</si>
  <si>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</si>
  <si>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</si>
  <si>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</si>
  <si>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</si>
  <si>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</si>
  <si>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</si>
  <si>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</si>
  <si>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</si>
  <si>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</si>
  <si>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</si>
  <si>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</si>
  <si>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</si>
  <si>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</si>
  <si>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</si>
  <si>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5. sz. melléklet</t>
  </si>
  <si>
    <t>Sor-
szám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</si>
  <si>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</si>
  <si>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</si>
  <si>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</si>
  <si>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</si>
  <si>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</si>
  <si>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10=(6+…+9)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</si>
  <si>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</si>
  <si>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</si>
  <si>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</si>
  <si>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</si>
  <si>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</si>
  <si>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</si>
  <si>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</si>
  <si>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 Ezer forintban </t>
  </si>
  <si>
    <t>7.1 melléklet</t>
  </si>
  <si>
    <t>7.2 melléklet</t>
  </si>
  <si>
    <t>8. melléklet</t>
  </si>
  <si>
    <t>Ssz.</t>
  </si>
  <si>
    <t>Eredeti       előirányzat</t>
  </si>
  <si>
    <t>Felújítások összesen:</t>
  </si>
  <si>
    <t>Vis maior kiadások</t>
  </si>
  <si>
    <t>Vis maior karbantartások összesen:</t>
  </si>
  <si>
    <t>2018.</t>
  </si>
  <si>
    <t>6. sz. melléklet</t>
  </si>
  <si>
    <t xml:space="preserve">            BONYHÁDVARASD KÖZSÉG ÖNKORMÁNYZATA                            </t>
  </si>
  <si>
    <t>EGYSZERŰSÍTETT MÉRLEG</t>
  </si>
  <si>
    <t>adatok forintban</t>
  </si>
  <si>
    <t>adatok: forintban</t>
  </si>
  <si>
    <t>4. sz. melléklet</t>
  </si>
  <si>
    <t>adatok  forintban</t>
  </si>
  <si>
    <t xml:space="preserve">Összeg </t>
  </si>
  <si>
    <t>Adatok: forintban</t>
  </si>
  <si>
    <t>2019.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</si>
  <si>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</si>
  <si>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</si>
  <si>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</si>
  <si>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</si>
  <si>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</si>
  <si>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</si>
  <si>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</si>
  <si>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</si>
  <si>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</si>
  <si>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</si>
  <si>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</si>
  <si>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</si>
  <si>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</si>
  <si>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</si>
  <si>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</si>
  <si>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</si>
  <si>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</si>
  <si>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</si>
  <si>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</si>
  <si>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</si>
  <si>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</si>
  <si>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</si>
  <si>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</si>
  <si>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</si>
  <si>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10. sz. melléklet</t>
  </si>
  <si>
    <t xml:space="preserve"> Az önkormányzat tulajdonában álló gazdálkodó szervezetek működéséből származó kötelezettségek és részesedések alakulása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</si>
  <si>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</si>
  <si>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</si>
  <si>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</si>
  <si>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</si>
  <si>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</si>
  <si>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13. sz. melléklet</t>
  </si>
  <si>
    <t>12.sz. melléklet</t>
  </si>
  <si>
    <t>I. Hitel, kamat törlesztés</t>
  </si>
  <si>
    <t>II. Beruházási kiadások</t>
  </si>
  <si>
    <t>Eredeti előirányzat</t>
  </si>
  <si>
    <t>Beruházási kiadások összesen:</t>
  </si>
  <si>
    <t>III.: Pályázati célú tartalék</t>
  </si>
  <si>
    <t>IV. Felhalmozási c. pe. átadás</t>
  </si>
  <si>
    <t>V. Részesedés vásárlás</t>
  </si>
  <si>
    <t>Felhalmozási kiadások mindösszesen: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</si>
  <si>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</si>
  <si>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</si>
  <si>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</si>
  <si>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</si>
  <si>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</si>
  <si>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</si>
  <si>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</si>
  <si>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</si>
  <si>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</si>
  <si>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</si>
  <si>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</si>
  <si>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</si>
  <si>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</si>
  <si>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</si>
  <si>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</si>
  <si>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</si>
  <si>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</si>
  <si>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</si>
  <si>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</si>
  <si>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</si>
  <si>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</si>
  <si>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</si>
  <si>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2017. ÉVI KÖLTSÉGVETÉS</t>
  </si>
  <si>
    <t>08        Felhalmozási célú támogatások eredményszemléletű bevételei</t>
  </si>
  <si>
    <t>07        Egyéb működési célú támogatások eredményszemléletű    bevételei</t>
  </si>
  <si>
    <r>
      <t>Pénzkészlet 2017. január 1-jén
e</t>
    </r>
    <r>
      <rPr>
        <i/>
        <sz val="10"/>
        <rFont val="Times New Roman CE"/>
        <family val="0"/>
      </rPr>
      <t>bből:</t>
    </r>
  </si>
  <si>
    <t>Érték nélküli vagyon kimutatása</t>
  </si>
  <si>
    <t>2017.
évi
teljesítés</t>
  </si>
  <si>
    <t>2020.</t>
  </si>
  <si>
    <t>2020. 
után</t>
  </si>
  <si>
    <t xml:space="preserve">Adósság állomány alakulása lejárat, eszközök, bel- és külföldi hitelezők szerinti bontásban </t>
  </si>
  <si>
    <t>2017. évi felhalmozási kiadások részletezése</t>
  </si>
  <si>
    <r>
      <t>Záró pénzkészlet 2017. december 31-én
e</t>
    </r>
    <r>
      <rPr>
        <i/>
        <sz val="10"/>
        <rFont val="Times New Roman CE"/>
        <family val="0"/>
      </rPr>
      <t>bből:</t>
    </r>
  </si>
  <si>
    <t>hangosító berendezés</t>
  </si>
  <si>
    <t>kamera, távcső</t>
  </si>
  <si>
    <t>sörétes fegyver</t>
  </si>
  <si>
    <t>közfoglalkoztatottak, eszközbeszerzés</t>
  </si>
  <si>
    <t>motoros fűnyíró</t>
  </si>
  <si>
    <t>sövényvágó</t>
  </si>
  <si>
    <t>ágvágó</t>
  </si>
  <si>
    <t>Satamo traktorhoz szárzúzó</t>
  </si>
  <si>
    <t>benzines fűnyíró</t>
  </si>
  <si>
    <t>kompresszor</t>
  </si>
  <si>
    <t>gyalugép</t>
  </si>
  <si>
    <t>fűnyíró</t>
  </si>
  <si>
    <t>takarítógép</t>
  </si>
  <si>
    <t>Laser Magic díszfény</t>
  </si>
  <si>
    <t>kulcskészlet</t>
  </si>
  <si>
    <t>Arculati Kézikönyv</t>
  </si>
  <si>
    <t>kéziszerszámok</t>
  </si>
  <si>
    <t>Felújítások 2017.</t>
  </si>
  <si>
    <t>kerítés felújítása</t>
  </si>
  <si>
    <t>vízmű felújítás/ vastalanító</t>
  </si>
  <si>
    <t>szennyvíz/ keverő szivattyú</t>
  </si>
  <si>
    <t>TOP pályázat hivatal felújítás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</si>
</sst>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0"/>
    <numFmt numFmtId="167" formatCode="#,###__;\-\ #,###__"/>
    <numFmt numFmtId="168" formatCode="#,###__"/>
    <numFmt numFmtId="169" formatCode="#,###\ _F_t;\-#,###\ _F_t"/>
    <numFmt numFmtId="170" formatCode="#,###__;\-#,###__"/>
    <numFmt numFmtId="171" formatCode="#,##0_ ;\-#,##0\ "/>
  </numFmts>
  <fonts count="69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E"/>
      <family val="0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sz val="11"/>
      <name val="Times New Roman CE"/>
      <family val="1"/>
    </font>
    <font>
      <sz val="10"/>
      <name val="Wingdings"/>
      <family val="0"/>
    </font>
    <font>
      <sz val="8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9"/>
      <color indexed="8"/>
      <name val="Times New Roman CE"/>
      <family val="0"/>
    </font>
    <font>
      <sz val="9"/>
      <color indexed="8"/>
      <name val="Times New Roman CE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Calibri"/>
      <family val="2"/>
    </font>
    <font>
      <b/>
      <i/>
      <sz val="9"/>
      <name val="Times New Roman CE"/>
      <family val="0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sz val="12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8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68" fillId="9" borderId="0" applyNumberFormat="0" applyBorder="0" applyAlignment="0" applyProtection="0"/>
    <xf numFmtId="0" fontId="68" fillId="3" borderId="0" applyNumberFormat="0" applyBorder="0" applyAlignment="0" applyProtection="0"/>
    <xf numFmtId="0" fontId="68" fillId="7" borderId="0" applyNumberFormat="0" applyBorder="0" applyAlignment="0" applyProtection="0"/>
    <xf numFmtId="0" fontId="68" fillId="6" borderId="0" applyNumberFormat="0" applyBorder="0" applyAlignment="0" applyProtection="0"/>
    <xf numFmtId="0" fontId="68" fillId="9" borderId="0" applyNumberFormat="0" applyBorder="0" applyAlignment="0" applyProtection="0"/>
    <xf numFmtId="0" fontId="68" fillId="3" borderId="0" applyNumberFormat="0" applyBorder="0" applyAlignment="0" applyProtection="0"/>
    <xf numFmtId="0" fontId="60" fillId="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6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4" borderId="7" applyNumberFormat="0" applyFont="0" applyAlignment="0" applyProtection="0"/>
    <xf numFmtId="0" fontId="68" fillId="9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9" borderId="0" applyNumberFormat="0" applyBorder="0" applyAlignment="0" applyProtection="0"/>
    <xf numFmtId="0" fontId="68" fillId="14" borderId="0" applyNumberFormat="0" applyBorder="0" applyAlignment="0" applyProtection="0"/>
    <xf numFmtId="0" fontId="57" fillId="15" borderId="0" applyNumberFormat="0" applyBorder="0" applyAlignment="0" applyProtection="0"/>
    <xf numFmtId="0" fontId="61" fillId="16" borderId="8" applyNumberFormat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17" borderId="0" applyNumberFormat="0" applyBorder="0" applyAlignment="0" applyProtection="0"/>
    <xf numFmtId="0" fontId="59" fillId="7" borderId="0" applyNumberFormat="0" applyBorder="0" applyAlignment="0" applyProtection="0"/>
    <xf numFmtId="0" fontId="62" fillId="1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164" fontId="10" fillId="0" borderId="10" xfId="0" applyNumberFormat="1" applyFont="1" applyFill="1" applyBorder="1" applyAlignment="1" applyProtection="1">
      <alignment vertical="center" wrapTex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/>
    </xf>
    <xf numFmtId="0" fontId="13" fillId="0" borderId="0" xfId="62">
      <alignment/>
      <protection/>
    </xf>
    <xf numFmtId="0" fontId="0" fillId="0" borderId="0" xfId="67" applyFill="1">
      <alignment/>
      <protection/>
    </xf>
    <xf numFmtId="0" fontId="0" fillId="0" borderId="12" xfId="67" applyFill="1" applyBorder="1" applyAlignment="1">
      <alignment horizontal="center" vertical="center"/>
      <protection/>
    </xf>
    <xf numFmtId="0" fontId="20" fillId="0" borderId="13" xfId="67" applyFont="1" applyFill="1" applyBorder="1" applyAlignment="1">
      <alignment horizontal="left" vertical="center" indent="5"/>
      <protection/>
    </xf>
    <xf numFmtId="168" fontId="12" fillId="0" borderId="14" xfId="67" applyNumberFormat="1" applyFont="1" applyFill="1" applyBorder="1" applyAlignment="1" applyProtection="1">
      <alignment horizontal="right" vertical="center"/>
      <protection locked="0"/>
    </xf>
    <xf numFmtId="0" fontId="0" fillId="0" borderId="13" xfId="67" applyFont="1" applyFill="1" applyBorder="1" applyAlignment="1">
      <alignment horizontal="left" vertical="center" indent="1"/>
      <protection/>
    </xf>
    <xf numFmtId="0" fontId="0" fillId="0" borderId="15" xfId="67" applyFill="1" applyBorder="1" applyAlignment="1">
      <alignment horizontal="center" vertical="center"/>
      <protection/>
    </xf>
    <xf numFmtId="0" fontId="0" fillId="0" borderId="16" xfId="67" applyFont="1" applyFill="1" applyBorder="1" applyAlignment="1">
      <alignment horizontal="left" vertical="center" indent="1"/>
      <protection/>
    </xf>
    <xf numFmtId="168" fontId="12" fillId="0" borderId="17" xfId="67" applyNumberFormat="1" applyFont="1" applyFill="1" applyBorder="1" applyAlignment="1" applyProtection="1">
      <alignment horizontal="right" vertical="center"/>
      <protection locked="0"/>
    </xf>
    <xf numFmtId="0" fontId="0" fillId="0" borderId="18" xfId="67" applyFill="1" applyBorder="1" applyAlignment="1">
      <alignment horizontal="center" vertical="center"/>
      <protection/>
    </xf>
    <xf numFmtId="0" fontId="20" fillId="0" borderId="19" xfId="67" applyFont="1" applyFill="1" applyBorder="1" applyAlignment="1">
      <alignment horizontal="left" vertical="center" indent="5"/>
      <protection/>
    </xf>
    <xf numFmtId="168" fontId="12" fillId="0" borderId="20" xfId="67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 wrapText="1"/>
    </xf>
    <xf numFmtId="0" fontId="22" fillId="0" borderId="0" xfId="60" applyFont="1">
      <alignment/>
      <protection/>
    </xf>
    <xf numFmtId="0" fontId="15" fillId="0" borderId="13" xfId="60" applyFont="1" applyBorder="1">
      <alignment/>
      <protection/>
    </xf>
    <xf numFmtId="165" fontId="15" fillId="0" borderId="13" xfId="0" applyNumberFormat="1" applyFont="1" applyBorder="1" applyAlignment="1">
      <alignment horizontal="right" vertical="center"/>
    </xf>
    <xf numFmtId="0" fontId="19" fillId="0" borderId="0" xfId="67" applyFont="1" applyFill="1" applyAlignment="1" applyProtection="1">
      <alignment horizontal="center" vertical="top" wrapText="1"/>
      <protection locked="0"/>
    </xf>
    <xf numFmtId="0" fontId="18" fillId="0" borderId="0" xfId="64" applyFont="1" applyFill="1" applyAlignment="1" applyProtection="1">
      <alignment vertical="center"/>
      <protection locked="0"/>
    </xf>
    <xf numFmtId="0" fontId="3" fillId="0" borderId="0" xfId="67" applyFont="1" applyFill="1" applyAlignment="1">
      <alignment horizontal="right"/>
      <protection/>
    </xf>
    <xf numFmtId="168" fontId="26" fillId="0" borderId="14" xfId="67" applyNumberFormat="1" applyFont="1" applyFill="1" applyBorder="1" applyAlignment="1" applyProtection="1">
      <alignment horizontal="right" vertical="center"/>
      <protection locked="0"/>
    </xf>
    <xf numFmtId="0" fontId="21" fillId="0" borderId="12" xfId="0" applyFont="1" applyFill="1" applyBorder="1" applyAlignment="1" applyProtection="1">
      <alignment horizontal="left" vertical="center" wrapText="1" indent="1"/>
      <protection/>
    </xf>
    <xf numFmtId="0" fontId="21" fillId="0" borderId="12" xfId="0" applyFont="1" applyFill="1" applyBorder="1" applyAlignment="1" applyProtection="1">
      <alignment horizontal="left" vertical="center" wrapText="1" indent="8"/>
      <protection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vertical="center" wrapText="1"/>
      <protection locked="0"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4" xfId="0" applyFont="1" applyFill="1" applyBorder="1" applyAlignment="1" applyProtection="1">
      <alignment vertical="center" wrapText="1"/>
      <protection/>
    </xf>
    <xf numFmtId="0" fontId="13" fillId="0" borderId="0" xfId="62" applyFont="1">
      <alignment/>
      <protection/>
    </xf>
    <xf numFmtId="0" fontId="2" fillId="0" borderId="25" xfId="67" applyFont="1" applyFill="1" applyBorder="1" applyAlignment="1">
      <alignment horizontal="center" vertical="center" wrapText="1"/>
      <protection/>
    </xf>
    <xf numFmtId="0" fontId="19" fillId="0" borderId="26" xfId="67" applyFont="1" applyFill="1" applyBorder="1" applyAlignment="1">
      <alignment horizontal="center" vertical="center"/>
      <protection/>
    </xf>
    <xf numFmtId="0" fontId="19" fillId="0" borderId="27" xfId="67" applyFont="1" applyFill="1" applyBorder="1" applyAlignment="1">
      <alignment horizontal="center" vertical="center" wrapText="1"/>
      <protection/>
    </xf>
    <xf numFmtId="0" fontId="0" fillId="0" borderId="21" xfId="67" applyFill="1" applyBorder="1" applyAlignment="1">
      <alignment horizontal="center" vertical="center"/>
      <protection/>
    </xf>
    <xf numFmtId="0" fontId="20" fillId="0" borderId="22" xfId="67" applyFont="1" applyFill="1" applyBorder="1" applyAlignment="1">
      <alignment horizontal="left" vertical="center" indent="5"/>
      <protection/>
    </xf>
    <xf numFmtId="168" fontId="25" fillId="0" borderId="23" xfId="67" applyNumberFormat="1" applyFont="1" applyFill="1" applyBorder="1" applyAlignment="1" applyProtection="1">
      <alignment horizontal="right" vertical="center"/>
      <protection/>
    </xf>
    <xf numFmtId="0" fontId="0" fillId="0" borderId="24" xfId="67" applyFont="1" applyFill="1" applyBorder="1" applyAlignment="1">
      <alignment horizontal="center" vertical="center"/>
      <protection/>
    </xf>
    <xf numFmtId="168" fontId="5" fillId="0" borderId="11" xfId="67" applyNumberFormat="1" applyFont="1" applyFill="1" applyBorder="1" applyAlignment="1" applyProtection="1">
      <alignment horizontal="right" vertical="center"/>
      <protection/>
    </xf>
    <xf numFmtId="168" fontId="12" fillId="0" borderId="23" xfId="67" applyNumberFormat="1" applyFont="1" applyFill="1" applyBorder="1" applyAlignment="1" applyProtection="1">
      <alignment horizontal="right" vertical="center"/>
      <protection locked="0"/>
    </xf>
    <xf numFmtId="0" fontId="0" fillId="0" borderId="24" xfId="67" applyFill="1" applyBorder="1" applyAlignment="1">
      <alignment horizontal="center" vertical="center"/>
      <protection/>
    </xf>
    <xf numFmtId="0" fontId="0" fillId="0" borderId="10" xfId="67" applyFont="1" applyFill="1" applyBorder="1" applyAlignment="1" applyProtection="1">
      <alignment horizontal="left" vertical="center" wrapText="1" indent="1"/>
      <protection locked="0"/>
    </xf>
    <xf numFmtId="0" fontId="30" fillId="0" borderId="13" xfId="58" applyFont="1" applyBorder="1" applyAlignment="1">
      <alignment horizontal="center" vertical="center"/>
      <protection/>
    </xf>
    <xf numFmtId="0" fontId="31" fillId="0" borderId="13" xfId="59" applyFont="1" applyFill="1" applyBorder="1" applyAlignment="1">
      <alignment horizontal="center" vertical="center" wrapText="1"/>
      <protection/>
    </xf>
    <xf numFmtId="0" fontId="30" fillId="0" borderId="0" xfId="58" applyFont="1">
      <alignment/>
      <protection/>
    </xf>
    <xf numFmtId="0" fontId="13" fillId="0" borderId="13" xfId="58" applyFont="1" applyBorder="1" applyAlignment="1">
      <alignment horizontal="center" vertical="top" wrapText="1"/>
      <protection/>
    </xf>
    <xf numFmtId="0" fontId="13" fillId="0" borderId="13" xfId="58" applyFont="1" applyBorder="1" applyAlignment="1">
      <alignment horizontal="left" vertical="top" wrapText="1"/>
      <protection/>
    </xf>
    <xf numFmtId="3" fontId="13" fillId="0" borderId="13" xfId="58" applyNumberFormat="1" applyFont="1" applyBorder="1" applyAlignment="1">
      <alignment horizontal="right" vertical="top" wrapText="1"/>
      <protection/>
    </xf>
    <xf numFmtId="0" fontId="29" fillId="0" borderId="0" xfId="58">
      <alignment/>
      <protection/>
    </xf>
    <xf numFmtId="0" fontId="28" fillId="0" borderId="13" xfId="58" applyFont="1" applyBorder="1" applyAlignment="1">
      <alignment horizontal="center" vertical="top" wrapText="1"/>
      <protection/>
    </xf>
    <xf numFmtId="0" fontId="28" fillId="0" borderId="13" xfId="58" applyFont="1" applyBorder="1" applyAlignment="1">
      <alignment horizontal="left" vertical="top" wrapText="1"/>
      <protection/>
    </xf>
    <xf numFmtId="3" fontId="28" fillId="0" borderId="13" xfId="58" applyNumberFormat="1" applyFont="1" applyBorder="1" applyAlignment="1">
      <alignment horizontal="right" vertical="top" wrapText="1"/>
      <protection/>
    </xf>
    <xf numFmtId="0" fontId="0" fillId="0" borderId="0" xfId="65" applyFill="1" applyAlignment="1" applyProtection="1">
      <alignment vertic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0" fillId="0" borderId="18" xfId="65" applyNumberFormat="1" applyFont="1" applyFill="1" applyBorder="1" applyAlignment="1" applyProtection="1">
      <alignment horizontal="center" vertical="center" wrapText="1"/>
      <protection/>
    </xf>
    <xf numFmtId="49" fontId="10" fillId="0" borderId="19" xfId="65" applyNumberFormat="1" applyFont="1" applyFill="1" applyBorder="1" applyAlignment="1" applyProtection="1">
      <alignment horizontal="center" vertical="center"/>
      <protection/>
    </xf>
    <xf numFmtId="49" fontId="10" fillId="0" borderId="20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0" fontId="33" fillId="0" borderId="28" xfId="66" applyFont="1" applyFill="1" applyBorder="1" applyAlignment="1" applyProtection="1">
      <alignment vertical="center" wrapText="1"/>
      <protection/>
    </xf>
    <xf numFmtId="166" fontId="11" fillId="0" borderId="29" xfId="65" applyNumberFormat="1" applyFont="1" applyFill="1" applyBorder="1" applyAlignment="1" applyProtection="1">
      <alignment horizontal="center" vertical="center"/>
      <protection/>
    </xf>
    <xf numFmtId="169" fontId="11" fillId="0" borderId="30" xfId="65" applyNumberFormat="1" applyFont="1" applyFill="1" applyBorder="1" applyAlignment="1" applyProtection="1">
      <alignment vertical="center"/>
      <protection locked="0"/>
    </xf>
    <xf numFmtId="0" fontId="33" fillId="0" borderId="12" xfId="66" applyFont="1" applyFill="1" applyBorder="1" applyAlignment="1" applyProtection="1">
      <alignment vertical="center" wrapText="1"/>
      <protection/>
    </xf>
    <xf numFmtId="166" fontId="11" fillId="0" borderId="13" xfId="65" applyNumberFormat="1" applyFont="1" applyFill="1" applyBorder="1" applyAlignment="1" applyProtection="1">
      <alignment horizontal="center" vertical="center"/>
      <protection/>
    </xf>
    <xf numFmtId="169" fontId="11" fillId="0" borderId="23" xfId="65" applyNumberFormat="1" applyFont="1" applyFill="1" applyBorder="1" applyAlignment="1" applyProtection="1">
      <alignment vertical="center"/>
      <protection locked="0"/>
    </xf>
    <xf numFmtId="169" fontId="11" fillId="0" borderId="14" xfId="65" applyNumberFormat="1" applyFont="1" applyFill="1" applyBorder="1" applyAlignment="1" applyProtection="1">
      <alignment vertical="center"/>
      <protection locked="0"/>
    </xf>
    <xf numFmtId="169" fontId="10" fillId="0" borderId="14" xfId="65" applyNumberFormat="1" applyFont="1" applyFill="1" applyBorder="1" applyAlignment="1" applyProtection="1">
      <alignment vertical="center"/>
      <protection/>
    </xf>
    <xf numFmtId="169" fontId="11" fillId="0" borderId="14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169" fontId="10" fillId="0" borderId="14" xfId="65" applyNumberFormat="1" applyFont="1" applyFill="1" applyBorder="1" applyAlignment="1" applyProtection="1">
      <alignment vertical="center"/>
      <protection locked="0"/>
    </xf>
    <xf numFmtId="0" fontId="10" fillId="0" borderId="18" xfId="65" applyFont="1" applyFill="1" applyBorder="1" applyAlignment="1" applyProtection="1">
      <alignment horizontal="left" vertical="center" wrapText="1"/>
      <protection/>
    </xf>
    <xf numFmtId="166" fontId="11" fillId="0" borderId="19" xfId="65" applyNumberFormat="1" applyFont="1" applyFill="1" applyBorder="1" applyAlignment="1" applyProtection="1">
      <alignment horizontal="center" vertical="center"/>
      <protection/>
    </xf>
    <xf numFmtId="169" fontId="10" fillId="0" borderId="20" xfId="65" applyNumberFormat="1" applyFont="1" applyFill="1" applyBorder="1" applyAlignment="1" applyProtection="1">
      <alignment vertical="center"/>
      <protection/>
    </xf>
    <xf numFmtId="0" fontId="21" fillId="0" borderId="0" xfId="66" applyFont="1" applyFill="1" applyProtection="1">
      <alignment/>
      <protection/>
    </xf>
    <xf numFmtId="0" fontId="27" fillId="0" borderId="0" xfId="66" applyFont="1" applyFill="1" applyProtection="1">
      <alignment/>
      <protection/>
    </xf>
    <xf numFmtId="3" fontId="27" fillId="0" borderId="0" xfId="66" applyNumberFormat="1" applyFont="1" applyFill="1" applyProtection="1">
      <alignment/>
      <protection/>
    </xf>
    <xf numFmtId="0" fontId="27" fillId="0" borderId="0" xfId="66" applyFont="1" applyFill="1" applyAlignment="1" applyProtection="1">
      <alignment/>
      <protection/>
    </xf>
    <xf numFmtId="0" fontId="12" fillId="0" borderId="0" xfId="65" applyFont="1" applyFill="1" applyAlignment="1" applyProtection="1">
      <alignment horizontal="center" vertical="center"/>
      <protection/>
    </xf>
    <xf numFmtId="0" fontId="27" fillId="0" borderId="0" xfId="66" applyFill="1" applyProtection="1">
      <alignment/>
      <protection/>
    </xf>
    <xf numFmtId="0" fontId="34" fillId="0" borderId="0" xfId="66" applyFont="1" applyFill="1" applyProtection="1">
      <alignment/>
      <protection/>
    </xf>
    <xf numFmtId="0" fontId="37" fillId="0" borderId="18" xfId="66" applyFont="1" applyFill="1" applyBorder="1" applyAlignment="1" applyProtection="1">
      <alignment horizontal="center" vertical="center" wrapText="1"/>
      <protection/>
    </xf>
    <xf numFmtId="0" fontId="37" fillId="0" borderId="19" xfId="66" applyFont="1" applyFill="1" applyBorder="1" applyAlignment="1" applyProtection="1">
      <alignment horizontal="center" vertical="center" wrapText="1"/>
      <protection/>
    </xf>
    <xf numFmtId="0" fontId="27" fillId="0" borderId="0" xfId="66" applyFill="1" applyAlignment="1" applyProtection="1">
      <alignment horizontal="center" vertical="center"/>
      <protection/>
    </xf>
    <xf numFmtId="0" fontId="27" fillId="0" borderId="0" xfId="66" applyFill="1" applyAlignment="1" applyProtection="1">
      <alignment vertical="center"/>
      <protection/>
    </xf>
    <xf numFmtId="0" fontId="38" fillId="0" borderId="0" xfId="64" applyFont="1" applyFill="1">
      <alignment/>
      <protection/>
    </xf>
    <xf numFmtId="0" fontId="4" fillId="0" borderId="0" xfId="64" applyFont="1" applyFill="1" applyAlignment="1">
      <alignment horizontal="centerContinuous" vertical="center"/>
      <protection/>
    </xf>
    <xf numFmtId="0" fontId="17" fillId="0" borderId="0" xfId="64" applyFont="1" applyFill="1" applyAlignment="1">
      <alignment horizontal="centerContinuous" vertical="center"/>
      <protection/>
    </xf>
    <xf numFmtId="0" fontId="3" fillId="0" borderId="0" xfId="64" applyFont="1" applyFill="1" applyAlignment="1">
      <alignment horizontal="right"/>
      <protection/>
    </xf>
    <xf numFmtId="0" fontId="5" fillId="0" borderId="31" xfId="64" applyFont="1" applyFill="1" applyBorder="1" applyAlignment="1">
      <alignment horizontal="center" vertical="center" wrapText="1"/>
      <protection/>
    </xf>
    <xf numFmtId="0" fontId="5" fillId="0" borderId="32" xfId="64" applyFont="1" applyFill="1" applyBorder="1" applyAlignment="1">
      <alignment horizontal="center" vertical="center" wrapText="1"/>
      <protection/>
    </xf>
    <xf numFmtId="0" fontId="10" fillId="0" borderId="33" xfId="64" applyFont="1" applyFill="1" applyBorder="1" applyAlignment="1">
      <alignment horizontal="center" vertical="center" wrapText="1"/>
      <protection/>
    </xf>
    <xf numFmtId="0" fontId="16" fillId="0" borderId="0" xfId="64" applyFill="1">
      <alignment/>
      <protection/>
    </xf>
    <xf numFmtId="37" fontId="10" fillId="0" borderId="24" xfId="64" applyNumberFormat="1" applyFont="1" applyFill="1" applyBorder="1" applyAlignment="1">
      <alignment horizontal="left" vertical="center" indent="1"/>
      <protection/>
    </xf>
    <xf numFmtId="0" fontId="10" fillId="0" borderId="10" xfId="64" applyFont="1" applyFill="1" applyBorder="1" applyAlignment="1">
      <alignment horizontal="left" vertical="center" indent="1"/>
      <protection/>
    </xf>
    <xf numFmtId="167" fontId="10" fillId="0" borderId="34" xfId="64" applyNumberFormat="1" applyFont="1" applyFill="1" applyBorder="1" applyAlignment="1">
      <alignment horizontal="right" vertical="center"/>
      <protection/>
    </xf>
    <xf numFmtId="167" fontId="10" fillId="0" borderId="35" xfId="64" applyNumberFormat="1" applyFont="1" applyFill="1" applyBorder="1" applyAlignment="1">
      <alignment horizontal="right" vertical="center"/>
      <protection/>
    </xf>
    <xf numFmtId="167" fontId="10" fillId="0" borderId="36" xfId="64" applyNumberFormat="1" applyFont="1" applyFill="1" applyBorder="1" applyAlignment="1">
      <alignment horizontal="right" vertical="center"/>
      <protection/>
    </xf>
    <xf numFmtId="0" fontId="39" fillId="0" borderId="0" xfId="64" applyFont="1" applyFill="1" applyAlignment="1">
      <alignment vertical="center"/>
      <protection/>
    </xf>
    <xf numFmtId="37" fontId="11" fillId="0" borderId="28" xfId="64" applyNumberFormat="1" applyFont="1" applyFill="1" applyBorder="1" applyAlignment="1">
      <alignment horizontal="left" indent="1"/>
      <protection/>
    </xf>
    <xf numFmtId="0" fontId="11" fillId="0" borderId="29" xfId="64" applyFont="1" applyFill="1" applyBorder="1" applyAlignment="1">
      <alignment horizontal="left" indent="3"/>
      <protection/>
    </xf>
    <xf numFmtId="167" fontId="11" fillId="0" borderId="37" xfId="42" applyNumberFormat="1" applyFont="1" applyFill="1" applyBorder="1" applyAlignment="1" applyProtection="1" quotePrefix="1">
      <alignment horizontal="right"/>
      <protection locked="0"/>
    </xf>
    <xf numFmtId="167" fontId="11" fillId="0" borderId="32" xfId="42" applyNumberFormat="1" applyFont="1" applyFill="1" applyBorder="1" applyAlignment="1" applyProtection="1">
      <alignment vertical="center"/>
      <protection locked="0"/>
    </xf>
    <xf numFmtId="167" fontId="11" fillId="0" borderId="33" xfId="64" applyNumberFormat="1" applyFont="1" applyFill="1" applyBorder="1">
      <alignment/>
      <protection/>
    </xf>
    <xf numFmtId="37" fontId="11" fillId="0" borderId="12" xfId="64" applyNumberFormat="1" applyFont="1" applyFill="1" applyBorder="1" applyAlignment="1">
      <alignment horizontal="left" indent="1"/>
      <protection/>
    </xf>
    <xf numFmtId="0" fontId="11" fillId="0" borderId="13" xfId="64" applyFont="1" applyFill="1" applyBorder="1" applyAlignment="1">
      <alignment horizontal="left" indent="3"/>
      <protection/>
    </xf>
    <xf numFmtId="167" fontId="11" fillId="0" borderId="38" xfId="42" applyNumberFormat="1" applyFont="1" applyFill="1" applyBorder="1" applyAlignment="1" applyProtection="1">
      <alignment/>
      <protection locked="0"/>
    </xf>
    <xf numFmtId="167" fontId="11" fillId="0" borderId="39" xfId="42" applyNumberFormat="1" applyFont="1" applyFill="1" applyBorder="1" applyAlignment="1" applyProtection="1">
      <alignment vertical="center"/>
      <protection locked="0"/>
    </xf>
    <xf numFmtId="167" fontId="11" fillId="0" borderId="40" xfId="64" applyNumberFormat="1" applyFont="1" applyFill="1" applyBorder="1">
      <alignment/>
      <protection/>
    </xf>
    <xf numFmtId="167" fontId="11" fillId="0" borderId="38" xfId="64" applyNumberFormat="1" applyFont="1" applyFill="1" applyBorder="1" applyProtection="1">
      <alignment/>
      <protection locked="0"/>
    </xf>
    <xf numFmtId="167" fontId="11" fillId="0" borderId="39" xfId="64" applyNumberFormat="1" applyFont="1" applyFill="1" applyBorder="1" applyAlignment="1" applyProtection="1">
      <alignment vertical="center"/>
      <protection locked="0"/>
    </xf>
    <xf numFmtId="37" fontId="11" fillId="0" borderId="15" xfId="64" applyNumberFormat="1" applyFont="1" applyFill="1" applyBorder="1" applyAlignment="1">
      <alignment horizontal="left" indent="1"/>
      <protection/>
    </xf>
    <xf numFmtId="0" fontId="11" fillId="0" borderId="16" xfId="64" applyFont="1" applyFill="1" applyBorder="1" applyAlignment="1">
      <alignment horizontal="left" indent="3"/>
      <protection/>
    </xf>
    <xf numFmtId="167" fontId="11" fillId="0" borderId="41" xfId="64" applyNumberFormat="1" applyFont="1" applyFill="1" applyBorder="1" applyProtection="1">
      <alignment/>
      <protection locked="0"/>
    </xf>
    <xf numFmtId="167" fontId="11" fillId="0" borderId="42" xfId="64" applyNumberFormat="1" applyFont="1" applyFill="1" applyBorder="1" applyAlignment="1" applyProtection="1">
      <alignment vertical="center"/>
      <protection locked="0"/>
    </xf>
    <xf numFmtId="167" fontId="11" fillId="0" borderId="43" xfId="64" applyNumberFormat="1" applyFont="1" applyFill="1" applyBorder="1">
      <alignment/>
      <protection/>
    </xf>
    <xf numFmtId="37" fontId="11" fillId="0" borderId="24" xfId="64" applyNumberFormat="1" applyFont="1" applyFill="1" applyBorder="1" applyAlignment="1">
      <alignment horizontal="left" indent="1"/>
      <protection/>
    </xf>
    <xf numFmtId="0" fontId="10" fillId="0" borderId="44" xfId="64" applyFont="1" applyFill="1" applyBorder="1" applyAlignment="1">
      <alignment horizontal="left" vertical="center" indent="1"/>
      <protection/>
    </xf>
    <xf numFmtId="167" fontId="10" fillId="0" borderId="35" xfId="64" applyNumberFormat="1" applyFont="1" applyFill="1" applyBorder="1" applyProtection="1">
      <alignment/>
      <protection locked="0"/>
    </xf>
    <xf numFmtId="37" fontId="11" fillId="0" borderId="21" xfId="64" applyNumberFormat="1" applyFont="1" applyFill="1" applyBorder="1" applyAlignment="1">
      <alignment horizontal="left" indent="1"/>
      <protection/>
    </xf>
    <xf numFmtId="0" fontId="11" fillId="0" borderId="45" xfId="64" applyFont="1" applyFill="1" applyBorder="1" applyAlignment="1">
      <alignment horizontal="left" indent="3"/>
      <protection/>
    </xf>
    <xf numFmtId="167" fontId="11" fillId="0" borderId="46" xfId="64" applyNumberFormat="1" applyFont="1" applyFill="1" applyBorder="1" applyProtection="1">
      <alignment/>
      <protection locked="0"/>
    </xf>
    <xf numFmtId="167" fontId="11" fillId="0" borderId="47" xfId="64" applyNumberFormat="1" applyFont="1" applyFill="1" applyBorder="1" applyAlignment="1" applyProtection="1">
      <alignment vertical="center"/>
      <protection locked="0"/>
    </xf>
    <xf numFmtId="167" fontId="11" fillId="0" borderId="46" xfId="64" applyNumberFormat="1" applyFont="1" applyFill="1" applyBorder="1">
      <alignment/>
      <protection/>
    </xf>
    <xf numFmtId="0" fontId="11" fillId="0" borderId="48" xfId="64" applyFont="1" applyFill="1" applyBorder="1" applyAlignment="1">
      <alignment horizontal="left" indent="3"/>
      <protection/>
    </xf>
    <xf numFmtId="167" fontId="11" fillId="0" borderId="42" xfId="64" applyNumberFormat="1" applyFont="1" applyFill="1" applyBorder="1" applyProtection="1">
      <alignment/>
      <protection locked="0"/>
    </xf>
    <xf numFmtId="167" fontId="11" fillId="0" borderId="49" xfId="64" applyNumberFormat="1" applyFont="1" applyFill="1" applyBorder="1" applyAlignment="1" applyProtection="1">
      <alignment vertical="center"/>
      <protection locked="0"/>
    </xf>
    <xf numFmtId="167" fontId="11" fillId="0" borderId="42" xfId="64" applyNumberFormat="1" applyFont="1" applyFill="1" applyBorder="1">
      <alignment/>
      <protection/>
    </xf>
    <xf numFmtId="167" fontId="10" fillId="0" borderId="50" xfId="64" applyNumberFormat="1" applyFont="1" applyFill="1" applyBorder="1" applyAlignment="1" applyProtection="1">
      <alignment vertical="center"/>
      <protection locked="0"/>
    </xf>
    <xf numFmtId="167" fontId="10" fillId="0" borderId="35" xfId="64" applyNumberFormat="1" applyFont="1" applyFill="1" applyBorder="1">
      <alignment/>
      <protection/>
    </xf>
    <xf numFmtId="167" fontId="10" fillId="0" borderId="34" xfId="64" applyNumberFormat="1" applyFont="1" applyFill="1" applyBorder="1" applyAlignment="1">
      <alignment vertical="center"/>
      <protection/>
    </xf>
    <xf numFmtId="167" fontId="10" fillId="0" borderId="35" xfId="64" applyNumberFormat="1" applyFont="1" applyFill="1" applyBorder="1" applyAlignment="1">
      <alignment vertical="center"/>
      <protection/>
    </xf>
    <xf numFmtId="167" fontId="10" fillId="0" borderId="36" xfId="64" applyNumberFormat="1" applyFont="1" applyFill="1" applyBorder="1" applyAlignment="1">
      <alignment vertical="center"/>
      <protection/>
    </xf>
    <xf numFmtId="0" fontId="39" fillId="0" borderId="0" xfId="64" applyFont="1" applyFill="1" applyAlignment="1">
      <alignment vertical="center"/>
      <protection/>
    </xf>
    <xf numFmtId="167" fontId="11" fillId="0" borderId="37" xfId="64" applyNumberFormat="1" applyFont="1" applyFill="1" applyBorder="1" applyProtection="1">
      <alignment/>
      <protection locked="0"/>
    </xf>
    <xf numFmtId="167" fontId="11" fillId="0" borderId="32" xfId="64" applyNumberFormat="1" applyFont="1" applyFill="1" applyBorder="1" applyAlignment="1" applyProtection="1">
      <alignment vertical="center"/>
      <protection locked="0"/>
    </xf>
    <xf numFmtId="167" fontId="11" fillId="0" borderId="51" xfId="64" applyNumberFormat="1" applyFont="1" applyFill="1" applyBorder="1">
      <alignment/>
      <protection/>
    </xf>
    <xf numFmtId="37" fontId="11" fillId="0" borderId="24" xfId="64" applyNumberFormat="1" applyFont="1" applyFill="1" applyBorder="1" applyAlignment="1">
      <alignment horizontal="left" wrapText="1" indent="1"/>
      <protection/>
    </xf>
    <xf numFmtId="167" fontId="10" fillId="0" borderId="34" xfId="64" applyNumberFormat="1" applyFont="1" applyFill="1" applyBorder="1" applyProtection="1">
      <alignment/>
      <protection locked="0"/>
    </xf>
    <xf numFmtId="167" fontId="10" fillId="0" borderId="35" xfId="64" applyNumberFormat="1" applyFont="1" applyFill="1" applyBorder="1" applyAlignment="1" applyProtection="1">
      <alignment vertical="center"/>
      <protection locked="0"/>
    </xf>
    <xf numFmtId="167" fontId="10" fillId="0" borderId="36" xfId="64" applyNumberFormat="1" applyFont="1" applyFill="1" applyBorder="1">
      <alignment/>
      <protection/>
    </xf>
    <xf numFmtId="0" fontId="5" fillId="0" borderId="10" xfId="64" applyFont="1" applyFill="1" applyBorder="1" applyAlignment="1">
      <alignment horizontal="left" vertical="center" indent="1"/>
      <protection/>
    </xf>
    <xf numFmtId="0" fontId="40" fillId="0" borderId="0" xfId="64" applyFont="1" applyFill="1" applyAlignment="1">
      <alignment vertical="center"/>
      <protection/>
    </xf>
    <xf numFmtId="0" fontId="10" fillId="0" borderId="24" xfId="64" applyFont="1" applyFill="1" applyBorder="1" applyAlignment="1">
      <alignment horizontal="left" vertical="center" indent="1"/>
      <protection/>
    </xf>
    <xf numFmtId="0" fontId="10" fillId="0" borderId="44" xfId="64" applyFont="1" applyFill="1" applyBorder="1" applyAlignment="1" quotePrefix="1">
      <alignment horizontal="left" vertical="center" indent="1"/>
      <protection/>
    </xf>
    <xf numFmtId="0" fontId="11" fillId="0" borderId="12" xfId="64" applyFont="1" applyFill="1" applyBorder="1" applyAlignment="1">
      <alignment horizontal="left" indent="1"/>
      <protection/>
    </xf>
    <xf numFmtId="0" fontId="11" fillId="0" borderId="52" xfId="64" applyFont="1" applyFill="1" applyBorder="1" applyAlignment="1">
      <alignment horizontal="left" indent="3"/>
      <protection/>
    </xf>
    <xf numFmtId="167" fontId="11" fillId="0" borderId="32" xfId="64" applyNumberFormat="1" applyFont="1" applyFill="1" applyBorder="1">
      <alignment/>
      <protection/>
    </xf>
    <xf numFmtId="167" fontId="11" fillId="0" borderId="39" xfId="64" applyNumberFormat="1" applyFont="1" applyFill="1" applyBorder="1">
      <alignment/>
      <protection/>
    </xf>
    <xf numFmtId="0" fontId="11" fillId="0" borderId="53" xfId="64" applyFont="1" applyFill="1" applyBorder="1" applyAlignment="1">
      <alignment horizontal="left" indent="3"/>
      <protection/>
    </xf>
    <xf numFmtId="167" fontId="11" fillId="0" borderId="54" xfId="64" applyNumberFormat="1" applyFont="1" applyFill="1" applyBorder="1" applyProtection="1">
      <alignment/>
      <protection locked="0"/>
    </xf>
    <xf numFmtId="167" fontId="11" fillId="0" borderId="55" xfId="64" applyNumberFormat="1" applyFont="1" applyFill="1" applyBorder="1" applyAlignment="1" applyProtection="1">
      <alignment vertical="center"/>
      <protection locked="0"/>
    </xf>
    <xf numFmtId="167" fontId="11" fillId="0" borderId="55" xfId="64" applyNumberFormat="1" applyFont="1" applyFill="1" applyBorder="1">
      <alignment/>
      <protection/>
    </xf>
    <xf numFmtId="167" fontId="10" fillId="0" borderId="34" xfId="64" applyNumberFormat="1" applyFont="1" applyFill="1" applyBorder="1" applyAlignment="1">
      <alignment vertical="center"/>
      <protection/>
    </xf>
    <xf numFmtId="167" fontId="10" fillId="0" borderId="35" xfId="64" applyNumberFormat="1" applyFont="1" applyFill="1" applyBorder="1" applyAlignment="1">
      <alignment vertical="center"/>
      <protection/>
    </xf>
    <xf numFmtId="0" fontId="10" fillId="0" borderId="12" xfId="64" applyFont="1" applyFill="1" applyBorder="1" applyAlignment="1">
      <alignment horizontal="left" indent="1"/>
      <protection/>
    </xf>
    <xf numFmtId="167" fontId="10" fillId="0" borderId="56" xfId="64" applyNumberFormat="1" applyFont="1" applyFill="1" applyBorder="1" applyProtection="1">
      <alignment/>
      <protection locked="0"/>
    </xf>
    <xf numFmtId="167" fontId="10" fillId="0" borderId="46" xfId="64" applyNumberFormat="1" applyFont="1" applyFill="1" applyBorder="1" applyAlignment="1" applyProtection="1">
      <alignment vertical="center"/>
      <protection locked="0"/>
    </xf>
    <xf numFmtId="167" fontId="10" fillId="0" borderId="46" xfId="64" applyNumberFormat="1" applyFont="1" applyFill="1" applyBorder="1">
      <alignment/>
      <protection/>
    </xf>
    <xf numFmtId="0" fontId="5" fillId="0" borderId="44" xfId="64" applyFont="1" applyFill="1" applyBorder="1" applyAlignment="1">
      <alignment horizontal="left" vertical="center" indent="1"/>
      <protection/>
    </xf>
    <xf numFmtId="0" fontId="40" fillId="0" borderId="0" xfId="64" applyFont="1" applyFill="1" applyAlignment="1">
      <alignment vertical="center"/>
      <protection/>
    </xf>
    <xf numFmtId="0" fontId="0" fillId="0" borderId="0" xfId="64" applyFont="1" applyFill="1" applyAlignment="1">
      <alignment horizontal="right"/>
      <protection/>
    </xf>
    <xf numFmtId="0" fontId="0" fillId="0" borderId="0" xfId="64" applyFont="1" applyFill="1">
      <alignment/>
      <protection/>
    </xf>
    <xf numFmtId="164" fontId="16" fillId="0" borderId="0" xfId="64" applyNumberFormat="1" applyFill="1" applyAlignment="1">
      <alignment vertical="center"/>
      <protection/>
    </xf>
    <xf numFmtId="0" fontId="37" fillId="0" borderId="20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30" fillId="0" borderId="0" xfId="58" applyFont="1" applyFill="1">
      <alignment/>
      <protection/>
    </xf>
    <xf numFmtId="0" fontId="13" fillId="0" borderId="21" xfId="58" applyFont="1" applyBorder="1" applyAlignment="1">
      <alignment horizontal="center" vertical="top" wrapText="1"/>
      <protection/>
    </xf>
    <xf numFmtId="0" fontId="13" fillId="0" borderId="22" xfId="58" applyFont="1" applyBorder="1" applyAlignment="1">
      <alignment horizontal="left" vertical="top" wrapText="1"/>
      <protection/>
    </xf>
    <xf numFmtId="165" fontId="13" fillId="0" borderId="22" xfId="40" applyNumberFormat="1" applyFont="1" applyBorder="1" applyAlignment="1">
      <alignment horizontal="right" vertical="top" wrapText="1"/>
    </xf>
    <xf numFmtId="165" fontId="13" fillId="0" borderId="23" xfId="40" applyNumberFormat="1" applyFont="1" applyBorder="1" applyAlignment="1">
      <alignment horizontal="right" vertical="top" wrapText="1"/>
    </xf>
    <xf numFmtId="0" fontId="13" fillId="0" borderId="12" xfId="58" applyFont="1" applyBorder="1" applyAlignment="1">
      <alignment horizontal="center" vertical="top" wrapText="1"/>
      <protection/>
    </xf>
    <xf numFmtId="165" fontId="13" fillId="0" borderId="13" xfId="40" applyNumberFormat="1" applyFont="1" applyBorder="1" applyAlignment="1">
      <alignment horizontal="right" vertical="top" wrapText="1"/>
    </xf>
    <xf numFmtId="165" fontId="13" fillId="0" borderId="14" xfId="40" applyNumberFormat="1" applyFont="1" applyBorder="1" applyAlignment="1">
      <alignment horizontal="right" vertical="top" wrapText="1"/>
    </xf>
    <xf numFmtId="0" fontId="13" fillId="0" borderId="15" xfId="58" applyFont="1" applyBorder="1" applyAlignment="1">
      <alignment horizontal="center" vertical="top" wrapText="1"/>
      <protection/>
    </xf>
    <xf numFmtId="0" fontId="13" fillId="0" borderId="16" xfId="58" applyFont="1" applyBorder="1" applyAlignment="1">
      <alignment horizontal="left" vertical="top" wrapText="1"/>
      <protection/>
    </xf>
    <xf numFmtId="165" fontId="13" fillId="0" borderId="16" xfId="40" applyNumberFormat="1" applyFont="1" applyBorder="1" applyAlignment="1">
      <alignment horizontal="right" vertical="top" wrapText="1"/>
    </xf>
    <xf numFmtId="165" fontId="13" fillId="0" borderId="17" xfId="40" applyNumberFormat="1" applyFont="1" applyBorder="1" applyAlignment="1">
      <alignment horizontal="right" vertical="top" wrapText="1"/>
    </xf>
    <xf numFmtId="0" fontId="28" fillId="0" borderId="24" xfId="58" applyFont="1" applyBorder="1" applyAlignment="1">
      <alignment horizontal="center" vertical="top" wrapText="1"/>
      <protection/>
    </xf>
    <xf numFmtId="0" fontId="28" fillId="0" borderId="10" xfId="58" applyFont="1" applyBorder="1" applyAlignment="1">
      <alignment horizontal="left" vertical="top" wrapText="1"/>
      <protection/>
    </xf>
    <xf numFmtId="165" fontId="28" fillId="0" borderId="10" xfId="40" applyNumberFormat="1" applyFont="1" applyBorder="1" applyAlignment="1">
      <alignment horizontal="right" vertical="top" wrapText="1"/>
    </xf>
    <xf numFmtId="165" fontId="28" fillId="0" borderId="11" xfId="40" applyNumberFormat="1" applyFont="1" applyBorder="1" applyAlignment="1">
      <alignment horizontal="right" vertical="top" wrapText="1"/>
    </xf>
    <xf numFmtId="164" fontId="0" fillId="0" borderId="0" xfId="57" applyNumberFormat="1" applyFont="1" applyFill="1" applyAlignment="1" applyProtection="1">
      <alignment horizontal="center" vertical="center" wrapText="1"/>
      <protection locked="0"/>
    </xf>
    <xf numFmtId="164" fontId="0" fillId="0" borderId="0" xfId="57" applyNumberFormat="1" applyFont="1" applyFill="1" applyAlignment="1" applyProtection="1">
      <alignment vertical="center" wrapText="1"/>
      <protection locked="0"/>
    </xf>
    <xf numFmtId="164" fontId="0" fillId="0" borderId="0" xfId="57" applyNumberFormat="1" applyFont="1" applyFill="1" applyAlignment="1">
      <alignment vertical="center" wrapText="1"/>
      <protection/>
    </xf>
    <xf numFmtId="164" fontId="5" fillId="0" borderId="31" xfId="57" applyNumberFormat="1" applyFont="1" applyFill="1" applyBorder="1" applyAlignment="1" applyProtection="1">
      <alignment horizontal="centerContinuous" vertical="center"/>
      <protection/>
    </xf>
    <xf numFmtId="164" fontId="5" fillId="0" borderId="57" xfId="57" applyNumberFormat="1" applyFont="1" applyFill="1" applyBorder="1" applyAlignment="1" applyProtection="1">
      <alignment horizontal="centerContinuous" vertical="center"/>
      <protection/>
    </xf>
    <xf numFmtId="164" fontId="5" fillId="0" borderId="33" xfId="57" applyNumberFormat="1" applyFont="1" applyFill="1" applyBorder="1" applyAlignment="1" applyProtection="1">
      <alignment horizontal="centerContinuous" vertical="center"/>
      <protection/>
    </xf>
    <xf numFmtId="164" fontId="19" fillId="0" borderId="0" xfId="57" applyNumberFormat="1" applyFont="1" applyFill="1" applyAlignment="1">
      <alignment vertical="center"/>
      <protection/>
    </xf>
    <xf numFmtId="164" fontId="5" fillId="0" borderId="58" xfId="57" applyNumberFormat="1" applyFont="1" applyFill="1" applyBorder="1" applyAlignment="1" applyProtection="1">
      <alignment horizontal="center" vertical="center"/>
      <protection/>
    </xf>
    <xf numFmtId="164" fontId="5" fillId="0" borderId="20" xfId="57" applyNumberFormat="1" applyFont="1" applyFill="1" applyBorder="1" applyAlignment="1" applyProtection="1">
      <alignment horizontal="center" vertical="center" wrapText="1"/>
      <protection/>
    </xf>
    <xf numFmtId="164" fontId="19" fillId="0" borderId="0" xfId="57" applyNumberFormat="1" applyFont="1" applyFill="1" applyAlignment="1">
      <alignment horizontal="center" vertical="center"/>
      <protection/>
    </xf>
    <xf numFmtId="164" fontId="10" fillId="0" borderId="34" xfId="57" applyNumberFormat="1" applyFont="1" applyFill="1" applyBorder="1" applyAlignment="1" applyProtection="1">
      <alignment horizontal="center" vertical="center" wrapText="1"/>
      <protection/>
    </xf>
    <xf numFmtId="164" fontId="10" fillId="0" borderId="10" xfId="57" applyNumberFormat="1" applyFont="1" applyFill="1" applyBorder="1" applyAlignment="1" applyProtection="1">
      <alignment horizontal="center" vertical="center" wrapText="1"/>
      <protection/>
    </xf>
    <xf numFmtId="164" fontId="10" fillId="0" borderId="44" xfId="57" applyNumberFormat="1" applyFont="1" applyFill="1" applyBorder="1" applyAlignment="1" applyProtection="1">
      <alignment horizontal="center" vertical="center" wrapText="1"/>
      <protection/>
    </xf>
    <xf numFmtId="164" fontId="10" fillId="0" borderId="59" xfId="57" applyNumberFormat="1" applyFont="1" applyFill="1" applyBorder="1" applyAlignment="1" applyProtection="1">
      <alignment horizontal="center" vertical="center" wrapText="1"/>
      <protection/>
    </xf>
    <xf numFmtId="164" fontId="10" fillId="0" borderId="0" xfId="57" applyNumberFormat="1" applyFont="1" applyFill="1" applyAlignment="1">
      <alignment horizontal="center" vertical="center" wrapText="1"/>
      <protection/>
    </xf>
    <xf numFmtId="164" fontId="10" fillId="0" borderId="28" xfId="57" applyNumberFormat="1" applyFont="1" applyFill="1" applyBorder="1" applyAlignment="1" applyProtection="1">
      <alignment horizontal="right" vertical="center" wrapText="1" indent="1"/>
      <protection/>
    </xf>
    <xf numFmtId="164" fontId="10" fillId="0" borderId="29" xfId="57" applyNumberFormat="1" applyFont="1" applyFill="1" applyBorder="1" applyAlignment="1" applyProtection="1">
      <alignment horizontal="left" vertical="center" wrapText="1" indent="1"/>
      <protection/>
    </xf>
    <xf numFmtId="1" fontId="2" fillId="18" borderId="29" xfId="57" applyNumberFormat="1" applyFont="1" applyFill="1" applyBorder="1" applyAlignment="1" applyProtection="1">
      <alignment horizontal="center" vertical="center" wrapText="1"/>
      <protection/>
    </xf>
    <xf numFmtId="164" fontId="10" fillId="0" borderId="29" xfId="57" applyNumberFormat="1" applyFont="1" applyFill="1" applyBorder="1" applyAlignment="1" applyProtection="1">
      <alignment vertical="center" wrapText="1"/>
      <protection/>
    </xf>
    <xf numFmtId="164" fontId="10" fillId="0" borderId="31" xfId="57" applyNumberFormat="1" applyFont="1" applyFill="1" applyBorder="1" applyAlignment="1" applyProtection="1">
      <alignment vertical="center" wrapText="1"/>
      <protection/>
    </xf>
    <xf numFmtId="164" fontId="10" fillId="0" borderId="32" xfId="57" applyNumberFormat="1" applyFont="1" applyFill="1" applyBorder="1" applyAlignment="1" applyProtection="1">
      <alignment vertical="center" wrapText="1"/>
      <protection/>
    </xf>
    <xf numFmtId="164" fontId="10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11" fillId="0" borderId="13" xfId="57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3" xfId="57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57" applyNumberFormat="1" applyFont="1" applyFill="1" applyBorder="1" applyAlignment="1" applyProtection="1">
      <alignment vertical="center" wrapText="1"/>
      <protection locked="0"/>
    </xf>
    <xf numFmtId="164" fontId="11" fillId="0" borderId="52" xfId="57" applyNumberFormat="1" applyFont="1" applyFill="1" applyBorder="1" applyAlignment="1" applyProtection="1">
      <alignment vertical="center" wrapText="1"/>
      <protection locked="0"/>
    </xf>
    <xf numFmtId="164" fontId="11" fillId="0" borderId="39" xfId="57" applyNumberFormat="1" applyFont="1" applyFill="1" applyBorder="1" applyAlignment="1" applyProtection="1">
      <alignment vertical="center" wrapText="1"/>
      <protection/>
    </xf>
    <xf numFmtId="164" fontId="10" fillId="0" borderId="13" xfId="57" applyNumberFormat="1" applyFont="1" applyFill="1" applyBorder="1" applyAlignment="1" applyProtection="1">
      <alignment horizontal="left" vertical="center" wrapText="1" indent="1"/>
      <protection/>
    </xf>
    <xf numFmtId="1" fontId="2" fillId="18" borderId="13" xfId="57" applyNumberFormat="1" applyFont="1" applyFill="1" applyBorder="1" applyAlignment="1" applyProtection="1">
      <alignment horizontal="center" vertical="center" wrapText="1"/>
      <protection/>
    </xf>
    <xf numFmtId="164" fontId="10" fillId="0" borderId="13" xfId="57" applyNumberFormat="1" applyFont="1" applyFill="1" applyBorder="1" applyAlignment="1" applyProtection="1">
      <alignment vertical="center" wrapText="1"/>
      <protection/>
    </xf>
    <xf numFmtId="164" fontId="10" fillId="0" borderId="52" xfId="57" applyNumberFormat="1" applyFont="1" applyFill="1" applyBorder="1" applyAlignment="1" applyProtection="1">
      <alignment vertical="center" wrapText="1"/>
      <protection/>
    </xf>
    <xf numFmtId="164" fontId="10" fillId="0" borderId="39" xfId="57" applyNumberFormat="1" applyFont="1" applyFill="1" applyBorder="1" applyAlignment="1" applyProtection="1">
      <alignment vertical="center" wrapText="1"/>
      <protection/>
    </xf>
    <xf numFmtId="164" fontId="10" fillId="0" borderId="13" xfId="57" applyNumberFormat="1" applyFont="1" applyFill="1" applyBorder="1" applyAlignment="1" applyProtection="1">
      <alignment horizontal="left" vertical="center" wrapText="1" indent="1"/>
      <protection/>
    </xf>
    <xf numFmtId="164" fontId="10" fillId="0" borderId="60" xfId="57" applyNumberFormat="1" applyFont="1" applyFill="1" applyBorder="1" applyAlignment="1" applyProtection="1">
      <alignment horizontal="right" vertical="center" wrapText="1" indent="1"/>
      <protection/>
    </xf>
    <xf numFmtId="164" fontId="10" fillId="0" borderId="61" xfId="57" applyNumberFormat="1" applyFont="1" applyFill="1" applyBorder="1" applyAlignment="1" applyProtection="1">
      <alignment horizontal="left" vertical="center" wrapText="1" indent="1"/>
      <protection/>
    </xf>
    <xf numFmtId="1" fontId="2" fillId="18" borderId="16" xfId="57" applyNumberFormat="1" applyFont="1" applyFill="1" applyBorder="1" applyAlignment="1" applyProtection="1">
      <alignment horizontal="center" vertical="center" wrapText="1"/>
      <protection/>
    </xf>
    <xf numFmtId="164" fontId="10" fillId="0" borderId="61" xfId="57" applyNumberFormat="1" applyFont="1" applyFill="1" applyBorder="1" applyAlignment="1" applyProtection="1">
      <alignment vertical="center" wrapText="1"/>
      <protection/>
    </xf>
    <xf numFmtId="164" fontId="10" fillId="0" borderId="53" xfId="57" applyNumberFormat="1" applyFont="1" applyFill="1" applyBorder="1" applyAlignment="1" applyProtection="1">
      <alignment vertical="center" wrapText="1"/>
      <protection/>
    </xf>
    <xf numFmtId="1" fontId="0" fillId="0" borderId="53" xfId="57" applyNumberFormat="1" applyFont="1" applyFill="1" applyBorder="1" applyAlignment="1" applyProtection="1">
      <alignment horizontal="center" vertical="center" wrapText="1"/>
      <protection locked="0"/>
    </xf>
    <xf numFmtId="164" fontId="11" fillId="0" borderId="61" xfId="57" applyNumberFormat="1" applyFont="1" applyFill="1" applyBorder="1" applyAlignment="1" applyProtection="1">
      <alignment vertical="center" wrapText="1"/>
      <protection locked="0"/>
    </xf>
    <xf numFmtId="164" fontId="11" fillId="0" borderId="53" xfId="57" applyNumberFormat="1" applyFont="1" applyFill="1" applyBorder="1" applyAlignment="1" applyProtection="1">
      <alignment vertical="center" wrapText="1"/>
      <protection locked="0"/>
    </xf>
    <xf numFmtId="164" fontId="10" fillId="0" borderId="24" xfId="57" applyNumberFormat="1" applyFont="1" applyFill="1" applyBorder="1" applyAlignment="1" applyProtection="1">
      <alignment horizontal="right" vertical="center" wrapText="1" indent="1"/>
      <protection/>
    </xf>
    <xf numFmtId="164" fontId="10" fillId="0" borderId="10" xfId="57" applyNumberFormat="1" applyFont="1" applyFill="1" applyBorder="1" applyAlignment="1" applyProtection="1">
      <alignment horizontal="left" vertical="center" wrapText="1" indent="1"/>
      <protection/>
    </xf>
    <xf numFmtId="1" fontId="11" fillId="18" borderId="44" xfId="57" applyNumberFormat="1" applyFont="1" applyFill="1" applyBorder="1" applyAlignment="1" applyProtection="1">
      <alignment vertical="center" wrapText="1"/>
      <protection/>
    </xf>
    <xf numFmtId="164" fontId="10" fillId="0" borderId="10" xfId="57" applyNumberFormat="1" applyFont="1" applyFill="1" applyBorder="1" applyAlignment="1" applyProtection="1">
      <alignment vertical="center" wrapText="1"/>
      <protection/>
    </xf>
    <xf numFmtId="164" fontId="10" fillId="0" borderId="44" xfId="57" applyNumberFormat="1" applyFont="1" applyFill="1" applyBorder="1" applyAlignment="1" applyProtection="1">
      <alignment vertical="center" wrapText="1"/>
      <protection/>
    </xf>
    <xf numFmtId="164" fontId="10" fillId="0" borderId="35" xfId="57" applyNumberFormat="1" applyFont="1" applyFill="1" applyBorder="1" applyAlignment="1" applyProtection="1">
      <alignment vertical="center" wrapText="1"/>
      <protection/>
    </xf>
    <xf numFmtId="164" fontId="0" fillId="0" borderId="0" xfId="57" applyNumberFormat="1" applyFont="1" applyFill="1" applyAlignment="1">
      <alignment horizontal="center" vertical="center" wrapText="1"/>
      <protection/>
    </xf>
    <xf numFmtId="0" fontId="41" fillId="0" borderId="28" xfId="66" applyFont="1" applyFill="1" applyBorder="1" applyAlignment="1" applyProtection="1">
      <alignment vertical="center" wrapText="1"/>
      <protection/>
    </xf>
    <xf numFmtId="166" fontId="0" fillId="0" borderId="29" xfId="65" applyNumberFormat="1" applyFont="1" applyFill="1" applyBorder="1" applyAlignment="1" applyProtection="1">
      <alignment horizontal="center" vertical="center"/>
      <protection/>
    </xf>
    <xf numFmtId="170" fontId="41" fillId="0" borderId="29" xfId="66" applyNumberFormat="1" applyFont="1" applyFill="1" applyBorder="1" applyAlignment="1" applyProtection="1">
      <alignment horizontal="right" vertical="center" wrapText="1"/>
      <protection locked="0"/>
    </xf>
    <xf numFmtId="170" fontId="41" fillId="0" borderId="30" xfId="66" applyNumberFormat="1" applyFont="1" applyFill="1" applyBorder="1" applyAlignment="1" applyProtection="1">
      <alignment horizontal="right" vertical="center" wrapText="1"/>
      <protection locked="0"/>
    </xf>
    <xf numFmtId="0" fontId="41" fillId="0" borderId="12" xfId="66" applyFont="1" applyFill="1" applyBorder="1" applyAlignment="1" applyProtection="1">
      <alignment vertical="center" wrapText="1"/>
      <protection/>
    </xf>
    <xf numFmtId="166" fontId="0" fillId="0" borderId="13" xfId="65" applyNumberFormat="1" applyFont="1" applyFill="1" applyBorder="1" applyAlignment="1" applyProtection="1">
      <alignment horizontal="center" vertical="center"/>
      <protection/>
    </xf>
    <xf numFmtId="170" fontId="41" fillId="0" borderId="13" xfId="66" applyNumberFormat="1" applyFont="1" applyFill="1" applyBorder="1" applyAlignment="1" applyProtection="1">
      <alignment horizontal="right" vertical="center" wrapText="1"/>
      <protection/>
    </xf>
    <xf numFmtId="170" fontId="41" fillId="0" borderId="14" xfId="66" applyNumberFormat="1" applyFont="1" applyFill="1" applyBorder="1" applyAlignment="1" applyProtection="1">
      <alignment horizontal="right" vertical="center" wrapText="1"/>
      <protection/>
    </xf>
    <xf numFmtId="0" fontId="42" fillId="0" borderId="12" xfId="66" applyFont="1" applyFill="1" applyBorder="1" applyAlignment="1" applyProtection="1">
      <alignment horizontal="left" vertical="center" wrapText="1" indent="1"/>
      <protection/>
    </xf>
    <xf numFmtId="170" fontId="43" fillId="0" borderId="13" xfId="66" applyNumberFormat="1" applyFont="1" applyFill="1" applyBorder="1" applyAlignment="1" applyProtection="1">
      <alignment horizontal="right" vertical="center" wrapText="1"/>
      <protection locked="0"/>
    </xf>
    <xf numFmtId="170" fontId="43" fillId="0" borderId="14" xfId="66" applyNumberFormat="1" applyFont="1" applyFill="1" applyBorder="1" applyAlignment="1" applyProtection="1">
      <alignment horizontal="right" vertical="center" wrapText="1"/>
      <protection locked="0"/>
    </xf>
    <xf numFmtId="170" fontId="41" fillId="0" borderId="13" xfId="66" applyNumberFormat="1" applyFont="1" applyFill="1" applyBorder="1" applyAlignment="1" applyProtection="1">
      <alignment horizontal="right" vertical="center" wrapText="1"/>
      <protection/>
    </xf>
    <xf numFmtId="170" fontId="41" fillId="0" borderId="14" xfId="66" applyNumberFormat="1" applyFont="1" applyFill="1" applyBorder="1" applyAlignment="1" applyProtection="1">
      <alignment horizontal="right" vertical="center" wrapText="1"/>
      <protection/>
    </xf>
    <xf numFmtId="170" fontId="43" fillId="0" borderId="13" xfId="66" applyNumberFormat="1" applyFont="1" applyFill="1" applyBorder="1" applyAlignment="1" applyProtection="1">
      <alignment horizontal="right" vertical="center" wrapText="1"/>
      <protection/>
    </xf>
    <xf numFmtId="170" fontId="43" fillId="0" borderId="14" xfId="66" applyNumberFormat="1" applyFont="1" applyFill="1" applyBorder="1" applyAlignment="1" applyProtection="1">
      <alignment horizontal="right" vertical="center" wrapText="1"/>
      <protection/>
    </xf>
    <xf numFmtId="170" fontId="41" fillId="0" borderId="13" xfId="66" applyNumberFormat="1" applyFont="1" applyFill="1" applyBorder="1" applyAlignment="1" applyProtection="1">
      <alignment horizontal="right" vertical="center" wrapText="1"/>
      <protection locked="0"/>
    </xf>
    <xf numFmtId="170" fontId="41" fillId="0" borderId="14" xfId="66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66" applyFont="1" applyFill="1" applyBorder="1" applyAlignment="1" applyProtection="1">
      <alignment vertical="center" wrapText="1"/>
      <protection/>
    </xf>
    <xf numFmtId="166" fontId="0" fillId="0" borderId="19" xfId="65" applyNumberFormat="1" applyFont="1" applyFill="1" applyBorder="1" applyAlignment="1" applyProtection="1">
      <alignment horizontal="center" vertical="center"/>
      <protection/>
    </xf>
    <xf numFmtId="170" fontId="41" fillId="0" borderId="19" xfId="66" applyNumberFormat="1" applyFont="1" applyFill="1" applyBorder="1" applyAlignment="1" applyProtection="1">
      <alignment horizontal="right" vertical="center" wrapText="1"/>
      <protection/>
    </xf>
    <xf numFmtId="170" fontId="41" fillId="0" borderId="20" xfId="66" applyNumberFormat="1" applyFont="1" applyFill="1" applyBorder="1" applyAlignment="1" applyProtection="1">
      <alignment horizontal="right" vertical="center" wrapText="1"/>
      <protection/>
    </xf>
    <xf numFmtId="165" fontId="18" fillId="0" borderId="0" xfId="40" applyNumberFormat="1" applyFont="1" applyBorder="1" applyAlignment="1">
      <alignment horizontal="right"/>
    </xf>
    <xf numFmtId="0" fontId="8" fillId="0" borderId="0" xfId="60" applyFont="1" applyAlignment="1">
      <alignment horizontal="right"/>
      <protection/>
    </xf>
    <xf numFmtId="0" fontId="14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  <xf numFmtId="0" fontId="4" fillId="0" borderId="27" xfId="64" applyFont="1" applyBorder="1" applyAlignment="1">
      <alignment horizontal="center" vertical="center"/>
      <protection/>
    </xf>
    <xf numFmtId="0" fontId="23" fillId="0" borderId="0" xfId="60" applyFont="1" applyAlignment="1">
      <alignment/>
      <protection/>
    </xf>
    <xf numFmtId="0" fontId="14" fillId="0" borderId="28" xfId="60" applyFont="1" applyBorder="1">
      <alignment/>
      <protection/>
    </xf>
    <xf numFmtId="0" fontId="14" fillId="0" borderId="29" xfId="60" applyFont="1" applyBorder="1" applyAlignment="1">
      <alignment horizontal="center" vertical="center"/>
      <protection/>
    </xf>
    <xf numFmtId="0" fontId="4" fillId="0" borderId="29" xfId="64" applyFont="1" applyBorder="1" applyAlignment="1">
      <alignment horizontal="center" vertical="center" wrapText="1"/>
      <protection/>
    </xf>
    <xf numFmtId="0" fontId="15" fillId="0" borderId="12" xfId="60" applyFont="1" applyBorder="1" applyAlignment="1">
      <alignment horizontal="center"/>
      <protection/>
    </xf>
    <xf numFmtId="165" fontId="15" fillId="0" borderId="13" xfId="0" applyNumberFormat="1" applyFont="1" applyBorder="1" applyAlignment="1">
      <alignment horizontal="right"/>
    </xf>
    <xf numFmtId="171" fontId="15" fillId="0" borderId="13" xfId="0" applyNumberFormat="1" applyFont="1" applyBorder="1" applyAlignment="1">
      <alignment horizontal="right" vertical="center"/>
    </xf>
    <xf numFmtId="0" fontId="22" fillId="0" borderId="15" xfId="60" applyFont="1" applyBorder="1">
      <alignment/>
      <protection/>
    </xf>
    <xf numFmtId="0" fontId="14" fillId="0" borderId="16" xfId="60" applyFont="1" applyBorder="1" applyAlignment="1">
      <alignment horizontal="justify"/>
      <protection/>
    </xf>
    <xf numFmtId="171" fontId="14" fillId="0" borderId="16" xfId="0" applyNumberFormat="1" applyFont="1" applyBorder="1" applyAlignment="1">
      <alignment horizontal="right" vertical="center"/>
    </xf>
    <xf numFmtId="0" fontId="15" fillId="0" borderId="16" xfId="60" applyFont="1" applyBorder="1">
      <alignment/>
      <protection/>
    </xf>
    <xf numFmtId="0" fontId="15" fillId="0" borderId="17" xfId="60" applyFont="1" applyBorder="1">
      <alignment/>
      <protection/>
    </xf>
    <xf numFmtId="165" fontId="14" fillId="0" borderId="10" xfId="0" applyNumberFormat="1" applyFont="1" applyBorder="1" applyAlignment="1">
      <alignment/>
    </xf>
    <xf numFmtId="171" fontId="14" fillId="0" borderId="11" xfId="0" applyNumberFormat="1" applyFont="1" applyBorder="1" applyAlignment="1">
      <alignment/>
    </xf>
    <xf numFmtId="0" fontId="14" fillId="0" borderId="24" xfId="60" applyFont="1" applyBorder="1">
      <alignment/>
      <protection/>
    </xf>
    <xf numFmtId="0" fontId="14" fillId="0" borderId="10" xfId="60" applyFont="1" applyBorder="1" applyAlignment="1">
      <alignment horizontal="center" vertical="center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/>
      <protection/>
    </xf>
    <xf numFmtId="0" fontId="15" fillId="0" borderId="21" xfId="60" applyFont="1" applyBorder="1" applyAlignment="1">
      <alignment horizontal="center"/>
      <protection/>
    </xf>
    <xf numFmtId="0" fontId="15" fillId="0" borderId="22" xfId="60" applyFont="1" applyBorder="1">
      <alignment/>
      <protection/>
    </xf>
    <xf numFmtId="0" fontId="15" fillId="0" borderId="23" xfId="60" applyFont="1" applyBorder="1">
      <alignment/>
      <protection/>
    </xf>
    <xf numFmtId="0" fontId="22" fillId="0" borderId="18" xfId="60" applyFont="1" applyBorder="1">
      <alignment/>
      <protection/>
    </xf>
    <xf numFmtId="0" fontId="14" fillId="0" borderId="19" xfId="60" applyFont="1" applyBorder="1" applyAlignment="1">
      <alignment/>
      <protection/>
    </xf>
    <xf numFmtId="0" fontId="14" fillId="0" borderId="20" xfId="60" applyFont="1" applyBorder="1" applyAlignment="1">
      <alignment/>
      <protection/>
    </xf>
    <xf numFmtId="165" fontId="28" fillId="0" borderId="62" xfId="40" applyNumberFormat="1" applyFont="1" applyBorder="1" applyAlignment="1">
      <alignment horizontal="right" vertical="top" wrapText="1"/>
    </xf>
    <xf numFmtId="0" fontId="13" fillId="0" borderId="0" xfId="62" applyAlignment="1">
      <alignment horizontal="right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 wrapText="1"/>
      <protection/>
    </xf>
    <xf numFmtId="164" fontId="11" fillId="0" borderId="13" xfId="0" applyNumberFormat="1" applyFont="1" applyFill="1" applyBorder="1" applyAlignment="1" applyProtection="1">
      <alignment vertical="center"/>
      <protection locked="0"/>
    </xf>
    <xf numFmtId="164" fontId="11" fillId="0" borderId="52" xfId="0" applyNumberFormat="1" applyFont="1" applyFill="1" applyBorder="1" applyAlignment="1" applyProtection="1">
      <alignment vertical="center"/>
      <protection locked="0"/>
    </xf>
    <xf numFmtId="164" fontId="10" fillId="0" borderId="52" xfId="0" applyNumberFormat="1" applyFont="1" applyFill="1" applyBorder="1" applyAlignment="1" applyProtection="1">
      <alignment vertical="center"/>
      <protection/>
    </xf>
    <xf numFmtId="164" fontId="10" fillId="0" borderId="14" xfId="0" applyNumberFormat="1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164" fontId="11" fillId="0" borderId="16" xfId="0" applyNumberFormat="1" applyFont="1" applyFill="1" applyBorder="1" applyAlignment="1" applyProtection="1">
      <alignment vertical="center"/>
      <protection locked="0"/>
    </xf>
    <xf numFmtId="164" fontId="11" fillId="0" borderId="48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vertical="center"/>
      <protection locked="0"/>
    </xf>
    <xf numFmtId="164" fontId="11" fillId="0" borderId="58" xfId="0" applyNumberFormat="1" applyFont="1" applyFill="1" applyBorder="1" applyAlignment="1" applyProtection="1">
      <alignment vertical="center"/>
      <protection locked="0"/>
    </xf>
    <xf numFmtId="164" fontId="10" fillId="0" borderId="10" xfId="0" applyNumberFormat="1" applyFont="1" applyFill="1" applyBorder="1" applyAlignment="1" applyProtection="1">
      <alignment vertical="center"/>
      <protection/>
    </xf>
    <xf numFmtId="164" fontId="10" fillId="0" borderId="44" xfId="0" applyNumberFormat="1" applyFont="1" applyFill="1" applyBorder="1" applyAlignment="1" applyProtection="1">
      <alignment vertical="center"/>
      <protection/>
    </xf>
    <xf numFmtId="164" fontId="10" fillId="0" borderId="11" xfId="0" applyNumberFormat="1" applyFont="1" applyFill="1" applyBorder="1" applyAlignment="1" applyProtection="1">
      <alignment vertical="center"/>
      <protection/>
    </xf>
    <xf numFmtId="164" fontId="10" fillId="0" borderId="20" xfId="0" applyNumberFormat="1" applyFont="1" applyFill="1" applyBorder="1" applyAlignment="1" applyProtection="1">
      <alignment vertical="center"/>
      <protection/>
    </xf>
    <xf numFmtId="164" fontId="5" fillId="0" borderId="10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 horizontal="center"/>
      <protection/>
    </xf>
    <xf numFmtId="164" fontId="3" fillId="0" borderId="0" xfId="57" applyNumberFormat="1" applyFont="1" applyFill="1" applyAlignment="1">
      <alignment horizontal="right" vertical="center"/>
      <protection/>
    </xf>
    <xf numFmtId="0" fontId="45" fillId="0" borderId="24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8" fillId="0" borderId="21" xfId="0" applyFont="1" applyBorder="1" applyAlignment="1" applyProtection="1">
      <alignment horizontal="center" vertical="top" wrapText="1"/>
      <protection/>
    </xf>
    <xf numFmtId="0" fontId="49" fillId="0" borderId="22" xfId="0" applyFont="1" applyBorder="1" applyAlignment="1" applyProtection="1">
      <alignment horizontal="left" vertical="top" wrapText="1"/>
      <protection locked="0"/>
    </xf>
    <xf numFmtId="9" fontId="49" fillId="0" borderId="22" xfId="75" applyFont="1" applyBorder="1" applyAlignment="1" applyProtection="1">
      <alignment horizontal="center" vertical="center" wrapText="1"/>
      <protection locked="0"/>
    </xf>
    <xf numFmtId="165" fontId="49" fillId="0" borderId="22" xfId="42" applyNumberFormat="1" applyFont="1" applyBorder="1" applyAlignment="1" applyProtection="1">
      <alignment horizontal="center" vertical="center" wrapText="1"/>
      <protection locked="0"/>
    </xf>
    <xf numFmtId="165" fontId="49" fillId="0" borderId="23" xfId="42" applyNumberFormat="1" applyFont="1" applyBorder="1" applyAlignment="1" applyProtection="1">
      <alignment horizontal="center" vertical="top" wrapText="1"/>
      <protection locked="0"/>
    </xf>
    <xf numFmtId="0" fontId="48" fillId="0" borderId="12" xfId="0" applyFont="1" applyBorder="1" applyAlignment="1" applyProtection="1">
      <alignment horizontal="center" vertical="top" wrapText="1"/>
      <protection/>
    </xf>
    <xf numFmtId="0" fontId="49" fillId="0" borderId="13" xfId="0" applyFont="1" applyBorder="1" applyAlignment="1" applyProtection="1">
      <alignment horizontal="left" vertical="top" wrapText="1"/>
      <protection locked="0"/>
    </xf>
    <xf numFmtId="9" fontId="49" fillId="0" borderId="13" xfId="75" applyFont="1" applyBorder="1" applyAlignment="1" applyProtection="1">
      <alignment horizontal="center" vertical="center" wrapText="1"/>
      <protection locked="0"/>
    </xf>
    <xf numFmtId="165" fontId="49" fillId="0" borderId="13" xfId="42" applyNumberFormat="1" applyFont="1" applyBorder="1" applyAlignment="1" applyProtection="1">
      <alignment horizontal="center" vertical="center" wrapText="1"/>
      <protection locked="0"/>
    </xf>
    <xf numFmtId="165" fontId="49" fillId="0" borderId="14" xfId="42" applyNumberFormat="1" applyFont="1" applyBorder="1" applyAlignment="1" applyProtection="1">
      <alignment horizontal="center" vertical="top" wrapText="1"/>
      <protection locked="0"/>
    </xf>
    <xf numFmtId="0" fontId="48" fillId="0" borderId="15" xfId="0" applyFont="1" applyBorder="1" applyAlignment="1" applyProtection="1">
      <alignment horizontal="center" vertical="top" wrapText="1"/>
      <protection/>
    </xf>
    <xf numFmtId="0" fontId="49" fillId="0" borderId="16" xfId="0" applyFont="1" applyBorder="1" applyAlignment="1" applyProtection="1">
      <alignment horizontal="left" vertical="top" wrapText="1"/>
      <protection locked="0"/>
    </xf>
    <xf numFmtId="9" fontId="49" fillId="0" borderId="16" xfId="75" applyFont="1" applyBorder="1" applyAlignment="1" applyProtection="1">
      <alignment horizontal="center" vertical="center" wrapText="1"/>
      <protection locked="0"/>
    </xf>
    <xf numFmtId="165" fontId="49" fillId="0" borderId="16" xfId="42" applyNumberFormat="1" applyFont="1" applyBorder="1" applyAlignment="1" applyProtection="1">
      <alignment horizontal="center" vertical="center" wrapText="1"/>
      <protection locked="0"/>
    </xf>
    <xf numFmtId="165" fontId="49" fillId="0" borderId="17" xfId="42" applyNumberFormat="1" applyFont="1" applyBorder="1" applyAlignment="1" applyProtection="1">
      <alignment horizontal="center" vertical="top" wrapText="1"/>
      <protection locked="0"/>
    </xf>
    <xf numFmtId="0" fontId="48" fillId="19" borderId="10" xfId="0" applyFont="1" applyFill="1" applyBorder="1" applyAlignment="1" applyProtection="1">
      <alignment horizontal="center" vertical="top" wrapText="1"/>
      <protection/>
    </xf>
    <xf numFmtId="165" fontId="49" fillId="0" borderId="10" xfId="42" applyNumberFormat="1" applyFont="1" applyBorder="1" applyAlignment="1" applyProtection="1">
      <alignment horizontal="center" vertical="center" wrapText="1"/>
      <protection/>
    </xf>
    <xf numFmtId="165" fontId="49" fillId="0" borderId="11" xfId="42" applyNumberFormat="1" applyFont="1" applyBorder="1" applyAlignment="1" applyProtection="1">
      <alignment horizontal="center" vertical="top" wrapText="1"/>
      <protection/>
    </xf>
    <xf numFmtId="165" fontId="18" fillId="0" borderId="0" xfId="40" applyNumberFormat="1" applyFont="1" applyBorder="1" applyAlignment="1">
      <alignment/>
    </xf>
    <xf numFmtId="0" fontId="15" fillId="0" borderId="0" xfId="61" applyFont="1">
      <alignment/>
      <protection/>
    </xf>
    <xf numFmtId="0" fontId="14" fillId="0" borderId="0" xfId="61" applyFont="1" applyBorder="1" applyAlignment="1">
      <alignment horizontal="left"/>
      <protection/>
    </xf>
    <xf numFmtId="0" fontId="27" fillId="0" borderId="0" xfId="61" applyFont="1" applyBorder="1">
      <alignment/>
      <protection/>
    </xf>
    <xf numFmtId="0" fontId="8" fillId="0" borderId="0" xfId="61" applyFont="1" applyAlignment="1">
      <alignment horizontal="right"/>
      <protection/>
    </xf>
    <xf numFmtId="0" fontId="23" fillId="0" borderId="0" xfId="61" applyFont="1" applyBorder="1" applyAlignment="1">
      <alignment horizontal="center"/>
      <protection/>
    </xf>
    <xf numFmtId="0" fontId="8" fillId="0" borderId="0" xfId="61" applyFont="1" applyBorder="1" applyAlignment="1">
      <alignment horizontal="center"/>
      <protection/>
    </xf>
    <xf numFmtId="0" fontId="27" fillId="0" borderId="0" xfId="61" applyFont="1">
      <alignment/>
      <protection/>
    </xf>
    <xf numFmtId="0" fontId="15" fillId="0" borderId="0" xfId="61" applyFont="1" applyAlignment="1">
      <alignment horizontal="right"/>
      <protection/>
    </xf>
    <xf numFmtId="0" fontId="15" fillId="0" borderId="52" xfId="61" applyFont="1" applyBorder="1">
      <alignment/>
      <protection/>
    </xf>
    <xf numFmtId="171" fontId="27" fillId="0" borderId="13" xfId="40" applyNumberFormat="1" applyFont="1" applyBorder="1" applyAlignment="1">
      <alignment/>
    </xf>
    <xf numFmtId="0" fontId="14" fillId="0" borderId="0" xfId="61" applyFont="1">
      <alignment/>
      <protection/>
    </xf>
    <xf numFmtId="0" fontId="14" fillId="0" borderId="52" xfId="61" applyFont="1" applyBorder="1">
      <alignment/>
      <protection/>
    </xf>
    <xf numFmtId="171" fontId="8" fillId="0" borderId="63" xfId="40" applyNumberFormat="1" applyFont="1" applyBorder="1" applyAlignment="1">
      <alignment/>
    </xf>
    <xf numFmtId="171" fontId="8" fillId="0" borderId="64" xfId="40" applyNumberFormat="1" applyFont="1" applyBorder="1" applyAlignment="1">
      <alignment/>
    </xf>
    <xf numFmtId="171" fontId="8" fillId="0" borderId="13" xfId="40" applyNumberFormat="1" applyFont="1" applyBorder="1" applyAlignment="1">
      <alignment/>
    </xf>
    <xf numFmtId="165" fontId="27" fillId="0" borderId="0" xfId="40" applyNumberFormat="1" applyFont="1" applyAlignment="1">
      <alignment/>
    </xf>
    <xf numFmtId="0" fontId="4" fillId="0" borderId="65" xfId="63" applyFont="1" applyFill="1" applyBorder="1" applyAlignment="1" applyProtection="1">
      <alignment horizontal="center" vertical="center" wrapText="1"/>
      <protection/>
    </xf>
    <xf numFmtId="0" fontId="4" fillId="0" borderId="27" xfId="63" applyFont="1" applyFill="1" applyBorder="1" applyAlignment="1" applyProtection="1">
      <alignment horizontal="center" vertical="center" wrapText="1"/>
      <protection/>
    </xf>
    <xf numFmtId="0" fontId="15" fillId="0" borderId="28" xfId="61" applyFont="1" applyBorder="1" applyAlignment="1">
      <alignment horizontal="left"/>
      <protection/>
    </xf>
    <xf numFmtId="3" fontId="17" fillId="0" borderId="29" xfId="63" applyNumberFormat="1" applyFont="1" applyFill="1" applyBorder="1" applyAlignment="1" applyProtection="1">
      <alignment horizontal="center" vertical="center" wrapText="1"/>
      <protection/>
    </xf>
    <xf numFmtId="3" fontId="17" fillId="0" borderId="30" xfId="63" applyNumberFormat="1" applyFont="1" applyFill="1" applyBorder="1" applyAlignment="1" applyProtection="1">
      <alignment horizontal="center" vertical="center" wrapText="1"/>
      <protection/>
    </xf>
    <xf numFmtId="0" fontId="15" fillId="0" borderId="12" xfId="61" applyFont="1" applyBorder="1">
      <alignment/>
      <protection/>
    </xf>
    <xf numFmtId="3" fontId="27" fillId="0" borderId="13" xfId="40" applyNumberFormat="1" applyFont="1" applyBorder="1" applyAlignment="1">
      <alignment horizontal="center" vertical="center"/>
    </xf>
    <xf numFmtId="3" fontId="27" fillId="0" borderId="14" xfId="40" applyNumberFormat="1" applyFont="1" applyBorder="1" applyAlignment="1">
      <alignment horizontal="center" vertical="center"/>
    </xf>
    <xf numFmtId="0" fontId="14" fillId="0" borderId="18" xfId="61" applyFont="1" applyBorder="1">
      <alignment/>
      <protection/>
    </xf>
    <xf numFmtId="3" fontId="27" fillId="0" borderId="19" xfId="40" applyNumberFormat="1" applyFont="1" applyBorder="1" applyAlignment="1">
      <alignment horizontal="center" vertical="center"/>
    </xf>
    <xf numFmtId="3" fontId="8" fillId="0" borderId="20" xfId="40" applyNumberFormat="1" applyFont="1" applyBorder="1" applyAlignment="1">
      <alignment horizontal="center" vertical="center"/>
    </xf>
    <xf numFmtId="0" fontId="14" fillId="0" borderId="0" xfId="61" applyFont="1" applyAlignment="1">
      <alignment horizontal="left"/>
      <protection/>
    </xf>
    <xf numFmtId="0" fontId="15" fillId="0" borderId="16" xfId="61" applyFont="1" applyBorder="1" applyAlignment="1">
      <alignment horizontal="left"/>
      <protection/>
    </xf>
    <xf numFmtId="171" fontId="27" fillId="0" borderId="16" xfId="40" applyNumberFormat="1" applyFont="1" applyBorder="1" applyAlignment="1">
      <alignment/>
    </xf>
    <xf numFmtId="171" fontId="8" fillId="0" borderId="16" xfId="40" applyNumberFormat="1" applyFont="1" applyBorder="1" applyAlignment="1">
      <alignment/>
    </xf>
    <xf numFmtId="0" fontId="15" fillId="0" borderId="63" xfId="61" applyFont="1" applyBorder="1" applyAlignment="1">
      <alignment horizontal="left"/>
      <protection/>
    </xf>
    <xf numFmtId="171" fontId="27" fillId="0" borderId="63" xfId="40" applyNumberFormat="1" applyFont="1" applyBorder="1" applyAlignment="1">
      <alignment/>
    </xf>
    <xf numFmtId="171" fontId="8" fillId="0" borderId="13" xfId="40" applyNumberFormat="1" applyFont="1" applyBorder="1" applyAlignment="1">
      <alignment horizontal="center" vertical="center"/>
    </xf>
    <xf numFmtId="0" fontId="15" fillId="0" borderId="13" xfId="61" applyFont="1" applyBorder="1" applyAlignment="1">
      <alignment horizontal="left"/>
      <protection/>
    </xf>
    <xf numFmtId="171" fontId="27" fillId="0" borderId="13" xfId="40" applyNumberFormat="1" applyFont="1" applyBorder="1" applyAlignment="1">
      <alignment horizontal="center" vertical="center"/>
    </xf>
    <xf numFmtId="49" fontId="14" fillId="0" borderId="0" xfId="61" applyNumberFormat="1" applyFont="1" applyAlignment="1">
      <alignment horizontal="left"/>
      <protection/>
    </xf>
    <xf numFmtId="171" fontId="8" fillId="0" borderId="0" xfId="40" applyNumberFormat="1" applyFont="1" applyAlignment="1">
      <alignment horizontal="center" vertical="center"/>
    </xf>
    <xf numFmtId="0" fontId="14" fillId="0" borderId="0" xfId="61" applyFont="1" applyAlignment="1">
      <alignment horizontal="left" vertical="center" wrapText="1"/>
      <protection/>
    </xf>
    <xf numFmtId="0" fontId="15" fillId="0" borderId="13" xfId="61" applyFont="1" applyBorder="1" applyAlignment="1">
      <alignment horizontal="left" vertical="center" wrapText="1"/>
      <protection/>
    </xf>
    <xf numFmtId="165" fontId="8" fillId="0" borderId="0" xfId="40" applyNumberFormat="1" applyFont="1" applyAlignment="1">
      <alignment/>
    </xf>
    <xf numFmtId="0" fontId="14" fillId="0" borderId="13" xfId="61" applyFont="1" applyBorder="1" applyAlignment="1">
      <alignment horizontal="left"/>
      <protection/>
    </xf>
    <xf numFmtId="0" fontId="14" fillId="0" borderId="0" xfId="61" applyFont="1" applyAlignment="1">
      <alignment horizontal="right"/>
      <protection/>
    </xf>
    <xf numFmtId="165" fontId="8" fillId="0" borderId="0" xfId="61" applyNumberFormat="1" applyFont="1">
      <alignment/>
      <protection/>
    </xf>
    <xf numFmtId="0" fontId="15" fillId="0" borderId="21" xfId="61" applyFont="1" applyBorder="1" applyAlignment="1">
      <alignment horizontal="left"/>
      <protection/>
    </xf>
    <xf numFmtId="3" fontId="17" fillId="0" borderId="22" xfId="63" applyNumberFormat="1" applyFont="1" applyFill="1" applyBorder="1" applyAlignment="1" applyProtection="1">
      <alignment horizontal="center" vertical="center" wrapText="1"/>
      <protection/>
    </xf>
    <xf numFmtId="3" fontId="17" fillId="0" borderId="23" xfId="63" applyNumberFormat="1" applyFont="1" applyFill="1" applyBorder="1" applyAlignment="1" applyProtection="1">
      <alignment horizontal="center" vertical="center" wrapText="1"/>
      <protection/>
    </xf>
    <xf numFmtId="0" fontId="32" fillId="0" borderId="26" xfId="65" applyFont="1" applyFill="1" applyBorder="1" applyAlignment="1" applyProtection="1">
      <alignment horizontal="center" vertical="center" textRotation="90"/>
      <protection/>
    </xf>
    <xf numFmtId="165" fontId="8" fillId="0" borderId="13" xfId="61" applyNumberFormat="1" applyFont="1" applyBorder="1" applyAlignment="1">
      <alignment horizontal="center"/>
      <protection/>
    </xf>
    <xf numFmtId="0" fontId="27" fillId="0" borderId="0" xfId="66" applyFill="1">
      <alignment/>
      <protection/>
    </xf>
    <xf numFmtId="0" fontId="50" fillId="0" borderId="25" xfId="66" applyFont="1" applyFill="1" applyBorder="1" applyAlignment="1">
      <alignment horizontal="center" vertical="center"/>
      <protection/>
    </xf>
    <xf numFmtId="0" fontId="50" fillId="0" borderId="26" xfId="66" applyFont="1" applyFill="1" applyBorder="1" applyAlignment="1">
      <alignment horizontal="center" vertical="center" wrapText="1"/>
      <protection/>
    </xf>
    <xf numFmtId="0" fontId="50" fillId="0" borderId="27" xfId="66" applyFont="1" applyFill="1" applyBorder="1" applyAlignment="1">
      <alignment horizontal="center" vertical="center" wrapText="1"/>
      <protection/>
    </xf>
    <xf numFmtId="0" fontId="50" fillId="0" borderId="24" xfId="66" applyFont="1" applyFill="1" applyBorder="1" applyAlignment="1">
      <alignment horizontal="center" vertical="center"/>
      <protection/>
    </xf>
    <xf numFmtId="0" fontId="50" fillId="0" borderId="10" xfId="66" applyFont="1" applyFill="1" applyBorder="1" applyAlignment="1">
      <alignment horizontal="center" vertical="center" wrapText="1"/>
      <protection/>
    </xf>
    <xf numFmtId="0" fontId="50" fillId="0" borderId="11" xfId="66" applyFont="1" applyFill="1" applyBorder="1" applyAlignment="1">
      <alignment horizontal="center" vertical="center" wrapText="1"/>
      <protection/>
    </xf>
    <xf numFmtId="0" fontId="21" fillId="0" borderId="12" xfId="66" applyFont="1" applyFill="1" applyBorder="1" applyProtection="1">
      <alignment/>
      <protection locked="0"/>
    </xf>
    <xf numFmtId="0" fontId="21" fillId="0" borderId="22" xfId="66" applyFont="1" applyFill="1" applyBorder="1" applyAlignment="1">
      <alignment horizontal="right" indent="1"/>
      <protection/>
    </xf>
    <xf numFmtId="3" fontId="21" fillId="0" borderId="22" xfId="66" applyNumberFormat="1" applyFont="1" applyFill="1" applyBorder="1" applyProtection="1">
      <alignment/>
      <protection locked="0"/>
    </xf>
    <xf numFmtId="3" fontId="21" fillId="0" borderId="23" xfId="66" applyNumberFormat="1" applyFont="1" applyFill="1" applyBorder="1" applyProtection="1">
      <alignment/>
      <protection locked="0"/>
    </xf>
    <xf numFmtId="0" fontId="21" fillId="0" borderId="13" xfId="66" applyFont="1" applyFill="1" applyBorder="1" applyAlignment="1">
      <alignment horizontal="right" indent="1"/>
      <protection/>
    </xf>
    <xf numFmtId="3" fontId="21" fillId="0" borderId="13" xfId="66" applyNumberFormat="1" applyFont="1" applyFill="1" applyBorder="1" applyProtection="1">
      <alignment/>
      <protection locked="0"/>
    </xf>
    <xf numFmtId="3" fontId="21" fillId="0" borderId="14" xfId="66" applyNumberFormat="1" applyFont="1" applyFill="1" applyBorder="1" applyProtection="1">
      <alignment/>
      <protection locked="0"/>
    </xf>
    <xf numFmtId="0" fontId="21" fillId="0" borderId="15" xfId="66" applyFont="1" applyFill="1" applyBorder="1" applyProtection="1">
      <alignment/>
      <protection locked="0"/>
    </xf>
    <xf numFmtId="0" fontId="21" fillId="0" borderId="16" xfId="66" applyFont="1" applyFill="1" applyBorder="1" applyAlignment="1">
      <alignment horizontal="right" indent="1"/>
      <protection/>
    </xf>
    <xf numFmtId="3" fontId="21" fillId="0" borderId="16" xfId="66" applyNumberFormat="1" applyFont="1" applyFill="1" applyBorder="1" applyProtection="1">
      <alignment/>
      <protection locked="0"/>
    </xf>
    <xf numFmtId="3" fontId="21" fillId="0" borderId="17" xfId="66" applyNumberFormat="1" applyFont="1" applyFill="1" applyBorder="1" applyProtection="1">
      <alignment/>
      <protection locked="0"/>
    </xf>
    <xf numFmtId="0" fontId="33" fillId="0" borderId="24" xfId="66" applyFont="1" applyFill="1" applyBorder="1" applyProtection="1">
      <alignment/>
      <protection locked="0"/>
    </xf>
    <xf numFmtId="0" fontId="21" fillId="0" borderId="10" xfId="66" applyFont="1" applyFill="1" applyBorder="1" applyAlignment="1">
      <alignment horizontal="right" indent="1"/>
      <protection/>
    </xf>
    <xf numFmtId="3" fontId="21" fillId="0" borderId="10" xfId="66" applyNumberFormat="1" applyFont="1" applyFill="1" applyBorder="1" applyProtection="1">
      <alignment/>
      <protection locked="0"/>
    </xf>
    <xf numFmtId="169" fontId="10" fillId="0" borderId="11" xfId="65" applyNumberFormat="1" applyFont="1" applyFill="1" applyBorder="1" applyAlignment="1" applyProtection="1">
      <alignment vertical="center"/>
      <protection/>
    </xf>
    <xf numFmtId="0" fontId="21" fillId="0" borderId="21" xfId="66" applyFont="1" applyFill="1" applyBorder="1" applyProtection="1">
      <alignment/>
      <protection locked="0"/>
    </xf>
    <xf numFmtId="3" fontId="21" fillId="0" borderId="66" xfId="66" applyNumberFormat="1" applyFont="1" applyFill="1" applyBorder="1">
      <alignment/>
      <protection/>
    </xf>
    <xf numFmtId="0" fontId="51" fillId="0" borderId="0" xfId="66" applyFont="1" applyFill="1">
      <alignment/>
      <protection/>
    </xf>
    <xf numFmtId="0" fontId="21" fillId="0" borderId="0" xfId="66" applyFont="1" applyFill="1">
      <alignment/>
      <protection/>
    </xf>
    <xf numFmtId="0" fontId="27" fillId="0" borderId="0" xfId="66" applyFont="1" applyFill="1">
      <alignment/>
      <protection/>
    </xf>
    <xf numFmtId="3" fontId="27" fillId="0" borderId="0" xfId="66" applyNumberFormat="1" applyFont="1" applyFill="1" applyAlignment="1">
      <alignment horizontal="center"/>
      <protection/>
    </xf>
    <xf numFmtId="0" fontId="27" fillId="0" borderId="0" xfId="66" applyFont="1" applyFill="1" applyAlignment="1">
      <alignment/>
      <protection/>
    </xf>
    <xf numFmtId="0" fontId="41" fillId="0" borderId="0" xfId="66" applyFont="1" applyFill="1" applyAlignment="1">
      <alignment horizontal="right"/>
      <protection/>
    </xf>
    <xf numFmtId="3" fontId="15" fillId="0" borderId="13" xfId="60" applyNumberFormat="1" applyFont="1" applyBorder="1" applyAlignment="1">
      <alignment/>
      <protection/>
    </xf>
    <xf numFmtId="3" fontId="52" fillId="0" borderId="14" xfId="64" applyNumberFormat="1" applyFont="1" applyBorder="1" applyAlignment="1">
      <alignment vertical="center"/>
      <protection/>
    </xf>
    <xf numFmtId="3" fontId="15" fillId="0" borderId="23" xfId="60" applyNumberFormat="1" applyFont="1" applyBorder="1" applyAlignment="1">
      <alignment/>
      <protection/>
    </xf>
    <xf numFmtId="3" fontId="15" fillId="0" borderId="14" xfId="60" applyNumberFormat="1" applyFont="1" applyBorder="1" applyAlignment="1">
      <alignment/>
      <protection/>
    </xf>
    <xf numFmtId="0" fontId="35" fillId="0" borderId="30" xfId="66" applyFont="1" applyFill="1" applyBorder="1" applyAlignment="1" applyProtection="1">
      <alignment horizontal="center" vertical="center" wrapText="1"/>
      <protection/>
    </xf>
    <xf numFmtId="0" fontId="35" fillId="0" borderId="14" xfId="66" applyFont="1" applyFill="1" applyBorder="1" applyAlignment="1" applyProtection="1">
      <alignment horizontal="center" vertical="center" wrapText="1"/>
      <protection/>
    </xf>
    <xf numFmtId="0" fontId="35" fillId="0" borderId="13" xfId="66" applyFont="1" applyFill="1" applyBorder="1" applyAlignment="1" applyProtection="1">
      <alignment horizontal="center" wrapText="1"/>
      <protection/>
    </xf>
    <xf numFmtId="0" fontId="32" fillId="0" borderId="22" xfId="65" applyFont="1" applyFill="1" applyBorder="1" applyAlignment="1" applyProtection="1">
      <alignment horizontal="center" vertical="center" textRotation="90"/>
      <protection/>
    </xf>
    <xf numFmtId="0" fontId="35" fillId="0" borderId="29" xfId="66" applyFont="1" applyFill="1" applyBorder="1" applyAlignment="1" applyProtection="1">
      <alignment horizontal="center" vertical="center" wrapText="1"/>
      <protection/>
    </xf>
    <xf numFmtId="0" fontId="35" fillId="0" borderId="13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35" fillId="0" borderId="0" xfId="66" applyFont="1" applyFill="1" applyBorder="1" applyAlignment="1" applyProtection="1">
      <alignment horizontal="right"/>
      <protection/>
    </xf>
    <xf numFmtId="0" fontId="36" fillId="0" borderId="25" xfId="66" applyFont="1" applyFill="1" applyBorder="1" applyAlignment="1" applyProtection="1">
      <alignment horizontal="center" vertical="center" wrapText="1"/>
      <protection/>
    </xf>
    <xf numFmtId="0" fontId="36" fillId="0" borderId="60" xfId="66" applyFont="1" applyFill="1" applyBorder="1" applyAlignment="1" applyProtection="1">
      <alignment horizontal="center" vertical="center" wrapText="1"/>
      <protection/>
    </xf>
    <xf numFmtId="0" fontId="36" fillId="0" borderId="21" xfId="66" applyFont="1" applyFill="1" applyBorder="1" applyAlignment="1" applyProtection="1">
      <alignment horizontal="center" vertical="center" wrapText="1"/>
      <protection/>
    </xf>
    <xf numFmtId="0" fontId="32" fillId="0" borderId="26" xfId="65" applyFont="1" applyFill="1" applyBorder="1" applyAlignment="1" applyProtection="1">
      <alignment horizontal="center" vertical="center" textRotation="90"/>
      <protection/>
    </xf>
    <xf numFmtId="0" fontId="32" fillId="0" borderId="61" xfId="65" applyFont="1" applyFill="1" applyBorder="1" applyAlignment="1" applyProtection="1">
      <alignment horizontal="center" vertical="center" textRotation="90"/>
      <protection/>
    </xf>
    <xf numFmtId="0" fontId="30" fillId="0" borderId="47" xfId="58" applyFont="1" applyBorder="1" applyAlignment="1">
      <alignment horizontal="right"/>
      <protection/>
    </xf>
    <xf numFmtId="0" fontId="9" fillId="0" borderId="0" xfId="64" applyFont="1" applyFill="1" applyAlignment="1" applyProtection="1">
      <alignment horizontal="right"/>
      <protection locked="0"/>
    </xf>
    <xf numFmtId="0" fontId="4" fillId="0" borderId="0" xfId="64" applyFont="1" applyFill="1" applyAlignment="1">
      <alignment horizontal="center" wrapText="1"/>
      <protection/>
    </xf>
    <xf numFmtId="0" fontId="4" fillId="0" borderId="0" xfId="64" applyFont="1" applyFill="1" applyAlignment="1">
      <alignment horizontal="center"/>
      <protection/>
    </xf>
    <xf numFmtId="0" fontId="4" fillId="0" borderId="34" xfId="64" applyFont="1" applyFill="1" applyBorder="1" applyAlignment="1">
      <alignment horizontal="center" vertical="center"/>
      <protection/>
    </xf>
    <xf numFmtId="0" fontId="4" fillId="0" borderId="36" xfId="64" applyFont="1" applyFill="1" applyBorder="1" applyAlignment="1">
      <alignment horizontal="center" vertical="center"/>
      <protection/>
    </xf>
    <xf numFmtId="0" fontId="4" fillId="0" borderId="50" xfId="64" applyFont="1" applyFill="1" applyBorder="1" applyAlignment="1">
      <alignment horizontal="center" vertical="center"/>
      <protection/>
    </xf>
    <xf numFmtId="0" fontId="24" fillId="0" borderId="27" xfId="58" applyFont="1" applyFill="1" applyBorder="1" applyAlignment="1">
      <alignment horizontal="center" vertical="center" wrapText="1"/>
      <protection/>
    </xf>
    <xf numFmtId="0" fontId="24" fillId="0" borderId="67" xfId="58" applyFont="1" applyFill="1" applyBorder="1" applyAlignment="1">
      <alignment horizontal="center" vertical="center" wrapText="1"/>
      <protection/>
    </xf>
    <xf numFmtId="0" fontId="28" fillId="0" borderId="0" xfId="58" applyFont="1" applyBorder="1" applyAlignment="1">
      <alignment horizontal="right"/>
      <protection/>
    </xf>
    <xf numFmtId="0" fontId="28" fillId="0" borderId="28" xfId="58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24" fillId="0" borderId="29" xfId="58" applyFont="1" applyFill="1" applyBorder="1" applyAlignment="1">
      <alignment horizontal="center" vertical="center" wrapText="1"/>
      <protection/>
    </xf>
    <xf numFmtId="0" fontId="24" fillId="0" borderId="19" xfId="58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19" fillId="0" borderId="0" xfId="67" applyFont="1" applyFill="1" applyAlignment="1" applyProtection="1">
      <alignment horizontal="center" vertical="top" wrapText="1"/>
      <protection locked="0"/>
    </xf>
    <xf numFmtId="0" fontId="18" fillId="0" borderId="0" xfId="64" applyFont="1" applyFill="1" applyAlignment="1" applyProtection="1">
      <alignment horizontal="center" vertical="center"/>
      <protection locked="0"/>
    </xf>
    <xf numFmtId="0" fontId="27" fillId="0" borderId="0" xfId="66" applyFont="1" applyFill="1" applyAlignment="1" applyProtection="1">
      <alignment horizontal="left"/>
      <protection/>
    </xf>
    <xf numFmtId="0" fontId="35" fillId="0" borderId="14" xfId="66" applyFont="1" applyFill="1" applyBorder="1" applyAlignment="1" applyProtection="1">
      <alignment horizontal="center" wrapText="1"/>
      <protection/>
    </xf>
    <xf numFmtId="0" fontId="8" fillId="0" borderId="0" xfId="66" applyFont="1" applyFill="1" applyAlignment="1" applyProtection="1">
      <alignment horizontal="right" vertical="center"/>
      <protection/>
    </xf>
    <xf numFmtId="0" fontId="27" fillId="0" borderId="0" xfId="66" applyFont="1" applyFill="1" applyAlignment="1" applyProtection="1">
      <alignment horizontal="center"/>
      <protection/>
    </xf>
    <xf numFmtId="0" fontId="2" fillId="0" borderId="0" xfId="65" applyFont="1" applyFill="1" applyAlignment="1" applyProtection="1">
      <alignment horizontal="center" vertical="center" wrapText="1"/>
      <protection/>
    </xf>
    <xf numFmtId="0" fontId="4" fillId="0" borderId="0" xfId="65" applyFont="1" applyFill="1" applyAlignment="1" applyProtection="1">
      <alignment horizontal="center" vertical="center" wrapText="1"/>
      <protection/>
    </xf>
    <xf numFmtId="0" fontId="32" fillId="0" borderId="0" xfId="65" applyFont="1" applyFill="1" applyBorder="1" applyAlignment="1" applyProtection="1">
      <alignment horizontal="right" vertical="center"/>
      <protection/>
    </xf>
    <xf numFmtId="0" fontId="4" fillId="0" borderId="28" xfId="65" applyFont="1" applyFill="1" applyBorder="1" applyAlignment="1" applyProtection="1">
      <alignment horizontal="center" vertical="center" wrapText="1"/>
      <protection/>
    </xf>
    <xf numFmtId="0" fontId="4" fillId="0" borderId="12" xfId="65" applyFont="1" applyFill="1" applyBorder="1" applyAlignment="1" applyProtection="1">
      <alignment horizontal="center" vertical="center" wrapText="1"/>
      <protection/>
    </xf>
    <xf numFmtId="0" fontId="32" fillId="0" borderId="29" xfId="65" applyFont="1" applyFill="1" applyBorder="1" applyAlignment="1" applyProtection="1">
      <alignment horizontal="center" vertical="center" textRotation="90"/>
      <protection/>
    </xf>
    <xf numFmtId="0" fontId="32" fillId="0" borderId="13" xfId="65" applyFont="1" applyFill="1" applyBorder="1" applyAlignment="1" applyProtection="1">
      <alignment horizontal="center" vertical="center" textRotation="90"/>
      <protection/>
    </xf>
    <xf numFmtId="0" fontId="3" fillId="0" borderId="30" xfId="65" applyFont="1" applyFill="1" applyBorder="1" applyAlignment="1" applyProtection="1">
      <alignment horizontal="center" vertical="center" wrapText="1"/>
      <protection/>
    </xf>
    <xf numFmtId="0" fontId="3" fillId="0" borderId="14" xfId="65" applyFont="1" applyFill="1" applyBorder="1" applyAlignment="1" applyProtection="1">
      <alignment horizontal="center" vertical="center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8" fillId="0" borderId="0" xfId="66" applyFont="1" applyFill="1" applyAlignment="1">
      <alignment horizontal="center" vertical="center" wrapText="1"/>
      <protection/>
    </xf>
    <xf numFmtId="0" fontId="8" fillId="0" borderId="0" xfId="66" applyFont="1" applyFill="1" applyAlignment="1">
      <alignment horizontal="center" vertical="center"/>
      <protection/>
    </xf>
    <xf numFmtId="0" fontId="50" fillId="0" borderId="34" xfId="66" applyFont="1" applyFill="1" applyBorder="1" applyAlignment="1">
      <alignment horizontal="left"/>
      <protection/>
    </xf>
    <xf numFmtId="0" fontId="50" fillId="0" borderId="62" xfId="66" applyFont="1" applyFill="1" applyBorder="1" applyAlignment="1">
      <alignment horizontal="left"/>
      <protection/>
    </xf>
    <xf numFmtId="3" fontId="27" fillId="0" borderId="0" xfId="66" applyNumberFormat="1" applyFont="1" applyFill="1" applyAlignment="1">
      <alignment horizontal="center"/>
      <protection/>
    </xf>
    <xf numFmtId="164" fontId="3" fillId="0" borderId="68" xfId="57" applyNumberFormat="1" applyFont="1" applyFill="1" applyBorder="1" applyAlignment="1" applyProtection="1">
      <alignment horizontal="right" vertical="center"/>
      <protection locked="0"/>
    </xf>
    <xf numFmtId="164" fontId="0" fillId="0" borderId="0" xfId="57" applyNumberFormat="1" applyFont="1" applyFill="1" applyAlignment="1">
      <alignment horizontal="right" vertical="center" wrapText="1"/>
      <protection/>
    </xf>
    <xf numFmtId="164" fontId="0" fillId="0" borderId="0" xfId="57" applyNumberFormat="1" applyFont="1" applyFill="1" applyAlignment="1">
      <alignment horizontal="right" vertical="center" wrapText="1"/>
      <protection/>
    </xf>
    <xf numFmtId="164" fontId="5" fillId="0" borderId="25" xfId="57" applyNumberFormat="1" applyFont="1" applyFill="1" applyBorder="1" applyAlignment="1" applyProtection="1">
      <alignment horizontal="center" vertical="center" wrapText="1"/>
      <protection/>
    </xf>
    <xf numFmtId="164" fontId="5" fillId="0" borderId="69" xfId="57" applyNumberFormat="1" applyFont="1" applyFill="1" applyBorder="1" applyAlignment="1" applyProtection="1">
      <alignment horizontal="center" vertical="center" wrapText="1"/>
      <protection/>
    </xf>
    <xf numFmtId="164" fontId="5" fillId="0" borderId="26" xfId="57" applyNumberFormat="1" applyFont="1" applyFill="1" applyBorder="1" applyAlignment="1" applyProtection="1">
      <alignment horizontal="center" vertical="center" wrapText="1"/>
      <protection/>
    </xf>
    <xf numFmtId="164" fontId="5" fillId="0" borderId="70" xfId="57" applyNumberFormat="1" applyFont="1" applyFill="1" applyBorder="1" applyAlignment="1" applyProtection="1">
      <alignment horizontal="center" vertical="center"/>
      <protection/>
    </xf>
    <xf numFmtId="164" fontId="5" fillId="0" borderId="70" xfId="57" applyNumberFormat="1" applyFont="1" applyFill="1" applyBorder="1" applyAlignment="1" applyProtection="1">
      <alignment horizontal="center" vertical="center" wrapText="1"/>
      <protection/>
    </xf>
    <xf numFmtId="164" fontId="5" fillId="0" borderId="71" xfId="57" applyNumberFormat="1" applyFont="1" applyFill="1" applyBorder="1" applyAlignment="1" applyProtection="1">
      <alignment horizontal="center" vertical="center" wrapText="1"/>
      <protection/>
    </xf>
    <xf numFmtId="164" fontId="5" fillId="0" borderId="72" xfId="57" applyNumberFormat="1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 applyProtection="1">
      <alignment horizontal="left" vertical="center"/>
      <protection/>
    </xf>
    <xf numFmtId="0" fontId="10" fillId="0" borderId="62" xfId="0" applyFont="1" applyFill="1" applyBorder="1" applyAlignment="1" applyProtection="1">
      <alignment horizontal="left" vertical="center"/>
      <protection/>
    </xf>
    <xf numFmtId="0" fontId="2" fillId="0" borderId="34" xfId="0" applyFont="1" applyFill="1" applyBorder="1" applyAlignment="1" applyProtection="1">
      <alignment horizontal="left" vertical="center"/>
      <protection/>
    </xf>
    <xf numFmtId="0" fontId="2" fillId="0" borderId="62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68" xfId="0" applyFont="1" applyFill="1" applyBorder="1" applyAlignment="1">
      <alignment horizontal="right"/>
    </xf>
    <xf numFmtId="0" fontId="3" fillId="0" borderId="68" xfId="0" applyFont="1" applyFill="1" applyBorder="1" applyAlignment="1">
      <alignment horizontal="right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left" vertical="center" wrapText="1"/>
    </xf>
    <xf numFmtId="0" fontId="5" fillId="0" borderId="75" xfId="0" applyFont="1" applyFill="1" applyBorder="1" applyAlignment="1">
      <alignment horizontal="left" vertical="center" wrapText="1"/>
    </xf>
    <xf numFmtId="0" fontId="5" fillId="0" borderId="76" xfId="0" applyFont="1" applyFill="1" applyBorder="1" applyAlignment="1">
      <alignment horizontal="left" vertical="center" wrapText="1"/>
    </xf>
    <xf numFmtId="0" fontId="5" fillId="0" borderId="73" xfId="0" applyFont="1" applyFill="1" applyBorder="1" applyAlignment="1" applyProtection="1">
      <alignment horizontal="left" vertical="center" wrapText="1"/>
      <protection/>
    </xf>
    <xf numFmtId="0" fontId="5" fillId="0" borderId="75" xfId="0" applyFont="1" applyFill="1" applyBorder="1" applyAlignment="1" applyProtection="1">
      <alignment horizontal="left" vertical="center" wrapText="1"/>
      <protection/>
    </xf>
    <xf numFmtId="0" fontId="5" fillId="0" borderId="76" xfId="0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horizontal="center" vertical="center" wrapText="1"/>
      <protection locked="0"/>
    </xf>
    <xf numFmtId="0" fontId="48" fillId="0" borderId="24" xfId="0" applyFont="1" applyBorder="1" applyAlignment="1" applyProtection="1">
      <alignment wrapText="1"/>
      <protection/>
    </xf>
    <xf numFmtId="0" fontId="48" fillId="0" borderId="10" xfId="0" applyFont="1" applyBorder="1" applyAlignment="1" applyProtection="1">
      <alignment wrapText="1"/>
      <protection/>
    </xf>
    <xf numFmtId="0" fontId="8" fillId="0" borderId="0" xfId="0" applyFont="1" applyAlignment="1">
      <alignment horizontal="center" wrapText="1"/>
    </xf>
    <xf numFmtId="0" fontId="11" fillId="0" borderId="75" xfId="0" applyFont="1" applyFill="1" applyBorder="1" applyAlignment="1">
      <alignment horizontal="justify" vertical="center" wrapText="1"/>
    </xf>
    <xf numFmtId="164" fontId="3" fillId="0" borderId="68" xfId="0" applyNumberFormat="1" applyFont="1" applyFill="1" applyBorder="1" applyAlignment="1">
      <alignment horizontal="right" vertical="center"/>
    </xf>
    <xf numFmtId="0" fontId="15" fillId="0" borderId="0" xfId="61" applyFont="1" applyAlignment="1">
      <alignment horizontal="left"/>
      <protection/>
    </xf>
    <xf numFmtId="0" fontId="14" fillId="0" borderId="13" xfId="61" applyFont="1" applyBorder="1" applyAlignment="1">
      <alignment horizontal="left"/>
      <protection/>
    </xf>
    <xf numFmtId="165" fontId="18" fillId="0" borderId="0" xfId="40" applyNumberFormat="1" applyFont="1" applyBorder="1" applyAlignment="1">
      <alignment horizontal="right"/>
    </xf>
    <xf numFmtId="0" fontId="23" fillId="0" borderId="0" xfId="61" applyFont="1" applyBorder="1" applyAlignment="1">
      <alignment horizontal="center"/>
      <protection/>
    </xf>
    <xf numFmtId="0" fontId="14" fillId="0" borderId="16" xfId="61" applyFont="1" applyBorder="1" applyAlignment="1">
      <alignment horizontal="left"/>
      <protection/>
    </xf>
    <xf numFmtId="0" fontId="8" fillId="0" borderId="0" xfId="61" applyFont="1" applyAlignment="1">
      <alignment horizontal="right"/>
      <protection/>
    </xf>
    <xf numFmtId="0" fontId="14" fillId="0" borderId="13" xfId="61" applyFont="1" applyBorder="1" applyAlignment="1">
      <alignment horizontal="left" vertical="center" wrapText="1"/>
      <protection/>
    </xf>
    <xf numFmtId="0" fontId="14" fillId="0" borderId="0" xfId="61" applyFont="1" applyAlignment="1">
      <alignment horizontal="left" vertical="center" wrapText="1"/>
      <protection/>
    </xf>
    <xf numFmtId="0" fontId="14" fillId="0" borderId="0" xfId="61" applyFont="1" applyAlignment="1">
      <alignment horizontal="left"/>
      <protection/>
    </xf>
    <xf numFmtId="0" fontId="44" fillId="0" borderId="0" xfId="60" applyFont="1" applyAlignment="1">
      <alignment horizontal="center"/>
      <protection/>
    </xf>
    <xf numFmtId="0" fontId="14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  <xf numFmtId="0" fontId="8" fillId="0" borderId="0" xfId="60" applyFont="1" applyAlignment="1">
      <alignment horizontal="right"/>
      <protection/>
    </xf>
    <xf numFmtId="0" fontId="14" fillId="0" borderId="34" xfId="60" applyFont="1" applyBorder="1" applyAlignment="1">
      <alignment horizontal="right"/>
      <protection/>
    </xf>
    <xf numFmtId="0" fontId="14" fillId="0" borderId="62" xfId="60" applyFont="1" applyBorder="1" applyAlignment="1">
      <alignment horizontal="right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 3_SZÖT Zárszámadás 2014." xfId="58"/>
    <cellStyle name="Normál 4" xfId="59"/>
    <cellStyle name="Normál_011 sz. melléklet" xfId="60"/>
    <cellStyle name="Normál_012. sz.melléklet2007" xfId="61"/>
    <cellStyle name="Normál_2009. évi zárszámadási táblák" xfId="62"/>
    <cellStyle name="Normál_KVRENMUNKA" xfId="63"/>
    <cellStyle name="Normál_minta" xfId="64"/>
    <cellStyle name="Normál_VAGYONK" xfId="65"/>
    <cellStyle name="Normál_VAGYONKIM" xfId="66"/>
    <cellStyle name="Normál_Zárszámadás 2007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  <cellStyle name="Százalék 2" xfId="75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2"/>
  <sheetViews>
    <sheetView zoomScaleSheetLayoutView="100" zoomScalePageLayoutView="0" workbookViewId="0" topLeftCell="A1">
      <selection activeCell="B29" sqref="B29:C29"/>
    </sheetView>
  </sheetViews>
  <sheetFormatPr defaultColWidth="9.00390625" defaultRowHeight="12.75"/>
  <cols>
    <col min="1" max="1" width="10.875" style="57" customWidth="1"/>
    <col min="2" max="2" width="79.375" style="57" customWidth="1"/>
    <col min="3" max="3" width="19.875" style="57" customWidth="1"/>
    <col min="4" max="16384" width="9.375" style="57" customWidth="1"/>
  </cols>
  <sheetData>
    <row r="2" spans="2:3" ht="12.75">
      <c r="B2" s="442" t="s">
        <v>338</v>
      </c>
      <c r="C2" s="442"/>
    </row>
    <row r="3" spans="1:3" s="53" customFormat="1" ht="15.75">
      <c r="A3" s="51" t="s">
        <v>69</v>
      </c>
      <c r="B3" s="51" t="s">
        <v>25</v>
      </c>
      <c r="C3" s="52" t="s">
        <v>70</v>
      </c>
    </row>
    <row r="4" spans="1:3" ht="15" customHeight="1">
      <c r="A4" s="54" t="s">
        <v>71</v>
      </c>
      <c r="B4" s="55" t="s">
        <v>72</v>
      </c>
      <c r="C4" s="56">
        <v>84327023</v>
      </c>
    </row>
    <row r="5" spans="1:3" ht="15" customHeight="1">
      <c r="A5" s="54" t="s">
        <v>73</v>
      </c>
      <c r="B5" s="55" t="s">
        <v>74</v>
      </c>
      <c r="C5" s="56">
        <v>32280074</v>
      </c>
    </row>
    <row r="6" spans="1:3" ht="15" customHeight="1">
      <c r="A6" s="58" t="s">
        <v>75</v>
      </c>
      <c r="B6" s="59" t="s">
        <v>76</v>
      </c>
      <c r="C6" s="60">
        <f>C4-C5</f>
        <v>52046949</v>
      </c>
    </row>
    <row r="7" spans="1:3" ht="15" customHeight="1">
      <c r="A7" s="54" t="s">
        <v>77</v>
      </c>
      <c r="B7" s="55" t="s">
        <v>78</v>
      </c>
      <c r="C7" s="56">
        <v>10799554</v>
      </c>
    </row>
    <row r="8" spans="1:3" ht="15" customHeight="1">
      <c r="A8" s="54" t="s">
        <v>79</v>
      </c>
      <c r="B8" s="55" t="s">
        <v>80</v>
      </c>
      <c r="C8" s="56">
        <v>656275</v>
      </c>
    </row>
    <row r="9" spans="1:3" ht="15" customHeight="1">
      <c r="A9" s="58" t="s">
        <v>81</v>
      </c>
      <c r="B9" s="59" t="s">
        <v>82</v>
      </c>
      <c r="C9" s="60">
        <f>C7-C8</f>
        <v>10143279</v>
      </c>
    </row>
    <row r="10" spans="1:3" ht="15" customHeight="1">
      <c r="A10" s="58" t="s">
        <v>83</v>
      </c>
      <c r="B10" s="59" t="s">
        <v>84</v>
      </c>
      <c r="C10" s="60">
        <f>C6+C9</f>
        <v>62190228</v>
      </c>
    </row>
    <row r="11" spans="1:3" ht="15" customHeight="1">
      <c r="A11" s="54" t="s">
        <v>85</v>
      </c>
      <c r="B11" s="55" t="s">
        <v>86</v>
      </c>
      <c r="C11" s="56">
        <v>0</v>
      </c>
    </row>
    <row r="12" spans="1:3" ht="15" customHeight="1">
      <c r="A12" s="54" t="s">
        <v>87</v>
      </c>
      <c r="B12" s="55" t="s">
        <v>88</v>
      </c>
      <c r="C12" s="56">
        <v>0</v>
      </c>
    </row>
    <row r="13" spans="1:3" ht="15" customHeight="1">
      <c r="A13" s="58" t="s">
        <v>89</v>
      </c>
      <c r="B13" s="59" t="s">
        <v>90</v>
      </c>
      <c r="C13" s="60">
        <f>C11-C12</f>
        <v>0</v>
      </c>
    </row>
    <row r="14" spans="1:3" ht="15" customHeight="1">
      <c r="A14" s="54" t="s">
        <v>91</v>
      </c>
      <c r="B14" s="55" t="s">
        <v>92</v>
      </c>
      <c r="C14" s="56">
        <v>0</v>
      </c>
    </row>
    <row r="15" spans="1:3" ht="15" customHeight="1">
      <c r="A15" s="54" t="s">
        <v>93</v>
      </c>
      <c r="B15" s="55" t="s">
        <v>94</v>
      </c>
      <c r="C15" s="56">
        <v>0</v>
      </c>
    </row>
    <row r="16" spans="1:3" ht="15" customHeight="1">
      <c r="A16" s="58" t="s">
        <v>95</v>
      </c>
      <c r="B16" s="59" t="s">
        <v>96</v>
      </c>
      <c r="C16" s="60">
        <f>C14-C15</f>
        <v>0</v>
      </c>
    </row>
    <row r="17" spans="1:3" ht="15" customHeight="1">
      <c r="A17" s="58" t="s">
        <v>97</v>
      </c>
      <c r="B17" s="59" t="s">
        <v>98</v>
      </c>
      <c r="C17" s="60">
        <f>C13+C16</f>
        <v>0</v>
      </c>
    </row>
    <row r="18" spans="1:3" ht="15" customHeight="1">
      <c r="A18" s="58" t="s">
        <v>99</v>
      </c>
      <c r="B18" s="59" t="s">
        <v>100</v>
      </c>
      <c r="C18" s="60">
        <f>C17+C10</f>
        <v>62190228</v>
      </c>
    </row>
    <row r="19" spans="1:3" ht="15" customHeight="1">
      <c r="A19" s="58" t="s">
        <v>101</v>
      </c>
      <c r="B19" s="59" t="s">
        <v>102</v>
      </c>
      <c r="C19" s="60">
        <v>0</v>
      </c>
    </row>
    <row r="20" spans="1:3" ht="15" customHeight="1">
      <c r="A20" s="58" t="s">
        <v>103</v>
      </c>
      <c r="B20" s="59" t="s">
        <v>104</v>
      </c>
      <c r="C20" s="60">
        <f>C10-C19</f>
        <v>62190228</v>
      </c>
    </row>
    <row r="21" spans="1:3" ht="15" customHeight="1">
      <c r="A21" s="58" t="s">
        <v>105</v>
      </c>
      <c r="B21" s="59" t="s">
        <v>106</v>
      </c>
      <c r="C21" s="60">
        <v>0</v>
      </c>
    </row>
    <row r="22" spans="1:3" ht="15" customHeight="1">
      <c r="A22" s="58" t="s">
        <v>107</v>
      </c>
      <c r="B22" s="59" t="s">
        <v>108</v>
      </c>
      <c r="C22" s="60">
        <v>0</v>
      </c>
    </row>
  </sheetData>
  <sheetProtection/>
  <mergeCells count="1">
    <mergeCell ref="B2:C2"/>
  </mergeCells>
  <printOptions/>
  <pageMargins left="0.31496062992125984" right="0.31496062992125984" top="1.4895833333333333" bottom="0.7480314960629921" header="0.31496062992125984" footer="0.31496062992125984"/>
  <pageSetup horizontalDpi="600" verticalDpi="600" orientation="portrait" paperSize="9" scale="99" r:id="rId1"/>
  <headerFooter alignWithMargins="0">
    <oddHeader>&amp;C&amp;"Times New Roman CE,Félkövér"BONYHÁDVARASD KÖZSÉG ÖNKORMÁNYZATA
2017. ÉVI KÖLTSÉGVETÉS
MARADVÁNYKIMUTATÁSA&amp;R3. sz. melléklet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2">
      <selection activeCell="A2" sqref="A2:E2"/>
    </sheetView>
  </sheetViews>
  <sheetFormatPr defaultColWidth="9.00390625" defaultRowHeight="12.75"/>
  <cols>
    <col min="1" max="1" width="9.375" style="319" customWidth="1"/>
    <col min="2" max="2" width="58.375" style="319" customWidth="1"/>
    <col min="3" max="5" width="25.00390625" style="319" customWidth="1"/>
  </cols>
  <sheetData>
    <row r="1" spans="1:5" ht="12.75">
      <c r="A1" s="318"/>
      <c r="E1" s="320" t="s">
        <v>368</v>
      </c>
    </row>
    <row r="2" spans="1:5" ht="48.75" customHeight="1">
      <c r="A2" s="512" t="s">
        <v>369</v>
      </c>
      <c r="B2" s="512"/>
      <c r="C2" s="512"/>
      <c r="D2" s="512"/>
      <c r="E2" s="512"/>
    </row>
    <row r="3" spans="1:5" ht="16.5" thickBot="1">
      <c r="A3" s="321"/>
      <c r="E3" s="322" t="s">
        <v>337</v>
      </c>
    </row>
    <row r="4" spans="1:5" ht="79.5" thickBot="1">
      <c r="A4" s="323" t="s">
        <v>69</v>
      </c>
      <c r="B4" s="324" t="s">
        <v>370</v>
      </c>
      <c r="C4" s="324" t="s">
        <v>371</v>
      </c>
      <c r="D4" s="324" t="s">
        <v>372</v>
      </c>
      <c r="E4" s="325" t="s">
        <v>373</v>
      </c>
    </row>
    <row r="5" spans="1:5" ht="15.75">
      <c r="A5" s="326" t="s">
        <v>2</v>
      </c>
      <c r="B5" s="327"/>
      <c r="C5" s="328"/>
      <c r="D5" s="329"/>
      <c r="E5" s="330"/>
    </row>
    <row r="6" spans="1:5" ht="15.75">
      <c r="A6" s="331" t="s">
        <v>3</v>
      </c>
      <c r="B6" s="332"/>
      <c r="C6" s="333"/>
      <c r="D6" s="334"/>
      <c r="E6" s="335"/>
    </row>
    <row r="7" spans="1:5" ht="15.75">
      <c r="A7" s="331" t="s">
        <v>4</v>
      </c>
      <c r="B7" s="332"/>
      <c r="C7" s="333"/>
      <c r="D7" s="334"/>
      <c r="E7" s="335"/>
    </row>
    <row r="8" spans="1:5" ht="15.75">
      <c r="A8" s="331" t="s">
        <v>5</v>
      </c>
      <c r="B8" s="332"/>
      <c r="C8" s="333"/>
      <c r="D8" s="334"/>
      <c r="E8" s="335"/>
    </row>
    <row r="9" spans="1:5" ht="15.75">
      <c r="A9" s="331" t="s">
        <v>6</v>
      </c>
      <c r="B9" s="332"/>
      <c r="C9" s="333"/>
      <c r="D9" s="334"/>
      <c r="E9" s="335"/>
    </row>
    <row r="10" spans="1:5" ht="15.75">
      <c r="A10" s="331" t="s">
        <v>7</v>
      </c>
      <c r="B10" s="332"/>
      <c r="C10" s="333"/>
      <c r="D10" s="334"/>
      <c r="E10" s="335"/>
    </row>
    <row r="11" spans="1:5" ht="15.75">
      <c r="A11" s="331" t="s">
        <v>8</v>
      </c>
      <c r="B11" s="332"/>
      <c r="C11" s="333"/>
      <c r="D11" s="334"/>
      <c r="E11" s="335"/>
    </row>
    <row r="12" spans="1:5" ht="15.75">
      <c r="A12" s="331" t="s">
        <v>9</v>
      </c>
      <c r="B12" s="332"/>
      <c r="C12" s="333"/>
      <c r="D12" s="334"/>
      <c r="E12" s="335"/>
    </row>
    <row r="13" spans="1:5" ht="15.75">
      <c r="A13" s="331" t="s">
        <v>10</v>
      </c>
      <c r="B13" s="332"/>
      <c r="C13" s="333"/>
      <c r="D13" s="334"/>
      <c r="E13" s="335"/>
    </row>
    <row r="14" spans="1:5" ht="15.75">
      <c r="A14" s="331" t="s">
        <v>11</v>
      </c>
      <c r="B14" s="332"/>
      <c r="C14" s="333"/>
      <c r="D14" s="334"/>
      <c r="E14" s="335"/>
    </row>
    <row r="15" spans="1:5" ht="15.75">
      <c r="A15" s="331" t="s">
        <v>12</v>
      </c>
      <c r="B15" s="332"/>
      <c r="C15" s="333"/>
      <c r="D15" s="334"/>
      <c r="E15" s="335"/>
    </row>
    <row r="16" spans="1:5" ht="15.75">
      <c r="A16" s="331" t="s">
        <v>13</v>
      </c>
      <c r="B16" s="332"/>
      <c r="C16" s="333"/>
      <c r="D16" s="334"/>
      <c r="E16" s="335"/>
    </row>
    <row r="17" spans="1:5" ht="15.75">
      <c r="A17" s="331" t="s">
        <v>14</v>
      </c>
      <c r="B17" s="332"/>
      <c r="C17" s="333"/>
      <c r="D17" s="334"/>
      <c r="E17" s="335"/>
    </row>
    <row r="18" spans="1:5" ht="15.75">
      <c r="A18" s="331" t="s">
        <v>15</v>
      </c>
      <c r="B18" s="332"/>
      <c r="C18" s="333"/>
      <c r="D18" s="334"/>
      <c r="E18" s="335"/>
    </row>
    <row r="19" spans="1:5" ht="15.75">
      <c r="A19" s="331" t="s">
        <v>16</v>
      </c>
      <c r="B19" s="332"/>
      <c r="C19" s="333"/>
      <c r="D19" s="334"/>
      <c r="E19" s="335"/>
    </row>
    <row r="20" spans="1:5" ht="15.75">
      <c r="A20" s="331" t="s">
        <v>17</v>
      </c>
      <c r="B20" s="332"/>
      <c r="C20" s="333"/>
      <c r="D20" s="334"/>
      <c r="E20" s="335"/>
    </row>
    <row r="21" spans="1:5" ht="16.5" thickBot="1">
      <c r="A21" s="336" t="s">
        <v>18</v>
      </c>
      <c r="B21" s="337"/>
      <c r="C21" s="338"/>
      <c r="D21" s="339"/>
      <c r="E21" s="340"/>
    </row>
    <row r="22" spans="1:5" ht="16.5" thickBot="1">
      <c r="A22" s="513" t="s">
        <v>374</v>
      </c>
      <c r="B22" s="514"/>
      <c r="C22" s="341"/>
      <c r="D22" s="342">
        <f>IF(SUM(D5:D21)=0,"",SUM(D5:D21))</f>
      </c>
      <c r="E22" s="343">
        <f>IF(SUM(E5:E21)=0,"",SUM(E5:E21))</f>
      </c>
    </row>
    <row r="23" ht="15.75">
      <c r="A23" s="321"/>
    </row>
  </sheetData>
  <sheetProtection/>
  <mergeCells count="2">
    <mergeCell ref="A2:E2"/>
    <mergeCell ref="A22:B22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&amp;C&amp;"Times New Roman CE,Félkövér"BONYHÁDVARASD KÖZSÉG ÖNKORMÁNYZAT
2017. ÉVI KÖLTSÉGVETÉS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G36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54.875" style="20" customWidth="1"/>
    <col min="2" max="2" width="17.625" style="20" customWidth="1"/>
    <col min="3" max="3" width="13.125" style="20" customWidth="1"/>
    <col min="4" max="13" width="9.375" style="0" hidden="1" customWidth="1"/>
  </cols>
  <sheetData>
    <row r="3" spans="1:3" ht="15.75">
      <c r="A3" s="515" t="s">
        <v>39</v>
      </c>
      <c r="B3" s="515"/>
      <c r="C3" s="515"/>
    </row>
    <row r="4" spans="1:3" ht="15.75">
      <c r="A4" s="15"/>
      <c r="B4" s="15"/>
      <c r="C4" s="15"/>
    </row>
    <row r="5" spans="1:3" ht="15.75">
      <c r="A5" s="15"/>
      <c r="B5" s="15"/>
      <c r="C5" s="15"/>
    </row>
    <row r="6" spans="1:3" ht="16.5" thickBot="1">
      <c r="A6" s="15"/>
      <c r="B6" s="517" t="s">
        <v>29</v>
      </c>
      <c r="C6" s="517"/>
    </row>
    <row r="7" spans="1:3" ht="36.75" thickBot="1">
      <c r="A7" s="34" t="s">
        <v>1</v>
      </c>
      <c r="B7" s="16" t="s">
        <v>40</v>
      </c>
      <c r="C7" s="17" t="s">
        <v>41</v>
      </c>
    </row>
    <row r="8" spans="1:3" ht="12.75">
      <c r="A8" s="31">
        <v>2</v>
      </c>
      <c r="B8" s="32">
        <v>3</v>
      </c>
      <c r="C8" s="33">
        <v>4</v>
      </c>
    </row>
    <row r="9" spans="1:3" ht="12.75">
      <c r="A9" s="28" t="s">
        <v>42</v>
      </c>
      <c r="B9" s="19">
        <v>3272750</v>
      </c>
      <c r="C9" s="18">
        <v>1067950</v>
      </c>
    </row>
    <row r="10" spans="1:3" ht="12.75">
      <c r="A10" s="28" t="s">
        <v>43</v>
      </c>
      <c r="B10" s="19"/>
      <c r="C10" s="18"/>
    </row>
    <row r="11" spans="1:3" ht="12.75">
      <c r="A11" s="28" t="s">
        <v>44</v>
      </c>
      <c r="B11" s="19"/>
      <c r="C11" s="18"/>
    </row>
    <row r="12" spans="1:3" ht="12.75">
      <c r="A12" s="28" t="s">
        <v>45</v>
      </c>
      <c r="B12" s="19"/>
      <c r="C12" s="18"/>
    </row>
    <row r="13" spans="1:3" ht="12.75">
      <c r="A13" s="28" t="s">
        <v>46</v>
      </c>
      <c r="B13" s="19">
        <f>SUM(B14:B20)</f>
        <v>0</v>
      </c>
      <c r="C13" s="18">
        <f>SUM(C14:C20)</f>
        <v>0</v>
      </c>
    </row>
    <row r="14" spans="1:3" ht="12.75">
      <c r="A14" s="28" t="s">
        <v>47</v>
      </c>
      <c r="B14" s="19"/>
      <c r="C14" s="18"/>
    </row>
    <row r="15" spans="1:3" ht="12.75">
      <c r="A15" s="29" t="s">
        <v>48</v>
      </c>
      <c r="B15" s="19"/>
      <c r="C15" s="18"/>
    </row>
    <row r="16" spans="1:3" ht="12.75">
      <c r="A16" s="29" t="s">
        <v>49</v>
      </c>
      <c r="B16" s="19"/>
      <c r="C16" s="18"/>
    </row>
    <row r="17" spans="1:3" ht="12.75">
      <c r="A17" s="29" t="s">
        <v>50</v>
      </c>
      <c r="B17" s="19"/>
      <c r="C17" s="18"/>
    </row>
    <row r="18" spans="1:7" ht="12.75">
      <c r="A18" s="29" t="s">
        <v>51</v>
      </c>
      <c r="B18" s="19"/>
      <c r="C18" s="18"/>
      <c r="G18" t="s">
        <v>67</v>
      </c>
    </row>
    <row r="19" spans="1:3" ht="12.75">
      <c r="A19" s="29" t="s">
        <v>52</v>
      </c>
      <c r="B19" s="19"/>
      <c r="C19" s="18"/>
    </row>
    <row r="20" spans="1:3" ht="22.5">
      <c r="A20" s="29" t="s">
        <v>53</v>
      </c>
      <c r="B20" s="19"/>
      <c r="C20" s="18"/>
    </row>
    <row r="21" spans="1:3" ht="12.75">
      <c r="A21" s="28" t="s">
        <v>54</v>
      </c>
      <c r="B21" s="19"/>
      <c r="C21" s="18"/>
    </row>
    <row r="22" spans="1:3" ht="12.75">
      <c r="A22" s="28" t="s">
        <v>55</v>
      </c>
      <c r="B22" s="19"/>
      <c r="C22" s="18"/>
    </row>
    <row r="23" spans="1:3" ht="12.75">
      <c r="A23" s="28" t="s">
        <v>56</v>
      </c>
      <c r="B23" s="19"/>
      <c r="C23" s="18"/>
    </row>
    <row r="24" spans="1:3" ht="12.75">
      <c r="A24" s="28" t="s">
        <v>57</v>
      </c>
      <c r="B24" s="19"/>
      <c r="C24" s="18"/>
    </row>
    <row r="25" spans="1:3" ht="12.75">
      <c r="A25" s="28" t="s">
        <v>58</v>
      </c>
      <c r="B25" s="19"/>
      <c r="C25" s="18"/>
    </row>
    <row r="26" spans="1:3" ht="12.75">
      <c r="A26" s="30"/>
      <c r="B26" s="19"/>
      <c r="C26" s="18"/>
    </row>
    <row r="27" spans="1:3" ht="12.75">
      <c r="A27" s="30"/>
      <c r="B27" s="19"/>
      <c r="C27" s="18"/>
    </row>
    <row r="28" spans="1:3" ht="12.75">
      <c r="A28" s="30"/>
      <c r="B28" s="19"/>
      <c r="C28" s="18"/>
    </row>
    <row r="29" spans="1:6" ht="12.75">
      <c r="A29" s="30"/>
      <c r="B29" s="19"/>
      <c r="C29" s="18"/>
      <c r="F29" t="s">
        <v>66</v>
      </c>
    </row>
    <row r="30" spans="1:3" ht="12.75">
      <c r="A30" s="30"/>
      <c r="B30" s="19"/>
      <c r="C30" s="18"/>
    </row>
    <row r="31" spans="1:3" ht="12.75">
      <c r="A31" s="30"/>
      <c r="B31" s="19"/>
      <c r="C31" s="18"/>
    </row>
    <row r="32" spans="1:3" ht="12.75">
      <c r="A32" s="30"/>
      <c r="B32" s="19"/>
      <c r="C32" s="18"/>
    </row>
    <row r="33" spans="1:3" ht="12.75">
      <c r="A33" s="30"/>
      <c r="B33" s="19"/>
      <c r="C33" s="18"/>
    </row>
    <row r="34" spans="1:3" ht="13.5" thickBot="1">
      <c r="A34" s="35"/>
      <c r="B34" s="36"/>
      <c r="C34" s="37"/>
    </row>
    <row r="35" spans="1:3" ht="13.5" thickBot="1">
      <c r="A35" s="38" t="s">
        <v>24</v>
      </c>
      <c r="B35" s="1">
        <f>SUM(B9:B34)</f>
        <v>3272750</v>
      </c>
      <c r="C35" s="2">
        <f>SUM(C9:C34)</f>
        <v>1067950</v>
      </c>
    </row>
    <row r="36" spans="1:3" ht="12.75">
      <c r="A36" s="516"/>
      <c r="B36" s="516"/>
      <c r="C36" s="516"/>
    </row>
  </sheetData>
  <sheetProtection/>
  <mergeCells count="3">
    <mergeCell ref="A3:C3"/>
    <mergeCell ref="A36:C36"/>
    <mergeCell ref="B6:C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 CE,Félkövér"&amp;12BONYHÁDVARASD KÖZSÉG ÖNKORMÁNYZATA
2017. ÉVI KÖLTSÉGVETÉS
&amp;R&amp;"Times New Roman CE,Félkövér" 11.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SheetLayoutView="100" zoomScalePageLayoutView="0" workbookViewId="0" topLeftCell="A22">
      <selection activeCell="G28" sqref="G28"/>
    </sheetView>
  </sheetViews>
  <sheetFormatPr defaultColWidth="10.625" defaultRowHeight="12.75"/>
  <cols>
    <col min="1" max="1" width="4.125" style="345" bestFit="1" customWidth="1"/>
    <col min="2" max="2" width="52.875" style="345" customWidth="1"/>
    <col min="3" max="3" width="17.625" style="351" customWidth="1"/>
    <col min="4" max="4" width="16.50390625" style="351" customWidth="1"/>
    <col min="5" max="5" width="17.125" style="351" customWidth="1"/>
    <col min="6" max="16384" width="10.625" style="345" customWidth="1"/>
  </cols>
  <sheetData>
    <row r="1" spans="1:5" ht="18.75">
      <c r="A1" s="344"/>
      <c r="B1" s="344"/>
      <c r="C1" s="520" t="s">
        <v>376</v>
      </c>
      <c r="D1" s="520"/>
      <c r="E1" s="520"/>
    </row>
    <row r="2" spans="1:5" ht="18.75">
      <c r="A2" s="346"/>
      <c r="B2" s="346"/>
      <c r="C2" s="347"/>
      <c r="D2" s="348"/>
      <c r="E2" s="348"/>
    </row>
    <row r="3" spans="1:5" ht="20.25">
      <c r="A3" s="346"/>
      <c r="B3" s="521" t="s">
        <v>416</v>
      </c>
      <c r="C3" s="521"/>
      <c r="D3" s="521"/>
      <c r="E3" s="521"/>
    </row>
    <row r="4" spans="1:5" ht="20.25">
      <c r="A4" s="346"/>
      <c r="B4" s="349"/>
      <c r="C4" s="350"/>
      <c r="D4" s="350"/>
      <c r="E4" s="350"/>
    </row>
    <row r="5" spans="1:5" ht="18.75">
      <c r="A5" s="346"/>
      <c r="B5" s="346"/>
      <c r="C5" s="347"/>
      <c r="D5" s="348"/>
      <c r="E5" s="348"/>
    </row>
    <row r="6" spans="1:5" ht="18.75">
      <c r="A6" s="519" t="s">
        <v>377</v>
      </c>
      <c r="B6" s="522"/>
      <c r="D6" s="523" t="s">
        <v>337</v>
      </c>
      <c r="E6" s="523"/>
    </row>
    <row r="7" spans="1:5" ht="18.75">
      <c r="A7" s="352"/>
      <c r="B7" s="353"/>
      <c r="C7" s="354"/>
      <c r="D7" s="354"/>
      <c r="E7" s="354">
        <f>SUM(C7:D7)</f>
        <v>0</v>
      </c>
    </row>
    <row r="8" spans="2:5" s="355" customFormat="1" ht="18.75">
      <c r="B8" s="356" t="s">
        <v>24</v>
      </c>
      <c r="C8" s="357"/>
      <c r="D8" s="358"/>
      <c r="E8" s="359">
        <f>SUM(E7:E7)</f>
        <v>0</v>
      </c>
    </row>
    <row r="9" spans="3:5" ht="19.5" thickBot="1">
      <c r="C9" s="360"/>
      <c r="D9" s="360"/>
      <c r="E9" s="360"/>
    </row>
    <row r="10" spans="1:5" ht="32.25" thickBot="1">
      <c r="A10" s="519" t="s">
        <v>378</v>
      </c>
      <c r="B10" s="522"/>
      <c r="C10" s="361" t="s">
        <v>379</v>
      </c>
      <c r="D10" s="362" t="s">
        <v>27</v>
      </c>
      <c r="E10" s="264" t="s">
        <v>28</v>
      </c>
    </row>
    <row r="11" spans="1:5" ht="18.75">
      <c r="A11" s="346"/>
      <c r="B11" s="363" t="s">
        <v>419</v>
      </c>
      <c r="C11" s="364">
        <v>0</v>
      </c>
      <c r="D11" s="364">
        <v>101759</v>
      </c>
      <c r="E11" s="365">
        <v>101759</v>
      </c>
    </row>
    <row r="12" spans="1:5" ht="18.75">
      <c r="A12" s="346"/>
      <c r="B12" s="389" t="s">
        <v>420</v>
      </c>
      <c r="C12" s="390">
        <v>87789</v>
      </c>
      <c r="D12" s="390">
        <v>87789</v>
      </c>
      <c r="E12" s="391">
        <v>87789</v>
      </c>
    </row>
    <row r="13" spans="1:5" ht="18.75">
      <c r="A13" s="346"/>
      <c r="B13" s="389" t="s">
        <v>421</v>
      </c>
      <c r="C13" s="390">
        <v>200411</v>
      </c>
      <c r="D13" s="390">
        <v>279662</v>
      </c>
      <c r="E13" s="391">
        <v>279662</v>
      </c>
    </row>
    <row r="14" spans="1:5" ht="18.75">
      <c r="A14" s="346"/>
      <c r="B14" s="389" t="s">
        <v>422</v>
      </c>
      <c r="C14" s="390">
        <v>0</v>
      </c>
      <c r="D14" s="390">
        <v>90000</v>
      </c>
      <c r="E14" s="391">
        <v>90000</v>
      </c>
    </row>
    <row r="15" spans="1:5" ht="18.75">
      <c r="A15" s="346"/>
      <c r="B15" s="389" t="s">
        <v>423</v>
      </c>
      <c r="C15" s="390">
        <v>0</v>
      </c>
      <c r="D15" s="390">
        <v>19990</v>
      </c>
      <c r="E15" s="391">
        <v>19990</v>
      </c>
    </row>
    <row r="16" spans="1:5" ht="18.75">
      <c r="A16" s="352"/>
      <c r="B16" s="366" t="s">
        <v>418</v>
      </c>
      <c r="C16" s="367">
        <v>180000</v>
      </c>
      <c r="D16" s="367">
        <v>182450</v>
      </c>
      <c r="E16" s="368">
        <v>182450</v>
      </c>
    </row>
    <row r="17" spans="1:5" ht="18.75">
      <c r="A17" s="352"/>
      <c r="B17" s="366" t="s">
        <v>424</v>
      </c>
      <c r="C17" s="367">
        <v>0</v>
      </c>
      <c r="D17" s="367">
        <v>89990</v>
      </c>
      <c r="E17" s="368">
        <v>89990</v>
      </c>
    </row>
    <row r="18" spans="1:5" ht="18.75">
      <c r="A18" s="352"/>
      <c r="B18" s="366" t="s">
        <v>426</v>
      </c>
      <c r="C18" s="367">
        <v>0</v>
      </c>
      <c r="D18" s="367">
        <v>39990</v>
      </c>
      <c r="E18" s="368">
        <v>39990</v>
      </c>
    </row>
    <row r="19" spans="1:5" ht="18.75">
      <c r="A19" s="352"/>
      <c r="B19" s="366" t="s">
        <v>427</v>
      </c>
      <c r="C19" s="367">
        <v>0</v>
      </c>
      <c r="D19" s="367">
        <v>54430</v>
      </c>
      <c r="E19" s="368">
        <v>54430</v>
      </c>
    </row>
    <row r="20" spans="1:5" ht="18.75">
      <c r="A20" s="352"/>
      <c r="B20" s="366" t="s">
        <v>428</v>
      </c>
      <c r="C20" s="367">
        <v>0</v>
      </c>
      <c r="D20" s="367">
        <v>76666</v>
      </c>
      <c r="E20" s="368">
        <v>76666</v>
      </c>
    </row>
    <row r="21" spans="1:5" ht="18.75">
      <c r="A21" s="352"/>
      <c r="B21" s="366" t="s">
        <v>429</v>
      </c>
      <c r="C21" s="367"/>
      <c r="D21" s="367">
        <v>135820</v>
      </c>
      <c r="E21" s="368">
        <v>135820</v>
      </c>
    </row>
    <row r="22" spans="1:5" ht="18.75">
      <c r="A22" s="352"/>
      <c r="B22" s="366" t="s">
        <v>425</v>
      </c>
      <c r="C22" s="367"/>
      <c r="D22" s="367">
        <v>332740</v>
      </c>
      <c r="E22" s="368">
        <v>332740</v>
      </c>
    </row>
    <row r="23" spans="1:5" ht="18.75">
      <c r="A23" s="352"/>
      <c r="B23" s="366" t="s">
        <v>430</v>
      </c>
      <c r="C23" s="367">
        <v>0</v>
      </c>
      <c r="D23" s="367">
        <v>55990</v>
      </c>
      <c r="E23" s="368">
        <v>55990</v>
      </c>
    </row>
    <row r="24" spans="1:5" ht="18.75">
      <c r="A24" s="352"/>
      <c r="B24" s="366" t="s">
        <v>431</v>
      </c>
      <c r="C24" s="367"/>
      <c r="D24" s="367">
        <v>19990</v>
      </c>
      <c r="E24" s="368">
        <v>19990</v>
      </c>
    </row>
    <row r="25" spans="1:5" ht="18.75">
      <c r="A25" s="352"/>
      <c r="B25" s="366" t="s">
        <v>432</v>
      </c>
      <c r="C25" s="367"/>
      <c r="D25" s="367">
        <v>39601</v>
      </c>
      <c r="E25" s="368">
        <v>39601</v>
      </c>
    </row>
    <row r="26" spans="1:5" ht="18.75">
      <c r="A26" s="352"/>
      <c r="B26" s="366" t="s">
        <v>433</v>
      </c>
      <c r="C26" s="367"/>
      <c r="D26" s="367">
        <v>846000</v>
      </c>
      <c r="E26" s="368">
        <v>846000</v>
      </c>
    </row>
    <row r="27" spans="1:5" ht="18.75">
      <c r="A27" s="352"/>
      <c r="B27" s="366" t="s">
        <v>434</v>
      </c>
      <c r="C27" s="367"/>
      <c r="D27" s="367">
        <v>217178</v>
      </c>
      <c r="E27" s="368">
        <v>132251</v>
      </c>
    </row>
    <row r="28" spans="1:5" ht="19.5" thickBot="1">
      <c r="A28" s="352"/>
      <c r="B28" s="369" t="s">
        <v>380</v>
      </c>
      <c r="C28" s="370">
        <f>SUM(C11:C27)</f>
        <v>468200</v>
      </c>
      <c r="D28" s="370">
        <f>SUM(D11:D27)</f>
        <v>2670045</v>
      </c>
      <c r="E28" s="371">
        <f>SUM(E11:E27)</f>
        <v>2585118</v>
      </c>
    </row>
    <row r="29" spans="1:5" ht="18.75">
      <c r="A29" s="352"/>
      <c r="C29" s="360"/>
      <c r="D29" s="360"/>
      <c r="E29" s="360"/>
    </row>
    <row r="30" spans="1:5" ht="18.75">
      <c r="A30" s="519" t="s">
        <v>381</v>
      </c>
      <c r="B30" s="519"/>
      <c r="C30" s="359">
        <f>SUM(C31:C31)</f>
        <v>0</v>
      </c>
      <c r="D30" s="359"/>
      <c r="E30" s="359">
        <f aca="true" t="shared" si="0" ref="E30:E35">SUM(C30:D30)</f>
        <v>0</v>
      </c>
    </row>
    <row r="31" spans="1:5" ht="18.75">
      <c r="A31" s="372"/>
      <c r="B31" s="373"/>
      <c r="C31" s="374">
        <v>0</v>
      </c>
      <c r="D31" s="375"/>
      <c r="E31" s="354">
        <f t="shared" si="0"/>
        <v>0</v>
      </c>
    </row>
    <row r="32" spans="1:5" ht="18.75">
      <c r="A32" s="372"/>
      <c r="B32" s="376"/>
      <c r="C32" s="377"/>
      <c r="D32" s="357"/>
      <c r="E32" s="377"/>
    </row>
    <row r="33" spans="1:5" ht="18.75">
      <c r="A33" s="519" t="s">
        <v>382</v>
      </c>
      <c r="B33" s="519"/>
      <c r="C33" s="378"/>
      <c r="D33" s="378">
        <v>0</v>
      </c>
      <c r="E33" s="378">
        <f t="shared" si="0"/>
        <v>0</v>
      </c>
    </row>
    <row r="34" spans="1:5" ht="18.75">
      <c r="A34" s="372"/>
      <c r="B34" s="379"/>
      <c r="C34" s="380"/>
      <c r="D34" s="380"/>
      <c r="E34" s="380">
        <f t="shared" si="0"/>
        <v>0</v>
      </c>
    </row>
    <row r="35" spans="1:5" ht="18.75">
      <c r="A35" s="372"/>
      <c r="B35" s="379"/>
      <c r="C35" s="380"/>
      <c r="D35" s="380"/>
      <c r="E35" s="380">
        <f t="shared" si="0"/>
        <v>0</v>
      </c>
    </row>
    <row r="36" spans="1:5" ht="18.75">
      <c r="A36" s="372"/>
      <c r="B36" s="381"/>
      <c r="C36" s="382"/>
      <c r="D36" s="382"/>
      <c r="E36" s="382"/>
    </row>
    <row r="37" spans="1:5" ht="18.75">
      <c r="A37" s="524" t="s">
        <v>383</v>
      </c>
      <c r="B37" s="524"/>
      <c r="C37" s="378"/>
      <c r="D37" s="378">
        <f>SUM(D38:D38)</f>
        <v>0</v>
      </c>
      <c r="E37" s="378">
        <f>SUM(E38:E38)</f>
        <v>0</v>
      </c>
    </row>
    <row r="38" spans="1:5" ht="18.75">
      <c r="A38" s="383"/>
      <c r="B38" s="384"/>
      <c r="C38" s="380"/>
      <c r="D38" s="380"/>
      <c r="E38" s="380">
        <f>SUM(C38:D38)</f>
        <v>0</v>
      </c>
    </row>
    <row r="39" spans="1:5" ht="18.75">
      <c r="A39" s="525"/>
      <c r="B39" s="525"/>
      <c r="C39" s="385"/>
      <c r="D39" s="385"/>
      <c r="E39" s="385"/>
    </row>
    <row r="40" spans="2:5" ht="18.75">
      <c r="B40" s="386" t="s">
        <v>384</v>
      </c>
      <c r="C40" s="393">
        <f>SUM(C37,C33,C30,C28,C8)</f>
        <v>468200</v>
      </c>
      <c r="D40" s="393">
        <f>SUM(D37,D33,D30,D28,D8)</f>
        <v>2670045</v>
      </c>
      <c r="E40" s="393">
        <f>SUM(E37,E33,E30,E28,E8)</f>
        <v>2585118</v>
      </c>
    </row>
    <row r="41" spans="2:5" ht="18.75">
      <c r="B41" s="387"/>
      <c r="E41" s="388"/>
    </row>
    <row r="42" spans="2:5" ht="18.75">
      <c r="B42" s="387"/>
      <c r="E42" s="388"/>
    </row>
    <row r="43" spans="1:5" ht="18.75">
      <c r="A43" s="526"/>
      <c r="B43" s="526"/>
      <c r="E43" s="388"/>
    </row>
    <row r="45" spans="1:5" ht="18.75">
      <c r="A45" s="352"/>
      <c r="E45" s="360"/>
    </row>
    <row r="46" spans="1:5" ht="18.75">
      <c r="A46" s="352"/>
      <c r="E46" s="360"/>
    </row>
    <row r="47" spans="1:5" ht="18.75">
      <c r="A47" s="352"/>
      <c r="E47" s="360"/>
    </row>
    <row r="48" ht="18.75">
      <c r="E48" s="360"/>
    </row>
    <row r="49" spans="2:5" ht="18.75">
      <c r="B49" s="387"/>
      <c r="E49" s="385"/>
    </row>
    <row r="52" spans="2:5" ht="18.75">
      <c r="B52" s="518"/>
      <c r="C52" s="518"/>
      <c r="E52" s="360"/>
    </row>
  </sheetData>
  <sheetProtection/>
  <mergeCells count="11">
    <mergeCell ref="A43:B43"/>
    <mergeCell ref="B52:C52"/>
    <mergeCell ref="A30:B30"/>
    <mergeCell ref="C1:E1"/>
    <mergeCell ref="B3:E3"/>
    <mergeCell ref="A6:B6"/>
    <mergeCell ref="D6:E6"/>
    <mergeCell ref="A10:B10"/>
    <mergeCell ref="A33:B33"/>
    <mergeCell ref="A37:B37"/>
    <mergeCell ref="A39:B39"/>
  </mergeCells>
  <printOptions/>
  <pageMargins left="0.7" right="0.7" top="0.75" bottom="0.75" header="0.3" footer="0.3"/>
  <pageSetup horizontalDpi="600" verticalDpi="600" orientation="portrait" paperSize="9" scale="90" r:id="rId1"/>
  <headerFooter alignWithMargins="0">
    <oddHeader>&amp;C&amp;"Times New Roman CE,Félkövér"BONYHÁDVARASD KÖZSÉG ÖNKORMÁNYZATA
2017. ÉVI KÖLTSÉGVETÉS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F23"/>
  <sheetViews>
    <sheetView tabSelected="1" zoomScalePageLayoutView="0" workbookViewId="0" topLeftCell="A1">
      <selection activeCell="H21" sqref="H21"/>
    </sheetView>
  </sheetViews>
  <sheetFormatPr defaultColWidth="10.625" defaultRowHeight="12.75"/>
  <cols>
    <col min="1" max="1" width="11.125" style="21" customWidth="1"/>
    <col min="2" max="2" width="55.125" style="21" customWidth="1"/>
    <col min="3" max="5" width="24.875" style="21" customWidth="1"/>
    <col min="6" max="16384" width="10.625" style="21" customWidth="1"/>
  </cols>
  <sheetData>
    <row r="3" spans="1:3" ht="18" customHeight="1">
      <c r="A3" s="528"/>
      <c r="B3" s="528"/>
      <c r="C3" s="528"/>
    </row>
    <row r="4" spans="1:5" ht="18" customHeight="1">
      <c r="A4" s="520" t="s">
        <v>375</v>
      </c>
      <c r="B4" s="520"/>
      <c r="C4" s="520"/>
      <c r="D4" s="520"/>
      <c r="E4" s="520"/>
    </row>
    <row r="5" spans="1:3" ht="18" customHeight="1">
      <c r="A5" s="262"/>
      <c r="B5" s="262"/>
      <c r="C5" s="260"/>
    </row>
    <row r="6" spans="1:6" ht="18" customHeight="1">
      <c r="A6" s="529" t="s">
        <v>435</v>
      </c>
      <c r="B6" s="529"/>
      <c r="C6" s="529"/>
      <c r="D6" s="529"/>
      <c r="E6" s="529"/>
      <c r="F6" s="265"/>
    </row>
    <row r="7" spans="1:3" ht="18" customHeight="1">
      <c r="A7" s="262"/>
      <c r="B7" s="263"/>
      <c r="C7" s="263"/>
    </row>
    <row r="8" spans="1:5" ht="18" customHeight="1">
      <c r="A8" s="262"/>
      <c r="B8" s="262"/>
      <c r="C8" s="530"/>
      <c r="D8" s="530"/>
      <c r="E8" s="530"/>
    </row>
    <row r="9" spans="1:5" ht="18" customHeight="1" thickBot="1">
      <c r="A9" s="262"/>
      <c r="B9" s="262"/>
      <c r="C9" s="261"/>
      <c r="E9" s="261" t="s">
        <v>338</v>
      </c>
    </row>
    <row r="10" spans="1:5" ht="39.75" customHeight="1">
      <c r="A10" s="266" t="s">
        <v>328</v>
      </c>
      <c r="B10" s="267" t="s">
        <v>25</v>
      </c>
      <c r="C10" s="268" t="s">
        <v>329</v>
      </c>
      <c r="D10" s="268" t="s">
        <v>27</v>
      </c>
      <c r="E10" s="264" t="s">
        <v>28</v>
      </c>
    </row>
    <row r="11" spans="1:5" ht="18.75">
      <c r="A11" s="269" t="s">
        <v>2</v>
      </c>
      <c r="B11" s="22" t="s">
        <v>436</v>
      </c>
      <c r="C11" s="270">
        <v>700000</v>
      </c>
      <c r="D11" s="424">
        <v>700000</v>
      </c>
      <c r="E11" s="425">
        <v>600000</v>
      </c>
    </row>
    <row r="12" spans="1:5" ht="18.75">
      <c r="A12" s="269" t="s">
        <v>3</v>
      </c>
      <c r="B12" s="22" t="s">
        <v>437</v>
      </c>
      <c r="C12" s="23">
        <v>379694</v>
      </c>
      <c r="D12" s="424">
        <v>379694</v>
      </c>
      <c r="E12" s="426">
        <v>311150</v>
      </c>
    </row>
    <row r="13" spans="1:5" ht="18.75">
      <c r="A13" s="269" t="s">
        <v>4</v>
      </c>
      <c r="B13" s="22" t="s">
        <v>438</v>
      </c>
      <c r="C13" s="271"/>
      <c r="D13" s="424">
        <v>534380</v>
      </c>
      <c r="E13" s="427">
        <v>534378</v>
      </c>
    </row>
    <row r="14" spans="1:5" ht="18.75">
      <c r="A14" s="269" t="s">
        <v>5</v>
      </c>
      <c r="B14" s="22" t="s">
        <v>439</v>
      </c>
      <c r="C14" s="271"/>
      <c r="D14" s="424">
        <v>48897130</v>
      </c>
      <c r="E14" s="427">
        <v>2635250</v>
      </c>
    </row>
    <row r="15" spans="1:5" ht="19.5" thickBot="1">
      <c r="A15" s="272"/>
      <c r="B15" s="273"/>
      <c r="C15" s="274"/>
      <c r="D15" s="275"/>
      <c r="E15" s="276"/>
    </row>
    <row r="16" spans="1:5" ht="19.5" thickBot="1">
      <c r="A16" s="531" t="s">
        <v>330</v>
      </c>
      <c r="B16" s="532"/>
      <c r="C16" s="277">
        <f>SUM(C11:C15)</f>
        <v>1079694</v>
      </c>
      <c r="D16" s="277">
        <f>SUM(D11:D15)</f>
        <v>50511204</v>
      </c>
      <c r="E16" s="278">
        <f>SUM(E11:E15)</f>
        <v>4080778</v>
      </c>
    </row>
    <row r="19" spans="1:6" ht="18">
      <c r="A19" s="527" t="s">
        <v>331</v>
      </c>
      <c r="B19" s="527"/>
      <c r="C19" s="527"/>
      <c r="D19" s="527"/>
      <c r="E19" s="527"/>
      <c r="F19" s="527"/>
    </row>
    <row r="20" ht="18.75" thickBot="1"/>
    <row r="21" spans="1:5" ht="39.75" customHeight="1" thickBot="1">
      <c r="A21" s="279" t="s">
        <v>328</v>
      </c>
      <c r="B21" s="280" t="s">
        <v>25</v>
      </c>
      <c r="C21" s="281" t="s">
        <v>329</v>
      </c>
      <c r="D21" s="281" t="s">
        <v>27</v>
      </c>
      <c r="E21" s="282" t="s">
        <v>28</v>
      </c>
    </row>
    <row r="22" spans="1:5" ht="18.75">
      <c r="A22" s="283" t="s">
        <v>2</v>
      </c>
      <c r="B22" s="284"/>
      <c r="C22" s="284"/>
      <c r="D22" s="284"/>
      <c r="E22" s="285"/>
    </row>
    <row r="23" spans="1:5" ht="19.5" thickBot="1">
      <c r="A23" s="286"/>
      <c r="B23" s="287" t="s">
        <v>332</v>
      </c>
      <c r="C23" s="287">
        <f>SUM(C22)</f>
        <v>0</v>
      </c>
      <c r="D23" s="287">
        <f>SUM(D22)</f>
        <v>0</v>
      </c>
      <c r="E23" s="288">
        <f>SUM(E22)</f>
        <v>0</v>
      </c>
    </row>
  </sheetData>
  <sheetProtection/>
  <mergeCells count="6">
    <mergeCell ref="A19:F19"/>
    <mergeCell ref="A3:C3"/>
    <mergeCell ref="A4:E4"/>
    <mergeCell ref="A6:E6"/>
    <mergeCell ref="C8:E8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&amp;C&amp;"Times New Roman CE,Félkövér"&amp;12BONYHÁDVARASD KÖZSÉG ÖNKORMÁNYZATA
2017. ÉVI KÖLTSÉGVETÉS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SheetLayoutView="100" zoomScalePageLayoutView="0" workbookViewId="0" topLeftCell="A1">
      <selection activeCell="H21" sqref="H21"/>
    </sheetView>
  </sheetViews>
  <sheetFormatPr defaultColWidth="13.875" defaultRowHeight="12.75"/>
  <cols>
    <col min="1" max="1" width="4.50390625" style="169" customWidth="1"/>
    <col min="2" max="2" width="66.50390625" style="170" customWidth="1"/>
    <col min="3" max="3" width="13.875" style="100" customWidth="1"/>
    <col min="4" max="4" width="12.125" style="100" customWidth="1"/>
    <col min="5" max="5" width="13.875" style="100" customWidth="1"/>
    <col min="6" max="253" width="10.625" style="100" customWidth="1"/>
    <col min="254" max="254" width="7.375" style="100" customWidth="1"/>
    <col min="255" max="255" width="44.00390625" style="100" customWidth="1"/>
    <col min="256" max="16384" width="13.875" style="100" customWidth="1"/>
  </cols>
  <sheetData>
    <row r="1" spans="1:5" s="93" customFormat="1" ht="15">
      <c r="A1" s="443" t="s">
        <v>339</v>
      </c>
      <c r="B1" s="443"/>
      <c r="C1" s="443"/>
      <c r="D1" s="443"/>
      <c r="E1" s="443"/>
    </row>
    <row r="2" spans="1:5" s="93" customFormat="1" ht="25.5" customHeight="1">
      <c r="A2" s="444" t="s">
        <v>335</v>
      </c>
      <c r="B2" s="445"/>
      <c r="C2" s="445"/>
      <c r="D2" s="445"/>
      <c r="E2" s="445"/>
    </row>
    <row r="3" spans="1:5" s="93" customFormat="1" ht="19.5" customHeight="1">
      <c r="A3" s="444" t="s">
        <v>407</v>
      </c>
      <c r="B3" s="444"/>
      <c r="C3" s="444"/>
      <c r="D3" s="444"/>
      <c r="E3" s="444"/>
    </row>
    <row r="4" spans="1:5" s="93" customFormat="1" ht="25.5" customHeight="1">
      <c r="A4" s="444" t="s">
        <v>336</v>
      </c>
      <c r="B4" s="444"/>
      <c r="C4" s="444"/>
      <c r="D4" s="444"/>
      <c r="E4" s="444"/>
    </row>
    <row r="5" spans="1:5" s="93" customFormat="1" ht="16.5" thickBot="1">
      <c r="A5" s="94"/>
      <c r="B5" s="95"/>
      <c r="C5" s="94"/>
      <c r="D5" s="94"/>
      <c r="E5" s="96" t="s">
        <v>340</v>
      </c>
    </row>
    <row r="6" spans="1:5" ht="16.5" thickBot="1">
      <c r="A6" s="446" t="s">
        <v>35</v>
      </c>
      <c r="B6" s="447"/>
      <c r="C6" s="97" t="s">
        <v>226</v>
      </c>
      <c r="D6" s="98" t="s">
        <v>227</v>
      </c>
      <c r="E6" s="99" t="s">
        <v>228</v>
      </c>
    </row>
    <row r="7" spans="1:5" s="106" customFormat="1" ht="13.5" thickBot="1">
      <c r="A7" s="101" t="s">
        <v>2</v>
      </c>
      <c r="B7" s="102" t="s">
        <v>229</v>
      </c>
      <c r="C7" s="103">
        <f>SUM(C8:C11)</f>
        <v>329117410</v>
      </c>
      <c r="D7" s="104">
        <f>SUM(D8:D11)</f>
        <v>0</v>
      </c>
      <c r="E7" s="105">
        <f>SUM(E8:E11)</f>
        <v>318694551</v>
      </c>
    </row>
    <row r="8" spans="1:5" ht="12.75">
      <c r="A8" s="107" t="s">
        <v>3</v>
      </c>
      <c r="B8" s="108" t="s">
        <v>230</v>
      </c>
      <c r="C8" s="109">
        <v>0</v>
      </c>
      <c r="D8" s="110">
        <v>0</v>
      </c>
      <c r="E8" s="111">
        <v>762342</v>
      </c>
    </row>
    <row r="9" spans="1:5" ht="12.75">
      <c r="A9" s="112" t="s">
        <v>4</v>
      </c>
      <c r="B9" s="113" t="s">
        <v>231</v>
      </c>
      <c r="C9" s="114">
        <v>328967410</v>
      </c>
      <c r="D9" s="115">
        <v>0</v>
      </c>
      <c r="E9" s="116">
        <v>317782209</v>
      </c>
    </row>
    <row r="10" spans="1:5" ht="12.75">
      <c r="A10" s="112" t="s">
        <v>5</v>
      </c>
      <c r="B10" s="113" t="s">
        <v>232</v>
      </c>
      <c r="C10" s="117">
        <v>150000</v>
      </c>
      <c r="D10" s="118">
        <v>0</v>
      </c>
      <c r="E10" s="116">
        <v>150000</v>
      </c>
    </row>
    <row r="11" spans="1:5" ht="13.5" thickBot="1">
      <c r="A11" s="119" t="s">
        <v>6</v>
      </c>
      <c r="B11" s="120" t="s">
        <v>233</v>
      </c>
      <c r="C11" s="121"/>
      <c r="D11" s="122"/>
      <c r="E11" s="123">
        <f>D11+C11</f>
        <v>0</v>
      </c>
    </row>
    <row r="12" spans="1:5" ht="13.5" thickBot="1">
      <c r="A12" s="124" t="s">
        <v>7</v>
      </c>
      <c r="B12" s="125" t="s">
        <v>234</v>
      </c>
      <c r="C12" s="126">
        <f>SUM(C13:C14)</f>
        <v>0</v>
      </c>
      <c r="D12" s="126">
        <f>SUM(D13:D14)</f>
        <v>0</v>
      </c>
      <c r="E12" s="126">
        <f>SUM(E13:E14)</f>
        <v>0</v>
      </c>
    </row>
    <row r="13" spans="1:5" ht="12.75">
      <c r="A13" s="127" t="s">
        <v>8</v>
      </c>
      <c r="B13" s="128" t="s">
        <v>235</v>
      </c>
      <c r="C13" s="129"/>
      <c r="D13" s="130">
        <v>0</v>
      </c>
      <c r="E13" s="131"/>
    </row>
    <row r="14" spans="1:5" ht="13.5" thickBot="1">
      <c r="A14" s="119" t="s">
        <v>9</v>
      </c>
      <c r="B14" s="132" t="s">
        <v>236</v>
      </c>
      <c r="C14" s="133"/>
      <c r="D14" s="134"/>
      <c r="E14" s="135"/>
    </row>
    <row r="15" spans="1:5" ht="13.5" thickBot="1">
      <c r="A15" s="124" t="s">
        <v>10</v>
      </c>
      <c r="B15" s="125" t="s">
        <v>237</v>
      </c>
      <c r="C15" s="126">
        <v>9863933</v>
      </c>
      <c r="D15" s="136">
        <v>0</v>
      </c>
      <c r="E15" s="137">
        <v>61974486</v>
      </c>
    </row>
    <row r="16" spans="1:5" s="141" customFormat="1" ht="13.5" thickBot="1">
      <c r="A16" s="101" t="s">
        <v>11</v>
      </c>
      <c r="B16" s="102" t="s">
        <v>238</v>
      </c>
      <c r="C16" s="138">
        <f>SUM(C17:C19)</f>
        <v>4436430</v>
      </c>
      <c r="D16" s="139">
        <f>SUM(D17:D19)</f>
        <v>0</v>
      </c>
      <c r="E16" s="140">
        <f>SUM(E17:E19)</f>
        <v>3251607</v>
      </c>
    </row>
    <row r="17" spans="1:5" ht="12.75">
      <c r="A17" s="112" t="s">
        <v>12</v>
      </c>
      <c r="B17" s="113" t="s">
        <v>239</v>
      </c>
      <c r="C17" s="142">
        <v>4286336</v>
      </c>
      <c r="D17" s="143"/>
      <c r="E17" s="111">
        <v>3204984</v>
      </c>
    </row>
    <row r="18" spans="1:5" ht="12.75">
      <c r="A18" s="112" t="s">
        <v>13</v>
      </c>
      <c r="B18" s="113" t="s">
        <v>240</v>
      </c>
      <c r="C18" s="117"/>
      <c r="D18" s="118"/>
      <c r="E18" s="116"/>
    </row>
    <row r="19" spans="1:5" ht="13.5" thickBot="1">
      <c r="A19" s="119" t="s">
        <v>14</v>
      </c>
      <c r="B19" s="120" t="s">
        <v>241</v>
      </c>
      <c r="C19" s="121">
        <v>150094</v>
      </c>
      <c r="D19" s="122"/>
      <c r="E19" s="144">
        <v>46623</v>
      </c>
    </row>
    <row r="20" spans="1:5" ht="34.5" thickBot="1">
      <c r="A20" s="145" t="s">
        <v>15</v>
      </c>
      <c r="B20" s="102" t="s">
        <v>242</v>
      </c>
      <c r="C20" s="146">
        <v>10008</v>
      </c>
      <c r="D20" s="147"/>
      <c r="E20" s="148">
        <v>104446</v>
      </c>
    </row>
    <row r="21" spans="1:5" ht="13.5" thickBot="1">
      <c r="A21" s="124" t="s">
        <v>16</v>
      </c>
      <c r="B21" s="102" t="s">
        <v>243</v>
      </c>
      <c r="C21" s="146">
        <v>0</v>
      </c>
      <c r="D21" s="147">
        <v>0</v>
      </c>
      <c r="E21" s="148"/>
    </row>
    <row r="22" spans="1:5" s="150" customFormat="1" ht="16.5" thickBot="1">
      <c r="A22" s="101" t="s">
        <v>17</v>
      </c>
      <c r="B22" s="149" t="s">
        <v>36</v>
      </c>
      <c r="C22" s="138">
        <f>C21+C20+C16+C15+C7+C12</f>
        <v>343427781</v>
      </c>
      <c r="D22" s="138">
        <f>D21+D20+D16+D15+D7+D12</f>
        <v>0</v>
      </c>
      <c r="E22" s="139">
        <f>E21+E20+E16+E15+E7+E12</f>
        <v>384025090</v>
      </c>
    </row>
    <row r="23" spans="1:5" ht="16.5" thickBot="1">
      <c r="A23" s="446" t="s">
        <v>37</v>
      </c>
      <c r="B23" s="448"/>
      <c r="C23" s="97" t="s">
        <v>226</v>
      </c>
      <c r="D23" s="98" t="s">
        <v>227</v>
      </c>
      <c r="E23" s="99" t="s">
        <v>228</v>
      </c>
    </row>
    <row r="24" spans="1:5" s="141" customFormat="1" ht="13.5" thickBot="1">
      <c r="A24" s="151" t="s">
        <v>18</v>
      </c>
      <c r="B24" s="152" t="s">
        <v>244</v>
      </c>
      <c r="C24" s="138">
        <f>SUM(C25:C30)</f>
        <v>342472484</v>
      </c>
      <c r="D24" s="138">
        <f>SUM(D25:D30)</f>
        <v>0</v>
      </c>
      <c r="E24" s="139">
        <f>SUM(E25:E30)</f>
        <v>382892764</v>
      </c>
    </row>
    <row r="25" spans="1:5" ht="12.75">
      <c r="A25" s="153" t="s">
        <v>19</v>
      </c>
      <c r="B25" s="154" t="s">
        <v>245</v>
      </c>
      <c r="C25" s="142">
        <v>529382638</v>
      </c>
      <c r="D25" s="143"/>
      <c r="E25" s="155">
        <v>529382638</v>
      </c>
    </row>
    <row r="26" spans="1:5" ht="12.75">
      <c r="A26" s="153" t="s">
        <v>20</v>
      </c>
      <c r="B26" s="154" t="s">
        <v>246</v>
      </c>
      <c r="C26" s="117">
        <v>0</v>
      </c>
      <c r="D26" s="118"/>
      <c r="E26" s="156"/>
    </row>
    <row r="27" spans="1:5" ht="12.75">
      <c r="A27" s="153" t="s">
        <v>21</v>
      </c>
      <c r="B27" s="154" t="s">
        <v>247</v>
      </c>
      <c r="C27" s="117">
        <v>3311285</v>
      </c>
      <c r="D27" s="118"/>
      <c r="E27" s="156">
        <v>3311285</v>
      </c>
    </row>
    <row r="28" spans="1:5" ht="12.75">
      <c r="A28" s="153" t="s">
        <v>22</v>
      </c>
      <c r="B28" s="154" t="s">
        <v>248</v>
      </c>
      <c r="C28" s="117">
        <v>-178700471</v>
      </c>
      <c r="D28" s="118"/>
      <c r="E28" s="156">
        <v>-190221439</v>
      </c>
    </row>
    <row r="29" spans="1:5" ht="12.75">
      <c r="A29" s="153" t="s">
        <v>162</v>
      </c>
      <c r="B29" s="154" t="s">
        <v>249</v>
      </c>
      <c r="C29" s="121">
        <v>0</v>
      </c>
      <c r="D29" s="122"/>
      <c r="E29" s="135">
        <v>0</v>
      </c>
    </row>
    <row r="30" spans="1:5" ht="13.5" thickBot="1">
      <c r="A30" s="153" t="s">
        <v>23</v>
      </c>
      <c r="B30" s="157" t="s">
        <v>250</v>
      </c>
      <c r="C30" s="158">
        <v>-11520968</v>
      </c>
      <c r="D30" s="159">
        <v>0</v>
      </c>
      <c r="E30" s="160">
        <v>40420280</v>
      </c>
    </row>
    <row r="31" spans="1:5" s="141" customFormat="1" ht="13.5" thickBot="1">
      <c r="A31" s="151" t="s">
        <v>164</v>
      </c>
      <c r="B31" s="152" t="s">
        <v>251</v>
      </c>
      <c r="C31" s="138">
        <f>SUM(C32:C34)</f>
        <v>955297</v>
      </c>
      <c r="D31" s="138">
        <f>SUM(D32:D34)</f>
        <v>0</v>
      </c>
      <c r="E31" s="139">
        <f>SUM(E32:E34)</f>
        <v>1132326</v>
      </c>
    </row>
    <row r="32" spans="1:5" ht="12.75">
      <c r="A32" s="153" t="s">
        <v>166</v>
      </c>
      <c r="B32" s="154" t="s">
        <v>252</v>
      </c>
      <c r="C32" s="142">
        <v>190259</v>
      </c>
      <c r="D32" s="143">
        <v>0</v>
      </c>
      <c r="E32" s="155">
        <v>198179</v>
      </c>
    </row>
    <row r="33" spans="1:5" ht="12.75">
      <c r="A33" s="153" t="s">
        <v>168</v>
      </c>
      <c r="B33" s="154" t="s">
        <v>253</v>
      </c>
      <c r="C33" s="117">
        <v>765038</v>
      </c>
      <c r="D33" s="118">
        <v>0</v>
      </c>
      <c r="E33" s="156">
        <v>893227</v>
      </c>
    </row>
    <row r="34" spans="1:5" ht="13.5" thickBot="1">
      <c r="A34" s="153" t="s">
        <v>170</v>
      </c>
      <c r="B34" s="154" t="s">
        <v>254</v>
      </c>
      <c r="C34" s="117">
        <v>0</v>
      </c>
      <c r="D34" s="118">
        <v>0</v>
      </c>
      <c r="E34" s="156">
        <v>40920</v>
      </c>
    </row>
    <row r="35" spans="1:5" s="141" customFormat="1" ht="13.5" thickBot="1">
      <c r="A35" s="151" t="s">
        <v>171</v>
      </c>
      <c r="B35" s="125" t="s">
        <v>255</v>
      </c>
      <c r="C35" s="161">
        <v>0</v>
      </c>
      <c r="D35" s="162">
        <v>0</v>
      </c>
      <c r="E35" s="162">
        <v>0</v>
      </c>
    </row>
    <row r="36" spans="1:5" ht="13.5" thickBot="1">
      <c r="A36" s="163" t="s">
        <v>172</v>
      </c>
      <c r="B36" s="125" t="s">
        <v>256</v>
      </c>
      <c r="C36" s="146">
        <v>0</v>
      </c>
      <c r="D36" s="147">
        <v>0</v>
      </c>
      <c r="E36" s="137"/>
    </row>
    <row r="37" spans="1:5" ht="13.5" thickBot="1">
      <c r="A37" s="163" t="s">
        <v>174</v>
      </c>
      <c r="B37" s="125" t="s">
        <v>257</v>
      </c>
      <c r="C37" s="164">
        <v>0</v>
      </c>
      <c r="D37" s="165">
        <v>0</v>
      </c>
      <c r="E37" s="166"/>
    </row>
    <row r="38" spans="1:5" s="168" customFormat="1" ht="16.5" thickBot="1">
      <c r="A38" s="151" t="s">
        <v>30</v>
      </c>
      <c r="B38" s="167" t="s">
        <v>38</v>
      </c>
      <c r="C38" s="138">
        <f>SUM(C37,C36,C35,C31,C24)</f>
        <v>343427781</v>
      </c>
      <c r="D38" s="138">
        <f>SUM(D37,D36,D35,D31,D24)</f>
        <v>0</v>
      </c>
      <c r="E38" s="139">
        <f>SUM(E37,E36,E35,E31,E24)</f>
        <v>384025090</v>
      </c>
    </row>
    <row r="39" ht="12.75">
      <c r="D39" s="171"/>
    </row>
    <row r="40" ht="12.75">
      <c r="D40" s="171"/>
    </row>
    <row r="41" ht="12.75">
      <c r="D41" s="171"/>
    </row>
    <row r="42" ht="12.75">
      <c r="D42" s="171"/>
    </row>
    <row r="43" ht="12.75">
      <c r="D43" s="171"/>
    </row>
    <row r="44" ht="12.75">
      <c r="D44" s="171"/>
    </row>
    <row r="45" ht="12.75">
      <c r="D45" s="171"/>
    </row>
    <row r="46" ht="12.75">
      <c r="D46" s="171"/>
    </row>
    <row r="47" ht="12.75">
      <c r="D47" s="171"/>
    </row>
    <row r="48" ht="12.75">
      <c r="D48" s="171"/>
    </row>
    <row r="49" ht="12.75">
      <c r="D49" s="171"/>
    </row>
    <row r="50" ht="12.75">
      <c r="D50" s="171"/>
    </row>
    <row r="51" ht="12.75">
      <c r="D51" s="171"/>
    </row>
    <row r="52" ht="12.75">
      <c r="D52" s="171"/>
    </row>
    <row r="53" ht="12.75">
      <c r="D53" s="171"/>
    </row>
    <row r="54" ht="12.75">
      <c r="D54" s="171"/>
    </row>
  </sheetData>
  <sheetProtection/>
  <mergeCells count="6">
    <mergeCell ref="A1:E1"/>
    <mergeCell ref="A2:E2"/>
    <mergeCell ref="A6:B6"/>
    <mergeCell ref="A23:B23"/>
    <mergeCell ref="A3:E3"/>
    <mergeCell ref="A4:E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zoomScalePageLayoutView="0" workbookViewId="0" topLeftCell="A13">
      <selection activeCell="E39" sqref="E39"/>
    </sheetView>
  </sheetViews>
  <sheetFormatPr defaultColWidth="9.00390625" defaultRowHeight="12.75"/>
  <cols>
    <col min="1" max="1" width="7.875" style="57" customWidth="1"/>
    <col min="2" max="2" width="71.125" style="57" customWidth="1"/>
    <col min="3" max="3" width="16.50390625" style="57" customWidth="1"/>
    <col min="4" max="4" width="12.125" style="57" customWidth="1"/>
    <col min="5" max="5" width="16.50390625" style="57" customWidth="1"/>
    <col min="6" max="16384" width="9.375" style="57" customWidth="1"/>
  </cols>
  <sheetData>
    <row r="1" spans="2:5" ht="15.75" customHeight="1" thickBot="1">
      <c r="B1" s="451" t="s">
        <v>309</v>
      </c>
      <c r="C1" s="451"/>
      <c r="D1" s="451"/>
      <c r="E1" s="451"/>
    </row>
    <row r="2" spans="1:5" s="175" customFormat="1" ht="15" customHeight="1">
      <c r="A2" s="452" t="s">
        <v>0</v>
      </c>
      <c r="B2" s="454" t="s">
        <v>25</v>
      </c>
      <c r="C2" s="449" t="s">
        <v>226</v>
      </c>
      <c r="D2" s="454" t="s">
        <v>273</v>
      </c>
      <c r="E2" s="449" t="s">
        <v>274</v>
      </c>
    </row>
    <row r="3" spans="1:5" s="175" customFormat="1" ht="21" customHeight="1" thickBot="1">
      <c r="A3" s="453"/>
      <c r="B3" s="455"/>
      <c r="C3" s="450"/>
      <c r="D3" s="456"/>
      <c r="E3" s="450"/>
    </row>
    <row r="4" spans="1:5" ht="12.75">
      <c r="A4" s="176" t="s">
        <v>71</v>
      </c>
      <c r="B4" s="177" t="s">
        <v>275</v>
      </c>
      <c r="C4" s="179">
        <v>2843210</v>
      </c>
      <c r="D4" s="178">
        <v>0</v>
      </c>
      <c r="E4" s="179">
        <v>8839262</v>
      </c>
    </row>
    <row r="5" spans="1:5" ht="25.5">
      <c r="A5" s="180" t="s">
        <v>73</v>
      </c>
      <c r="B5" s="55" t="s">
        <v>276</v>
      </c>
      <c r="C5" s="182">
        <v>3797750</v>
      </c>
      <c r="D5" s="181">
        <v>0</v>
      </c>
      <c r="E5" s="182">
        <v>3774800</v>
      </c>
    </row>
    <row r="6" spans="1:5" ht="13.5" thickBot="1">
      <c r="A6" s="183" t="s">
        <v>75</v>
      </c>
      <c r="B6" s="184" t="s">
        <v>277</v>
      </c>
      <c r="C6" s="186">
        <v>0</v>
      </c>
      <c r="D6" s="185">
        <v>0</v>
      </c>
      <c r="E6" s="186">
        <v>0</v>
      </c>
    </row>
    <row r="7" spans="1:5" ht="26.25" thickBot="1">
      <c r="A7" s="187" t="s">
        <v>77</v>
      </c>
      <c r="B7" s="188" t="s">
        <v>278</v>
      </c>
      <c r="C7" s="190">
        <f>SUM(C4:C6)</f>
        <v>6640960</v>
      </c>
      <c r="D7" s="289">
        <v>0</v>
      </c>
      <c r="E7" s="190">
        <f>SUM(E4:E6)</f>
        <v>12614062</v>
      </c>
    </row>
    <row r="8" spans="1:5" ht="12.75">
      <c r="A8" s="176" t="s">
        <v>79</v>
      </c>
      <c r="B8" s="177" t="s">
        <v>279</v>
      </c>
      <c r="C8" s="179">
        <v>0</v>
      </c>
      <c r="D8" s="178">
        <v>0</v>
      </c>
      <c r="E8" s="179">
        <v>0</v>
      </c>
    </row>
    <row r="9" spans="1:5" ht="13.5" thickBot="1">
      <c r="A9" s="183" t="s">
        <v>81</v>
      </c>
      <c r="B9" s="184" t="s">
        <v>280</v>
      </c>
      <c r="C9" s="186">
        <v>0</v>
      </c>
      <c r="D9" s="185">
        <v>0</v>
      </c>
      <c r="E9" s="186">
        <v>0</v>
      </c>
    </row>
    <row r="10" spans="1:5" ht="13.5" thickBot="1">
      <c r="A10" s="187" t="s">
        <v>83</v>
      </c>
      <c r="B10" s="188" t="s">
        <v>281</v>
      </c>
      <c r="C10" s="190">
        <v>0</v>
      </c>
      <c r="D10" s="189">
        <v>0</v>
      </c>
      <c r="E10" s="190">
        <v>0</v>
      </c>
    </row>
    <row r="11" spans="1:5" ht="25.5">
      <c r="A11" s="176" t="s">
        <v>85</v>
      </c>
      <c r="B11" s="177" t="s">
        <v>282</v>
      </c>
      <c r="C11" s="179">
        <v>15608472</v>
      </c>
      <c r="D11" s="178">
        <v>0</v>
      </c>
      <c r="E11" s="179">
        <v>19592916</v>
      </c>
    </row>
    <row r="12" spans="1:5" ht="25.5">
      <c r="A12" s="180" t="s">
        <v>87</v>
      </c>
      <c r="B12" s="55" t="s">
        <v>409</v>
      </c>
      <c r="C12" s="182">
        <v>3002230</v>
      </c>
      <c r="D12" s="181">
        <v>0</v>
      </c>
      <c r="E12" s="182">
        <v>5314255</v>
      </c>
    </row>
    <row r="13" spans="1:5" ht="15.75" customHeight="1">
      <c r="A13" s="183">
        <v>10</v>
      </c>
      <c r="B13" s="184" t="s">
        <v>408</v>
      </c>
      <c r="C13" s="186"/>
      <c r="D13" s="185"/>
      <c r="E13" s="186">
        <v>47631510</v>
      </c>
    </row>
    <row r="14" spans="1:5" ht="13.5" thickBot="1">
      <c r="A14" s="183">
        <v>11</v>
      </c>
      <c r="B14" s="184" t="s">
        <v>283</v>
      </c>
      <c r="C14" s="186">
        <v>3919838</v>
      </c>
      <c r="D14" s="185">
        <v>0</v>
      </c>
      <c r="E14" s="186">
        <v>2909840</v>
      </c>
    </row>
    <row r="15" spans="1:5" ht="26.25" thickBot="1">
      <c r="A15" s="187">
        <v>12</v>
      </c>
      <c r="B15" s="188" t="s">
        <v>284</v>
      </c>
      <c r="C15" s="190">
        <f>SUM(C11:C14)</f>
        <v>22530540</v>
      </c>
      <c r="D15" s="189">
        <v>0</v>
      </c>
      <c r="E15" s="190">
        <f>SUM(E11:E14)</f>
        <v>75448521</v>
      </c>
    </row>
    <row r="16" spans="1:5" ht="12.75">
      <c r="A16" s="176">
        <v>13</v>
      </c>
      <c r="B16" s="177" t="s">
        <v>285</v>
      </c>
      <c r="C16" s="179">
        <v>1284072</v>
      </c>
      <c r="D16" s="178">
        <v>0</v>
      </c>
      <c r="E16" s="179">
        <v>1567386</v>
      </c>
    </row>
    <row r="17" spans="1:5" ht="12.75">
      <c r="A17" s="180">
        <v>14</v>
      </c>
      <c r="B17" s="55" t="s">
        <v>286</v>
      </c>
      <c r="C17" s="182">
        <v>6935537</v>
      </c>
      <c r="D17" s="181">
        <v>0</v>
      </c>
      <c r="E17" s="182">
        <v>5636007</v>
      </c>
    </row>
    <row r="18" spans="1:5" ht="12.75">
      <c r="A18" s="180">
        <v>15</v>
      </c>
      <c r="B18" s="55" t="s">
        <v>287</v>
      </c>
      <c r="C18" s="182">
        <v>0</v>
      </c>
      <c r="D18" s="181">
        <v>0</v>
      </c>
      <c r="E18" s="182">
        <v>0</v>
      </c>
    </row>
    <row r="19" spans="1:5" ht="13.5" thickBot="1">
      <c r="A19" s="183">
        <v>16</v>
      </c>
      <c r="B19" s="184" t="s">
        <v>288</v>
      </c>
      <c r="C19" s="186">
        <v>0</v>
      </c>
      <c r="D19" s="185">
        <v>0</v>
      </c>
      <c r="E19" s="186">
        <v>0</v>
      </c>
    </row>
    <row r="20" spans="1:5" ht="13.5" thickBot="1">
      <c r="A20" s="187">
        <v>17</v>
      </c>
      <c r="B20" s="188" t="s">
        <v>289</v>
      </c>
      <c r="C20" s="190">
        <f>SUM(C16:C19)</f>
        <v>8219609</v>
      </c>
      <c r="D20" s="189">
        <v>0</v>
      </c>
      <c r="E20" s="190">
        <f>SUM(E16:E19)</f>
        <v>7203393</v>
      </c>
    </row>
    <row r="21" spans="1:5" ht="12.75">
      <c r="A21" s="176">
        <v>18</v>
      </c>
      <c r="B21" s="177" t="s">
        <v>290</v>
      </c>
      <c r="C21" s="179">
        <v>6366752</v>
      </c>
      <c r="D21" s="178">
        <v>0</v>
      </c>
      <c r="E21" s="179">
        <v>8651437</v>
      </c>
    </row>
    <row r="22" spans="1:5" ht="12.75">
      <c r="A22" s="180">
        <v>19</v>
      </c>
      <c r="B22" s="55" t="s">
        <v>291</v>
      </c>
      <c r="C22" s="182">
        <v>2644875</v>
      </c>
      <c r="D22" s="181">
        <v>0</v>
      </c>
      <c r="E22" s="182">
        <v>3550037</v>
      </c>
    </row>
    <row r="23" spans="1:5" ht="13.5" thickBot="1">
      <c r="A23" s="183">
        <v>20</v>
      </c>
      <c r="B23" s="184" t="s">
        <v>292</v>
      </c>
      <c r="C23" s="186">
        <v>2097880</v>
      </c>
      <c r="D23" s="185">
        <v>0</v>
      </c>
      <c r="E23" s="186">
        <v>2257345</v>
      </c>
    </row>
    <row r="24" spans="1:5" ht="13.5" thickBot="1">
      <c r="A24" s="187">
        <v>21</v>
      </c>
      <c r="B24" s="188" t="s">
        <v>293</v>
      </c>
      <c r="C24" s="190">
        <f>SUM(C21:C23)</f>
        <v>11109507</v>
      </c>
      <c r="D24" s="189">
        <v>0</v>
      </c>
      <c r="E24" s="190">
        <f>SUM(E21:E23)</f>
        <v>14458819</v>
      </c>
    </row>
    <row r="25" spans="1:5" ht="13.5" thickBot="1">
      <c r="A25" s="187">
        <v>22</v>
      </c>
      <c r="B25" s="188" t="s">
        <v>294</v>
      </c>
      <c r="C25" s="190">
        <v>15421053</v>
      </c>
      <c r="D25" s="189">
        <v>0</v>
      </c>
      <c r="E25" s="190">
        <v>15848172</v>
      </c>
    </row>
    <row r="26" spans="1:5" ht="13.5" thickBot="1">
      <c r="A26" s="187">
        <v>23</v>
      </c>
      <c r="B26" s="188" t="s">
        <v>295</v>
      </c>
      <c r="C26" s="190">
        <v>6592630</v>
      </c>
      <c r="D26" s="189">
        <v>0</v>
      </c>
      <c r="E26" s="190">
        <v>10149047</v>
      </c>
    </row>
    <row r="27" spans="1:5" ht="26.25" thickBot="1">
      <c r="A27" s="187">
        <v>24</v>
      </c>
      <c r="B27" s="188" t="s">
        <v>296</v>
      </c>
      <c r="C27" s="190">
        <v>-12171299</v>
      </c>
      <c r="D27" s="189">
        <v>0</v>
      </c>
      <c r="E27" s="190">
        <v>40403152</v>
      </c>
    </row>
    <row r="28" spans="1:5" ht="12.75">
      <c r="A28" s="176">
        <v>25</v>
      </c>
      <c r="B28" s="177" t="s">
        <v>297</v>
      </c>
      <c r="C28" s="179">
        <v>640000</v>
      </c>
      <c r="D28" s="178">
        <v>0</v>
      </c>
      <c r="E28" s="179">
        <v>0</v>
      </c>
    </row>
    <row r="29" spans="1:5" ht="25.5">
      <c r="A29" s="180">
        <v>28</v>
      </c>
      <c r="B29" s="55" t="s">
        <v>298</v>
      </c>
      <c r="C29" s="182">
        <v>27387</v>
      </c>
      <c r="D29" s="181">
        <v>0</v>
      </c>
      <c r="E29" s="182">
        <v>18672</v>
      </c>
    </row>
    <row r="30" spans="1:5" ht="25.5">
      <c r="A30" s="180">
        <v>29</v>
      </c>
      <c r="B30" s="55" t="s">
        <v>299</v>
      </c>
      <c r="C30" s="182">
        <v>0</v>
      </c>
      <c r="D30" s="181">
        <v>0</v>
      </c>
      <c r="E30" s="182">
        <v>0</v>
      </c>
    </row>
    <row r="31" spans="1:5" ht="13.5" thickBot="1">
      <c r="A31" s="183">
        <v>30</v>
      </c>
      <c r="B31" s="184" t="s">
        <v>300</v>
      </c>
      <c r="C31" s="186">
        <v>0</v>
      </c>
      <c r="D31" s="185">
        <v>0</v>
      </c>
      <c r="E31" s="186">
        <v>0</v>
      </c>
    </row>
    <row r="32" spans="1:5" ht="26.25" thickBot="1">
      <c r="A32" s="187">
        <v>32</v>
      </c>
      <c r="B32" s="188" t="s">
        <v>301</v>
      </c>
      <c r="C32" s="190">
        <f>SUM(C28:C31)</f>
        <v>667387</v>
      </c>
      <c r="D32" s="189">
        <v>0</v>
      </c>
      <c r="E32" s="190">
        <f>SUM(E28:E31)</f>
        <v>18672</v>
      </c>
    </row>
    <row r="33" spans="1:5" ht="12.75">
      <c r="A33" s="176">
        <v>35</v>
      </c>
      <c r="B33" s="177" t="s">
        <v>302</v>
      </c>
      <c r="C33" s="179">
        <v>196209</v>
      </c>
      <c r="D33" s="178">
        <v>0</v>
      </c>
      <c r="E33" s="179">
        <v>1544</v>
      </c>
    </row>
    <row r="34" spans="1:5" ht="12.75">
      <c r="A34" s="180">
        <v>36</v>
      </c>
      <c r="B34" s="55" t="s">
        <v>303</v>
      </c>
      <c r="C34" s="182">
        <v>0</v>
      </c>
      <c r="D34" s="181">
        <v>0</v>
      </c>
      <c r="E34" s="182">
        <v>0</v>
      </c>
    </row>
    <row r="35" spans="1:5" ht="12.75">
      <c r="A35" s="180">
        <v>37</v>
      </c>
      <c r="B35" s="55" t="s">
        <v>304</v>
      </c>
      <c r="C35" s="182">
        <v>0</v>
      </c>
      <c r="D35" s="181">
        <v>0</v>
      </c>
      <c r="E35" s="182">
        <v>0</v>
      </c>
    </row>
    <row r="36" spans="1:5" ht="13.5" thickBot="1">
      <c r="A36" s="183">
        <v>38</v>
      </c>
      <c r="B36" s="184" t="s">
        <v>305</v>
      </c>
      <c r="C36" s="186">
        <v>0</v>
      </c>
      <c r="D36" s="185">
        <v>0</v>
      </c>
      <c r="E36" s="186">
        <v>0</v>
      </c>
    </row>
    <row r="37" spans="1:5" ht="26.25" thickBot="1">
      <c r="A37" s="187">
        <v>42</v>
      </c>
      <c r="B37" s="188" t="s">
        <v>306</v>
      </c>
      <c r="C37" s="190">
        <v>17056</v>
      </c>
      <c r="D37" s="189">
        <v>0</v>
      </c>
      <c r="E37" s="190">
        <f>SUM(E33:E36)</f>
        <v>1544</v>
      </c>
    </row>
    <row r="38" spans="1:5" ht="13.5" thickBot="1">
      <c r="A38" s="187">
        <v>43</v>
      </c>
      <c r="B38" s="188" t="s">
        <v>307</v>
      </c>
      <c r="C38" s="190">
        <v>650331</v>
      </c>
      <c r="D38" s="189">
        <v>0</v>
      </c>
      <c r="E38" s="190">
        <v>17128</v>
      </c>
    </row>
    <row r="39" spans="1:5" ht="13.5" thickBot="1">
      <c r="A39" s="187">
        <v>44</v>
      </c>
      <c r="B39" s="188" t="s">
        <v>308</v>
      </c>
      <c r="C39" s="190">
        <f>(C27+C38)</f>
        <v>-11520968</v>
      </c>
      <c r="D39" s="189">
        <v>0</v>
      </c>
      <c r="E39" s="190">
        <f>(E27+E38)</f>
        <v>40420280</v>
      </c>
    </row>
  </sheetData>
  <sheetProtection/>
  <mergeCells count="6">
    <mergeCell ref="E2:E3"/>
    <mergeCell ref="B1:E1"/>
    <mergeCell ref="A2:A3"/>
    <mergeCell ref="B2:B3"/>
    <mergeCell ref="C2:C3"/>
    <mergeCell ref="D2:D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  <headerFooter alignWithMargins="0">
    <oddHeader>&amp;C&amp;"Times New Roman CE,Félkövér"BONYHÁDVARASD KÖZSÉG ÖNKORMÁNYZATA
2016. ÉVI KÖLTSÉGVETÉS
EREDMÉNYKIMUTATÁSA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23.375" style="3" customWidth="1"/>
    <col min="2" max="2" width="50.50390625" style="3" customWidth="1"/>
    <col min="3" max="3" width="40.875" style="3" customWidth="1"/>
  </cols>
  <sheetData>
    <row r="1" ht="12.75">
      <c r="C1" s="290" t="s">
        <v>334</v>
      </c>
    </row>
    <row r="2" spans="1:8" ht="15.75">
      <c r="A2" s="458" t="s">
        <v>59</v>
      </c>
      <c r="B2" s="458"/>
      <c r="C2" s="458"/>
      <c r="D2" s="25"/>
      <c r="E2" s="25"/>
      <c r="F2" s="25"/>
      <c r="G2" s="25"/>
      <c r="H2" s="25"/>
    </row>
    <row r="3" spans="1:8" ht="15.75">
      <c r="A3" s="458" t="s">
        <v>407</v>
      </c>
      <c r="B3" s="458"/>
      <c r="C3" s="458"/>
      <c r="D3" s="25"/>
      <c r="E3" s="25"/>
      <c r="F3" s="25"/>
      <c r="G3" s="25"/>
      <c r="H3" s="25"/>
    </row>
    <row r="4" spans="1:5" ht="14.25">
      <c r="A4" s="457" t="s">
        <v>68</v>
      </c>
      <c r="B4" s="457"/>
      <c r="C4" s="457"/>
      <c r="E4" t="s">
        <v>65</v>
      </c>
    </row>
    <row r="5" spans="1:5" ht="14.25">
      <c r="A5" s="24" t="s">
        <v>64</v>
      </c>
      <c r="B5" s="24"/>
      <c r="C5" s="24"/>
      <c r="E5" t="s">
        <v>62</v>
      </c>
    </row>
    <row r="6" spans="1:3" ht="14.25">
      <c r="A6" s="24"/>
      <c r="B6" s="24"/>
      <c r="C6" s="24"/>
    </row>
    <row r="7" spans="1:5" ht="14.25" thickBot="1">
      <c r="A7" s="4"/>
      <c r="B7" s="4"/>
      <c r="C7" s="26" t="s">
        <v>337</v>
      </c>
      <c r="E7" t="s">
        <v>63</v>
      </c>
    </row>
    <row r="8" spans="1:3" ht="15" thickBot="1">
      <c r="A8" s="40" t="s">
        <v>0</v>
      </c>
      <c r="B8" s="41" t="s">
        <v>25</v>
      </c>
      <c r="C8" s="42" t="s">
        <v>341</v>
      </c>
    </row>
    <row r="9" spans="1:3" ht="26.25" thickBot="1">
      <c r="A9" s="46" t="s">
        <v>61</v>
      </c>
      <c r="B9" s="50" t="s">
        <v>410</v>
      </c>
      <c r="C9" s="47">
        <f>SUM(C10:C11)</f>
        <v>9863933</v>
      </c>
    </row>
    <row r="10" spans="1:3" ht="12.75">
      <c r="A10" s="43" t="s">
        <v>3</v>
      </c>
      <c r="B10" s="44" t="s">
        <v>31</v>
      </c>
      <c r="C10" s="45">
        <v>9691423</v>
      </c>
    </row>
    <row r="11" spans="1:3" ht="12.75">
      <c r="A11" s="5" t="s">
        <v>4</v>
      </c>
      <c r="B11" s="6" t="s">
        <v>32</v>
      </c>
      <c r="C11" s="27">
        <v>172510</v>
      </c>
    </row>
    <row r="12" spans="1:3" ht="12.75">
      <c r="A12" s="5"/>
      <c r="B12" s="6"/>
      <c r="C12" s="7"/>
    </row>
    <row r="13" spans="1:3" ht="12.75">
      <c r="A13" s="5" t="s">
        <v>5</v>
      </c>
      <c r="B13" s="8" t="s">
        <v>33</v>
      </c>
      <c r="C13" s="7">
        <v>84327023</v>
      </c>
    </row>
    <row r="14" spans="1:3" ht="13.5" thickBot="1">
      <c r="A14" s="9" t="s">
        <v>6</v>
      </c>
      <c r="B14" s="10" t="s">
        <v>34</v>
      </c>
      <c r="C14" s="11">
        <v>32280074</v>
      </c>
    </row>
    <row r="15" spans="1:3" ht="26.25" thickBot="1">
      <c r="A15" s="49" t="s">
        <v>7</v>
      </c>
      <c r="B15" s="50" t="s">
        <v>417</v>
      </c>
      <c r="C15" s="47">
        <f>SUM(C16:C17)</f>
        <v>61974486</v>
      </c>
    </row>
    <row r="16" spans="1:3" ht="12.75">
      <c r="A16" s="43" t="s">
        <v>8</v>
      </c>
      <c r="B16" s="44" t="s">
        <v>31</v>
      </c>
      <c r="C16" s="48">
        <v>61974486</v>
      </c>
    </row>
    <row r="17" spans="1:3" ht="13.5" thickBot="1">
      <c r="A17" s="12" t="s">
        <v>9</v>
      </c>
      <c r="B17" s="13" t="s">
        <v>32</v>
      </c>
      <c r="C17" s="14">
        <v>0</v>
      </c>
    </row>
    <row r="22" ht="12.75">
      <c r="C22" s="39" t="s">
        <v>60</v>
      </c>
    </row>
  </sheetData>
  <sheetProtection/>
  <mergeCells count="3">
    <mergeCell ref="A4:C4"/>
    <mergeCell ref="A2:C2"/>
    <mergeCell ref="A3:C3"/>
  </mergeCells>
  <conditionalFormatting sqref="C15 C9">
    <cfRule type="cellIs" priority="1" dxfId="0" operator="notEqual" stopIfTrue="1">
      <formula>SUM(C10:C11)</formula>
    </cfRule>
  </conditionalFormatting>
  <conditionalFormatting sqref="C10">
    <cfRule type="cellIs" priority="2" dxfId="0" operator="notEqual" stopIfTrue="1">
      <formula>SUM(C11:C13)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2"/>
  <sheetViews>
    <sheetView zoomScaleSheetLayoutView="100" zoomScalePageLayoutView="0" workbookViewId="0" topLeftCell="A49">
      <selection activeCell="D9" sqref="D9"/>
    </sheetView>
  </sheetViews>
  <sheetFormatPr defaultColWidth="67.125" defaultRowHeight="12.75"/>
  <cols>
    <col min="1" max="1" width="121.625" style="87" customWidth="1"/>
    <col min="2" max="2" width="6.125" style="88" customWidth="1"/>
    <col min="3" max="4" width="20.375" style="87" customWidth="1"/>
    <col min="5" max="255" width="12.00390625" style="87" customWidth="1"/>
    <col min="256" max="16384" width="67.125" style="87" customWidth="1"/>
  </cols>
  <sheetData>
    <row r="1" spans="1:4" ht="34.5" customHeight="1">
      <c r="A1" s="434" t="s">
        <v>139</v>
      </c>
      <c r="B1" s="435"/>
      <c r="C1" s="435"/>
      <c r="D1" s="435"/>
    </row>
    <row r="2" spans="1:4" ht="15.75">
      <c r="A2" s="173"/>
      <c r="B2" s="174"/>
      <c r="C2" s="461" t="s">
        <v>325</v>
      </c>
      <c r="D2" s="461"/>
    </row>
    <row r="3" spans="3:4" ht="16.5" thickBot="1">
      <c r="C3" s="436" t="s">
        <v>342</v>
      </c>
      <c r="D3" s="436"/>
    </row>
    <row r="4" spans="1:4" ht="15.75">
      <c r="A4" s="437" t="s">
        <v>140</v>
      </c>
      <c r="B4" s="440" t="s">
        <v>69</v>
      </c>
      <c r="C4" s="432" t="s">
        <v>26</v>
      </c>
      <c r="D4" s="428" t="s">
        <v>141</v>
      </c>
    </row>
    <row r="5" spans="1:4" ht="15.75">
      <c r="A5" s="438"/>
      <c r="B5" s="441"/>
      <c r="C5" s="433"/>
      <c r="D5" s="429"/>
    </row>
    <row r="6" spans="1:4" ht="15.75">
      <c r="A6" s="439"/>
      <c r="B6" s="431"/>
      <c r="C6" s="430" t="s">
        <v>142</v>
      </c>
      <c r="D6" s="460"/>
    </row>
    <row r="7" spans="1:4" s="91" customFormat="1" ht="16.5" thickBot="1">
      <c r="A7" s="89" t="s">
        <v>143</v>
      </c>
      <c r="B7" s="90" t="s">
        <v>113</v>
      </c>
      <c r="C7" s="90" t="s">
        <v>114</v>
      </c>
      <c r="D7" s="172" t="s">
        <v>144</v>
      </c>
    </row>
    <row r="8" spans="1:4" s="92" customFormat="1" ht="15.75">
      <c r="A8" s="239" t="s">
        <v>145</v>
      </c>
      <c r="B8" s="240" t="s">
        <v>116</v>
      </c>
      <c r="C8" s="241">
        <v>846000</v>
      </c>
      <c r="D8" s="242">
        <v>762342</v>
      </c>
    </row>
    <row r="9" spans="1:4" s="92" customFormat="1" ht="15.75">
      <c r="A9" s="243" t="s">
        <v>258</v>
      </c>
      <c r="B9" s="244" t="s">
        <v>118</v>
      </c>
      <c r="C9" s="245">
        <f>SUM(C10+C15+C20+C25+C30)</f>
        <v>542520397</v>
      </c>
      <c r="D9" s="246">
        <f>SUM(D10+D15+D20+D25+D30)</f>
        <v>317782209</v>
      </c>
    </row>
    <row r="10" spans="1:4" s="92" customFormat="1" ht="15.75">
      <c r="A10" s="243" t="s">
        <v>259</v>
      </c>
      <c r="B10" s="244" t="s">
        <v>120</v>
      </c>
      <c r="C10" s="245">
        <f>SUM(C11:C14)</f>
        <v>537569587</v>
      </c>
      <c r="D10" s="246">
        <f>SUM(D11:D14)</f>
        <v>316214554</v>
      </c>
    </row>
    <row r="11" spans="1:4" s="92" customFormat="1" ht="15.75">
      <c r="A11" s="247" t="s">
        <v>146</v>
      </c>
      <c r="B11" s="244" t="s">
        <v>122</v>
      </c>
      <c r="C11" s="248">
        <v>216919058</v>
      </c>
      <c r="D11" s="249">
        <v>127059937</v>
      </c>
    </row>
    <row r="12" spans="1:4" s="92" customFormat="1" ht="25.5">
      <c r="A12" s="247" t="s">
        <v>147</v>
      </c>
      <c r="B12" s="244" t="s">
        <v>124</v>
      </c>
      <c r="C12" s="248"/>
      <c r="D12" s="249"/>
    </row>
    <row r="13" spans="1:4" s="92" customFormat="1" ht="15.75">
      <c r="A13" s="247" t="s">
        <v>148</v>
      </c>
      <c r="B13" s="244" t="s">
        <v>126</v>
      </c>
      <c r="C13" s="248">
        <v>314328886</v>
      </c>
      <c r="D13" s="249">
        <v>182832974</v>
      </c>
    </row>
    <row r="14" spans="1:4" s="92" customFormat="1" ht="15.75">
      <c r="A14" s="247" t="s">
        <v>149</v>
      </c>
      <c r="B14" s="244" t="s">
        <v>128</v>
      </c>
      <c r="C14" s="248">
        <v>6321643</v>
      </c>
      <c r="D14" s="249">
        <v>6321643</v>
      </c>
    </row>
    <row r="15" spans="1:4" s="92" customFormat="1" ht="15.75">
      <c r="A15" s="243" t="s">
        <v>260</v>
      </c>
      <c r="B15" s="244" t="s">
        <v>130</v>
      </c>
      <c r="C15" s="250">
        <f>SUM(C16:C19)</f>
        <v>4950810</v>
      </c>
      <c r="D15" s="251">
        <f>SUM(D16:D19)</f>
        <v>1567655</v>
      </c>
    </row>
    <row r="16" spans="1:4" s="92" customFormat="1" ht="15.75">
      <c r="A16" s="247" t="s">
        <v>150</v>
      </c>
      <c r="B16" s="244" t="s">
        <v>132</v>
      </c>
      <c r="C16" s="248">
        <v>0</v>
      </c>
      <c r="D16" s="249">
        <v>0</v>
      </c>
    </row>
    <row r="17" spans="1:4" s="92" customFormat="1" ht="25.5">
      <c r="A17" s="247" t="s">
        <v>151</v>
      </c>
      <c r="B17" s="244" t="s">
        <v>11</v>
      </c>
      <c r="C17" s="248">
        <v>0</v>
      </c>
      <c r="D17" s="249">
        <v>0</v>
      </c>
    </row>
    <row r="18" spans="1:4" s="92" customFormat="1" ht="15.75">
      <c r="A18" s="247" t="s">
        <v>152</v>
      </c>
      <c r="B18" s="244" t="s">
        <v>12</v>
      </c>
      <c r="C18" s="248">
        <v>1884854</v>
      </c>
      <c r="D18" s="249">
        <v>1433984</v>
      </c>
    </row>
    <row r="19" spans="1:4" s="92" customFormat="1" ht="15.75">
      <c r="A19" s="247" t="s">
        <v>153</v>
      </c>
      <c r="B19" s="244" t="s">
        <v>13</v>
      </c>
      <c r="C19" s="248">
        <v>3065956</v>
      </c>
      <c r="D19" s="249">
        <v>133671</v>
      </c>
    </row>
    <row r="20" spans="1:4" s="92" customFormat="1" ht="15.75">
      <c r="A20" s="243" t="s">
        <v>261</v>
      </c>
      <c r="B20" s="244" t="s">
        <v>14</v>
      </c>
      <c r="C20" s="252">
        <v>0</v>
      </c>
      <c r="D20" s="253">
        <v>0</v>
      </c>
    </row>
    <row r="21" spans="1:4" s="92" customFormat="1" ht="15.75">
      <c r="A21" s="247" t="s">
        <v>154</v>
      </c>
      <c r="B21" s="244" t="s">
        <v>15</v>
      </c>
      <c r="C21" s="248">
        <v>0</v>
      </c>
      <c r="D21" s="249">
        <v>0</v>
      </c>
    </row>
    <row r="22" spans="1:4" s="92" customFormat="1" ht="15.75">
      <c r="A22" s="247" t="s">
        <v>155</v>
      </c>
      <c r="B22" s="244" t="s">
        <v>16</v>
      </c>
      <c r="C22" s="248">
        <v>0</v>
      </c>
      <c r="D22" s="249">
        <v>0</v>
      </c>
    </row>
    <row r="23" spans="1:4" s="92" customFormat="1" ht="15.75">
      <c r="A23" s="247" t="s">
        <v>156</v>
      </c>
      <c r="B23" s="244" t="s">
        <v>17</v>
      </c>
      <c r="C23" s="248">
        <v>0</v>
      </c>
      <c r="D23" s="249">
        <v>0</v>
      </c>
    </row>
    <row r="24" spans="1:4" s="92" customFormat="1" ht="15.75">
      <c r="A24" s="247" t="s">
        <v>157</v>
      </c>
      <c r="B24" s="244" t="s">
        <v>18</v>
      </c>
      <c r="C24" s="248">
        <v>0</v>
      </c>
      <c r="D24" s="249">
        <v>0</v>
      </c>
    </row>
    <row r="25" spans="1:4" s="92" customFormat="1" ht="15.75">
      <c r="A25" s="243" t="s">
        <v>262</v>
      </c>
      <c r="B25" s="244" t="s">
        <v>19</v>
      </c>
      <c r="C25" s="252">
        <f>SUM(C26:C29)</f>
        <v>0</v>
      </c>
      <c r="D25" s="253">
        <f>SUM(D26:D29)</f>
        <v>0</v>
      </c>
    </row>
    <row r="26" spans="1:4" s="92" customFormat="1" ht="15.75">
      <c r="A26" s="247" t="s">
        <v>158</v>
      </c>
      <c r="B26" s="244" t="s">
        <v>20</v>
      </c>
      <c r="C26" s="248">
        <v>0</v>
      </c>
      <c r="D26" s="249">
        <v>0</v>
      </c>
    </row>
    <row r="27" spans="1:4" s="92" customFormat="1" ht="15.75">
      <c r="A27" s="247" t="s">
        <v>159</v>
      </c>
      <c r="B27" s="244" t="s">
        <v>21</v>
      </c>
      <c r="C27" s="248">
        <v>0</v>
      </c>
      <c r="D27" s="249">
        <v>0</v>
      </c>
    </row>
    <row r="28" spans="1:4" s="92" customFormat="1" ht="15.75">
      <c r="A28" s="247" t="s">
        <v>160</v>
      </c>
      <c r="B28" s="244" t="s">
        <v>22</v>
      </c>
      <c r="C28" s="248"/>
      <c r="D28" s="249"/>
    </row>
    <row r="29" spans="1:4" s="92" customFormat="1" ht="15.75">
      <c r="A29" s="247" t="s">
        <v>161</v>
      </c>
      <c r="B29" s="244" t="s">
        <v>162</v>
      </c>
      <c r="C29" s="248">
        <v>0</v>
      </c>
      <c r="D29" s="249">
        <v>0</v>
      </c>
    </row>
    <row r="30" spans="1:4" s="92" customFormat="1" ht="15.75">
      <c r="A30" s="243" t="s">
        <v>263</v>
      </c>
      <c r="B30" s="244" t="s">
        <v>23</v>
      </c>
      <c r="C30" s="252">
        <v>0</v>
      </c>
      <c r="D30" s="253">
        <v>0</v>
      </c>
    </row>
    <row r="31" spans="1:4" s="92" customFormat="1" ht="15.75">
      <c r="A31" s="247" t="s">
        <v>163</v>
      </c>
      <c r="B31" s="244" t="s">
        <v>164</v>
      </c>
      <c r="C31" s="248">
        <v>0</v>
      </c>
      <c r="D31" s="249">
        <v>0</v>
      </c>
    </row>
    <row r="32" spans="1:4" s="92" customFormat="1" ht="25.5">
      <c r="A32" s="247" t="s">
        <v>165</v>
      </c>
      <c r="B32" s="244" t="s">
        <v>166</v>
      </c>
      <c r="C32" s="248">
        <v>0</v>
      </c>
      <c r="D32" s="249">
        <v>0</v>
      </c>
    </row>
    <row r="33" spans="1:4" s="92" customFormat="1" ht="15.75">
      <c r="A33" s="247" t="s">
        <v>167</v>
      </c>
      <c r="B33" s="244" t="s">
        <v>168</v>
      </c>
      <c r="C33" s="248">
        <v>0</v>
      </c>
      <c r="D33" s="249">
        <v>0</v>
      </c>
    </row>
    <row r="34" spans="1:4" s="92" customFormat="1" ht="15.75">
      <c r="A34" s="247" t="s">
        <v>169</v>
      </c>
      <c r="B34" s="244" t="s">
        <v>170</v>
      </c>
      <c r="C34" s="248">
        <v>0</v>
      </c>
      <c r="D34" s="249">
        <v>0</v>
      </c>
    </row>
    <row r="35" spans="1:4" s="92" customFormat="1" ht="15.75">
      <c r="A35" s="243" t="s">
        <v>264</v>
      </c>
      <c r="B35" s="244" t="s">
        <v>171</v>
      </c>
      <c r="C35" s="250">
        <f>SUM(C36+C41+C46)</f>
        <v>150000</v>
      </c>
      <c r="D35" s="251">
        <f>SUM(D36+D41+D46)</f>
        <v>150000</v>
      </c>
    </row>
    <row r="36" spans="1:4" s="92" customFormat="1" ht="15.75">
      <c r="A36" s="243" t="s">
        <v>265</v>
      </c>
      <c r="B36" s="244" t="s">
        <v>172</v>
      </c>
      <c r="C36" s="252">
        <f>SUM(C37:C40)</f>
        <v>100000</v>
      </c>
      <c r="D36" s="253">
        <f>SUM(D37:D40)</f>
        <v>100000</v>
      </c>
    </row>
    <row r="37" spans="1:4" s="92" customFormat="1" ht="15.75">
      <c r="A37" s="247" t="s">
        <v>173</v>
      </c>
      <c r="B37" s="244" t="s">
        <v>174</v>
      </c>
      <c r="C37" s="248">
        <v>0</v>
      </c>
      <c r="D37" s="249">
        <v>0</v>
      </c>
    </row>
    <row r="38" spans="1:4" s="92" customFormat="1" ht="15.75">
      <c r="A38" s="247" t="s">
        <v>175</v>
      </c>
      <c r="B38" s="244" t="s">
        <v>30</v>
      </c>
      <c r="C38" s="248">
        <v>0</v>
      </c>
      <c r="D38" s="249">
        <v>0</v>
      </c>
    </row>
    <row r="39" spans="1:4" s="92" customFormat="1" ht="15.75">
      <c r="A39" s="247" t="s">
        <v>176</v>
      </c>
      <c r="B39" s="244" t="s">
        <v>177</v>
      </c>
      <c r="C39" s="248">
        <v>100000</v>
      </c>
      <c r="D39" s="249">
        <v>100000</v>
      </c>
    </row>
    <row r="40" spans="1:4" s="92" customFormat="1" ht="15.75">
      <c r="A40" s="247" t="s">
        <v>178</v>
      </c>
      <c r="B40" s="244" t="s">
        <v>179</v>
      </c>
      <c r="C40" s="248">
        <v>0</v>
      </c>
      <c r="D40" s="249">
        <v>0</v>
      </c>
    </row>
    <row r="41" spans="1:4" s="92" customFormat="1" ht="15.75">
      <c r="A41" s="243" t="s">
        <v>266</v>
      </c>
      <c r="B41" s="244" t="s">
        <v>180</v>
      </c>
      <c r="C41" s="252">
        <f>SUM(C42:C45)</f>
        <v>50000</v>
      </c>
      <c r="D41" s="253">
        <f>SUM(D42:D45)</f>
        <v>50000</v>
      </c>
    </row>
    <row r="42" spans="1:4" s="92" customFormat="1" ht="15.75">
      <c r="A42" s="247" t="s">
        <v>181</v>
      </c>
      <c r="B42" s="244" t="s">
        <v>182</v>
      </c>
      <c r="C42" s="248">
        <v>0</v>
      </c>
      <c r="D42" s="249">
        <v>0</v>
      </c>
    </row>
    <row r="43" spans="1:4" s="92" customFormat="1" ht="25.5">
      <c r="A43" s="247" t="s">
        <v>183</v>
      </c>
      <c r="B43" s="244" t="s">
        <v>184</v>
      </c>
      <c r="C43" s="248">
        <v>0</v>
      </c>
      <c r="D43" s="249">
        <v>0</v>
      </c>
    </row>
    <row r="44" spans="1:4" s="92" customFormat="1" ht="15.75">
      <c r="A44" s="247" t="s">
        <v>185</v>
      </c>
      <c r="B44" s="244" t="s">
        <v>186</v>
      </c>
      <c r="C44" s="248">
        <v>50000</v>
      </c>
      <c r="D44" s="249">
        <v>50000</v>
      </c>
    </row>
    <row r="45" spans="1:4" s="92" customFormat="1" ht="15.75">
      <c r="A45" s="247" t="s">
        <v>187</v>
      </c>
      <c r="B45" s="244" t="s">
        <v>188</v>
      </c>
      <c r="C45" s="248"/>
      <c r="D45" s="249">
        <v>0</v>
      </c>
    </row>
    <row r="46" spans="1:4" s="92" customFormat="1" ht="15.75">
      <c r="A46" s="243" t="s">
        <v>267</v>
      </c>
      <c r="B46" s="244" t="s">
        <v>189</v>
      </c>
      <c r="C46" s="252">
        <v>0</v>
      </c>
      <c r="D46" s="253">
        <v>0</v>
      </c>
    </row>
    <row r="47" spans="1:4" s="92" customFormat="1" ht="15.75">
      <c r="A47" s="247" t="s">
        <v>190</v>
      </c>
      <c r="B47" s="244" t="s">
        <v>191</v>
      </c>
      <c r="C47" s="248">
        <v>0</v>
      </c>
      <c r="D47" s="249">
        <v>0</v>
      </c>
    </row>
    <row r="48" spans="1:4" s="92" customFormat="1" ht="25.5">
      <c r="A48" s="247" t="s">
        <v>192</v>
      </c>
      <c r="B48" s="244" t="s">
        <v>193</v>
      </c>
      <c r="C48" s="248">
        <v>0</v>
      </c>
      <c r="D48" s="249">
        <v>0</v>
      </c>
    </row>
    <row r="49" spans="1:4" s="92" customFormat="1" ht="15.75">
      <c r="A49" s="247" t="s">
        <v>194</v>
      </c>
      <c r="B49" s="244" t="s">
        <v>195</v>
      </c>
      <c r="C49" s="248">
        <v>0</v>
      </c>
      <c r="D49" s="249">
        <v>0</v>
      </c>
    </row>
    <row r="50" spans="1:4" s="92" customFormat="1" ht="15.75">
      <c r="A50" s="247" t="s">
        <v>196</v>
      </c>
      <c r="B50" s="244" t="s">
        <v>197</v>
      </c>
      <c r="C50" s="248">
        <v>0</v>
      </c>
      <c r="D50" s="249">
        <v>0</v>
      </c>
    </row>
    <row r="51" spans="1:4" s="92" customFormat="1" ht="15.75">
      <c r="A51" s="243" t="s">
        <v>198</v>
      </c>
      <c r="B51" s="244" t="s">
        <v>199</v>
      </c>
      <c r="C51" s="248">
        <v>0</v>
      </c>
      <c r="D51" s="249">
        <v>0</v>
      </c>
    </row>
    <row r="52" spans="1:4" s="92" customFormat="1" ht="15.75">
      <c r="A52" s="243" t="s">
        <v>268</v>
      </c>
      <c r="B52" s="244" t="s">
        <v>200</v>
      </c>
      <c r="C52" s="250">
        <f>SUM(C8+C9+C35+C51)</f>
        <v>543516397</v>
      </c>
      <c r="D52" s="251">
        <f>SUM(D8+D9+D35+D51)</f>
        <v>318694551</v>
      </c>
    </row>
    <row r="53" spans="1:4" s="92" customFormat="1" ht="15.75">
      <c r="A53" s="243" t="s">
        <v>201</v>
      </c>
      <c r="B53" s="244" t="s">
        <v>202</v>
      </c>
      <c r="C53" s="248"/>
      <c r="D53" s="249"/>
    </row>
    <row r="54" spans="1:4" s="92" customFormat="1" ht="15.75">
      <c r="A54" s="243" t="s">
        <v>203</v>
      </c>
      <c r="B54" s="244" t="s">
        <v>204</v>
      </c>
      <c r="C54" s="248"/>
      <c r="D54" s="249"/>
    </row>
    <row r="55" spans="1:4" s="92" customFormat="1" ht="15.75">
      <c r="A55" s="243" t="s">
        <v>269</v>
      </c>
      <c r="B55" s="244" t="s">
        <v>205</v>
      </c>
      <c r="C55" s="252">
        <f>SUM(C53:C54)</f>
        <v>0</v>
      </c>
      <c r="D55" s="253">
        <f>SUM(D53:D54)</f>
        <v>0</v>
      </c>
    </row>
    <row r="56" spans="1:4" s="92" customFormat="1" ht="15.75">
      <c r="A56" s="243" t="s">
        <v>206</v>
      </c>
      <c r="B56" s="244" t="s">
        <v>207</v>
      </c>
      <c r="C56" s="248">
        <v>0</v>
      </c>
      <c r="D56" s="249">
        <v>0</v>
      </c>
    </row>
    <row r="57" spans="1:4" s="92" customFormat="1" ht="15.75">
      <c r="A57" s="243" t="s">
        <v>208</v>
      </c>
      <c r="B57" s="244" t="s">
        <v>209</v>
      </c>
      <c r="C57" s="248">
        <v>0</v>
      </c>
      <c r="D57" s="249">
        <v>0</v>
      </c>
    </row>
    <row r="58" spans="1:4" s="92" customFormat="1" ht="15.75">
      <c r="A58" s="243" t="s">
        <v>210</v>
      </c>
      <c r="B58" s="244" t="s">
        <v>211</v>
      </c>
      <c r="C58" s="248">
        <v>61974486</v>
      </c>
      <c r="D58" s="249">
        <v>61974486</v>
      </c>
    </row>
    <row r="59" spans="1:4" s="92" customFormat="1" ht="15.75">
      <c r="A59" s="243" t="s">
        <v>212</v>
      </c>
      <c r="B59" s="244" t="s">
        <v>213</v>
      </c>
      <c r="C59" s="248"/>
      <c r="D59" s="249"/>
    </row>
    <row r="60" spans="1:4" s="92" customFormat="1" ht="15.75">
      <c r="A60" s="243" t="s">
        <v>237</v>
      </c>
      <c r="B60" s="244" t="s">
        <v>214</v>
      </c>
      <c r="C60" s="250">
        <f>SUM(C56:C59)</f>
        <v>61974486</v>
      </c>
      <c r="D60" s="251">
        <f>SUM(D56:D59)</f>
        <v>61974486</v>
      </c>
    </row>
    <row r="61" spans="1:4" s="92" customFormat="1" ht="15.75">
      <c r="A61" s="243" t="s">
        <v>215</v>
      </c>
      <c r="B61" s="244" t="s">
        <v>216</v>
      </c>
      <c r="C61" s="254">
        <v>3204984</v>
      </c>
      <c r="D61" s="255">
        <v>3204984</v>
      </c>
    </row>
    <row r="62" spans="1:4" s="92" customFormat="1" ht="15.75">
      <c r="A62" s="243" t="s">
        <v>217</v>
      </c>
      <c r="B62" s="244" t="s">
        <v>218</v>
      </c>
      <c r="C62" s="254">
        <v>0</v>
      </c>
      <c r="D62" s="255">
        <v>0</v>
      </c>
    </row>
    <row r="63" spans="1:4" s="92" customFormat="1" ht="15.75">
      <c r="A63" s="243" t="s">
        <v>219</v>
      </c>
      <c r="B63" s="244" t="s">
        <v>220</v>
      </c>
      <c r="C63" s="254">
        <v>46623</v>
      </c>
      <c r="D63" s="255">
        <v>46623</v>
      </c>
    </row>
    <row r="64" spans="1:4" s="92" customFormat="1" ht="15.75">
      <c r="A64" s="243" t="s">
        <v>270</v>
      </c>
      <c r="B64" s="244" t="s">
        <v>221</v>
      </c>
      <c r="C64" s="250">
        <v>3251607</v>
      </c>
      <c r="D64" s="251">
        <v>3251607</v>
      </c>
    </row>
    <row r="65" spans="1:4" s="92" customFormat="1" ht="15.75">
      <c r="A65" s="243" t="s">
        <v>271</v>
      </c>
      <c r="B65" s="244" t="s">
        <v>222</v>
      </c>
      <c r="C65" s="250">
        <v>104446</v>
      </c>
      <c r="D65" s="251">
        <v>104446</v>
      </c>
    </row>
    <row r="66" spans="1:4" s="92" customFormat="1" ht="15.75">
      <c r="A66" s="243" t="s">
        <v>223</v>
      </c>
      <c r="B66" s="244" t="s">
        <v>224</v>
      </c>
      <c r="C66" s="248"/>
      <c r="D66" s="249"/>
    </row>
    <row r="67" spans="1:4" s="92" customFormat="1" ht="16.5" thickBot="1">
      <c r="A67" s="256" t="s">
        <v>272</v>
      </c>
      <c r="B67" s="257" t="s">
        <v>225</v>
      </c>
      <c r="C67" s="258">
        <f>SUM(C52+C55+C60+C64+C65+C66)</f>
        <v>608846936</v>
      </c>
      <c r="D67" s="259">
        <f>SUM(D52+D55+D60+D64+D65+D66)</f>
        <v>384025090</v>
      </c>
    </row>
    <row r="68" spans="1:4" ht="15.75">
      <c r="A68" s="82"/>
      <c r="C68" s="84"/>
      <c r="D68" s="84"/>
    </row>
    <row r="69" spans="1:4" ht="15.75">
      <c r="A69" s="82"/>
      <c r="C69" s="84"/>
      <c r="D69" s="84"/>
    </row>
    <row r="70" spans="1:4" ht="15.75">
      <c r="A70" s="83"/>
      <c r="C70" s="84"/>
      <c r="D70" s="84"/>
    </row>
    <row r="71" spans="1:4" ht="15.75">
      <c r="A71" s="459"/>
      <c r="B71" s="459"/>
      <c r="C71" s="459"/>
      <c r="D71" s="459"/>
    </row>
    <row r="72" spans="1:4" ht="15.75">
      <c r="A72" s="459"/>
      <c r="B72" s="459"/>
      <c r="C72" s="459"/>
      <c r="D72" s="459"/>
    </row>
  </sheetData>
  <sheetProtection/>
  <mergeCells count="10">
    <mergeCell ref="A71:D71"/>
    <mergeCell ref="A72:D72"/>
    <mergeCell ref="A1:D1"/>
    <mergeCell ref="C3:D3"/>
    <mergeCell ref="A4:A6"/>
    <mergeCell ref="B4:B6"/>
    <mergeCell ref="C4:C5"/>
    <mergeCell ref="D4:D5"/>
    <mergeCell ref="C6:D6"/>
    <mergeCell ref="C2:D2"/>
  </mergeCells>
  <printOptions/>
  <pageMargins left="0.7" right="0.7" top="0.75" bottom="0.75" header="0.3" footer="0.3"/>
  <pageSetup horizontalDpi="600" verticalDpi="600" orientation="portrait" paperSize="9" scale="56" r:id="rId1"/>
  <headerFooter alignWithMargins="0">
    <oddHeader>&amp;C&amp;"Times New Roman CE,Félkövér"&amp;14BONYHÁDVARASD KÖZSÉG ÖNKORMÁNYZATA
2017. ÉVI KÖLTSÉGVETÉS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71.125" style="62" customWidth="1"/>
    <col min="2" max="2" width="6.125" style="86" customWidth="1"/>
    <col min="3" max="3" width="18.00390625" style="61" customWidth="1"/>
    <col min="4" max="16384" width="9.375" style="61" customWidth="1"/>
  </cols>
  <sheetData>
    <row r="1" spans="1:3" ht="32.25" customHeight="1">
      <c r="A1" s="463" t="s">
        <v>109</v>
      </c>
      <c r="B1" s="463"/>
      <c r="C1" s="463"/>
    </row>
    <row r="2" spans="1:3" ht="15.75">
      <c r="A2" s="464"/>
      <c r="B2" s="464"/>
      <c r="C2" s="464"/>
    </row>
    <row r="3" spans="2:3" ht="12.75">
      <c r="B3" s="472" t="s">
        <v>326</v>
      </c>
      <c r="C3" s="472"/>
    </row>
    <row r="4" spans="2:3" ht="13.5" thickBot="1">
      <c r="B4" s="465" t="s">
        <v>342</v>
      </c>
      <c r="C4" s="465"/>
    </row>
    <row r="5" spans="1:3" s="63" customFormat="1" ht="31.5" customHeight="1">
      <c r="A5" s="466" t="s">
        <v>110</v>
      </c>
      <c r="B5" s="468" t="s">
        <v>69</v>
      </c>
      <c r="C5" s="470" t="s">
        <v>111</v>
      </c>
    </row>
    <row r="6" spans="1:3" s="63" customFormat="1" ht="12.75">
      <c r="A6" s="467"/>
      <c r="B6" s="469"/>
      <c r="C6" s="471"/>
    </row>
    <row r="7" spans="1:3" s="67" customFormat="1" ht="13.5" thickBot="1">
      <c r="A7" s="64" t="s">
        <v>112</v>
      </c>
      <c r="B7" s="65" t="s">
        <v>113</v>
      </c>
      <c r="C7" s="66" t="s">
        <v>114</v>
      </c>
    </row>
    <row r="8" spans="1:3" ht="15.75" customHeight="1">
      <c r="A8" s="68" t="s">
        <v>115</v>
      </c>
      <c r="B8" s="69" t="s">
        <v>116</v>
      </c>
      <c r="C8" s="70">
        <v>529382638</v>
      </c>
    </row>
    <row r="9" spans="1:3" ht="15.75" customHeight="1">
      <c r="A9" s="71" t="s">
        <v>117</v>
      </c>
      <c r="B9" s="72" t="s">
        <v>118</v>
      </c>
      <c r="C9" s="73">
        <v>0</v>
      </c>
    </row>
    <row r="10" spans="1:3" ht="15.75" customHeight="1">
      <c r="A10" s="71" t="s">
        <v>119</v>
      </c>
      <c r="B10" s="72" t="s">
        <v>120</v>
      </c>
      <c r="C10" s="73">
        <v>3311285</v>
      </c>
    </row>
    <row r="11" spans="1:3" ht="15.75" customHeight="1">
      <c r="A11" s="71" t="s">
        <v>121</v>
      </c>
      <c r="B11" s="72" t="s">
        <v>122</v>
      </c>
      <c r="C11" s="74">
        <v>-190221439</v>
      </c>
    </row>
    <row r="12" spans="1:3" ht="15.75" customHeight="1">
      <c r="A12" s="71" t="s">
        <v>123</v>
      </c>
      <c r="B12" s="72" t="s">
        <v>124</v>
      </c>
      <c r="C12" s="74">
        <v>0</v>
      </c>
    </row>
    <row r="13" spans="1:3" ht="15.75" customHeight="1">
      <c r="A13" s="71" t="s">
        <v>125</v>
      </c>
      <c r="B13" s="72" t="s">
        <v>126</v>
      </c>
      <c r="C13" s="74">
        <v>40420280</v>
      </c>
    </row>
    <row r="14" spans="1:3" ht="15.75" customHeight="1">
      <c r="A14" s="71" t="s">
        <v>127</v>
      </c>
      <c r="B14" s="72" t="s">
        <v>128</v>
      </c>
      <c r="C14" s="75">
        <f>+C8+C9+C10+C11+C12+C13</f>
        <v>382892764</v>
      </c>
    </row>
    <row r="15" spans="1:3" ht="15.75" customHeight="1">
      <c r="A15" s="71" t="s">
        <v>129</v>
      </c>
      <c r="B15" s="72" t="s">
        <v>130</v>
      </c>
      <c r="C15" s="76">
        <v>198179</v>
      </c>
    </row>
    <row r="16" spans="1:3" ht="15.75" customHeight="1">
      <c r="A16" s="71" t="s">
        <v>131</v>
      </c>
      <c r="B16" s="72" t="s">
        <v>132</v>
      </c>
      <c r="C16" s="74">
        <v>893227</v>
      </c>
    </row>
    <row r="17" spans="1:3" ht="15.75" customHeight="1">
      <c r="A17" s="71" t="s">
        <v>133</v>
      </c>
      <c r="B17" s="72" t="s">
        <v>11</v>
      </c>
      <c r="C17" s="74">
        <v>40920</v>
      </c>
    </row>
    <row r="18" spans="1:3" ht="15.75" customHeight="1">
      <c r="A18" s="71" t="s">
        <v>134</v>
      </c>
      <c r="B18" s="72" t="s">
        <v>12</v>
      </c>
      <c r="C18" s="75">
        <f>+C15+C16+C17</f>
        <v>1132326</v>
      </c>
    </row>
    <row r="19" spans="1:3" ht="15.75" customHeight="1">
      <c r="A19" s="71" t="s">
        <v>135</v>
      </c>
      <c r="B19" s="72" t="s">
        <v>13</v>
      </c>
      <c r="C19" s="75">
        <v>0</v>
      </c>
    </row>
    <row r="20" spans="1:3" s="77" customFormat="1" ht="15.75" customHeight="1">
      <c r="A20" s="71" t="s">
        <v>136</v>
      </c>
      <c r="B20" s="72" t="s">
        <v>14</v>
      </c>
      <c r="C20" s="74"/>
    </row>
    <row r="21" spans="1:3" ht="15.75" customHeight="1">
      <c r="A21" s="71" t="s">
        <v>137</v>
      </c>
      <c r="B21" s="72" t="s">
        <v>15</v>
      </c>
      <c r="C21" s="78">
        <v>0</v>
      </c>
    </row>
    <row r="22" spans="1:3" ht="15.75" customHeight="1" thickBot="1">
      <c r="A22" s="79" t="s">
        <v>138</v>
      </c>
      <c r="B22" s="80" t="s">
        <v>16</v>
      </c>
      <c r="C22" s="81">
        <f>+C14+C18+C20+C21+C19</f>
        <v>384025090</v>
      </c>
    </row>
    <row r="23" spans="1:5" ht="15.75">
      <c r="A23" s="82"/>
      <c r="B23" s="83"/>
      <c r="C23" s="84"/>
      <c r="D23" s="84"/>
      <c r="E23" s="84"/>
    </row>
    <row r="24" spans="1:5" ht="15.75">
      <c r="A24" s="82"/>
      <c r="B24" s="83"/>
      <c r="C24" s="84"/>
      <c r="D24" s="84"/>
      <c r="E24" s="84"/>
    </row>
    <row r="25" spans="1:5" ht="15.75">
      <c r="A25" s="83"/>
      <c r="B25" s="83"/>
      <c r="C25" s="84"/>
      <c r="D25" s="84"/>
      <c r="E25" s="84"/>
    </row>
    <row r="26" spans="1:5" ht="15.75">
      <c r="A26" s="462"/>
      <c r="B26" s="462"/>
      <c r="C26" s="462"/>
      <c r="D26" s="85"/>
      <c r="E26" s="85"/>
    </row>
    <row r="27" spans="1:5" ht="15.75">
      <c r="A27" s="462"/>
      <c r="B27" s="462"/>
      <c r="C27" s="462"/>
      <c r="D27" s="85"/>
      <c r="E27" s="85"/>
    </row>
  </sheetData>
  <sheetProtection/>
  <mergeCells count="9">
    <mergeCell ref="A26:C26"/>
    <mergeCell ref="A27:C27"/>
    <mergeCell ref="A1:C1"/>
    <mergeCell ref="A2:C2"/>
    <mergeCell ref="B4:C4"/>
    <mergeCell ref="A5:A6"/>
    <mergeCell ref="B5:B6"/>
    <mergeCell ref="C5:C6"/>
    <mergeCell ref="B3:C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&amp;L&amp;"Times New Roman CE,Félkövér"                                                           BONYHÁDVARASD KÖZSÉG ÖNKORMÁNYZATA
                                                                                                 2017. ÉVI KÖLTSÉGVETÉS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SheetLayoutView="100" zoomScalePageLayoutView="0" workbookViewId="0" topLeftCell="A1">
      <selection activeCell="I27" sqref="I27"/>
    </sheetView>
  </sheetViews>
  <sheetFormatPr defaultColWidth="9.00390625" defaultRowHeight="12.75"/>
  <cols>
    <col min="1" max="1" width="58.875" style="394" customWidth="1"/>
    <col min="2" max="2" width="6.875" style="394" customWidth="1"/>
    <col min="3" max="3" width="17.125" style="394" customWidth="1"/>
    <col min="4" max="4" width="19.125" style="394" customWidth="1"/>
  </cols>
  <sheetData>
    <row r="1" spans="1:4" ht="57" customHeight="1">
      <c r="A1" s="473" t="s">
        <v>411</v>
      </c>
      <c r="B1" s="474"/>
      <c r="C1" s="474"/>
      <c r="D1" s="474"/>
    </row>
    <row r="2" ht="16.5" thickBot="1">
      <c r="D2" s="423" t="s">
        <v>338</v>
      </c>
    </row>
    <row r="3" spans="1:4" ht="39.75" thickBot="1">
      <c r="A3" s="395" t="s">
        <v>25</v>
      </c>
      <c r="B3" s="392" t="s">
        <v>69</v>
      </c>
      <c r="C3" s="396" t="s">
        <v>385</v>
      </c>
      <c r="D3" s="397" t="s">
        <v>386</v>
      </c>
    </row>
    <row r="4" spans="1:4" ht="13.5" thickBot="1">
      <c r="A4" s="398" t="s">
        <v>112</v>
      </c>
      <c r="B4" s="399" t="s">
        <v>113</v>
      </c>
      <c r="C4" s="399" t="s">
        <v>114</v>
      </c>
      <c r="D4" s="400" t="s">
        <v>144</v>
      </c>
    </row>
    <row r="5" spans="1:4" ht="12.75">
      <c r="A5" s="401" t="s">
        <v>387</v>
      </c>
      <c r="B5" s="402" t="s">
        <v>2</v>
      </c>
      <c r="C5" s="403">
        <v>1</v>
      </c>
      <c r="D5" s="404">
        <v>113000</v>
      </c>
    </row>
    <row r="6" spans="1:4" ht="12.75">
      <c r="A6" s="401" t="s">
        <v>388</v>
      </c>
      <c r="B6" s="405" t="s">
        <v>3</v>
      </c>
      <c r="C6" s="406">
        <v>1</v>
      </c>
      <c r="D6" s="407">
        <v>76000</v>
      </c>
    </row>
    <row r="7" spans="1:4" ht="12.75">
      <c r="A7" s="401" t="s">
        <v>389</v>
      </c>
      <c r="B7" s="405" t="s">
        <v>4</v>
      </c>
      <c r="C7" s="406">
        <v>43</v>
      </c>
      <c r="D7" s="407">
        <v>2393067</v>
      </c>
    </row>
    <row r="8" spans="1:4" ht="13.5" thickBot="1">
      <c r="A8" s="408" t="s">
        <v>390</v>
      </c>
      <c r="B8" s="409" t="s">
        <v>5</v>
      </c>
      <c r="C8" s="410"/>
      <c r="D8" s="411"/>
    </row>
    <row r="9" spans="1:4" ht="13.5" thickBot="1">
      <c r="A9" s="412" t="s">
        <v>391</v>
      </c>
      <c r="B9" s="413" t="s">
        <v>6</v>
      </c>
      <c r="C9" s="414"/>
      <c r="D9" s="415">
        <f>+D10+D11+D12+D13</f>
        <v>0</v>
      </c>
    </row>
    <row r="10" spans="1:4" ht="12.75">
      <c r="A10" s="416" t="s">
        <v>392</v>
      </c>
      <c r="B10" s="402" t="s">
        <v>7</v>
      </c>
      <c r="C10" s="403"/>
      <c r="D10" s="404"/>
    </row>
    <row r="11" spans="1:4" ht="12.75">
      <c r="A11" s="401" t="s">
        <v>393</v>
      </c>
      <c r="B11" s="405" t="s">
        <v>8</v>
      </c>
      <c r="C11" s="406"/>
      <c r="D11" s="407"/>
    </row>
    <row r="12" spans="1:4" ht="12.75">
      <c r="A12" s="401" t="s">
        <v>394</v>
      </c>
      <c r="B12" s="405" t="s">
        <v>9</v>
      </c>
      <c r="C12" s="406"/>
      <c r="D12" s="407"/>
    </row>
    <row r="13" spans="1:4" ht="13.5" thickBot="1">
      <c r="A13" s="408" t="s">
        <v>395</v>
      </c>
      <c r="B13" s="409" t="s">
        <v>10</v>
      </c>
      <c r="C13" s="410"/>
      <c r="D13" s="411"/>
    </row>
    <row r="14" spans="1:4" ht="13.5" thickBot="1">
      <c r="A14" s="412" t="s">
        <v>396</v>
      </c>
      <c r="B14" s="413" t="s">
        <v>11</v>
      </c>
      <c r="C14" s="414"/>
      <c r="D14" s="415">
        <f>+D15+D16+D17</f>
        <v>0</v>
      </c>
    </row>
    <row r="15" spans="1:4" ht="12.75">
      <c r="A15" s="416" t="s">
        <v>397</v>
      </c>
      <c r="B15" s="402" t="s">
        <v>12</v>
      </c>
      <c r="C15" s="403"/>
      <c r="D15" s="404"/>
    </row>
    <row r="16" spans="1:4" ht="12.75">
      <c r="A16" s="401" t="s">
        <v>398</v>
      </c>
      <c r="B16" s="405" t="s">
        <v>13</v>
      </c>
      <c r="C16" s="406"/>
      <c r="D16" s="407"/>
    </row>
    <row r="17" spans="1:4" ht="13.5" thickBot="1">
      <c r="A17" s="408" t="s">
        <v>399</v>
      </c>
      <c r="B17" s="409" t="s">
        <v>14</v>
      </c>
      <c r="C17" s="410"/>
      <c r="D17" s="411"/>
    </row>
    <row r="18" spans="1:4" ht="13.5" thickBot="1">
      <c r="A18" s="412" t="s">
        <v>400</v>
      </c>
      <c r="B18" s="413" t="s">
        <v>15</v>
      </c>
      <c r="C18" s="414"/>
      <c r="D18" s="415">
        <f>+D19+D20+D21</f>
        <v>0</v>
      </c>
    </row>
    <row r="19" spans="1:4" ht="12.75">
      <c r="A19" s="416" t="s">
        <v>401</v>
      </c>
      <c r="B19" s="402" t="s">
        <v>16</v>
      </c>
      <c r="C19" s="403"/>
      <c r="D19" s="404"/>
    </row>
    <row r="20" spans="1:4" ht="12.75">
      <c r="A20" s="401" t="s">
        <v>402</v>
      </c>
      <c r="B20" s="405" t="s">
        <v>17</v>
      </c>
      <c r="C20" s="406"/>
      <c r="D20" s="407"/>
    </row>
    <row r="21" spans="1:4" ht="12.75">
      <c r="A21" s="401" t="s">
        <v>403</v>
      </c>
      <c r="B21" s="405" t="s">
        <v>18</v>
      </c>
      <c r="C21" s="406"/>
      <c r="D21" s="407"/>
    </row>
    <row r="22" spans="1:4" ht="12.75">
      <c r="A22" s="401" t="s">
        <v>404</v>
      </c>
      <c r="B22" s="405" t="s">
        <v>19</v>
      </c>
      <c r="C22" s="406"/>
      <c r="D22" s="407"/>
    </row>
    <row r="23" spans="1:4" ht="12.75">
      <c r="A23" s="401"/>
      <c r="B23" s="405" t="s">
        <v>20</v>
      </c>
      <c r="C23" s="406"/>
      <c r="D23" s="407"/>
    </row>
    <row r="24" spans="1:4" ht="12.75">
      <c r="A24" s="401"/>
      <c r="B24" s="405" t="s">
        <v>21</v>
      </c>
      <c r="C24" s="406"/>
      <c r="D24" s="407"/>
    </row>
    <row r="25" spans="1:4" ht="12.75">
      <c r="A25" s="401"/>
      <c r="B25" s="405" t="s">
        <v>22</v>
      </c>
      <c r="C25" s="406"/>
      <c r="D25" s="407"/>
    </row>
    <row r="26" spans="1:4" ht="12.75">
      <c r="A26" s="401"/>
      <c r="B26" s="405" t="s">
        <v>162</v>
      </c>
      <c r="C26" s="406"/>
      <c r="D26" s="407"/>
    </row>
    <row r="27" spans="1:4" ht="12.75">
      <c r="A27" s="401"/>
      <c r="B27" s="405" t="s">
        <v>23</v>
      </c>
      <c r="C27" s="406"/>
      <c r="D27" s="407"/>
    </row>
    <row r="28" spans="1:4" ht="12.75">
      <c r="A28" s="401"/>
      <c r="B28" s="405" t="s">
        <v>164</v>
      </c>
      <c r="C28" s="406"/>
      <c r="D28" s="407"/>
    </row>
    <row r="29" spans="1:4" ht="12.75">
      <c r="A29" s="401"/>
      <c r="B29" s="405" t="s">
        <v>166</v>
      </c>
      <c r="C29" s="406"/>
      <c r="D29" s="407"/>
    </row>
    <row r="30" spans="1:4" ht="12.75">
      <c r="A30" s="401"/>
      <c r="B30" s="405" t="s">
        <v>168</v>
      </c>
      <c r="C30" s="406"/>
      <c r="D30" s="407"/>
    </row>
    <row r="31" spans="1:4" ht="12.75">
      <c r="A31" s="401"/>
      <c r="B31" s="405" t="s">
        <v>170</v>
      </c>
      <c r="C31" s="406"/>
      <c r="D31" s="407"/>
    </row>
    <row r="32" spans="1:4" ht="12.75">
      <c r="A32" s="401"/>
      <c r="B32" s="405" t="s">
        <v>171</v>
      </c>
      <c r="C32" s="406"/>
      <c r="D32" s="407"/>
    </row>
    <row r="33" spans="1:4" ht="12.75">
      <c r="A33" s="401"/>
      <c r="B33" s="405" t="s">
        <v>172</v>
      </c>
      <c r="C33" s="406"/>
      <c r="D33" s="407"/>
    </row>
    <row r="34" spans="1:4" ht="12.75">
      <c r="A34" s="401"/>
      <c r="B34" s="405" t="s">
        <v>174</v>
      </c>
      <c r="C34" s="406"/>
      <c r="D34" s="407"/>
    </row>
    <row r="35" spans="1:4" ht="12.75">
      <c r="A35" s="401"/>
      <c r="B35" s="405" t="s">
        <v>30</v>
      </c>
      <c r="C35" s="406"/>
      <c r="D35" s="407"/>
    </row>
    <row r="36" spans="1:4" ht="12.75">
      <c r="A36" s="401"/>
      <c r="B36" s="405" t="s">
        <v>177</v>
      </c>
      <c r="C36" s="406"/>
      <c r="D36" s="407"/>
    </row>
    <row r="37" spans="1:4" ht="13.5" thickBot="1">
      <c r="A37" s="408"/>
      <c r="B37" s="409" t="s">
        <v>179</v>
      </c>
      <c r="C37" s="410"/>
      <c r="D37" s="411"/>
    </row>
    <row r="38" spans="1:4" ht="12" customHeight="1" thickBot="1">
      <c r="A38" s="475" t="s">
        <v>405</v>
      </c>
      <c r="B38" s="476"/>
      <c r="C38" s="417"/>
      <c r="D38" s="415">
        <f>+D5+D6+D7+D8+D9+D14+D18+D22+D23+D24+D25+D26+D27+D28+D29+D30+D31+D32+D33+D34+D35+D36+D37</f>
        <v>2582067</v>
      </c>
    </row>
    <row r="39" ht="15.75">
      <c r="A39" s="418" t="s">
        <v>406</v>
      </c>
    </row>
    <row r="40" spans="1:4" ht="15.75">
      <c r="A40" s="419"/>
      <c r="B40" s="420"/>
      <c r="C40" s="477"/>
      <c r="D40" s="477"/>
    </row>
    <row r="41" spans="1:4" ht="15.75">
      <c r="A41" s="419"/>
      <c r="B41" s="420"/>
      <c r="C41" s="421"/>
      <c r="D41" s="421"/>
    </row>
    <row r="42" spans="1:4" ht="15.75">
      <c r="A42" s="420"/>
      <c r="B42" s="420"/>
      <c r="C42" s="477"/>
      <c r="D42" s="477"/>
    </row>
    <row r="43" spans="1:2" ht="15.75">
      <c r="A43" s="422"/>
      <c r="B43" s="422"/>
    </row>
    <row r="44" spans="1:3" ht="15.75">
      <c r="A44" s="422"/>
      <c r="B44" s="422"/>
      <c r="C44" s="422"/>
    </row>
  </sheetData>
  <sheetProtection/>
  <mergeCells count="4">
    <mergeCell ref="A1:D1"/>
    <mergeCell ref="A38:B38"/>
    <mergeCell ref="C40:D40"/>
    <mergeCell ref="C42:D42"/>
  </mergeCells>
  <printOptions/>
  <pageMargins left="0.7" right="0.7" top="0.75" bottom="0.75" header="0.3" footer="0.3"/>
  <pageSetup horizontalDpi="600" verticalDpi="600" orientation="portrait" paperSize="9" scale="95" r:id="rId1"/>
  <headerFooter alignWithMargins="0">
    <oddHeader>&amp;C&amp;"Times New Roman CE,Félkövér"BONYHÁDVARASD KÖZSÉG ÖNKORMÁNYZAT
2017. ÉVI KÖLTSÉGVETÉS&amp;R&amp;"Times New Roman CE,Félkövér"7.3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8" sqref="I7:I8"/>
    </sheetView>
  </sheetViews>
  <sheetFormatPr defaultColWidth="9.00390625" defaultRowHeight="12.75"/>
  <cols>
    <col min="1" max="1" width="6.875" style="238" customWidth="1"/>
    <col min="2" max="2" width="36.00390625" style="193" customWidth="1"/>
    <col min="3" max="3" width="17.00390625" style="193" customWidth="1"/>
    <col min="4" max="9" width="12.875" style="193" customWidth="1"/>
    <col min="10" max="10" width="13.875" style="193" customWidth="1"/>
    <col min="11" max="16384" width="9.375" style="193" customWidth="1"/>
  </cols>
  <sheetData>
    <row r="1" spans="9:10" ht="12.75">
      <c r="I1" s="479" t="s">
        <v>327</v>
      </c>
      <c r="J1" s="480"/>
    </row>
    <row r="2" spans="1:10" ht="13.5" customHeight="1" thickBot="1">
      <c r="A2" s="191"/>
      <c r="B2" s="192"/>
      <c r="C2" s="192"/>
      <c r="D2" s="192"/>
      <c r="E2" s="192"/>
      <c r="F2" s="192"/>
      <c r="G2" s="192"/>
      <c r="H2" s="192"/>
      <c r="I2" s="478" t="s">
        <v>324</v>
      </c>
      <c r="J2" s="478"/>
    </row>
    <row r="3" spans="1:10" s="197" customFormat="1" ht="26.25" customHeight="1">
      <c r="A3" s="481" t="s">
        <v>310</v>
      </c>
      <c r="B3" s="483" t="s">
        <v>311</v>
      </c>
      <c r="C3" s="483" t="s">
        <v>312</v>
      </c>
      <c r="D3" s="483" t="s">
        <v>313</v>
      </c>
      <c r="E3" s="483" t="s">
        <v>412</v>
      </c>
      <c r="F3" s="194" t="s">
        <v>314</v>
      </c>
      <c r="G3" s="195"/>
      <c r="H3" s="195"/>
      <c r="I3" s="196"/>
      <c r="J3" s="486" t="s">
        <v>315</v>
      </c>
    </row>
    <row r="4" spans="1:10" s="200" customFormat="1" ht="32.25" customHeight="1" thickBot="1">
      <c r="A4" s="482"/>
      <c r="B4" s="484"/>
      <c r="C4" s="484"/>
      <c r="D4" s="485"/>
      <c r="E4" s="485"/>
      <c r="F4" s="198" t="s">
        <v>333</v>
      </c>
      <c r="G4" s="198" t="s">
        <v>343</v>
      </c>
      <c r="H4" s="198" t="s">
        <v>413</v>
      </c>
      <c r="I4" s="199" t="s">
        <v>414</v>
      </c>
      <c r="J4" s="487"/>
    </row>
    <row r="5" spans="1:10" s="205" customFormat="1" ht="13.5" customHeight="1" thickBot="1">
      <c r="A5" s="201">
        <v>1</v>
      </c>
      <c r="B5" s="202">
        <v>2</v>
      </c>
      <c r="C5" s="203">
        <v>3</v>
      </c>
      <c r="D5" s="203">
        <v>4</v>
      </c>
      <c r="E5" s="203">
        <v>5</v>
      </c>
      <c r="F5" s="203">
        <v>6</v>
      </c>
      <c r="G5" s="203">
        <v>7</v>
      </c>
      <c r="H5" s="203">
        <v>8</v>
      </c>
      <c r="I5" s="203">
        <v>9</v>
      </c>
      <c r="J5" s="204" t="s">
        <v>316</v>
      </c>
    </row>
    <row r="6" spans="1:10" ht="33.75" customHeight="1">
      <c r="A6" s="206" t="s">
        <v>2</v>
      </c>
      <c r="B6" s="207" t="s">
        <v>317</v>
      </c>
      <c r="C6" s="208"/>
      <c r="D6" s="209">
        <f aca="true" t="shared" si="0" ref="D6:I6">SUM(D7:D8)</f>
        <v>0</v>
      </c>
      <c r="E6" s="209">
        <f t="shared" si="0"/>
        <v>0</v>
      </c>
      <c r="F6" s="209">
        <f t="shared" si="0"/>
        <v>0</v>
      </c>
      <c r="G6" s="209">
        <f t="shared" si="0"/>
        <v>0</v>
      </c>
      <c r="H6" s="209">
        <f t="shared" si="0"/>
        <v>0</v>
      </c>
      <c r="I6" s="210">
        <f t="shared" si="0"/>
        <v>0</v>
      </c>
      <c r="J6" s="211">
        <f aca="true" t="shared" si="1" ref="J6:J18">SUM(F6:I6)</f>
        <v>0</v>
      </c>
    </row>
    <row r="7" spans="1:10" ht="21" customHeight="1">
      <c r="A7" s="212" t="s">
        <v>3</v>
      </c>
      <c r="B7" s="213"/>
      <c r="C7" s="214"/>
      <c r="D7" s="215"/>
      <c r="E7" s="215"/>
      <c r="F7" s="215"/>
      <c r="G7" s="215"/>
      <c r="H7" s="215"/>
      <c r="I7" s="216"/>
      <c r="J7" s="217">
        <f t="shared" si="1"/>
        <v>0</v>
      </c>
    </row>
    <row r="8" spans="1:10" ht="21" customHeight="1">
      <c r="A8" s="212" t="s">
        <v>4</v>
      </c>
      <c r="B8" s="213" t="s">
        <v>318</v>
      </c>
      <c r="C8" s="214"/>
      <c r="D8" s="215"/>
      <c r="E8" s="215"/>
      <c r="F8" s="215"/>
      <c r="G8" s="215"/>
      <c r="H8" s="215"/>
      <c r="I8" s="216"/>
      <c r="J8" s="217">
        <f t="shared" si="1"/>
        <v>0</v>
      </c>
    </row>
    <row r="9" spans="1:10" ht="36" customHeight="1">
      <c r="A9" s="212" t="s">
        <v>5</v>
      </c>
      <c r="B9" s="218" t="s">
        <v>319</v>
      </c>
      <c r="C9" s="219"/>
      <c r="D9" s="220"/>
      <c r="E9" s="220"/>
      <c r="F9" s="220">
        <f>SUM(F10:F11)</f>
        <v>0</v>
      </c>
      <c r="G9" s="220">
        <f>SUM(G10:G11)</f>
        <v>0</v>
      </c>
      <c r="H9" s="220">
        <f>SUM(H10:H11)</f>
        <v>0</v>
      </c>
      <c r="I9" s="221">
        <f>SUM(I10:I11)</f>
        <v>0</v>
      </c>
      <c r="J9" s="222">
        <f t="shared" si="1"/>
        <v>0</v>
      </c>
    </row>
    <row r="10" spans="1:10" ht="21" customHeight="1">
      <c r="A10" s="212" t="s">
        <v>6</v>
      </c>
      <c r="B10" s="213"/>
      <c r="C10" s="214"/>
      <c r="D10" s="215"/>
      <c r="E10" s="215"/>
      <c r="F10" s="215"/>
      <c r="G10" s="215"/>
      <c r="H10" s="215"/>
      <c r="I10" s="216"/>
      <c r="J10" s="217">
        <f t="shared" si="1"/>
        <v>0</v>
      </c>
    </row>
    <row r="11" spans="1:10" ht="18" customHeight="1">
      <c r="A11" s="212" t="s">
        <v>7</v>
      </c>
      <c r="B11" s="213"/>
      <c r="C11" s="214"/>
      <c r="D11" s="215"/>
      <c r="E11" s="215"/>
      <c r="F11" s="215"/>
      <c r="G11" s="215"/>
      <c r="H11" s="215"/>
      <c r="I11" s="216"/>
      <c r="J11" s="217">
        <f t="shared" si="1"/>
        <v>0</v>
      </c>
    </row>
    <row r="12" spans="1:10" ht="21" customHeight="1">
      <c r="A12" s="212" t="s">
        <v>8</v>
      </c>
      <c r="B12" s="223" t="s">
        <v>320</v>
      </c>
      <c r="C12" s="219"/>
      <c r="D12" s="220">
        <f aca="true" t="shared" si="2" ref="D12:I12">SUM(D13:D13)</f>
        <v>0</v>
      </c>
      <c r="E12" s="220">
        <f t="shared" si="2"/>
        <v>0</v>
      </c>
      <c r="F12" s="220">
        <f t="shared" si="2"/>
        <v>0</v>
      </c>
      <c r="G12" s="220">
        <f t="shared" si="2"/>
        <v>0</v>
      </c>
      <c r="H12" s="220">
        <f t="shared" si="2"/>
        <v>0</v>
      </c>
      <c r="I12" s="221">
        <f t="shared" si="2"/>
        <v>0</v>
      </c>
      <c r="J12" s="222">
        <f t="shared" si="1"/>
        <v>0</v>
      </c>
    </row>
    <row r="13" spans="1:10" ht="21" customHeight="1">
      <c r="A13" s="212" t="s">
        <v>9</v>
      </c>
      <c r="B13" s="213" t="s">
        <v>318</v>
      </c>
      <c r="C13" s="214"/>
      <c r="D13" s="215"/>
      <c r="E13" s="215"/>
      <c r="F13" s="215"/>
      <c r="G13" s="215"/>
      <c r="H13" s="215"/>
      <c r="I13" s="216"/>
      <c r="J13" s="217">
        <f t="shared" si="1"/>
        <v>0</v>
      </c>
    </row>
    <row r="14" spans="1:10" ht="21" customHeight="1">
      <c r="A14" s="212" t="s">
        <v>10</v>
      </c>
      <c r="B14" s="223" t="s">
        <v>321</v>
      </c>
      <c r="C14" s="219"/>
      <c r="D14" s="220">
        <f aca="true" t="shared" si="3" ref="D14:I14">SUM(D15:D15)</f>
        <v>0</v>
      </c>
      <c r="E14" s="220">
        <f t="shared" si="3"/>
        <v>0</v>
      </c>
      <c r="F14" s="220">
        <f t="shared" si="3"/>
        <v>0</v>
      </c>
      <c r="G14" s="220">
        <f t="shared" si="3"/>
        <v>0</v>
      </c>
      <c r="H14" s="220">
        <f t="shared" si="3"/>
        <v>0</v>
      </c>
      <c r="I14" s="221">
        <f t="shared" si="3"/>
        <v>0</v>
      </c>
      <c r="J14" s="222">
        <f t="shared" si="1"/>
        <v>0</v>
      </c>
    </row>
    <row r="15" spans="1:10" ht="21" customHeight="1">
      <c r="A15" s="212" t="s">
        <v>11</v>
      </c>
      <c r="B15" s="213" t="s">
        <v>318</v>
      </c>
      <c r="C15" s="214"/>
      <c r="D15" s="215"/>
      <c r="E15" s="215"/>
      <c r="F15" s="215"/>
      <c r="G15" s="215"/>
      <c r="H15" s="215"/>
      <c r="I15" s="216"/>
      <c r="J15" s="217">
        <f t="shared" si="1"/>
        <v>0</v>
      </c>
    </row>
    <row r="16" spans="1:10" ht="21" customHeight="1">
      <c r="A16" s="224" t="s">
        <v>12</v>
      </c>
      <c r="B16" s="225" t="s">
        <v>322</v>
      </c>
      <c r="C16" s="226"/>
      <c r="D16" s="227">
        <f aca="true" t="shared" si="4" ref="D16:I16">SUM(D17:D18)</f>
        <v>0</v>
      </c>
      <c r="E16" s="227">
        <f t="shared" si="4"/>
        <v>0</v>
      </c>
      <c r="F16" s="227">
        <f t="shared" si="4"/>
        <v>0</v>
      </c>
      <c r="G16" s="227">
        <f t="shared" si="4"/>
        <v>0</v>
      </c>
      <c r="H16" s="227">
        <f t="shared" si="4"/>
        <v>0</v>
      </c>
      <c r="I16" s="228">
        <f t="shared" si="4"/>
        <v>0</v>
      </c>
      <c r="J16" s="222">
        <f t="shared" si="1"/>
        <v>0</v>
      </c>
    </row>
    <row r="17" spans="1:10" ht="21" customHeight="1">
      <c r="A17" s="224" t="s">
        <v>13</v>
      </c>
      <c r="B17" s="213"/>
      <c r="C17" s="214"/>
      <c r="D17" s="215"/>
      <c r="E17" s="215"/>
      <c r="F17" s="215"/>
      <c r="G17" s="215"/>
      <c r="H17" s="215"/>
      <c r="I17" s="216"/>
      <c r="J17" s="217">
        <f t="shared" si="1"/>
        <v>0</v>
      </c>
    </row>
    <row r="18" spans="1:10" ht="21" customHeight="1" thickBot="1">
      <c r="A18" s="224" t="s">
        <v>14</v>
      </c>
      <c r="B18" s="213" t="s">
        <v>318</v>
      </c>
      <c r="C18" s="229"/>
      <c r="D18" s="230"/>
      <c r="E18" s="230"/>
      <c r="F18" s="230"/>
      <c r="G18" s="230"/>
      <c r="H18" s="230"/>
      <c r="I18" s="231"/>
      <c r="J18" s="217">
        <f t="shared" si="1"/>
        <v>0</v>
      </c>
    </row>
    <row r="19" spans="1:10" ht="21" customHeight="1" thickBot="1">
      <c r="A19" s="232" t="s">
        <v>15</v>
      </c>
      <c r="B19" s="233" t="s">
        <v>323</v>
      </c>
      <c r="C19" s="234"/>
      <c r="D19" s="235">
        <f aca="true" t="shared" si="5" ref="D19:J19">D6+D9+D12+D14+D16</f>
        <v>0</v>
      </c>
      <c r="E19" s="235">
        <f t="shared" si="5"/>
        <v>0</v>
      </c>
      <c r="F19" s="235">
        <f t="shared" si="5"/>
        <v>0</v>
      </c>
      <c r="G19" s="235">
        <f t="shared" si="5"/>
        <v>0</v>
      </c>
      <c r="H19" s="235">
        <f t="shared" si="5"/>
        <v>0</v>
      </c>
      <c r="I19" s="236">
        <f t="shared" si="5"/>
        <v>0</v>
      </c>
      <c r="J19" s="237">
        <f t="shared" si="5"/>
        <v>0</v>
      </c>
    </row>
  </sheetData>
  <sheetProtection/>
  <mergeCells count="8">
    <mergeCell ref="I2:J2"/>
    <mergeCell ref="I1:J1"/>
    <mergeCell ref="A3:A4"/>
    <mergeCell ref="B3:B4"/>
    <mergeCell ref="C3:C4"/>
    <mergeCell ref="D3:D4"/>
    <mergeCell ref="E3:E4"/>
    <mergeCell ref="J3:J4"/>
  </mergeCells>
  <printOptions/>
  <pageMargins left="0.7086614173228347" right="0.7086614173228347" top="0.909375" bottom="0.7480314960629921" header="0.31496062992125984" footer="0.31496062992125984"/>
  <pageSetup horizontalDpi="600" verticalDpi="600" orientation="landscape" paperSize="9" scale="97" r:id="rId1"/>
  <headerFooter alignWithMargins="0">
    <oddHeader>&amp;C&amp;"Times New Roman CE,Félkövér"BONYHÁDVARASD KÖZSÉG ÖNKORMÁNYZATA
2017. ÉVI
TÖBBÉVES KIHATÁSSAL JÁRÓ DÖNTÉSEKBŐL SZÁRMAZÓ KÖTELEZETTSÉGEK CÉLOK SZERINT, ÉVENKÉNTI BONTÁSBAN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5.50390625" style="293" customWidth="1"/>
    <col min="2" max="2" width="36.875" style="293" customWidth="1"/>
    <col min="3" max="8" width="13.875" style="293" customWidth="1"/>
    <col min="9" max="9" width="15.125" style="293" customWidth="1"/>
  </cols>
  <sheetData>
    <row r="1" spans="1:9" ht="37.5" customHeight="1">
      <c r="A1" s="492" t="s">
        <v>415</v>
      </c>
      <c r="B1" s="493"/>
      <c r="C1" s="493"/>
      <c r="D1" s="493"/>
      <c r="E1" s="493"/>
      <c r="F1" s="493"/>
      <c r="G1" s="493"/>
      <c r="H1" s="493"/>
      <c r="I1" s="493"/>
    </row>
    <row r="2" spans="1:9" ht="17.25" customHeight="1">
      <c r="A2" s="291"/>
      <c r="B2" s="292"/>
      <c r="C2" s="292"/>
      <c r="D2" s="292"/>
      <c r="E2" s="292"/>
      <c r="F2" s="292"/>
      <c r="G2" s="292"/>
      <c r="H2" s="292"/>
      <c r="I2" s="292"/>
    </row>
    <row r="3" spans="1:9" ht="37.5" customHeight="1">
      <c r="A3" s="291"/>
      <c r="B3" s="292"/>
      <c r="C3" s="292"/>
      <c r="D3" s="292"/>
      <c r="E3" s="292"/>
      <c r="F3" s="292"/>
      <c r="G3" s="292"/>
      <c r="H3" s="292"/>
      <c r="I3" s="292"/>
    </row>
    <row r="4" spans="8:9" ht="14.25" thickBot="1">
      <c r="H4" s="494" t="s">
        <v>337</v>
      </c>
      <c r="I4" s="495"/>
    </row>
    <row r="5" spans="1:9" ht="13.5" thickBot="1">
      <c r="A5" s="496" t="s">
        <v>0</v>
      </c>
      <c r="B5" s="498" t="s">
        <v>344</v>
      </c>
      <c r="C5" s="500" t="s">
        <v>345</v>
      </c>
      <c r="D5" s="502" t="s">
        <v>346</v>
      </c>
      <c r="E5" s="503"/>
      <c r="F5" s="503"/>
      <c r="G5" s="503"/>
      <c r="H5" s="503"/>
      <c r="I5" s="504" t="s">
        <v>347</v>
      </c>
    </row>
    <row r="6" spans="1:19" ht="24.75" thickBot="1">
      <c r="A6" s="497"/>
      <c r="B6" s="499"/>
      <c r="C6" s="501"/>
      <c r="D6" s="294" t="s">
        <v>348</v>
      </c>
      <c r="E6" s="294" t="s">
        <v>349</v>
      </c>
      <c r="F6" s="294" t="s">
        <v>350</v>
      </c>
      <c r="G6" s="295" t="s">
        <v>351</v>
      </c>
      <c r="H6" s="295" t="s">
        <v>352</v>
      </c>
      <c r="I6" s="505"/>
      <c r="K6" s="492"/>
      <c r="L6" s="493"/>
      <c r="M6" s="493"/>
      <c r="N6" s="493"/>
      <c r="O6" s="493"/>
      <c r="P6" s="493"/>
      <c r="Q6" s="493"/>
      <c r="R6" s="493"/>
      <c r="S6" s="493"/>
    </row>
    <row r="7" spans="1:9" ht="13.5" thickBot="1">
      <c r="A7" s="296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297">
        <v>7</v>
      </c>
      <c r="H7" s="297" t="s">
        <v>353</v>
      </c>
      <c r="I7" s="298" t="s">
        <v>354</v>
      </c>
    </row>
    <row r="8" spans="1:9" ht="12.75">
      <c r="A8" s="506" t="s">
        <v>355</v>
      </c>
      <c r="B8" s="507"/>
      <c r="C8" s="507"/>
      <c r="D8" s="507"/>
      <c r="E8" s="507"/>
      <c r="F8" s="507"/>
      <c r="G8" s="507"/>
      <c r="H8" s="507"/>
      <c r="I8" s="508"/>
    </row>
    <row r="9" spans="1:9" ht="12.75">
      <c r="A9" s="299" t="s">
        <v>2</v>
      </c>
      <c r="B9" s="300" t="s">
        <v>356</v>
      </c>
      <c r="C9" s="301"/>
      <c r="D9" s="301"/>
      <c r="E9" s="301"/>
      <c r="F9" s="301"/>
      <c r="G9" s="302"/>
      <c r="H9" s="303">
        <f aca="true" t="shared" si="0" ref="H9:H15">SUM(D9:G9)</f>
        <v>0</v>
      </c>
      <c r="I9" s="304">
        <f aca="true" t="shared" si="1" ref="I9:I15">C9+H9</f>
        <v>0</v>
      </c>
    </row>
    <row r="10" spans="1:9" ht="22.5">
      <c r="A10" s="299" t="s">
        <v>3</v>
      </c>
      <c r="B10" s="300" t="s">
        <v>357</v>
      </c>
      <c r="C10" s="301"/>
      <c r="D10" s="301"/>
      <c r="E10" s="301"/>
      <c r="F10" s="301"/>
      <c r="G10" s="302"/>
      <c r="H10" s="303">
        <f t="shared" si="0"/>
        <v>0</v>
      </c>
      <c r="I10" s="304">
        <f t="shared" si="1"/>
        <v>0</v>
      </c>
    </row>
    <row r="11" spans="1:9" ht="22.5">
      <c r="A11" s="299" t="s">
        <v>4</v>
      </c>
      <c r="B11" s="300" t="s">
        <v>358</v>
      </c>
      <c r="C11" s="301"/>
      <c r="D11" s="301"/>
      <c r="E11" s="301"/>
      <c r="F11" s="301"/>
      <c r="G11" s="302"/>
      <c r="H11" s="303">
        <f t="shared" si="0"/>
        <v>0</v>
      </c>
      <c r="I11" s="304">
        <f t="shared" si="1"/>
        <v>0</v>
      </c>
    </row>
    <row r="12" spans="1:9" ht="12.75">
      <c r="A12" s="299" t="s">
        <v>5</v>
      </c>
      <c r="B12" s="300" t="s">
        <v>359</v>
      </c>
      <c r="C12" s="301"/>
      <c r="D12" s="301"/>
      <c r="E12" s="301"/>
      <c r="F12" s="301"/>
      <c r="G12" s="302"/>
      <c r="H12" s="303">
        <f t="shared" si="0"/>
        <v>0</v>
      </c>
      <c r="I12" s="304">
        <f t="shared" si="1"/>
        <v>0</v>
      </c>
    </row>
    <row r="13" spans="1:9" ht="22.5">
      <c r="A13" s="299" t="s">
        <v>6</v>
      </c>
      <c r="B13" s="300" t="s">
        <v>360</v>
      </c>
      <c r="C13" s="301"/>
      <c r="D13" s="301"/>
      <c r="E13" s="301"/>
      <c r="F13" s="301"/>
      <c r="G13" s="302"/>
      <c r="H13" s="303">
        <f t="shared" si="0"/>
        <v>0</v>
      </c>
      <c r="I13" s="304">
        <f t="shared" si="1"/>
        <v>0</v>
      </c>
    </row>
    <row r="14" spans="1:9" ht="12.75">
      <c r="A14" s="305" t="s">
        <v>7</v>
      </c>
      <c r="B14" s="306" t="s">
        <v>361</v>
      </c>
      <c r="C14" s="307"/>
      <c r="D14" s="307"/>
      <c r="E14" s="307"/>
      <c r="F14" s="307"/>
      <c r="G14" s="308"/>
      <c r="H14" s="303">
        <f t="shared" si="0"/>
        <v>0</v>
      </c>
      <c r="I14" s="304">
        <f t="shared" si="1"/>
        <v>0</v>
      </c>
    </row>
    <row r="15" spans="1:9" ht="13.5" thickBot="1">
      <c r="A15" s="309" t="s">
        <v>8</v>
      </c>
      <c r="B15" s="310" t="s">
        <v>362</v>
      </c>
      <c r="C15" s="311"/>
      <c r="D15" s="311"/>
      <c r="E15" s="311"/>
      <c r="F15" s="311"/>
      <c r="G15" s="312"/>
      <c r="H15" s="303">
        <f t="shared" si="0"/>
        <v>0</v>
      </c>
      <c r="I15" s="304">
        <f t="shared" si="1"/>
        <v>0</v>
      </c>
    </row>
    <row r="16" spans="1:9" ht="13.5" thickBot="1">
      <c r="A16" s="488" t="s">
        <v>363</v>
      </c>
      <c r="B16" s="489"/>
      <c r="C16" s="313">
        <f aca="true" t="shared" si="2" ref="C16:I16">SUM(C9:C15)</f>
        <v>0</v>
      </c>
      <c r="D16" s="313">
        <f>SUM(D9:D15)</f>
        <v>0</v>
      </c>
      <c r="E16" s="313">
        <f t="shared" si="2"/>
        <v>0</v>
      </c>
      <c r="F16" s="313">
        <f t="shared" si="2"/>
        <v>0</v>
      </c>
      <c r="G16" s="314">
        <f t="shared" si="2"/>
        <v>0</v>
      </c>
      <c r="H16" s="314">
        <f t="shared" si="2"/>
        <v>0</v>
      </c>
      <c r="I16" s="315">
        <f t="shared" si="2"/>
        <v>0</v>
      </c>
    </row>
    <row r="17" spans="1:9" ht="12.75">
      <c r="A17" s="509" t="s">
        <v>364</v>
      </c>
      <c r="B17" s="510"/>
      <c r="C17" s="510"/>
      <c r="D17" s="510"/>
      <c r="E17" s="510"/>
      <c r="F17" s="510"/>
      <c r="G17" s="510"/>
      <c r="H17" s="510"/>
      <c r="I17" s="511"/>
    </row>
    <row r="18" spans="1:9" ht="12.75">
      <c r="A18" s="299" t="s">
        <v>2</v>
      </c>
      <c r="B18" s="300" t="s">
        <v>365</v>
      </c>
      <c r="C18" s="301"/>
      <c r="D18" s="301"/>
      <c r="E18" s="301"/>
      <c r="F18" s="301"/>
      <c r="G18" s="302"/>
      <c r="H18" s="303">
        <f>SUM(D18:G18)</f>
        <v>0</v>
      </c>
      <c r="I18" s="304">
        <f>C18+H18</f>
        <v>0</v>
      </c>
    </row>
    <row r="19" spans="1:9" ht="13.5" thickBot="1">
      <c r="A19" s="309" t="s">
        <v>3</v>
      </c>
      <c r="B19" s="310" t="s">
        <v>362</v>
      </c>
      <c r="C19" s="311"/>
      <c r="D19" s="311"/>
      <c r="E19" s="311"/>
      <c r="F19" s="311"/>
      <c r="G19" s="312"/>
      <c r="H19" s="303">
        <f>SUM(D19:G19)</f>
        <v>0</v>
      </c>
      <c r="I19" s="316">
        <f>C19+H19</f>
        <v>0</v>
      </c>
    </row>
    <row r="20" spans="1:9" ht="13.5" thickBot="1">
      <c r="A20" s="488" t="s">
        <v>366</v>
      </c>
      <c r="B20" s="489"/>
      <c r="C20" s="313">
        <f aca="true" t="shared" si="3" ref="C20:I20">SUM(C18:C19)</f>
        <v>0</v>
      </c>
      <c r="D20" s="313">
        <f t="shared" si="3"/>
        <v>0</v>
      </c>
      <c r="E20" s="313">
        <f t="shared" si="3"/>
        <v>0</v>
      </c>
      <c r="F20" s="313">
        <f t="shared" si="3"/>
        <v>0</v>
      </c>
      <c r="G20" s="314">
        <f t="shared" si="3"/>
        <v>0</v>
      </c>
      <c r="H20" s="314">
        <f t="shared" si="3"/>
        <v>0</v>
      </c>
      <c r="I20" s="315">
        <f t="shared" si="3"/>
        <v>0</v>
      </c>
    </row>
    <row r="21" spans="1:9" ht="13.5" thickBot="1">
      <c r="A21" s="490" t="s">
        <v>367</v>
      </c>
      <c r="B21" s="491"/>
      <c r="C21" s="317">
        <f aca="true" t="shared" si="4" ref="C21:I21">C16+C20</f>
        <v>0</v>
      </c>
      <c r="D21" s="317">
        <f t="shared" si="4"/>
        <v>0</v>
      </c>
      <c r="E21" s="317">
        <f t="shared" si="4"/>
        <v>0</v>
      </c>
      <c r="F21" s="317">
        <f t="shared" si="4"/>
        <v>0</v>
      </c>
      <c r="G21" s="317">
        <f t="shared" si="4"/>
        <v>0</v>
      </c>
      <c r="H21" s="317">
        <f t="shared" si="4"/>
        <v>0</v>
      </c>
      <c r="I21" s="315">
        <f t="shared" si="4"/>
        <v>0</v>
      </c>
    </row>
  </sheetData>
  <sheetProtection/>
  <mergeCells count="13">
    <mergeCell ref="K6:S6"/>
    <mergeCell ref="A8:I8"/>
    <mergeCell ref="A16:B16"/>
    <mergeCell ref="A17:I17"/>
    <mergeCell ref="A20:B20"/>
    <mergeCell ref="A21:B21"/>
    <mergeCell ref="A1:I1"/>
    <mergeCell ref="H4:I4"/>
    <mergeCell ref="A5:A6"/>
    <mergeCell ref="B5:B6"/>
    <mergeCell ref="C5:C6"/>
    <mergeCell ref="D5:H5"/>
    <mergeCell ref="I5:I6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&amp;C&amp;"Times New Roman CE,Félkövér"BONYHÁDVARASD KÖZSÉG ÖNKORMÁNYZAT
2017. ÉVI KÖLTSÉGVETÉS&amp;R&amp;"Times New Roman CE,Félkövér"9.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Kőrjegyzőség Mőcsény</cp:lastModifiedBy>
  <cp:lastPrinted>2018-06-04T07:19:18Z</cp:lastPrinted>
  <dcterms:created xsi:type="dcterms:W3CDTF">1999-10-30T10:30:45Z</dcterms:created>
  <dcterms:modified xsi:type="dcterms:W3CDTF">2018-06-04T10:20:53Z</dcterms:modified>
  <cp:category/>
  <cp:version/>
  <cp:contentType/>
  <cp:contentStatus/>
</cp:coreProperties>
</file>