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F40" i="1"/>
  <c r="E40" i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F25" i="1"/>
  <c r="E25" i="1"/>
  <c r="E24" i="1"/>
  <c r="C24" i="1"/>
  <c r="C21" i="1" s="1"/>
  <c r="F21" i="1" s="1"/>
  <c r="E23" i="1"/>
  <c r="F23" i="1" s="1"/>
  <c r="E22" i="1"/>
  <c r="F22" i="1" s="1"/>
  <c r="E21" i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F14" i="1" s="1"/>
  <c r="E13" i="1"/>
  <c r="F13" i="1" s="1"/>
  <c r="E12" i="1"/>
  <c r="F12" i="1" s="1"/>
  <c r="E11" i="1"/>
  <c r="C11" i="1"/>
  <c r="F11" i="1" s="1"/>
  <c r="F10" i="1"/>
  <c r="E10" i="1"/>
  <c r="E9" i="1"/>
  <c r="C9" i="1"/>
  <c r="C38" i="1" s="1"/>
  <c r="A1" i="1"/>
  <c r="F38" i="1" l="1"/>
  <c r="C43" i="1"/>
  <c r="F43" i="1" s="1"/>
  <c r="C59" i="1"/>
  <c r="F59" i="1" s="1"/>
  <c r="F47" i="1"/>
  <c r="F9" i="1"/>
  <c r="F24" i="1"/>
  <c r="F48" i="1"/>
  <c r="F54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<sst xmlns="http://schemas.openxmlformats.org/spreadsheetml/2006/main" count="113" uniqueCount="99">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</sst>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3657850</v>
          </cell>
        </row>
        <row r="10">
          <cell r="C10">
            <v>20000</v>
          </cell>
        </row>
        <row r="11">
          <cell r="C11">
            <v>2887400</v>
          </cell>
        </row>
        <row r="12">
          <cell r="C12">
            <v>5000</v>
          </cell>
        </row>
        <row r="15">
          <cell r="C15">
            <v>65450</v>
          </cell>
        </row>
        <row r="16">
          <cell r="C16">
            <v>680000</v>
          </cell>
        </row>
        <row r="21">
          <cell r="C21">
            <v>11386785</v>
          </cell>
        </row>
        <row r="24">
          <cell r="C24">
            <v>11386785</v>
          </cell>
        </row>
        <row r="25">
          <cell r="C25">
            <v>11259187</v>
          </cell>
        </row>
        <row r="27">
          <cell r="C27">
            <v>249830</v>
          </cell>
        </row>
        <row r="30">
          <cell r="C30">
            <v>249830</v>
          </cell>
        </row>
        <row r="32">
          <cell r="C32">
            <v>0</v>
          </cell>
        </row>
        <row r="38">
          <cell r="C38">
            <v>15294465</v>
          </cell>
        </row>
        <row r="39">
          <cell r="C39">
            <v>85938828</v>
          </cell>
        </row>
        <row r="40">
          <cell r="C40">
            <v>490516</v>
          </cell>
        </row>
        <row r="42">
          <cell r="C42">
            <v>85448312</v>
          </cell>
        </row>
        <row r="43">
          <cell r="C43">
            <v>101233293</v>
          </cell>
        </row>
        <row r="47">
          <cell r="C47">
            <v>97137160</v>
          </cell>
        </row>
        <row r="48">
          <cell r="C48">
            <v>50856115</v>
          </cell>
        </row>
        <row r="49">
          <cell r="C49">
            <v>8876975</v>
          </cell>
        </row>
        <row r="50">
          <cell r="C50">
            <v>37401570</v>
          </cell>
        </row>
        <row r="52">
          <cell r="C52">
            <v>2500</v>
          </cell>
        </row>
        <row r="53">
          <cell r="C53">
            <v>4324583</v>
          </cell>
        </row>
        <row r="54">
          <cell r="C54">
            <v>4324583</v>
          </cell>
        </row>
        <row r="59">
          <cell r="C59">
            <v>101461743</v>
          </cell>
        </row>
        <row r="61">
          <cell r="C61">
            <v>18.75</v>
          </cell>
        </row>
      </sheetData>
      <sheetData sheetId="33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B11" sqref="B11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3 / 2021. ( 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4813550</v>
      </c>
      <c r="E9" s="33">
        <f>'[1]9.4.1. sz. mell EKIK'!C9+'[1]9.4.2. sz. mell EKIK'!C9</f>
        <v>4813550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11297400-7500000</f>
        <v>3797400</v>
      </c>
      <c r="E11" s="33">
        <f>'[1]9.4.1. sz. mell EKIK'!C11+'[1]9.4.2. sz. mell EKIK'!C11</f>
        <v>3797400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1526150-1215000</f>
        <v>311150</v>
      </c>
      <c r="E15" s="33">
        <f>'[1]9.4.1. sz. mell EKIK'!C15+'[1]9.4.2. sz. mell EKIK'!C15</f>
        <v>311150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11386785</v>
      </c>
      <c r="E21" s="33">
        <f>'[1]9.4.1. sz. mell EKIK'!C21+'[1]9.4.2. sz. mell EKIK'!C21</f>
        <v>11386785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f>11259187+127598</f>
        <v>11386785</v>
      </c>
      <c r="E24" s="33">
        <f>'[1]9.4.1. sz. mell EKIK'!C24+'[1]9.4.2. sz. mell EKIK'!C24</f>
        <v>11386785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249830</v>
      </c>
      <c r="E27" s="33">
        <f>'[1]9.4.1. sz. mell EKIK'!C27+'[1]9.4.2. sz. mell EKIK'!C27</f>
        <v>249830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39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39">
        <v>249830</v>
      </c>
      <c r="E30" s="33">
        <f>'[1]9.4.1. sz. mell EKIK'!C30+'[1]9.4.2. sz. mell EKIK'!C30</f>
        <v>249830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/>
      <c r="E31" s="33">
        <f>'[1]9.4.1. sz. mell EKIK'!C31+'[1]9.4.2. sz. mell EKIK'!C31</f>
        <v>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16450165</v>
      </c>
      <c r="E38" s="33">
        <f>'[1]9.4.1. sz. mell EKIK'!C38+'[1]9.4.2. sz. mell EKIK'!C38</f>
        <v>16450165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85938828</v>
      </c>
      <c r="E39" s="33">
        <f>'[1]9.4.1. sz. mell EKIK'!C39+'[1]9.4.2. sz. mell EKIK'!C39</f>
        <v>85938828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8">
        <f>93181485+727000+272786+249830-249830+335000-9425959+358000</f>
        <v>85448312</v>
      </c>
      <c r="E42" s="33">
        <f>'[1]9.4.1. sz. mell EKIK'!C42+'[1]9.4.2. sz. mell EKIK'!C42</f>
        <v>85448312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9" t="s">
        <v>82</v>
      </c>
      <c r="C43" s="60">
        <f>+C38+C39</f>
        <v>102388993</v>
      </c>
      <c r="E43" s="33">
        <f>'[1]9.4.1. sz. mell EKIK'!C43+'[1]9.4.2. sz. mell EKIK'!C43</f>
        <v>102388993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'[1]9.4.1. sz. mell EKIK'!C45+'[1]9.4.2. sz. mell EKIK'!C45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98064410</v>
      </c>
      <c r="E47" s="33">
        <f>'[1]9.4.1. sz. mell EKIK'!C47+'[1]9.4.2. sz. mell EKIK'!C47</f>
        <v>98064410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1">
        <f>55350452-294482+294482-4494337</f>
        <v>50856115</v>
      </c>
      <c r="E48" s="33">
        <f>'[1]9.4.1. sz. mell EKIK'!C48+'[1]9.4.2. sz. mell EKIK'!C48</f>
        <v>50856115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9898597-1021622</f>
        <v>8876975</v>
      </c>
      <c r="E49" s="33">
        <f>'[1]9.4.1. sz. mell EKIK'!C49+'[1]9.4.2. sz. mell EKIK'!C49</f>
        <v>8876975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0">
        <f>50681034+272786-8715000-3910000</f>
        <v>38328820</v>
      </c>
      <c r="E50" s="33">
        <f>'[1]9.4.1. sz. mell EKIK'!C50+'[1]9.4.2. sz. mell EKIK'!C50</f>
        <v>38328820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69" customFormat="1" ht="12" customHeight="1" thickBot="1" x14ac:dyDescent="0.25">
      <c r="A53" s="46" t="s">
        <v>38</v>
      </c>
      <c r="B53" s="47" t="s">
        <v>90</v>
      </c>
      <c r="C53" s="31">
        <f>SUM(C54:C56)</f>
        <v>4324583</v>
      </c>
      <c r="E53" s="33">
        <f>'[1]9.4.1. sz. mell EKIK'!C53+'[1]9.4.2. sz. mell EKIK'!C53</f>
        <v>4324583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1">
        <f>2527155+727000+127598+249830+335000+358000</f>
        <v>4324583</v>
      </c>
      <c r="E54" s="33">
        <f>'[1]9.4.1. sz. mell EKIK'!C54+'[1]9.4.2. sz. mell EKIK'!C54</f>
        <v>4324583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72" t="s">
        <v>96</v>
      </c>
      <c r="C59" s="73">
        <f>+C47+C53+C58</f>
        <v>102388993</v>
      </c>
      <c r="E59" s="33">
        <f>'[1]9.4.1. sz. mell EKIK'!C59+'[1]9.4.2. sz. mell EKIK'!C59</f>
        <v>102388993</v>
      </c>
      <c r="F59" s="33">
        <f t="shared" si="0"/>
        <v>0</v>
      </c>
    </row>
    <row r="60" spans="1:6" ht="14.25" customHeight="1" thickBot="1" x14ac:dyDescent="0.25">
      <c r="C60" s="75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9" t="s">
        <v>98</v>
      </c>
      <c r="B62" s="80"/>
      <c r="C62" s="81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2021-03-03T12:22:44Z</dcterms:created>
  <dcterms:modified xsi:type="dcterms:W3CDTF">2021-03-03T12:22:44Z</dcterms:modified>
</cp:coreProperties>
</file>