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73" activeTab="17"/>
  </bookViews>
  <sheets>
    <sheet name="1. Címrend" sheetId="1" r:id="rId1"/>
    <sheet name="2. bevételek ei. szerint" sheetId="2" r:id="rId2"/>
    <sheet name="3. kiadások ei. szerint" sheetId="3" r:id="rId3"/>
    <sheet name="4. bevételek fel. szerint" sheetId="4" r:id="rId4"/>
    <sheet name="5. kiadások fel. szerint" sheetId="5" r:id="rId5"/>
    <sheet name="6. PMH" sheetId="6" r:id="rId6"/>
    <sheet name="7. Óvoda" sheetId="7" r:id="rId7"/>
    <sheet name="8. Önkormányzat" sheetId="8" r:id="rId8"/>
    <sheet name="9. működési mérleg" sheetId="9" r:id="rId9"/>
    <sheet name="10. felhalmozási mérleg" sheetId="10" r:id="rId10"/>
    <sheet name="11. ktg.-vetési maradvány" sheetId="11" r:id="rId11"/>
    <sheet name="12. finansz. c. pü.-i műveletek" sheetId="12" r:id="rId12"/>
    <sheet name="13. beruházások, felújítás" sheetId="13" r:id="rId13"/>
    <sheet name="14. stab. tv. 3. § (1)" sheetId="14" r:id="rId14"/>
    <sheet name="15. stab. tv. 45. § (1)" sheetId="15" r:id="rId15"/>
    <sheet name="16. eu projekt" sheetId="16" r:id="rId16"/>
    <sheet name="17. céltartalék" sheetId="17" r:id="rId17"/>
    <sheet name="18. többéves" sheetId="18" r:id="rId18"/>
    <sheet name="19. pénzeszk. változása" sheetId="19" r:id="rId19"/>
    <sheet name="20. közvetett támogatás" sheetId="20" r:id="rId20"/>
    <sheet name="21. lakoss.szolg.tám" sheetId="21" r:id="rId21"/>
    <sheet name="22. mérleg" sheetId="22" r:id="rId22"/>
    <sheet name="23. adósságállomány" sheetId="23" r:id="rId23"/>
    <sheet name="24. vagyonkimutatás" sheetId="24" r:id="rId24"/>
    <sheet name="25. részesedések" sheetId="25" r:id="rId25"/>
  </sheets>
  <definedNames/>
  <calcPr fullCalcOnLoad="1"/>
</workbook>
</file>

<file path=xl/sharedStrings.xml><?xml version="1.0" encoding="utf-8"?>
<sst xmlns="http://schemas.openxmlformats.org/spreadsheetml/2006/main" count="1382" uniqueCount="523">
  <si>
    <t>1. számú melléklet</t>
  </si>
  <si>
    <t>a(z) 5/2015. (IV.24.) önkormányzati rendelethez</t>
  </si>
  <si>
    <t>Balatonfenyves Község Önkormányzatának</t>
  </si>
  <si>
    <t>Címrendje</t>
  </si>
  <si>
    <t>Az önkormányzat költségvetési szervei</t>
  </si>
  <si>
    <t>1.  Balatonfenyvesi Polgármesteri Hivatal</t>
  </si>
  <si>
    <t>2.  Kisfenyő Óvoda</t>
  </si>
  <si>
    <t>Az önkormányzat költségvetésében szereplő nem intézményi kiadások</t>
  </si>
  <si>
    <t>2. számú melléklet</t>
  </si>
  <si>
    <t xml:space="preserve">Balatonfenyves Község Önkormányzatának </t>
  </si>
  <si>
    <t>és költségvetési szerveinek bevételi előirányzatainak teljesítése</t>
  </si>
  <si>
    <t>e Ft-ban</t>
  </si>
  <si>
    <t>Megnevezés</t>
  </si>
  <si>
    <t>Eredeti előirányzat</t>
  </si>
  <si>
    <t>Módosított előirányzat</t>
  </si>
  <si>
    <t>Teljesítés</t>
  </si>
  <si>
    <t>%-os teljesülés</t>
  </si>
  <si>
    <t>I. Működési bevételek</t>
  </si>
  <si>
    <t>1. Működési célú támogatás államháztartáson belülről</t>
  </si>
  <si>
    <t>Önkormányzatok működési támogatásai</t>
  </si>
  <si>
    <t>Elvonások és befizetések bevételei</t>
  </si>
  <si>
    <t>Garancia- és kezességvállalásból származó megtérülések áh.-on belülről</t>
  </si>
  <si>
    <t>Visszatérítendő támogatások, kölcsönök visszatérülése áh.-on belülről</t>
  </si>
  <si>
    <t>Visszatérítendő támogatások, kölcsönök igénybevétele áh.-on belülről</t>
  </si>
  <si>
    <t>Egyéb működési célú támogatások bevételei államháztartáson belülről</t>
  </si>
  <si>
    <t>2. Közhatalmi bevételek</t>
  </si>
  <si>
    <t>Jövedelemadók</t>
  </si>
  <si>
    <t>Szociális hozzájárulási adó és járulékok</t>
  </si>
  <si>
    <t>Bérhez és foglalkoztatáshoz kapcsolódó adók</t>
  </si>
  <si>
    <t>Vagyoni típusú adók</t>
  </si>
  <si>
    <t>Termékek és szolgáltatások adói</t>
  </si>
  <si>
    <t>Egyéb közhatalmi bevételek</t>
  </si>
  <si>
    <t>3. Működési bevételek</t>
  </si>
  <si>
    <t>Készletértékesítés ellenértéke</t>
  </si>
  <si>
    <t>-</t>
  </si>
  <si>
    <t>Szolgáltatások ellenértéke</t>
  </si>
  <si>
    <t>Közvetített szolgáltatások ellenértéke</t>
  </si>
  <si>
    <t>Tulajdonosi bevételek</t>
  </si>
  <si>
    <t>Ellátási díjak</t>
  </si>
  <si>
    <t>Kiszámlázott általános forgalmi adó</t>
  </si>
  <si>
    <t>Általános forgalmi adó visszatérítése</t>
  </si>
  <si>
    <t>Kamatbevételek</t>
  </si>
  <si>
    <t>Egyéb pénzügyi műveletek bevételei</t>
  </si>
  <si>
    <t>Egyéb működési bevételek</t>
  </si>
  <si>
    <t>4. Működési célú átvett pénzeszközök</t>
  </si>
  <si>
    <t>Garancia- és kezességvállalásból származó megtérülések áh.-on kívülről</t>
  </si>
  <si>
    <t>Visszatérítendő támogatások, kölcsönök visszatérülése áh.-on kívülről</t>
  </si>
  <si>
    <t>Egyéb működési célú átvett pénzeszközök</t>
  </si>
  <si>
    <t>II. Felhalmozási bevételek</t>
  </si>
  <si>
    <t>1. Felhalmozási célú támogatások államháztartáson belülről</t>
  </si>
  <si>
    <t>Felhalmozási célú önkormányzati támogatások</t>
  </si>
  <si>
    <t>Egyéb felhalmozási célú támogatások bevételei államháztartáson belülről</t>
  </si>
  <si>
    <t>2. Felhalmozási bevétel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</si>
  <si>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</si>
  <si>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</si>
  <si>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</si>
  <si>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</si>
  <si>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</si>
  <si>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3. Felhalmozási célú átvett pénzeszköz</t>
  </si>
  <si>
    <t>Egyéb felhalmozási célú átvett pénzeszközök</t>
  </si>
  <si>
    <t>KÖLTSÉGVETÉSI BEVÉTELEK ÖSSZESEN (I.+II.):</t>
  </si>
  <si>
    <t>III. Előző évi költségvetési maradvány, valamint a vállalkozási maradvány alaptevékenység ellátására történő</t>
  </si>
  <si>
    <t xml:space="preserve">          - működési célú igénybevétele</t>
  </si>
  <si>
    <t xml:space="preserve">          - felhalmozási célú igénybevétele</t>
  </si>
  <si>
    <t>IV. Finanszírozási célú pénzügyi műveletek bevételei</t>
  </si>
  <si>
    <t>Működési célú pénzügyi műveletek bevételei</t>
  </si>
  <si>
    <t>Hitel-, kölcsönfelvétel államháztartáson kívülről</t>
  </si>
  <si>
    <t>Belföldi értékpapírok bevételei</t>
  </si>
  <si>
    <t>Államháztartáson belüli megelőlegezések</t>
  </si>
  <si>
    <t>Államháztartáson belüli megelőlegezések törlesztése</t>
  </si>
  <si>
    <t>Irányító szervi támogatás</t>
  </si>
  <si>
    <t>Betétek megszüntetése</t>
  </si>
  <si>
    <t>Külföldi finanszírozás bevételei</t>
  </si>
  <si>
    <t>Adóssághoz nem kapcsolódó származékos ügyletek bevételei</t>
  </si>
  <si>
    <t>Felhalmozási célú pénzügyi műveletek bevételei</t>
  </si>
  <si>
    <t>BEVÉTELEK MINDÖSSZESEN (I.+II.+III.+IV.):</t>
  </si>
  <si>
    <t>3. számú melléklet</t>
  </si>
  <si>
    <t>és költségvetési szerveinek kiadási előirányzatainak teljesítése</t>
  </si>
  <si>
    <t>I. Működési kiadások</t>
  </si>
  <si>
    <t>Személyi juttatások</t>
  </si>
  <si>
    <t>Munkaadót terhelő járulékok és szociális hozzájárulási adó</t>
  </si>
  <si>
    <t>Dologi kiadások</t>
  </si>
  <si>
    <t>Ellátottak pénzbeli juttatásai</t>
  </si>
  <si>
    <t>Egyéb működéi célú kiadások</t>
  </si>
  <si>
    <t>II. Felhalmozási kiadások</t>
  </si>
  <si>
    <t>Beruházások</t>
  </si>
  <si>
    <t>Felújítások</t>
  </si>
  <si>
    <t>Egyéb felhalmozási célú kiadások</t>
  </si>
  <si>
    <t>KÖLTSÉGVETÉSI KIADÁSOK ÖSSZESEN (I.+II.):</t>
  </si>
  <si>
    <t>III. Finanszírozási célú pénzügyi műveletek kiadásai</t>
  </si>
  <si>
    <t>Működési célú műveletek kiadásai</t>
  </si>
  <si>
    <t>Belföldi finanszírozás kiadásai</t>
  </si>
  <si>
    <t>Külföldi finanszírozás kiadásai</t>
  </si>
  <si>
    <t>Adóssághoz nem kapcsolódó származékos ügyletek kiadásai</t>
  </si>
  <si>
    <t>Felhalmozási célú műveletek kiadásai</t>
  </si>
  <si>
    <t>KIADÁSOK MINDÖSSZESEN (I.+II.+III.):</t>
  </si>
  <si>
    <t>4. számú melléklet</t>
  </si>
  <si>
    <t>kötelező, önként vállalt és állami (államigazgatási) feladatok szerint</t>
  </si>
  <si>
    <t>Kötelező feladatok</t>
  </si>
  <si>
    <t>Önként vállalt feladatok</t>
  </si>
  <si>
    <t>Állam-igazgatási feladatok</t>
  </si>
  <si>
    <t>5. számú melléklet</t>
  </si>
  <si>
    <t>6. számú melléklet</t>
  </si>
  <si>
    <t>Balatonfenyves Község Önkormányzatának irányítása alá tartozó</t>
  </si>
  <si>
    <t>Balatonfenyvesi Polgármesteri Hivatal</t>
  </si>
  <si>
    <t>költségvetési szerv bevételei és kiadásai,</t>
  </si>
  <si>
    <t>valamint engedélyezett létszámkerete</t>
  </si>
  <si>
    <t>4. Működési célú átvett pénzeszköz</t>
  </si>
  <si>
    <t>fő</t>
  </si>
  <si>
    <t>Éves engedélyezett létszámkeret:</t>
  </si>
  <si>
    <t>ebből:</t>
  </si>
  <si>
    <t>Köztisztviselő</t>
  </si>
  <si>
    <t>Közalkalmazott</t>
  </si>
  <si>
    <t>Munka törvénykönyve hatálya alá tartozó</t>
  </si>
  <si>
    <t>Közfoglalkoztatott</t>
  </si>
  <si>
    <t>IFA hatósági ellenőr</t>
  </si>
  <si>
    <t>7. számú melléklet</t>
  </si>
  <si>
    <t>Kisfenyő Óvoda</t>
  </si>
  <si>
    <t>8. számú melléklet</t>
  </si>
  <si>
    <t>bevételei és kiadásai,</t>
  </si>
  <si>
    <t>9. számú melléklet</t>
  </si>
  <si>
    <t>és költségvetési szerveinek</t>
  </si>
  <si>
    <t>működési célú bevételei és kiadásai összevont mérlege</t>
  </si>
  <si>
    <t>Sor-
szám</t>
  </si>
  <si>
    <t>Bevételek</t>
  </si>
  <si>
    <t>Kiadások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</si>
  <si>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</si>
  <si>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</si>
  <si>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</si>
  <si>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</si>
  <si>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</si>
  <si>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</si>
  <si>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</si>
  <si>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</si>
  <si>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</si>
  <si>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Működési célú támogatások államháztartáson belülről</t>
  </si>
  <si>
    <t>Közhatalmi bevételek</t>
  </si>
  <si>
    <t>Munkaadókat terhelő járulék és szociális hozzájárulási adó</t>
  </si>
  <si>
    <t>Működési bevételek</t>
  </si>
  <si>
    <t>Működési célú átvett pénzeszközök</t>
  </si>
  <si>
    <t>Egyéb működési célú kiadások</t>
  </si>
  <si>
    <t>Költségvetési bevételek összesen (1.+...+4.):</t>
  </si>
  <si>
    <t>Költségvetési kiadások összesen (1.+...+5.):</t>
  </si>
  <si>
    <t>Hitel-, kölcsöntörlesztés államháztartáson kívülre</t>
  </si>
  <si>
    <t>Belföldi értékpapírok kiadásai</t>
  </si>
  <si>
    <t>Maradvány igénybevétele</t>
  </si>
  <si>
    <t>Államháztartáson belüli megelőlegezések folyósítása</t>
  </si>
  <si>
    <t>10.</t>
  </si>
  <si>
    <t>Államháztartáson belüli megelőlegezések visszafizetése</t>
  </si>
  <si>
    <t>11.</t>
  </si>
  <si>
    <t>Irányító szervi támogatás folyósítása</t>
  </si>
  <si>
    <t>12.</t>
  </si>
  <si>
    <t>Pénzeszközök betétként elhelyezése</t>
  </si>
  <si>
    <t>13.</t>
  </si>
  <si>
    <t>Pénzügyi lízing kiadásai</t>
  </si>
  <si>
    <t>14.</t>
  </si>
  <si>
    <t>15.</t>
  </si>
  <si>
    <t>16.</t>
  </si>
  <si>
    <t>Finanszírozási bevételek összesen (7.+…+15.):</t>
  </si>
  <si>
    <t>Finanszírozási kiadások összesen (7.+…+15.):</t>
  </si>
  <si>
    <t>17.</t>
  </si>
  <si>
    <t>BEVÉTELEK ÖSSZESEN (6.+16.):</t>
  </si>
  <si>
    <t>KIADÁSOK ÖSSZESEN (6.+16.):</t>
  </si>
  <si>
    <t>18.</t>
  </si>
  <si>
    <t>Költségvetési hiány:</t>
  </si>
  <si>
    <t>Költségvetési többlet:</t>
  </si>
  <si>
    <t>10. számú melléklet</t>
  </si>
  <si>
    <t>felhalmozási célú bevételei és kiadásai összevont mérlege</t>
  </si>
  <si>
    <t>Felhalmozási célú támogatások államháztartáson belülről</t>
  </si>
  <si>
    <t>Felhalmozási bevételek</t>
  </si>
  <si>
    <t>Felhalmozási célú átvett pénzeszközök</t>
  </si>
  <si>
    <t>Költségvetési bevételek összesen (1.+2.+3.):</t>
  </si>
  <si>
    <t>Költségvetési kiadások összesen (1.+2.+3.):</t>
  </si>
  <si>
    <t>Finanszírozási bevételek összesen (5.+…+13.):</t>
  </si>
  <si>
    <t>Finanszírozási kiadások összesen (5.+…+13.):</t>
  </si>
  <si>
    <t>BEVÉTELEK ÖSSZESEN (4.+14.):</t>
  </si>
  <si>
    <t>KIADÁSOK ÖSSZESEN (4.+14.):</t>
  </si>
  <si>
    <t>11. számú melléklet</t>
  </si>
  <si>
    <t>A költségvetési hiány belső finanszírozására szolgáló</t>
  </si>
  <si>
    <t>előző évek költségvetési maradványának igénybevétele</t>
  </si>
  <si>
    <t>Működési cél</t>
  </si>
  <si>
    <t>Felhalmozási cél</t>
  </si>
  <si>
    <t>Összesen:</t>
  </si>
  <si>
    <t>12. számú melléklet</t>
  </si>
  <si>
    <r>
      <t>A költségvetési hiány külső finanszírozására vagy</t>
    </r>
    <r>
      <rPr>
        <sz val="10"/>
        <rFont val="Arial"/>
        <family val="2"/>
      </rPr>
      <t xml:space="preserve"> </t>
    </r>
  </si>
  <si>
    <t>a költségvetési többlet felhasználására szolgáló</t>
  </si>
  <si>
    <t>finanszírozási célú pénzügyi műveletek</t>
  </si>
  <si>
    <t>Összesen</t>
  </si>
  <si>
    <t>értékpapír kibocsátása, értékesítése</t>
  </si>
  <si>
    <t>hitel, kölcsön felvétele</t>
  </si>
  <si>
    <t>áh.-on belüli megelőlegezések bev.</t>
  </si>
  <si>
    <t>betéti műveletek bevételei</t>
  </si>
  <si>
    <t>származékos ügyletek bevételei</t>
  </si>
  <si>
    <t>értékpapír vásárlása, visszavásárlása</t>
  </si>
  <si>
    <t>hitel, kölcsön törlesztése</t>
  </si>
  <si>
    <t>áh.-on belüli megelőlegezések kiad.</t>
  </si>
  <si>
    <t>betéti műveletek kiadásai</t>
  </si>
  <si>
    <t>pénzügyi lízing</t>
  </si>
  <si>
    <t>származékos ügyletek kiadásai</t>
  </si>
  <si>
    <t>13. számú melléklet</t>
  </si>
  <si>
    <t xml:space="preserve">Balatonfenyves Község Önkormányzatának és költségvetési szerveinek </t>
  </si>
  <si>
    <t>beruházási és felújítási kiadásai célonként</t>
  </si>
  <si>
    <t xml:space="preserve">e Ft-ban </t>
  </si>
  <si>
    <t>Sorszám</t>
  </si>
  <si>
    <t>Beruházási cél megnevezése</t>
  </si>
  <si>
    <t>szoftver beszerzés - E-kata rendszer</t>
  </si>
  <si>
    <t>kismotor - közterlet felügyelő</t>
  </si>
  <si>
    <t>kisértékű tárgyi eszközök beszerzése</t>
  </si>
  <si>
    <t>2 db notebook beszerzése</t>
  </si>
  <si>
    <t>játékok telepítése óvoda udvarra</t>
  </si>
  <si>
    <t>zuhanyzótelepítés óvoda udvarra</t>
  </si>
  <si>
    <t>2 db buszváró építése</t>
  </si>
  <si>
    <t>térfigyelő kamerarendszer telepítése</t>
  </si>
  <si>
    <t>járdaépítés - Kölcsey utca</t>
  </si>
  <si>
    <t>klíma beszerzés - könyvtár</t>
  </si>
  <si>
    <t>aszfaltozás</t>
  </si>
  <si>
    <t>járdaépítés</t>
  </si>
  <si>
    <t>világítás kiépítése - Fenyves-alsó üzletház</t>
  </si>
  <si>
    <t>fitness gépek telepítése - Központi strand</t>
  </si>
  <si>
    <t>traktor pótkocsi</t>
  </si>
  <si>
    <t>fülke és tolólap Trigone traktorhoz</t>
  </si>
  <si>
    <t>urnafal bővítés</t>
  </si>
  <si>
    <t>Úttörő utcai csapadékvíz elvezető rendszer csatlakozásának kiépítése Rigó csatornára</t>
  </si>
  <si>
    <t>járdaépítés, parkoló kialakítása - Fenyves-alsó</t>
  </si>
  <si>
    <t>járdaépítés - Fenyves u. 43. (1250/2 hrsz.) előtt</t>
  </si>
  <si>
    <t>Rotthenberger csőgörény beszerzése</t>
  </si>
  <si>
    <t>virágágyás építés - Géza park</t>
  </si>
  <si>
    <t>strandi zuhanyzók cseréje</t>
  </si>
  <si>
    <t>játékok telepítése iskola udvarra</t>
  </si>
  <si>
    <t>19.</t>
  </si>
  <si>
    <t>sportcsarnok parketta lakkozása</t>
  </si>
  <si>
    <t>20.</t>
  </si>
  <si>
    <t>játszótér építés</t>
  </si>
  <si>
    <t>21.</t>
  </si>
  <si>
    <t>imremajori ivóvízminőség javítása</t>
  </si>
  <si>
    <t>22.</t>
  </si>
  <si>
    <t>településrendezési terv</t>
  </si>
  <si>
    <t>23.</t>
  </si>
  <si>
    <t>24.</t>
  </si>
  <si>
    <t>25.</t>
  </si>
  <si>
    <t>parti sétány kialakítás pályázat önrész</t>
  </si>
  <si>
    <t>26.</t>
  </si>
  <si>
    <t>képviselőknek notebook beszerzése</t>
  </si>
  <si>
    <t>27.</t>
  </si>
  <si>
    <t>Vachott Sándor u. csapadékvíz elvezetés</t>
  </si>
  <si>
    <t>28.</t>
  </si>
  <si>
    <t>térfigyelő kamerák óvodához és iskolához</t>
  </si>
  <si>
    <t>29.</t>
  </si>
  <si>
    <t>Siotour építmény beszerzése</t>
  </si>
  <si>
    <t>Balatonfenyves Község Önkormányzata</t>
  </si>
  <si>
    <t>MINDÖSSZESEN:</t>
  </si>
  <si>
    <t>- 2. oldal -</t>
  </si>
  <si>
    <t>Felújítási cél megnevezése</t>
  </si>
  <si>
    <t>irodák padlóburkolat cseréje</t>
  </si>
  <si>
    <t>térburkolat csere PMH körül</t>
  </si>
  <si>
    <t>pénzügyi iroda mosdó felújítás</t>
  </si>
  <si>
    <t>vizesblokk felújítás - mozi</t>
  </si>
  <si>
    <t>szolgálati lakás felújítása</t>
  </si>
  <si>
    <t>ravatalozó felújítás</t>
  </si>
  <si>
    <t>egészségház energiaracionalizálás önrész</t>
  </si>
  <si>
    <t>óvoda energiaracionalizálás</t>
  </si>
  <si>
    <t>óvoda felújítás BM pályázat önrész</t>
  </si>
  <si>
    <t>hivatali épületfelújítás pótmunka</t>
  </si>
  <si>
    <t>óvodaépület felújítása</t>
  </si>
  <si>
    <t>14. számú melléklet</t>
  </si>
  <si>
    <t>Balatonfenyves Község Önkormányzatának azon fejlesztési céljai,</t>
  </si>
  <si>
    <t>melyek megvalósításához adósságot keletkeztető ügylet megkötése szükséges</t>
  </si>
  <si>
    <t>Az adósságot keletkeztető ügylet megnevezése</t>
  </si>
  <si>
    <t>Fejlesztés cél megnevezése</t>
  </si>
  <si>
    <t>hitel, kölcsön felvétele, átvállalása a folyósítás, átvállalás napjától a végtörlesztés napjáig, és annak aktuális tőketartozása</t>
  </si>
  <si>
    <t>a számvitelről szóló törvény szerinti hitelviszonyt meg-testesítő értékpapír forgalomba hozatala a forgalomba hozatal napjától a beváltás napjáig</t>
  </si>
  <si>
    <t>váltó kibocsátása a kibocsátás napjától a beváltás napjáig</t>
  </si>
  <si>
    <t>az Szt. szerint pénzügyi lízing lízingbevevői félként történő megkötése a lízing futamideje alatt</t>
  </si>
  <si>
    <t>a visszavásárlási kötelezettség kikötésével megkötött adásvételi szerződés eladói félként történő megkötése
– ideértve az Szt. szerinti valódi penziós és óvadéki repóügyleteket is – a visszavásárlásig</t>
  </si>
  <si>
    <t>a szerződésben kapott, legalább háromszázhatvanöt nap időtartamú halasztott fizetés, részletfizetés</t>
  </si>
  <si>
    <t>hitelintézetek által, származékos műveletek különbözeteként az Államadósság Kezelő Központ Zrt.-nél elhelyezett fedezeti betétek</t>
  </si>
  <si>
    <t>15. számú melléklet</t>
  </si>
  <si>
    <t>saját bevételeinek és az adósságot keletkeztető ügyleteiből eredő fizetési kötelezettségének bemutatása</t>
  </si>
  <si>
    <t>Sor-szám</t>
  </si>
  <si>
    <t>2014. évben</t>
  </si>
  <si>
    <t>2015. évben</t>
  </si>
  <si>
    <t>2016. évben</t>
  </si>
  <si>
    <t>2017. évben</t>
  </si>
  <si>
    <t>Helyi adók</t>
  </si>
  <si>
    <t>01</t>
  </si>
  <si>
    <t>Osztalékok, koncessziós díjak, hozambevételek</t>
  </si>
  <si>
    <t>02</t>
  </si>
  <si>
    <t>Díjak, pótlékok, bírságok</t>
  </si>
  <si>
    <t>03</t>
  </si>
  <si>
    <t>Tárgyi eszközök, immateriális javak, vagyoni értékű jog értékesítése, vagyonhasznosításból származó bevétel</t>
  </si>
  <si>
    <t>04</t>
  </si>
  <si>
    <t>Részvények, részesedések értékesítése</t>
  </si>
  <si>
    <t>05</t>
  </si>
  <si>
    <t>Vállalat értékesítéséből, privatizációból származó bevételek</t>
  </si>
  <si>
    <t>06</t>
  </si>
  <si>
    <t>Kezességvállalással kapcsolatos megtérülés</t>
  </si>
  <si>
    <t>07</t>
  </si>
  <si>
    <t>Saját bevételek (01+…+07)</t>
  </si>
  <si>
    <t>08</t>
  </si>
  <si>
    <t>Saját bevételek (08. sor) 50 %-a</t>
  </si>
  <si>
    <t>09</t>
  </si>
  <si>
    <t>Előző év(ek)ben keletkezett tárgyévet terhelő fizetési kötelezettség (11+…+17)</t>
  </si>
  <si>
    <t>10</t>
  </si>
  <si>
    <t>Felvett, átvállalt hitel és annak tőketartozása</t>
  </si>
  <si>
    <t>11</t>
  </si>
  <si>
    <t>Felvett, átvállalt kölcsön és annak tőketartozása</t>
  </si>
  <si>
    <t>12</t>
  </si>
  <si>
    <t>Hitelviszonyt megtestesítő értékpapír</t>
  </si>
  <si>
    <t>13</t>
  </si>
  <si>
    <t>Adott váltó</t>
  </si>
  <si>
    <t>14</t>
  </si>
  <si>
    <t>Pénzügyi lízing</t>
  </si>
  <si>
    <t>15</t>
  </si>
  <si>
    <t>Halasztott fizetés</t>
  </si>
  <si>
    <t>16</t>
  </si>
  <si>
    <t>Kezességvállalásból eredő fizetési kötelezettség</t>
  </si>
  <si>
    <t>17</t>
  </si>
  <si>
    <t>Tárgyévben keletkezett, illetve keletkező, tárgy-évet terhelő fizetési kötelezettség (19+…+25)</t>
  </si>
  <si>
    <t>18</t>
  </si>
  <si>
    <t>19</t>
  </si>
  <si>
    <t>20</t>
  </si>
  <si>
    <t>21</t>
  </si>
  <si>
    <t>22</t>
  </si>
  <si>
    <t>23</t>
  </si>
  <si>
    <t>24</t>
  </si>
  <si>
    <t>25</t>
  </si>
  <si>
    <t>Fizetési kötelezettség összesen (10+18)</t>
  </si>
  <si>
    <t>26</t>
  </si>
  <si>
    <t>Fizetési kötelezettséggel csökkentett saját bevétel (09-26)</t>
  </si>
  <si>
    <t>27</t>
  </si>
  <si>
    <t>16. számú melléklet</t>
  </si>
  <si>
    <t>EU támogatással megvalósuló programok, projektek</t>
  </si>
  <si>
    <t>Bevétel</t>
  </si>
  <si>
    <t>Kiadás</t>
  </si>
  <si>
    <t xml:space="preserve">Imremajori ivóvízminőség javítása </t>
  </si>
  <si>
    <t>Házi komposztálás népszerűsítése</t>
  </si>
  <si>
    <t>Óvoda épületének energiaracionalizálása</t>
  </si>
  <si>
    <t>17. számú melléklet</t>
  </si>
  <si>
    <t>Balatonfenyves Községi Önkormányzat</t>
  </si>
  <si>
    <t>általános tartaléka és céltartalékának felosztása</t>
  </si>
  <si>
    <t>Cél megnevezése</t>
  </si>
  <si>
    <t>Céltartalék</t>
  </si>
  <si>
    <t>Működési tartalék</t>
  </si>
  <si>
    <t>Felhalmozási tartalék</t>
  </si>
  <si>
    <t>Általános tartalék</t>
  </si>
  <si>
    <t>Tartalék összesen</t>
  </si>
  <si>
    <t>18. számú melléklet</t>
  </si>
  <si>
    <t>Balatonfenyves Község Önkormányzata többéves kihatással járó feladatainak</t>
  </si>
  <si>
    <t>előirányzatai éves bontásban</t>
  </si>
  <si>
    <t xml:space="preserve">e-Ft-ban </t>
  </si>
  <si>
    <t>feladat megnevezése</t>
  </si>
  <si>
    <t>2014. év</t>
  </si>
  <si>
    <t>2015. év</t>
  </si>
  <si>
    <t>2016. év</t>
  </si>
  <si>
    <t>2017. év</t>
  </si>
  <si>
    <t>2018. év</t>
  </si>
  <si>
    <t>Testületi hat.</t>
  </si>
  <si>
    <t>hosszú lejáratra kapott kölcsönök</t>
  </si>
  <si>
    <t>tartozások fejlesztési célú kötvénykibocsátásból</t>
  </si>
  <si>
    <t>tartozások működési célú kötvénykibocsátásból</t>
  </si>
  <si>
    <t>beruházási és fejlesztési hitelek</t>
  </si>
  <si>
    <t>működési célú hosszú lejáratú hitelek</t>
  </si>
  <si>
    <t>egyéb hosszú lejáratú kötelezettségek</t>
  </si>
  <si>
    <t>19. számú melléklet</t>
  </si>
  <si>
    <t>Balatonfenyves Község Önkormányzatának és költségvetési szerveinek</t>
  </si>
  <si>
    <t>pénzkészlete 2014. december 31.-i állapot szerint</t>
  </si>
  <si>
    <t>Ezer Ft-ban</t>
  </si>
  <si>
    <t>Nyitó egyenleg</t>
  </si>
  <si>
    <t>A kizárólag pénzügyi számvitelben elszámolt tételek összevont egyenlege</t>
  </si>
  <si>
    <t>Záró egyenleg</t>
  </si>
  <si>
    <t>20. számú melléklet</t>
  </si>
  <si>
    <t>Balatonfenyves Község Önkormányzata 2014. évi közvetett támogatásai</t>
  </si>
  <si>
    <t>Támogatás megnevezése</t>
  </si>
  <si>
    <t>Estek száma</t>
  </si>
  <si>
    <t>Nyújtott támogatás összege</t>
  </si>
  <si>
    <t>eredeti előirányzat</t>
  </si>
  <si>
    <t>módosított előirányzat</t>
  </si>
  <si>
    <t>teljesítés</t>
  </si>
  <si>
    <t>ellátottak térítési díja, kártérítés méltányossági alapon történő elengedés összege</t>
  </si>
  <si>
    <t>lakásépítéshez, felújításhoz nyújtott kölcsön elengedés összege</t>
  </si>
  <si>
    <t>helyi adó, gépjárműadónál biztosított kedvezmény, mentesség összege adónemenként</t>
  </si>
  <si>
    <t xml:space="preserve">          - építményadó</t>
  </si>
  <si>
    <t xml:space="preserve">          - telekadó</t>
  </si>
  <si>
    <t xml:space="preserve">          - magánszemélyek kommunális adója</t>
  </si>
  <si>
    <t xml:space="preserve">          - iparűzési adó</t>
  </si>
  <si>
    <t xml:space="preserve">          - gépjárműadó</t>
  </si>
  <si>
    <t xml:space="preserve">          - talajterhelési díj</t>
  </si>
  <si>
    <t>helyiségek, eszközök hasznosításából származó bevételből nyújtott kedvezmény, mentesség</t>
  </si>
  <si>
    <t xml:space="preserve">          - Turisztikai Egyesület</t>
  </si>
  <si>
    <t xml:space="preserve">          - Ezüstfenyő Nyugdíjas Egyesület</t>
  </si>
  <si>
    <t>egyéb kedvezmény vagy kölcsön elengedésének összege</t>
  </si>
  <si>
    <t>Közvetett támogatások összesen:</t>
  </si>
  <si>
    <t>21. számú melléklet</t>
  </si>
  <si>
    <t>Lakossági és közösségi szolgáltatások támogatása</t>
  </si>
  <si>
    <t>Szolgáltatás</t>
  </si>
  <si>
    <t>22. számú melléklet</t>
  </si>
  <si>
    <t>összevont költségvetési mérlege</t>
  </si>
  <si>
    <t>BEVÉTELEK</t>
  </si>
  <si>
    <t>KIADÁSOK</t>
  </si>
  <si>
    <t>KÖLTSÉGVETÉSI BEVÉTELEK</t>
  </si>
  <si>
    <r>
      <t>K</t>
    </r>
    <r>
      <rPr>
        <b/>
        <sz val="12"/>
        <rFont val="Times New Roman"/>
        <family val="1"/>
      </rPr>
      <t>ÖLTSÉGVETÉSI KIADÁSOK</t>
    </r>
  </si>
  <si>
    <t>Pénzforgalmi bevételek</t>
  </si>
  <si>
    <t>Pénzforgalmi kiadások</t>
  </si>
  <si>
    <t>Működési célú</t>
  </si>
  <si>
    <t>Működési célú támogatások áh.-on belülről</t>
  </si>
  <si>
    <t>Munkaadót terhelő járulékok és szoc. hozzájár. adó</t>
  </si>
  <si>
    <t>Felhalmozási célú</t>
  </si>
  <si>
    <t>Felhalmozási célú támogatások áh.-on belülről</t>
  </si>
  <si>
    <t>Pénzforgalmi nélküli kiadások</t>
  </si>
  <si>
    <t>Céltartalékok  működési</t>
  </si>
  <si>
    <t>FINANSZÍROZÁSI CÉLÚ KIADÁSOK</t>
  </si>
  <si>
    <t>Működési célú finanszírozási kiadás</t>
  </si>
  <si>
    <t>Felhalmozási célú finanszírozási kiadás</t>
  </si>
  <si>
    <r>
      <t xml:space="preserve">BEVÉTELEK ÖSSZESEN 
</t>
    </r>
    <r>
      <rPr>
        <b/>
        <sz val="10"/>
        <rFont val="Times New Roman"/>
        <family val="1"/>
      </rPr>
      <t>(Pénzforgalom nélküli és finansz. c. bevételek nélkül)</t>
    </r>
  </si>
  <si>
    <t>KIADÁSOK ÖSSZESEN</t>
  </si>
  <si>
    <t xml:space="preserve">A KÖLTSÉGVETÉS ÖSSZESÍTETT HIÁNYA </t>
  </si>
  <si>
    <t>Működési többlet</t>
  </si>
  <si>
    <t>Felhalmozási hiány</t>
  </si>
  <si>
    <t>A HIÁNY FINANSZÍROZÁSÁNAK MÓDJA</t>
  </si>
  <si>
    <t>Belső forrásból</t>
  </si>
  <si>
    <t>Működési célú pénzmaradvány igénybevétele</t>
  </si>
  <si>
    <t>Felhalmozási célú pénzmaradvány igénybevétele</t>
  </si>
  <si>
    <t>Külső forrásból</t>
  </si>
  <si>
    <t>Működési célú finanszírozási bevételek</t>
  </si>
  <si>
    <t>Felhalmozási célú finanszírozási bevételek</t>
  </si>
  <si>
    <t>BEVÉTELEK MINDÖSSZESEN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</si>
  <si>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</si>
  <si>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</si>
  <si>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</si>
  <si>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</si>
  <si>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Felhalmozási célú kiadások összesen</t>
  </si>
  <si>
    <t>23. számú melléklet</t>
  </si>
  <si>
    <t>Balatonfenyves Község Önkormányzata és költségvetési szervei</t>
  </si>
  <si>
    <t>adóssáságának állománya 2014. december 31.-én</t>
  </si>
  <si>
    <t>P.M.H.</t>
  </si>
  <si>
    <t>Önkorm.</t>
  </si>
  <si>
    <t>összesen</t>
  </si>
  <si>
    <t>Lejárat szerint</t>
  </si>
  <si>
    <t>rövid lejáratú</t>
  </si>
  <si>
    <t>hosszú lejáratú</t>
  </si>
  <si>
    <t>Magyarország gazdasági stabilitásáról szóló 2011. évi CXCIV. törvény 3 §-a szerint</t>
  </si>
  <si>
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</t>
  </si>
  <si>
    <t>váltó kibocsátása a kibocsátás napjától a beváltás napjáig, és annak a váltóval kiváltott kötelezettséggel megegyező, kamatot nem tartalmazó értéke</t>
  </si>
  <si>
    <t>az Szt. szerint pénzügyi lízing lízingbevevői félként történő megkötése a lízing futamideje alatt, és a lízingszerződésben kikötött tőkerész hátralévő összege</t>
  </si>
  <si>
    <t>a visszavásárlási kötelezettség kikötésével megkötött adásvételi szerződés eladói félként történő megkötése - ideértve az Szt. szerinti valódi penziós és óvadéki repóügyleteket is - a visszavásárlásig, és a kikötött visszavásárlási ár</t>
  </si>
  <si>
    <t>a szerződésben kapott, legalább háromszázhatvanöt nap időtartamú halasztott fizetés, részletfizetés, és a még ki nem fizetett ellenérték</t>
  </si>
  <si>
    <t>hitelintézetek által, származékos műveletek különbözeteként az Államadósság Kezelő Központ Zrt.-nél (a továbbiakban: ÁKK Zrt.) elhelyezett fedezeti betétek, és azok összege</t>
  </si>
  <si>
    <t>Irányultság szerint</t>
  </si>
  <si>
    <t>belföldi irányú</t>
  </si>
  <si>
    <t>külföldi irányú</t>
  </si>
  <si>
    <t>24. számú melléklet</t>
  </si>
  <si>
    <t>Balatonfenyves Község Önkormányzata vagyonának összesített értéke</t>
  </si>
  <si>
    <t>2014. december 31.-én</t>
  </si>
  <si>
    <t>Intézményenként</t>
  </si>
  <si>
    <t>Forgalomképesség szerint</t>
  </si>
  <si>
    <t>0-ra leírt eszközök bruttó értéke</t>
  </si>
  <si>
    <t>Forgalom-képtelen</t>
  </si>
  <si>
    <t>Korlátozottan forgalomépes</t>
  </si>
  <si>
    <t>Üzleti vagyon</t>
  </si>
  <si>
    <t>A. Nemzeti vagyonba tartozó befektetett eszközök</t>
  </si>
  <si>
    <t>I. Immateriális javak</t>
  </si>
  <si>
    <t>1. Vagyoni értékű jogok</t>
  </si>
  <si>
    <t>2. Szellemi termékek</t>
  </si>
  <si>
    <t>3. Immateriális javak értékhelyesbítése</t>
  </si>
  <si>
    <t>II. Tárgyi eszözök</t>
  </si>
  <si>
    <t>1. Ingatlanok és a kapcsolódó vagyoni értékű jogok</t>
  </si>
  <si>
    <t>2. Gépek, berendezések, felszerelések, járművek</t>
  </si>
  <si>
    <t>3. Tenyészállatok</t>
  </si>
  <si>
    <t>4. Beruházások, felújítások</t>
  </si>
  <si>
    <t>5. Tárgyi eszközök értékhelyesbítése</t>
  </si>
  <si>
    <t>III. Befektetett pénzügyi eszközök</t>
  </si>
  <si>
    <t>1. Tartós részesedések</t>
  </si>
  <si>
    <t>2. Tartós hitelviszonyt megtestesítő értékpapírok</t>
  </si>
  <si>
    <t>3. Befektetett pénzügyi eszközök értékhelyesbítése</t>
  </si>
  <si>
    <t>IV. Koncesszióba, vagyonkezelésbe adott eszközök</t>
  </si>
  <si>
    <t>B. Nemzeti vagyonba tartozó forgóeszközök</t>
  </si>
  <si>
    <t>I. Készletek</t>
  </si>
  <si>
    <t>II. Értékpapírok</t>
  </si>
  <si>
    <t>C. Pénzeszközök</t>
  </si>
  <si>
    <t>I. Hosszú lejáratú betétek</t>
  </si>
  <si>
    <t>II. Pénztárak, csekkek, betétkönyvek</t>
  </si>
  <si>
    <t>III. Forintszámlák</t>
  </si>
  <si>
    <t>IV. Devizaszámlák</t>
  </si>
  <si>
    <t>V. Idegen pénzeszközök</t>
  </si>
  <si>
    <t>D. Követelések</t>
  </si>
  <si>
    <t>I. Költségvetési évben esedékes követelések</t>
  </si>
  <si>
    <t>II. Költségvetési évet követően esedékes követelések</t>
  </si>
  <si>
    <t>III. Követelés jellegű sajátos elszámolások</t>
  </si>
  <si>
    <t>E. Egyéb sajátos eszközoldali elszámolások</t>
  </si>
  <si>
    <t>F. Aktív időbeli elhatárolások</t>
  </si>
  <si>
    <t>ESZKÖZÖK ÖSSZESEN</t>
  </si>
  <si>
    <t>G. SAJÁT TŐKE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</si>
  <si>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</si>
  <si>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</si>
  <si>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</si>
  <si>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</si>
  <si>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</si>
  <si>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</si>
  <si>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H. Kötelezettségek</t>
  </si>
  <si>
    <t>I. Költségvetési évben esedékes kötelezettségek</t>
  </si>
  <si>
    <t>II. Költségvetési évet követően esedékes köt.-ek</t>
  </si>
  <si>
    <t>III. Kötelezettség jellegű sajátos elszámolások</t>
  </si>
  <si>
    <t>I. Egyéb sajátos forrásoldali elszámolások</t>
  </si>
  <si>
    <t>J. Kincstári számlavezetéssel kapcs. elszámolások</t>
  </si>
  <si>
    <t>K. Passzív időbeli elhatárolások</t>
  </si>
  <si>
    <t>FORRÁSOK ÖSSZESEN</t>
  </si>
  <si>
    <t>az önkormányzatok tulajdonában lévő, a jogszabály alapján érték nélkül nyilvántartott eszközök állománya</t>
  </si>
  <si>
    <t>nincs</t>
  </si>
  <si>
    <t>a mérlegben értékkel nem szereplő kötelezettségek</t>
  </si>
  <si>
    <t>25. számú melléklet</t>
  </si>
  <si>
    <t>részesedéseinek állománya és a kapcsolódó működéséből származó kötelezettségek</t>
  </si>
  <si>
    <t>Állománya</t>
  </si>
  <si>
    <t>Kapcsolódó kötlezettség</t>
  </si>
  <si>
    <t>Tartós részesedések</t>
  </si>
  <si>
    <t xml:space="preserve">      állami tulajdonban lévő részesedések</t>
  </si>
  <si>
    <t xml:space="preserve">             - nem pénzügyi vállalkozásokban</t>
  </si>
  <si>
    <t xml:space="preserve">             - pénzügyi vállalkozásokban</t>
  </si>
  <si>
    <t xml:space="preserve">      önkormányzati tulajdonban lévő részesedések</t>
  </si>
  <si>
    <t xml:space="preserve">      társulási részesedések</t>
  </si>
  <si>
    <t>Forgatási célú részesedések</t>
  </si>
  <si>
    <t xml:space="preserve">      belföldi részesedések</t>
  </si>
  <si>
    <t xml:space="preserve">      külföldi részesedések</t>
  </si>
  <si>
    <t>Mindösszesen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</si>
</sst>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0"/>
    <numFmt numFmtId="167" formatCode="#,###"/>
    <numFmt numFmtId="168" formatCode="YYYY\-MM\-DD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i/>
      <sz val="8"/>
      <name val="Times New Roman"/>
      <family val="1"/>
    </font>
    <font>
      <sz val="11"/>
      <color indexed="8"/>
      <name val="Times New Roman"/>
      <family val="1"/>
    </font>
    <font>
      <i/>
      <sz val="12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12"/>
      <color indexed="8"/>
      <name val="Times New Roman"/>
      <family val="1"/>
    </font>
    <font>
      <sz val="8"/>
      <name val="Arial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7" borderId="1" applyNumberFormat="0" applyAlignment="0" applyProtection="0"/>
    <xf numFmtId="164" fontId="4" fillId="0" borderId="0" applyNumberFormat="0" applyFill="0" applyBorder="0" applyAlignment="0" applyProtection="0"/>
    <xf numFmtId="164" fontId="5" fillId="0" borderId="2" applyNumberFormat="0" applyFill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7" fillId="0" borderId="0" applyNumberFormat="0" applyFill="0" applyBorder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0" fillId="17" borderId="7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11" fillId="4" borderId="0" applyNumberFormat="0" applyBorder="0" applyAlignment="0" applyProtection="0"/>
    <xf numFmtId="164" fontId="12" fillId="22" borderId="8" applyNumberFormat="0" applyAlignment="0" applyProtection="0"/>
    <xf numFmtId="164" fontId="13" fillId="0" borderId="0" applyNumberFormat="0" applyFill="0" applyBorder="0" applyAlignment="0" applyProtection="0"/>
    <xf numFmtId="164" fontId="1" fillId="0" borderId="0">
      <alignment/>
      <protection/>
    </xf>
    <xf numFmtId="164" fontId="14" fillId="0" borderId="0">
      <alignment/>
      <protection/>
    </xf>
    <xf numFmtId="164" fontId="0" fillId="0" borderId="0" applyNumberFormat="0" applyFill="0" applyBorder="0" applyAlignment="0" applyProtection="0"/>
    <xf numFmtId="164" fontId="14" fillId="0" borderId="0">
      <alignment/>
      <protection/>
    </xf>
    <xf numFmtId="164" fontId="15" fillId="3" borderId="0" applyNumberFormat="0" applyBorder="0" applyAlignment="0" applyProtection="0"/>
    <xf numFmtId="164" fontId="16" fillId="23" borderId="0" applyNumberFormat="0" applyBorder="0" applyAlignment="0" applyProtection="0"/>
    <xf numFmtId="164" fontId="17" fillId="22" borderId="1" applyNumberFormat="0" applyAlignment="0" applyProtection="0"/>
    <xf numFmtId="164" fontId="18" fillId="0" borderId="9" applyNumberFormat="0" applyFill="0" applyAlignment="0" applyProtection="0"/>
  </cellStyleXfs>
  <cellXfs count="319">
    <xf numFmtId="164" fontId="0" fillId="0" borderId="0" xfId="0" applyAlignment="1">
      <alignment/>
    </xf>
    <xf numFmtId="164" fontId="0" fillId="0" borderId="0" xfId="0" applyFont="1" applyAlignment="1">
      <alignment horizontal="right"/>
    </xf>
    <xf numFmtId="164" fontId="19" fillId="0" borderId="0" xfId="0" applyFont="1" applyBorder="1" applyAlignment="1">
      <alignment horizontal="center"/>
    </xf>
    <xf numFmtId="164" fontId="19" fillId="0" borderId="0" xfId="0" applyFont="1" applyAlignment="1">
      <alignment/>
    </xf>
    <xf numFmtId="164" fontId="0" fillId="0" borderId="0" xfId="0" applyBorder="1" applyAlignment="1">
      <alignment/>
    </xf>
    <xf numFmtId="164" fontId="19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9" fillId="0" borderId="0" xfId="0" applyFont="1" applyBorder="1" applyAlignment="1">
      <alignment/>
    </xf>
    <xf numFmtId="164" fontId="19" fillId="0" borderId="0" xfId="0" applyFont="1" applyAlignment="1">
      <alignment horizontal="center"/>
    </xf>
    <xf numFmtId="164" fontId="19" fillId="0" borderId="10" xfId="0" applyFont="1" applyBorder="1" applyAlignment="1">
      <alignment horizontal="center" vertical="center"/>
    </xf>
    <xf numFmtId="164" fontId="0" fillId="0" borderId="10" xfId="0" applyFont="1" applyBorder="1" applyAlignment="1">
      <alignment horizontal="center" wrapText="1"/>
    </xf>
    <xf numFmtId="164" fontId="0" fillId="0" borderId="10" xfId="0" applyFont="1" applyBorder="1" applyAlignment="1">
      <alignment horizontal="center" vertical="center"/>
    </xf>
    <xf numFmtId="164" fontId="19" fillId="0" borderId="10" xfId="0" applyFont="1" applyBorder="1" applyAlignment="1">
      <alignment/>
    </xf>
    <xf numFmtId="165" fontId="19" fillId="0" borderId="10" xfId="0" applyNumberFormat="1" applyFont="1" applyBorder="1" applyAlignment="1">
      <alignment/>
    </xf>
    <xf numFmtId="164" fontId="0" fillId="0" borderId="11" xfId="0" applyBorder="1" applyAlignment="1">
      <alignment/>
    </xf>
    <xf numFmtId="164" fontId="20" fillId="0" borderId="12" xfId="0" applyFont="1" applyBorder="1" applyAlignment="1">
      <alignment/>
    </xf>
    <xf numFmtId="165" fontId="20" fillId="0" borderId="10" xfId="0" applyNumberFormat="1" applyFont="1" applyBorder="1" applyAlignment="1">
      <alignment/>
    </xf>
    <xf numFmtId="164" fontId="0" fillId="0" borderId="13" xfId="0" applyBorder="1" applyAlignment="1">
      <alignment/>
    </xf>
    <xf numFmtId="164" fontId="20" fillId="0" borderId="14" xfId="0" applyFont="1" applyBorder="1" applyAlignment="1">
      <alignment/>
    </xf>
    <xf numFmtId="164" fontId="0" fillId="0" borderId="10" xfId="0" applyFont="1" applyBorder="1" applyAlignment="1">
      <alignment horizontal="left"/>
    </xf>
    <xf numFmtId="165" fontId="0" fillId="0" borderId="10" xfId="0" applyNumberFormat="1" applyFont="1" applyBorder="1" applyAlignment="1">
      <alignment/>
    </xf>
    <xf numFmtId="165" fontId="0" fillId="0" borderId="10" xfId="0" applyNumberFormat="1" applyBorder="1" applyAlignment="1">
      <alignment/>
    </xf>
    <xf numFmtId="164" fontId="20" fillId="0" borderId="15" xfId="0" applyFont="1" applyBorder="1" applyAlignment="1">
      <alignment/>
    </xf>
    <xf numFmtId="164" fontId="0" fillId="0" borderId="12" xfId="0" applyFont="1" applyBorder="1" applyAlignment="1">
      <alignment horizontal="left"/>
    </xf>
    <xf numFmtId="164" fontId="20" fillId="0" borderId="10" xfId="0" applyFont="1" applyBorder="1" applyAlignment="1">
      <alignment/>
    </xf>
    <xf numFmtId="164" fontId="0" fillId="0" borderId="14" xfId="0" applyBorder="1" applyAlignment="1">
      <alignment/>
    </xf>
    <xf numFmtId="164" fontId="0" fillId="0" borderId="10" xfId="0" applyFont="1" applyBorder="1" applyAlignment="1">
      <alignment/>
    </xf>
    <xf numFmtId="164" fontId="0" fillId="0" borderId="15" xfId="0" applyBorder="1" applyAlignment="1">
      <alignment/>
    </xf>
    <xf numFmtId="164" fontId="0" fillId="0" borderId="10" xfId="0" applyFont="1" applyFill="1" applyBorder="1" applyAlignment="1">
      <alignment wrapText="1"/>
    </xf>
    <xf numFmtId="164" fontId="0" fillId="0" borderId="10" xfId="0" applyFont="1" applyFill="1" applyBorder="1" applyAlignment="1">
      <alignment/>
    </xf>
    <xf numFmtId="165" fontId="0" fillId="0" borderId="10" xfId="0" applyNumberFormat="1" applyFont="1" applyBorder="1" applyAlignment="1">
      <alignment horizontal="right"/>
    </xf>
    <xf numFmtId="164" fontId="0" fillId="0" borderId="16" xfId="0" applyBorder="1" applyAlignment="1">
      <alignment/>
    </xf>
    <xf numFmtId="165" fontId="19" fillId="0" borderId="10" xfId="0" applyNumberFormat="1" applyFont="1" applyBorder="1" applyAlignment="1">
      <alignment horizontal="right"/>
    </xf>
    <xf numFmtId="164" fontId="20" fillId="0" borderId="17" xfId="0" applyFont="1" applyBorder="1" applyAlignment="1">
      <alignment/>
    </xf>
    <xf numFmtId="164" fontId="20" fillId="0" borderId="0" xfId="0" applyFont="1" applyBorder="1" applyAlignment="1">
      <alignment/>
    </xf>
    <xf numFmtId="164" fontId="0" fillId="0" borderId="18" xfId="0" applyBorder="1" applyAlignment="1">
      <alignment/>
    </xf>
    <xf numFmtId="164" fontId="19" fillId="0" borderId="19" xfId="0" applyFont="1" applyBorder="1" applyAlignment="1">
      <alignment/>
    </xf>
    <xf numFmtId="164" fontId="20" fillId="0" borderId="10" xfId="0" applyFont="1" applyBorder="1" applyAlignment="1">
      <alignment horizontal="left"/>
    </xf>
    <xf numFmtId="164" fontId="19" fillId="0" borderId="13" xfId="0" applyFont="1" applyBorder="1" applyAlignment="1">
      <alignment/>
    </xf>
    <xf numFmtId="164" fontId="0" fillId="0" borderId="18" xfId="0" applyFont="1" applyBorder="1" applyAlignment="1">
      <alignment horizontal="left" wrapText="1"/>
    </xf>
    <xf numFmtId="164" fontId="0" fillId="0" borderId="10" xfId="0" applyFont="1" applyFill="1" applyBorder="1" applyAlignment="1">
      <alignment horizontal="left"/>
    </xf>
    <xf numFmtId="164" fontId="19" fillId="0" borderId="10" xfId="0" applyFont="1" applyBorder="1" applyAlignment="1">
      <alignment wrapText="1"/>
    </xf>
    <xf numFmtId="165" fontId="19" fillId="0" borderId="10" xfId="0" applyNumberFormat="1" applyFont="1" applyBorder="1" applyAlignment="1">
      <alignment vertical="center"/>
    </xf>
    <xf numFmtId="164" fontId="0" fillId="0" borderId="12" xfId="0" applyBorder="1" applyAlignment="1">
      <alignment/>
    </xf>
    <xf numFmtId="164" fontId="0" fillId="0" borderId="14" xfId="0" applyBorder="1" applyAlignment="1">
      <alignment/>
    </xf>
    <xf numFmtId="164" fontId="0" fillId="0" borderId="15" xfId="0" applyBorder="1" applyAlignment="1">
      <alignment/>
    </xf>
    <xf numFmtId="164" fontId="0" fillId="0" borderId="16" xfId="0" applyBorder="1" applyAlignment="1">
      <alignment/>
    </xf>
    <xf numFmtId="164" fontId="0" fillId="0" borderId="14" xfId="0" applyFill="1" applyBorder="1" applyAlignment="1">
      <alignment/>
    </xf>
    <xf numFmtId="164" fontId="0" fillId="0" borderId="15" xfId="0" applyFill="1" applyBorder="1" applyAlignment="1">
      <alignment/>
    </xf>
    <xf numFmtId="164" fontId="19" fillId="0" borderId="0" xfId="0" applyFont="1" applyAlignment="1">
      <alignment/>
    </xf>
    <xf numFmtId="164" fontId="19" fillId="0" borderId="20" xfId="0" applyFont="1" applyBorder="1" applyAlignment="1">
      <alignment horizontal="center" vertical="center"/>
    </xf>
    <xf numFmtId="164" fontId="0" fillId="0" borderId="21" xfId="0" applyBorder="1" applyAlignment="1">
      <alignment horizontal="center" vertical="center"/>
    </xf>
    <xf numFmtId="164" fontId="19" fillId="0" borderId="20" xfId="59" applyNumberFormat="1" applyFont="1" applyFill="1" applyBorder="1" applyAlignment="1" applyProtection="1">
      <alignment horizontal="left"/>
      <protection/>
    </xf>
    <xf numFmtId="164" fontId="0" fillId="0" borderId="21" xfId="0" applyFont="1" applyBorder="1" applyAlignment="1">
      <alignment/>
    </xf>
    <xf numFmtId="166" fontId="19" fillId="0" borderId="10" xfId="0" applyNumberFormat="1" applyFont="1" applyBorder="1" applyAlignment="1">
      <alignment/>
    </xf>
    <xf numFmtId="164" fontId="0" fillId="0" borderId="20" xfId="0" applyFont="1" applyBorder="1" applyAlignment="1">
      <alignment/>
    </xf>
    <xf numFmtId="164" fontId="0" fillId="0" borderId="21" xfId="0" applyBorder="1" applyAlignment="1">
      <alignment/>
    </xf>
    <xf numFmtId="166" fontId="0" fillId="0" borderId="10" xfId="0" applyNumberFormat="1" applyFont="1" applyBorder="1" applyAlignment="1">
      <alignment/>
    </xf>
    <xf numFmtId="164" fontId="19" fillId="0" borderId="20" xfId="0" applyFont="1" applyBorder="1" applyAlignment="1">
      <alignment/>
    </xf>
    <xf numFmtId="164" fontId="19" fillId="0" borderId="19" xfId="0" applyFont="1" applyBorder="1" applyAlignment="1">
      <alignment/>
    </xf>
    <xf numFmtId="164" fontId="19" fillId="0" borderId="13" xfId="0" applyFont="1" applyBorder="1" applyAlignment="1">
      <alignment/>
    </xf>
    <xf numFmtId="164" fontId="0" fillId="0" borderId="17" xfId="0" applyBorder="1" applyAlignment="1">
      <alignment/>
    </xf>
    <xf numFmtId="164" fontId="0" fillId="0" borderId="10" xfId="0" applyFont="1" applyBorder="1" applyAlignment="1">
      <alignment horizontal="center"/>
    </xf>
    <xf numFmtId="164" fontId="0" fillId="0" borderId="22" xfId="0" applyFont="1" applyBorder="1" applyAlignment="1">
      <alignment horizontal="center" vertical="center" wrapText="1"/>
    </xf>
    <xf numFmtId="164" fontId="0" fillId="0" borderId="10" xfId="0" applyFont="1" applyBorder="1" applyAlignment="1">
      <alignment horizontal="center" vertical="center" wrapText="1"/>
    </xf>
    <xf numFmtId="165" fontId="0" fillId="0" borderId="0" xfId="0" applyNumberFormat="1" applyAlignment="1">
      <alignment/>
    </xf>
    <xf numFmtId="164" fontId="0" fillId="0" borderId="10" xfId="0" applyBorder="1" applyAlignment="1">
      <alignment/>
    </xf>
    <xf numFmtId="164" fontId="0" fillId="0" borderId="10" xfId="0" applyFont="1" applyBorder="1" applyAlignment="1">
      <alignment horizontal="right"/>
    </xf>
    <xf numFmtId="164" fontId="19" fillId="0" borderId="10" xfId="0" applyFont="1" applyBorder="1" applyAlignment="1">
      <alignment/>
    </xf>
    <xf numFmtId="164" fontId="19" fillId="0" borderId="10" xfId="0" applyFont="1" applyBorder="1" applyAlignment="1">
      <alignment horizontal="right"/>
    </xf>
    <xf numFmtId="164" fontId="19" fillId="0" borderId="17" xfId="0" applyFont="1" applyBorder="1" applyAlignment="1">
      <alignment/>
    </xf>
    <xf numFmtId="165" fontId="19" fillId="0" borderId="17" xfId="0" applyNumberFormat="1" applyFont="1" applyBorder="1" applyAlignment="1">
      <alignment/>
    </xf>
    <xf numFmtId="165" fontId="0" fillId="0" borderId="17" xfId="0" applyNumberFormat="1" applyBorder="1" applyAlignment="1">
      <alignment/>
    </xf>
    <xf numFmtId="165" fontId="19" fillId="0" borderId="10" xfId="0" applyNumberFormat="1" applyFont="1" applyBorder="1" applyAlignment="1">
      <alignment horizontal="right" vertical="center"/>
    </xf>
    <xf numFmtId="164" fontId="19" fillId="0" borderId="0" xfId="0" applyFont="1" applyBorder="1" applyAlignment="1">
      <alignment/>
    </xf>
    <xf numFmtId="165" fontId="19" fillId="0" borderId="0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22" xfId="0" applyBorder="1" applyAlignment="1">
      <alignment/>
    </xf>
    <xf numFmtId="164" fontId="0" fillId="0" borderId="0" xfId="0" applyFont="1" applyAlignment="1">
      <alignment horizontal="center"/>
    </xf>
    <xf numFmtId="164" fontId="0" fillId="0" borderId="23" xfId="0" applyBorder="1" applyAlignment="1">
      <alignment/>
    </xf>
    <xf numFmtId="164" fontId="0" fillId="0" borderId="24" xfId="0" applyBorder="1" applyAlignment="1">
      <alignment/>
    </xf>
    <xf numFmtId="165" fontId="20" fillId="0" borderId="10" xfId="0" applyNumberFormat="1" applyFont="1" applyBorder="1" applyAlignment="1">
      <alignment horizontal="right"/>
    </xf>
    <xf numFmtId="164" fontId="19" fillId="0" borderId="0" xfId="0" applyFont="1" applyBorder="1" applyAlignment="1">
      <alignment horizontal="center" vertical="center"/>
    </xf>
    <xf numFmtId="167" fontId="0" fillId="0" borderId="0" xfId="0" applyNumberFormat="1" applyFont="1" applyFill="1" applyAlignment="1">
      <alignment vertical="center" wrapText="1"/>
    </xf>
    <xf numFmtId="167" fontId="19" fillId="0" borderId="0" xfId="0" applyNumberFormat="1" applyFont="1" applyFill="1" applyAlignment="1">
      <alignment horizontal="center" vertical="center" wrapText="1"/>
    </xf>
    <xf numFmtId="167" fontId="0" fillId="0" borderId="0" xfId="0" applyNumberFormat="1" applyFont="1" applyFill="1" applyAlignment="1">
      <alignment horizontal="center" vertical="center"/>
    </xf>
    <xf numFmtId="167" fontId="0" fillId="0" borderId="0" xfId="0" applyNumberFormat="1" applyFont="1" applyFill="1" applyAlignment="1">
      <alignment horizontal="center" vertical="center" wrapText="1"/>
    </xf>
    <xf numFmtId="167" fontId="0" fillId="0" borderId="0" xfId="0" applyNumberFormat="1" applyFont="1" applyFill="1" applyAlignment="1">
      <alignment horizontal="right" vertical="center"/>
    </xf>
    <xf numFmtId="167" fontId="19" fillId="0" borderId="25" xfId="0" applyNumberFormat="1" applyFont="1" applyFill="1" applyBorder="1" applyAlignment="1">
      <alignment horizontal="center" vertical="center" wrapText="1"/>
    </xf>
    <xf numFmtId="167" fontId="19" fillId="0" borderId="26" xfId="0" applyNumberFormat="1" applyFont="1" applyFill="1" applyBorder="1" applyAlignment="1">
      <alignment horizontal="center" vertical="center" wrapText="1"/>
    </xf>
    <xf numFmtId="167" fontId="19" fillId="0" borderId="27" xfId="0" applyNumberFormat="1" applyFont="1" applyFill="1" applyBorder="1" applyAlignment="1">
      <alignment horizontal="center" vertical="center" wrapText="1"/>
    </xf>
    <xf numFmtId="167" fontId="19" fillId="0" borderId="28" xfId="0" applyNumberFormat="1" applyFont="1" applyFill="1" applyBorder="1" applyAlignment="1">
      <alignment horizontal="center" vertical="center" wrapText="1"/>
    </xf>
    <xf numFmtId="167" fontId="19" fillId="0" borderId="29" xfId="0" applyNumberFormat="1" applyFont="1" applyFill="1" applyBorder="1" applyAlignment="1">
      <alignment horizontal="center" vertical="center" wrapText="1"/>
    </xf>
    <xf numFmtId="167" fontId="19" fillId="0" borderId="30" xfId="0" applyNumberFormat="1" applyFont="1" applyFill="1" applyBorder="1" applyAlignment="1">
      <alignment horizontal="center" vertical="center" wrapText="1"/>
    </xf>
    <xf numFmtId="167" fontId="19" fillId="0" borderId="31" xfId="0" applyNumberFormat="1" applyFont="1" applyFill="1" applyBorder="1" applyAlignment="1">
      <alignment horizontal="center" vertical="center" wrapText="1"/>
    </xf>
    <xf numFmtId="167" fontId="19" fillId="0" borderId="32" xfId="0" applyNumberFormat="1" applyFont="1" applyFill="1" applyBorder="1" applyAlignment="1">
      <alignment horizontal="center" vertical="center" wrapText="1"/>
    </xf>
    <xf numFmtId="167" fontId="0" fillId="0" borderId="33" xfId="0" applyNumberFormat="1" applyFont="1" applyFill="1" applyBorder="1" applyAlignment="1">
      <alignment horizontal="center" vertical="center" wrapText="1"/>
    </xf>
    <xf numFmtId="167" fontId="0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7" fontId="0" fillId="0" borderId="18" xfId="0" applyNumberFormat="1" applyFont="1" applyFill="1" applyBorder="1" applyAlignment="1" applyProtection="1">
      <alignment vertical="center" wrapText="1"/>
      <protection locked="0"/>
    </xf>
    <xf numFmtId="167" fontId="0" fillId="0" borderId="23" xfId="0" applyNumberFormat="1" applyFont="1" applyFill="1" applyBorder="1" applyAlignment="1" applyProtection="1">
      <alignment vertical="center" wrapText="1"/>
      <protection locked="0"/>
    </xf>
    <xf numFmtId="167" fontId="0" fillId="0" borderId="35" xfId="0" applyNumberFormat="1" applyFont="1" applyFill="1" applyBorder="1" applyAlignment="1" applyProtection="1">
      <alignment vertical="center" wrapText="1"/>
      <protection locked="0"/>
    </xf>
    <xf numFmtId="167" fontId="0" fillId="0" borderId="36" xfId="0" applyNumberFormat="1" applyFont="1" applyFill="1" applyBorder="1" applyAlignment="1" applyProtection="1">
      <alignment vertical="center" wrapText="1"/>
      <protection locked="0"/>
    </xf>
    <xf numFmtId="167" fontId="0" fillId="0" borderId="37" xfId="0" applyNumberFormat="1" applyFont="1" applyFill="1" applyBorder="1" applyAlignment="1">
      <alignment horizontal="center" vertical="center" wrapText="1"/>
    </xf>
    <xf numFmtId="167" fontId="0" fillId="0" borderId="38" xfId="0" applyNumberFormat="1" applyFont="1" applyFill="1" applyBorder="1" applyAlignment="1" applyProtection="1">
      <alignment horizontal="left" vertical="center" wrapText="1" indent="1"/>
      <protection locked="0"/>
    </xf>
    <xf numFmtId="167" fontId="0" fillId="0" borderId="10" xfId="0" applyNumberFormat="1" applyFont="1" applyFill="1" applyBorder="1" applyAlignment="1" applyProtection="1">
      <alignment vertical="center" wrapText="1"/>
      <protection locked="0"/>
    </xf>
    <xf numFmtId="167" fontId="0" fillId="0" borderId="39" xfId="0" applyNumberFormat="1" applyFont="1" applyFill="1" applyBorder="1" applyAlignment="1" applyProtection="1">
      <alignment vertical="center" wrapText="1"/>
      <protection locked="0"/>
    </xf>
    <xf numFmtId="167" fontId="0" fillId="0" borderId="40" xfId="0" applyNumberFormat="1" applyFont="1" applyFill="1" applyBorder="1" applyAlignment="1" applyProtection="1">
      <alignment horizontal="left" vertical="center" wrapText="1" indent="1"/>
      <protection locked="0"/>
    </xf>
    <xf numFmtId="167" fontId="0" fillId="0" borderId="22" xfId="0" applyNumberFormat="1" applyFont="1" applyFill="1" applyBorder="1" applyAlignment="1" applyProtection="1">
      <alignment vertical="center" wrapText="1"/>
      <protection locked="0"/>
    </xf>
    <xf numFmtId="167" fontId="0" fillId="0" borderId="41" xfId="0" applyNumberFormat="1" applyFont="1" applyFill="1" applyBorder="1" applyAlignment="1" applyProtection="1">
      <alignment vertical="center" wrapText="1"/>
      <protection locked="0"/>
    </xf>
    <xf numFmtId="167" fontId="19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7" fontId="19" fillId="0" borderId="27" xfId="0" applyNumberFormat="1" applyFont="1" applyFill="1" applyBorder="1" applyAlignment="1" applyProtection="1">
      <alignment vertical="center" wrapText="1"/>
      <protection/>
    </xf>
    <xf numFmtId="167" fontId="19" fillId="0" borderId="26" xfId="0" applyNumberFormat="1" applyFont="1" applyFill="1" applyBorder="1" applyAlignment="1" applyProtection="1">
      <alignment horizontal="left" vertical="center" wrapText="1" indent="1"/>
      <protection/>
    </xf>
    <xf numFmtId="167" fontId="19" fillId="0" borderId="31" xfId="0" applyNumberFormat="1" applyFont="1" applyFill="1" applyBorder="1" applyAlignment="1" applyProtection="1">
      <alignment vertical="center" wrapText="1"/>
      <protection/>
    </xf>
    <xf numFmtId="167" fontId="19" fillId="0" borderId="30" xfId="0" applyNumberFormat="1" applyFont="1" applyFill="1" applyBorder="1" applyAlignment="1" applyProtection="1">
      <alignment vertical="center" wrapText="1"/>
      <protection/>
    </xf>
    <xf numFmtId="167" fontId="0" fillId="0" borderId="42" xfId="0" applyNumberFormat="1" applyFont="1" applyFill="1" applyBorder="1" applyAlignment="1">
      <alignment horizontal="center" vertical="center" wrapText="1"/>
    </xf>
    <xf numFmtId="167" fontId="0" fillId="0" borderId="43" xfId="0" applyNumberFormat="1" applyFont="1" applyFill="1" applyBorder="1" applyAlignment="1" applyProtection="1">
      <alignment horizontal="left" vertical="center" wrapText="1" indent="1"/>
      <protection locked="0"/>
    </xf>
    <xf numFmtId="167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167" fontId="0" fillId="0" borderId="15" xfId="0" applyNumberFormat="1" applyFont="1" applyFill="1" applyBorder="1" applyAlignment="1" applyProtection="1">
      <alignment horizontal="right" vertical="center" wrapText="1"/>
      <protection locked="0"/>
    </xf>
    <xf numFmtId="167" fontId="0" fillId="0" borderId="13" xfId="0" applyNumberFormat="1" applyFont="1" applyFill="1" applyBorder="1" applyAlignment="1" applyProtection="1">
      <alignment horizontal="right" vertical="center" wrapText="1"/>
      <protection locked="0"/>
    </xf>
    <xf numFmtId="167" fontId="0" fillId="0" borderId="44" xfId="0" applyNumberFormat="1" applyFont="1" applyFill="1" applyBorder="1" applyAlignment="1" applyProtection="1">
      <alignment horizontal="right" vertical="center" wrapText="1"/>
      <protection locked="0"/>
    </xf>
    <xf numFmtId="167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167" fontId="0" fillId="0" borderId="22" xfId="0" applyNumberFormat="1" applyFont="1" applyFill="1" applyBorder="1" applyAlignment="1" applyProtection="1">
      <alignment horizontal="right" vertical="center" wrapText="1"/>
      <protection locked="0"/>
    </xf>
    <xf numFmtId="167" fontId="0" fillId="0" borderId="20" xfId="0" applyNumberFormat="1" applyFont="1" applyFill="1" applyBorder="1" applyAlignment="1" applyProtection="1">
      <alignment horizontal="right" vertical="center" wrapText="1"/>
      <protection locked="0"/>
    </xf>
    <xf numFmtId="167" fontId="0" fillId="0" borderId="45" xfId="0" applyNumberFormat="1" applyFont="1" applyFill="1" applyBorder="1" applyAlignment="1" applyProtection="1">
      <alignment horizontal="right" vertical="center" wrapText="1"/>
      <protection locked="0"/>
    </xf>
    <xf numFmtId="167" fontId="0" fillId="0" borderId="18" xfId="0" applyNumberFormat="1" applyFont="1" applyFill="1" applyBorder="1" applyAlignment="1" applyProtection="1">
      <alignment horizontal="right" vertical="center" wrapText="1"/>
      <protection locked="0"/>
    </xf>
    <xf numFmtId="167" fontId="0" fillId="0" borderId="16" xfId="0" applyNumberFormat="1" applyFont="1" applyFill="1" applyBorder="1" applyAlignment="1" applyProtection="1">
      <alignment horizontal="right" vertical="center" wrapText="1"/>
      <protection locked="0"/>
    </xf>
    <xf numFmtId="167" fontId="0" fillId="0" borderId="23" xfId="0" applyNumberFormat="1" applyFont="1" applyFill="1" applyBorder="1" applyAlignment="1" applyProtection="1">
      <alignment horizontal="right" vertical="center" wrapText="1"/>
      <protection locked="0"/>
    </xf>
    <xf numFmtId="165" fontId="19" fillId="0" borderId="27" xfId="0" applyNumberFormat="1" applyFont="1" applyFill="1" applyBorder="1" applyAlignment="1" applyProtection="1">
      <alignment vertical="center" wrapText="1"/>
      <protection/>
    </xf>
    <xf numFmtId="167" fontId="19" fillId="0" borderId="26" xfId="0" applyNumberFormat="1" applyFont="1" applyFill="1" applyBorder="1" applyAlignment="1">
      <alignment horizontal="left" vertical="center" wrapText="1" indent="1"/>
    </xf>
    <xf numFmtId="167" fontId="19" fillId="0" borderId="27" xfId="0" applyNumberFormat="1" applyFont="1" applyFill="1" applyBorder="1" applyAlignment="1" applyProtection="1">
      <alignment horizontal="right" vertical="center" wrapText="1"/>
      <protection/>
    </xf>
    <xf numFmtId="167" fontId="19" fillId="0" borderId="28" xfId="0" applyNumberFormat="1" applyFont="1" applyFill="1" applyBorder="1" applyAlignment="1" applyProtection="1">
      <alignment horizontal="right" vertical="center" wrapText="1"/>
      <protection/>
    </xf>
    <xf numFmtId="167" fontId="19" fillId="0" borderId="31" xfId="0" applyNumberFormat="1" applyFont="1" applyFill="1" applyBorder="1" applyAlignment="1" applyProtection="1">
      <alignment horizontal="right" vertical="center" wrapText="1"/>
      <protection/>
    </xf>
    <xf numFmtId="167" fontId="19" fillId="0" borderId="30" xfId="0" applyNumberFormat="1" applyFont="1" applyFill="1" applyBorder="1" applyAlignment="1" applyProtection="1">
      <alignment horizontal="right" vertical="center" wrapText="1"/>
      <protection/>
    </xf>
    <xf numFmtId="167" fontId="0" fillId="0" borderId="46" xfId="0" applyNumberFormat="1" applyFont="1" applyFill="1" applyBorder="1" applyAlignment="1" applyProtection="1">
      <alignment vertical="center" wrapText="1"/>
      <protection locked="0"/>
    </xf>
    <xf numFmtId="167" fontId="19" fillId="0" borderId="28" xfId="0" applyNumberFormat="1" applyFont="1" applyFill="1" applyBorder="1" applyAlignment="1" applyProtection="1">
      <alignment vertical="center" wrapText="1"/>
      <protection/>
    </xf>
    <xf numFmtId="167" fontId="19" fillId="0" borderId="32" xfId="0" applyNumberFormat="1" applyFont="1" applyFill="1" applyBorder="1" applyAlignment="1" applyProtection="1">
      <alignment vertical="center" wrapText="1"/>
      <protection/>
    </xf>
    <xf numFmtId="167" fontId="19" fillId="0" borderId="32" xfId="0" applyNumberFormat="1" applyFont="1" applyFill="1" applyBorder="1" applyAlignment="1" applyProtection="1">
      <alignment horizontal="right" vertical="center" wrapText="1"/>
      <protection/>
    </xf>
    <xf numFmtId="164" fontId="19" fillId="0" borderId="13" xfId="0" applyFont="1" applyBorder="1" applyAlignment="1">
      <alignment horizontal="center" vertical="center"/>
    </xf>
    <xf numFmtId="164" fontId="19" fillId="0" borderId="20" xfId="0" applyFont="1" applyBorder="1" applyAlignment="1">
      <alignment horizontal="right"/>
    </xf>
    <xf numFmtId="165" fontId="19" fillId="0" borderId="10" xfId="0" applyNumberFormat="1" applyFont="1" applyBorder="1" applyAlignment="1">
      <alignment/>
    </xf>
    <xf numFmtId="165" fontId="0" fillId="0" borderId="10" xfId="0" applyNumberFormat="1" applyBorder="1" applyAlignment="1">
      <alignment/>
    </xf>
    <xf numFmtId="164" fontId="19" fillId="0" borderId="16" xfId="0" applyFont="1" applyBorder="1" applyAlignment="1">
      <alignment horizontal="right"/>
    </xf>
    <xf numFmtId="164" fontId="19" fillId="0" borderId="12" xfId="0" applyFont="1" applyBorder="1" applyAlignment="1">
      <alignment vertical="center"/>
    </xf>
    <xf numFmtId="164" fontId="0" fillId="0" borderId="12" xfId="0" applyFont="1" applyBorder="1" applyAlignment="1">
      <alignment horizontal="center" vertical="center"/>
    </xf>
    <xf numFmtId="164" fontId="0" fillId="0" borderId="21" xfId="0" applyFont="1" applyBorder="1" applyAlignment="1">
      <alignment horizontal="left" vertical="center"/>
    </xf>
    <xf numFmtId="164" fontId="0" fillId="0" borderId="21" xfId="0" applyFont="1" applyBorder="1" applyAlignment="1">
      <alignment horizontal="center"/>
    </xf>
    <xf numFmtId="164" fontId="0" fillId="0" borderId="10" xfId="0" applyFont="1" applyBorder="1" applyAlignment="1">
      <alignment horizontal="right" wrapText="1"/>
    </xf>
    <xf numFmtId="164" fontId="0" fillId="0" borderId="10" xfId="0" applyFont="1" applyBorder="1" applyAlignment="1">
      <alignment vertical="center"/>
    </xf>
    <xf numFmtId="165" fontId="0" fillId="0" borderId="22" xfId="0" applyNumberFormat="1" applyFont="1" applyBorder="1" applyAlignment="1">
      <alignment horizontal="right" wrapText="1"/>
    </xf>
    <xf numFmtId="164" fontId="0" fillId="0" borderId="0" xfId="0" applyFont="1" applyAlignment="1">
      <alignment/>
    </xf>
    <xf numFmtId="164" fontId="0" fillId="0" borderId="0" xfId="0" applyFont="1" applyBorder="1" applyAlignment="1">
      <alignment vertical="center"/>
    </xf>
    <xf numFmtId="165" fontId="19" fillId="0" borderId="22" xfId="0" applyNumberFormat="1" applyFont="1" applyBorder="1" applyAlignment="1">
      <alignment horizontal="right" wrapText="1"/>
    </xf>
    <xf numFmtId="164" fontId="19" fillId="0" borderId="10" xfId="0" applyFont="1" applyBorder="1" applyAlignment="1">
      <alignment horizontal="center"/>
    </xf>
    <xf numFmtId="164" fontId="19" fillId="0" borderId="21" xfId="0" applyFont="1" applyFill="1" applyBorder="1" applyAlignment="1">
      <alignment/>
    </xf>
    <xf numFmtId="164" fontId="19" fillId="0" borderId="21" xfId="0" applyFont="1" applyBorder="1" applyAlignment="1">
      <alignment/>
    </xf>
    <xf numFmtId="164" fontId="0" fillId="0" borderId="21" xfId="0" applyFont="1" applyFill="1" applyBorder="1" applyAlignment="1">
      <alignment/>
    </xf>
    <xf numFmtId="165" fontId="0" fillId="0" borderId="1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0" fillId="0" borderId="10" xfId="0" applyNumberFormat="1" applyFill="1" applyBorder="1" applyAlignment="1">
      <alignment vertical="center"/>
    </xf>
    <xf numFmtId="165" fontId="0" fillId="0" borderId="0" xfId="0" applyNumberFormat="1" applyFill="1" applyBorder="1" applyAlignment="1">
      <alignment vertical="center"/>
    </xf>
    <xf numFmtId="164" fontId="0" fillId="0" borderId="10" xfId="0" applyFont="1" applyBorder="1" applyAlignment="1">
      <alignment horizontal="left" wrapText="1"/>
    </xf>
    <xf numFmtId="165" fontId="0" fillId="0" borderId="10" xfId="0" applyNumberFormat="1" applyBorder="1" applyAlignment="1">
      <alignment vertical="center"/>
    </xf>
    <xf numFmtId="165" fontId="0" fillId="0" borderId="1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64" fontId="0" fillId="0" borderId="22" xfId="0" applyFont="1" applyBorder="1" applyAlignment="1">
      <alignment horizontal="right"/>
    </xf>
    <xf numFmtId="164" fontId="19" fillId="0" borderId="22" xfId="0" applyFont="1" applyBorder="1" applyAlignment="1">
      <alignment/>
    </xf>
    <xf numFmtId="164" fontId="19" fillId="0" borderId="22" xfId="0" applyFont="1" applyBorder="1" applyAlignment="1">
      <alignment horizontal="right"/>
    </xf>
    <xf numFmtId="165" fontId="0" fillId="0" borderId="22" xfId="0" applyNumberFormat="1" applyBorder="1" applyAlignment="1">
      <alignment/>
    </xf>
    <xf numFmtId="165" fontId="0" fillId="0" borderId="0" xfId="0" applyNumberFormat="1" applyFont="1" applyBorder="1" applyAlignment="1">
      <alignment/>
    </xf>
    <xf numFmtId="165" fontId="19" fillId="0" borderId="22" xfId="0" applyNumberFormat="1" applyFont="1" applyBorder="1" applyAlignment="1">
      <alignment/>
    </xf>
    <xf numFmtId="164" fontId="0" fillId="0" borderId="10" xfId="0" applyFont="1" applyBorder="1" applyAlignment="1">
      <alignment wrapText="1"/>
    </xf>
    <xf numFmtId="164" fontId="0" fillId="0" borderId="10" xfId="0" applyBorder="1" applyAlignment="1">
      <alignment wrapText="1"/>
    </xf>
    <xf numFmtId="164" fontId="0" fillId="0" borderId="12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/>
    </xf>
    <xf numFmtId="164" fontId="0" fillId="0" borderId="10" xfId="0" applyFont="1" applyBorder="1" applyAlignment="1">
      <alignment horizontal="left" vertical="center"/>
    </xf>
    <xf numFmtId="165" fontId="0" fillId="0" borderId="10" xfId="0" applyNumberFormat="1" applyBorder="1" applyAlignment="1">
      <alignment horizontal="right" vertical="center"/>
    </xf>
    <xf numFmtId="164" fontId="0" fillId="0" borderId="0" xfId="0" applyBorder="1" applyAlignment="1">
      <alignment/>
    </xf>
    <xf numFmtId="164" fontId="19" fillId="0" borderId="0" xfId="0" applyFont="1" applyBorder="1" applyAlignment="1">
      <alignment horizontal="right" vertical="center"/>
    </xf>
    <xf numFmtId="164" fontId="0" fillId="0" borderId="10" xfId="0" applyFont="1" applyBorder="1" applyAlignment="1">
      <alignment horizontal="left" vertical="center" wrapText="1"/>
    </xf>
    <xf numFmtId="165" fontId="0" fillId="0" borderId="10" xfId="0" applyNumberFormat="1" applyFont="1" applyBorder="1" applyAlignment="1">
      <alignment horizontal="right" vertical="center"/>
    </xf>
    <xf numFmtId="164" fontId="19" fillId="0" borderId="10" xfId="0" applyFont="1" applyBorder="1" applyAlignment="1">
      <alignment horizontal="left"/>
    </xf>
    <xf numFmtId="164" fontId="19" fillId="0" borderId="12" xfId="0" applyFont="1" applyBorder="1" applyAlignment="1">
      <alignment horizontal="center"/>
    </xf>
    <xf numFmtId="164" fontId="0" fillId="0" borderId="10" xfId="0" applyFont="1" applyBorder="1" applyAlignment="1">
      <alignment vertical="center" wrapText="1"/>
    </xf>
    <xf numFmtId="164" fontId="0" fillId="0" borderId="20" xfId="0" applyFont="1" applyBorder="1" applyAlignment="1">
      <alignment horizontal="left"/>
    </xf>
    <xf numFmtId="164" fontId="0" fillId="0" borderId="19" xfId="0" applyBorder="1" applyAlignment="1">
      <alignment/>
    </xf>
    <xf numFmtId="164" fontId="0" fillId="0" borderId="0" xfId="0" applyAlignment="1">
      <alignment/>
    </xf>
    <xf numFmtId="164" fontId="19" fillId="0" borderId="10" xfId="0" applyFont="1" applyBorder="1" applyAlignment="1">
      <alignment horizontal="center" wrapText="1"/>
    </xf>
    <xf numFmtId="164" fontId="19" fillId="0" borderId="10" xfId="0" applyFont="1" applyBorder="1" applyAlignment="1">
      <alignment horizontal="center" vertical="center" wrapText="1"/>
    </xf>
    <xf numFmtId="164" fontId="0" fillId="0" borderId="22" xfId="0" applyFont="1" applyBorder="1" applyAlignment="1">
      <alignment/>
    </xf>
    <xf numFmtId="164" fontId="20" fillId="0" borderId="20" xfId="0" applyFont="1" applyBorder="1" applyAlignment="1">
      <alignment/>
    </xf>
    <xf numFmtId="164" fontId="20" fillId="0" borderId="21" xfId="0" applyFont="1" applyBorder="1" applyAlignment="1">
      <alignment/>
    </xf>
    <xf numFmtId="164" fontId="20" fillId="0" borderId="22" xfId="0" applyFont="1" applyBorder="1" applyAlignment="1">
      <alignment/>
    </xf>
    <xf numFmtId="165" fontId="19" fillId="0" borderId="18" xfId="0" applyNumberFormat="1" applyFont="1" applyBorder="1" applyAlignment="1">
      <alignment/>
    </xf>
    <xf numFmtId="164" fontId="0" fillId="0" borderId="0" xfId="0" applyFont="1" applyBorder="1" applyAlignment="1">
      <alignment horizontal="right"/>
    </xf>
    <xf numFmtId="164" fontId="0" fillId="0" borderId="0" xfId="0" applyFont="1" applyAlignment="1">
      <alignment/>
    </xf>
    <xf numFmtId="164" fontId="19" fillId="0" borderId="22" xfId="0" applyFont="1" applyBorder="1" applyAlignment="1">
      <alignment horizontal="center"/>
    </xf>
    <xf numFmtId="164" fontId="19" fillId="0" borderId="20" xfId="0" applyFont="1" applyBorder="1" applyAlignment="1">
      <alignment wrapText="1"/>
    </xf>
    <xf numFmtId="165" fontId="0" fillId="0" borderId="10" xfId="0" applyNumberFormat="1" applyBorder="1" applyAlignment="1">
      <alignment horizontal="left"/>
    </xf>
    <xf numFmtId="164" fontId="0" fillId="0" borderId="10" xfId="0" applyBorder="1" applyAlignment="1">
      <alignment horizontal="left"/>
    </xf>
    <xf numFmtId="164" fontId="0" fillId="0" borderId="0" xfId="0" applyAlignment="1">
      <alignment horizontal="center"/>
    </xf>
    <xf numFmtId="168" fontId="0" fillId="0" borderId="10" xfId="0" applyNumberFormat="1" applyBorder="1" applyAlignment="1">
      <alignment/>
    </xf>
    <xf numFmtId="164" fontId="0" fillId="0" borderId="10" xfId="0" applyBorder="1" applyAlignment="1">
      <alignment/>
    </xf>
    <xf numFmtId="164" fontId="0" fillId="0" borderId="20" xfId="0" applyFont="1" applyBorder="1" applyAlignment="1">
      <alignment/>
    </xf>
    <xf numFmtId="164" fontId="0" fillId="0" borderId="21" xfId="0" applyBorder="1" applyAlignment="1">
      <alignment/>
    </xf>
    <xf numFmtId="164" fontId="0" fillId="0" borderId="22" xfId="0" applyBorder="1" applyAlignment="1">
      <alignment/>
    </xf>
    <xf numFmtId="164" fontId="14" fillId="0" borderId="0" xfId="60">
      <alignment/>
      <protection/>
    </xf>
    <xf numFmtId="164" fontId="14" fillId="0" borderId="0" xfId="60" applyAlignment="1">
      <alignment/>
      <protection/>
    </xf>
    <xf numFmtId="164" fontId="14" fillId="0" borderId="0" xfId="60" applyFont="1" applyAlignment="1">
      <alignment horizontal="right"/>
      <protection/>
    </xf>
    <xf numFmtId="164" fontId="21" fillId="0" borderId="0" xfId="60" applyFont="1" applyAlignment="1">
      <alignment/>
      <protection/>
    </xf>
    <xf numFmtId="164" fontId="22" fillId="0" borderId="0" xfId="60" applyFont="1" applyBorder="1" applyAlignment="1">
      <alignment horizontal="center"/>
      <protection/>
    </xf>
    <xf numFmtId="164" fontId="19" fillId="0" borderId="0" xfId="60" applyFont="1" applyBorder="1" applyAlignment="1">
      <alignment horizontal="center"/>
      <protection/>
    </xf>
    <xf numFmtId="164" fontId="23" fillId="0" borderId="0" xfId="60" applyFont="1" applyAlignment="1">
      <alignment horizontal="center"/>
      <protection/>
    </xf>
    <xf numFmtId="164" fontId="21" fillId="0" borderId="0" xfId="60" applyFont="1" applyAlignment="1">
      <alignment horizontal="center"/>
      <protection/>
    </xf>
    <xf numFmtId="164" fontId="14" fillId="0" borderId="0" xfId="60" applyFont="1">
      <alignment/>
      <protection/>
    </xf>
    <xf numFmtId="164" fontId="14" fillId="0" borderId="10" xfId="60" applyFont="1" applyBorder="1" applyAlignment="1">
      <alignment horizontal="center" vertical="center"/>
      <protection/>
    </xf>
    <xf numFmtId="164" fontId="14" fillId="0" borderId="10" xfId="60" applyFont="1" applyBorder="1" applyAlignment="1">
      <alignment horizontal="center"/>
      <protection/>
    </xf>
    <xf numFmtId="164" fontId="14" fillId="0" borderId="0" xfId="60" applyFont="1" applyAlignment="1">
      <alignment horizontal="center"/>
      <protection/>
    </xf>
    <xf numFmtId="164" fontId="14" fillId="0" borderId="10" xfId="60" applyFont="1" applyBorder="1" applyAlignment="1">
      <alignment horizontal="center" wrapText="1"/>
      <protection/>
    </xf>
    <xf numFmtId="164" fontId="14" fillId="0" borderId="10" xfId="60" applyFont="1" applyBorder="1" applyAlignment="1">
      <alignment horizontal="center" vertical="center" wrapText="1"/>
      <protection/>
    </xf>
    <xf numFmtId="164" fontId="14" fillId="0" borderId="10" xfId="60" applyFont="1" applyBorder="1" applyAlignment="1">
      <alignment horizontal="left" wrapText="1"/>
      <protection/>
    </xf>
    <xf numFmtId="165" fontId="14" fillId="0" borderId="10" xfId="60" applyNumberFormat="1" applyFont="1" applyBorder="1" applyAlignment="1">
      <alignment horizontal="right" vertical="center"/>
      <protection/>
    </xf>
    <xf numFmtId="165" fontId="14" fillId="0" borderId="10" xfId="60" applyNumberFormat="1" applyFont="1" applyBorder="1" applyAlignment="1">
      <alignment horizontal="right"/>
      <protection/>
    </xf>
    <xf numFmtId="164" fontId="14" fillId="0" borderId="10" xfId="60" applyFont="1" applyFill="1" applyBorder="1" applyAlignment="1">
      <alignment horizontal="center" vertical="center"/>
      <protection/>
    </xf>
    <xf numFmtId="165" fontId="14" fillId="0" borderId="10" xfId="60" applyNumberFormat="1" applyFont="1" applyFill="1" applyBorder="1" applyAlignment="1">
      <alignment horizontal="right" vertical="center"/>
      <protection/>
    </xf>
    <xf numFmtId="164" fontId="14" fillId="0" borderId="0" xfId="60" applyFont="1" applyAlignment="1">
      <alignment horizontal="left"/>
      <protection/>
    </xf>
    <xf numFmtId="165" fontId="14" fillId="0" borderId="10" xfId="60" applyNumberFormat="1" applyFont="1" applyFill="1" applyBorder="1" applyAlignment="1">
      <alignment horizontal="right"/>
      <protection/>
    </xf>
    <xf numFmtId="164" fontId="14" fillId="0" borderId="10" xfId="60" applyFont="1" applyBorder="1" applyAlignment="1">
      <alignment horizontal="left"/>
      <protection/>
    </xf>
    <xf numFmtId="164" fontId="22" fillId="0" borderId="10" xfId="60" applyFont="1" applyBorder="1" applyAlignment="1">
      <alignment horizontal="left"/>
      <protection/>
    </xf>
    <xf numFmtId="164" fontId="22" fillId="0" borderId="10" xfId="60" applyFont="1" applyBorder="1" applyAlignment="1">
      <alignment horizontal="center"/>
      <protection/>
    </xf>
    <xf numFmtId="165" fontId="22" fillId="0" borderId="10" xfId="60" applyNumberFormat="1" applyFont="1" applyBorder="1" applyAlignment="1">
      <alignment horizontal="right"/>
      <protection/>
    </xf>
    <xf numFmtId="164" fontId="0" fillId="0" borderId="22" xfId="0" applyBorder="1" applyAlignment="1">
      <alignment vertical="center"/>
    </xf>
    <xf numFmtId="164" fontId="0" fillId="0" borderId="0" xfId="0" applyBorder="1" applyAlignment="1">
      <alignment horizontal="center"/>
    </xf>
    <xf numFmtId="164" fontId="24" fillId="0" borderId="10" xfId="57" applyFont="1" applyBorder="1" applyAlignment="1">
      <alignment horizontal="center" wrapText="1"/>
      <protection/>
    </xf>
    <xf numFmtId="164" fontId="24" fillId="0" borderId="0" xfId="57" applyFont="1" applyBorder="1" applyAlignment="1">
      <alignment wrapText="1"/>
      <protection/>
    </xf>
    <xf numFmtId="164" fontId="24" fillId="0" borderId="10" xfId="57" applyFont="1" applyBorder="1" applyAlignment="1">
      <alignment horizontal="center"/>
      <protection/>
    </xf>
    <xf numFmtId="164" fontId="25" fillId="0" borderId="10" xfId="57" applyFont="1" applyFill="1" applyBorder="1" applyAlignment="1">
      <alignment horizontal="center" vertical="center"/>
      <protection/>
    </xf>
    <xf numFmtId="164" fontId="26" fillId="0" borderId="0" xfId="57" applyFont="1" applyFill="1" applyBorder="1" applyAlignment="1">
      <alignment horizontal="center" vertical="center" wrapText="1"/>
      <protection/>
    </xf>
    <xf numFmtId="164" fontId="27" fillId="0" borderId="10" xfId="57" applyFont="1" applyFill="1" applyBorder="1">
      <alignment/>
      <protection/>
    </xf>
    <xf numFmtId="165" fontId="28" fillId="0" borderId="10" xfId="57" applyNumberFormat="1" applyFont="1" applyFill="1" applyBorder="1">
      <alignment/>
      <protection/>
    </xf>
    <xf numFmtId="165" fontId="28" fillId="0" borderId="0" xfId="57" applyNumberFormat="1" applyFont="1" applyFill="1" applyBorder="1">
      <alignment/>
      <protection/>
    </xf>
    <xf numFmtId="164" fontId="28" fillId="0" borderId="20" xfId="57" applyFont="1" applyFill="1" applyBorder="1">
      <alignment/>
      <protection/>
    </xf>
    <xf numFmtId="165" fontId="28" fillId="0" borderId="21" xfId="57" applyNumberFormat="1" applyFont="1" applyFill="1" applyBorder="1">
      <alignment/>
      <protection/>
    </xf>
    <xf numFmtId="165" fontId="28" fillId="0" borderId="10" xfId="0" applyNumberFormat="1" applyFont="1" applyBorder="1" applyAlignment="1">
      <alignment/>
    </xf>
    <xf numFmtId="164" fontId="29" fillId="0" borderId="10" xfId="57" applyFont="1" applyBorder="1">
      <alignment/>
      <protection/>
    </xf>
    <xf numFmtId="165" fontId="25" fillId="0" borderId="10" xfId="57" applyNumberFormat="1" applyFont="1" applyBorder="1">
      <alignment/>
      <protection/>
    </xf>
    <xf numFmtId="165" fontId="30" fillId="0" borderId="0" xfId="57" applyNumberFormat="1" applyFont="1" applyFill="1" applyBorder="1">
      <alignment/>
      <protection/>
    </xf>
    <xf numFmtId="164" fontId="29" fillId="0" borderId="20" xfId="57" applyFont="1" applyBorder="1">
      <alignment/>
      <protection/>
    </xf>
    <xf numFmtId="165" fontId="29" fillId="0" borderId="21" xfId="57" applyNumberFormat="1" applyFont="1" applyBorder="1">
      <alignment/>
      <protection/>
    </xf>
    <xf numFmtId="165" fontId="27" fillId="0" borderId="10" xfId="0" applyNumberFormat="1" applyFont="1" applyBorder="1" applyAlignment="1">
      <alignment/>
    </xf>
    <xf numFmtId="164" fontId="25" fillId="0" borderId="10" xfId="57" applyFont="1" applyBorder="1">
      <alignment/>
      <protection/>
    </xf>
    <xf numFmtId="165" fontId="27" fillId="0" borderId="0" xfId="57" applyNumberFormat="1" applyFont="1" applyFill="1" applyBorder="1">
      <alignment/>
      <protection/>
    </xf>
    <xf numFmtId="164" fontId="25" fillId="0" borderId="20" xfId="57" applyFont="1" applyBorder="1">
      <alignment/>
      <protection/>
    </xf>
    <xf numFmtId="165" fontId="25" fillId="0" borderId="21" xfId="57" applyNumberFormat="1" applyFont="1" applyBorder="1">
      <alignment/>
      <protection/>
    </xf>
    <xf numFmtId="164" fontId="31" fillId="0" borderId="10" xfId="58" applyFont="1" applyFill="1" applyBorder="1" applyAlignment="1">
      <alignment horizontal="left"/>
      <protection/>
    </xf>
    <xf numFmtId="165" fontId="31" fillId="0" borderId="10" xfId="58" applyNumberFormat="1" applyFont="1" applyFill="1" applyBorder="1" applyAlignment="1">
      <alignment horizontal="right"/>
      <protection/>
    </xf>
    <xf numFmtId="165" fontId="31" fillId="0" borderId="10" xfId="58" applyNumberFormat="1" applyFont="1" applyFill="1" applyBorder="1" applyAlignment="1">
      <alignment/>
      <protection/>
    </xf>
    <xf numFmtId="165" fontId="32" fillId="0" borderId="0" xfId="57" applyNumberFormat="1" applyFont="1" applyFill="1" applyBorder="1">
      <alignment/>
      <protection/>
    </xf>
    <xf numFmtId="164" fontId="31" fillId="0" borderId="20" xfId="58" applyFont="1" applyFill="1" applyBorder="1" applyAlignment="1">
      <alignment/>
      <protection/>
    </xf>
    <xf numFmtId="165" fontId="33" fillId="0" borderId="21" xfId="57" applyNumberFormat="1" applyFont="1" applyBorder="1">
      <alignment/>
      <protection/>
    </xf>
    <xf numFmtId="165" fontId="31" fillId="0" borderId="10" xfId="0" applyNumberFormat="1" applyFont="1" applyBorder="1" applyAlignment="1">
      <alignment/>
    </xf>
    <xf numFmtId="165" fontId="34" fillId="0" borderId="0" xfId="57" applyNumberFormat="1" applyFont="1" applyFill="1" applyBorder="1">
      <alignment/>
      <protection/>
    </xf>
    <xf numFmtId="164" fontId="31" fillId="0" borderId="10" xfId="58" applyFont="1" applyFill="1" applyBorder="1" applyAlignment="1">
      <alignment/>
      <protection/>
    </xf>
    <xf numFmtId="164" fontId="32" fillId="0" borderId="18" xfId="58" applyFont="1" applyFill="1" applyBorder="1" applyAlignment="1">
      <alignment/>
      <protection/>
    </xf>
    <xf numFmtId="165" fontId="32" fillId="0" borderId="18" xfId="58" applyNumberFormat="1" applyFont="1" applyFill="1" applyBorder="1" applyAlignment="1">
      <alignment/>
      <protection/>
    </xf>
    <xf numFmtId="164" fontId="35" fillId="0" borderId="10" xfId="57" applyFont="1" applyBorder="1">
      <alignment/>
      <protection/>
    </xf>
    <xf numFmtId="164" fontId="36" fillId="0" borderId="10" xfId="58" applyFont="1" applyFill="1" applyBorder="1" applyAlignment="1">
      <alignment/>
      <protection/>
    </xf>
    <xf numFmtId="165" fontId="36" fillId="0" borderId="10" xfId="58" applyNumberFormat="1" applyFont="1" applyFill="1" applyBorder="1" applyAlignment="1">
      <alignment/>
      <protection/>
    </xf>
    <xf numFmtId="165" fontId="35" fillId="0" borderId="10" xfId="57" applyNumberFormat="1" applyFont="1" applyBorder="1">
      <alignment/>
      <protection/>
    </xf>
    <xf numFmtId="164" fontId="35" fillId="0" borderId="11" xfId="57" applyFont="1" applyBorder="1">
      <alignment/>
      <protection/>
    </xf>
    <xf numFmtId="165" fontId="35" fillId="0" borderId="11" xfId="57" applyNumberFormat="1" applyFont="1" applyBorder="1">
      <alignment/>
      <protection/>
    </xf>
    <xf numFmtId="164" fontId="37" fillId="0" borderId="10" xfId="57" applyFont="1" applyBorder="1">
      <alignment/>
      <protection/>
    </xf>
    <xf numFmtId="164" fontId="31" fillId="0" borderId="20" xfId="58" applyFont="1" applyFill="1" applyBorder="1" applyAlignment="1">
      <alignment horizontal="left"/>
      <protection/>
    </xf>
    <xf numFmtId="164" fontId="38" fillId="0" borderId="10" xfId="57" applyFont="1" applyBorder="1">
      <alignment/>
      <protection/>
    </xf>
    <xf numFmtId="165" fontId="38" fillId="0" borderId="10" xfId="57" applyNumberFormat="1" applyFont="1" applyBorder="1">
      <alignment/>
      <protection/>
    </xf>
    <xf numFmtId="164" fontId="28" fillId="0" borderId="10" xfId="57" applyFont="1" applyFill="1" applyBorder="1">
      <alignment/>
      <protection/>
    </xf>
    <xf numFmtId="164" fontId="27" fillId="0" borderId="20" xfId="57" applyFont="1" applyFill="1" applyBorder="1">
      <alignment/>
      <protection/>
    </xf>
    <xf numFmtId="164" fontId="0" fillId="0" borderId="21" xfId="0" applyBorder="1" applyAlignment="1">
      <alignment horizontal="center"/>
    </xf>
    <xf numFmtId="164" fontId="0" fillId="0" borderId="22" xfId="0" applyBorder="1" applyAlignment="1">
      <alignment horizontal="center"/>
    </xf>
    <xf numFmtId="164" fontId="35" fillId="0" borderId="18" xfId="57" applyFont="1" applyBorder="1">
      <alignment/>
      <protection/>
    </xf>
    <xf numFmtId="165" fontId="35" fillId="0" borderId="18" xfId="57" applyNumberFormat="1" applyFont="1" applyBorder="1">
      <alignment/>
      <protection/>
    </xf>
    <xf numFmtId="164" fontId="27" fillId="0" borderId="10" xfId="57" applyFont="1" applyFill="1" applyBorder="1" applyAlignment="1">
      <alignment wrapText="1"/>
      <protection/>
    </xf>
    <xf numFmtId="165" fontId="27" fillId="0" borderId="10" xfId="57" applyNumberFormat="1" applyFont="1" applyFill="1" applyBorder="1" applyAlignment="1">
      <alignment vertical="center" wrapText="1"/>
      <protection/>
    </xf>
    <xf numFmtId="164" fontId="27" fillId="0" borderId="20" xfId="57" applyFont="1" applyFill="1" applyBorder="1" applyAlignment="1">
      <alignment vertical="center"/>
      <protection/>
    </xf>
    <xf numFmtId="165" fontId="27" fillId="0" borderId="10" xfId="0" applyNumberFormat="1" applyFont="1" applyBorder="1" applyAlignment="1">
      <alignment horizontal="right" vertical="center"/>
    </xf>
    <xf numFmtId="164" fontId="27" fillId="0" borderId="12" xfId="57" applyFont="1" applyFill="1" applyBorder="1">
      <alignment/>
      <protection/>
    </xf>
    <xf numFmtId="165" fontId="27" fillId="0" borderId="12" xfId="57" applyNumberFormat="1" applyFont="1" applyFill="1" applyBorder="1">
      <alignment/>
      <protection/>
    </xf>
    <xf numFmtId="164" fontId="28" fillId="0" borderId="19" xfId="57" applyFont="1" applyFill="1" applyBorder="1">
      <alignment/>
      <protection/>
    </xf>
    <xf numFmtId="165" fontId="28" fillId="0" borderId="17" xfId="57" applyNumberFormat="1" applyFont="1" applyFill="1" applyBorder="1">
      <alignment/>
      <protection/>
    </xf>
    <xf numFmtId="164" fontId="0" fillId="0" borderId="17" xfId="0" applyFont="1" applyBorder="1" applyAlignment="1">
      <alignment/>
    </xf>
    <xf numFmtId="165" fontId="31" fillId="0" borderId="12" xfId="0" applyNumberFormat="1" applyFont="1" applyBorder="1" applyAlignment="1">
      <alignment/>
    </xf>
    <xf numFmtId="165" fontId="40" fillId="0" borderId="0" xfId="57" applyNumberFormat="1" applyFont="1" applyFill="1" applyBorder="1">
      <alignment/>
      <protection/>
    </xf>
    <xf numFmtId="164" fontId="41" fillId="0" borderId="13" xfId="57" applyFont="1" applyBorder="1">
      <alignment/>
      <protection/>
    </xf>
    <xf numFmtId="165" fontId="41" fillId="0" borderId="0" xfId="57" applyNumberFormat="1" applyFont="1" applyBorder="1">
      <alignment/>
      <protection/>
    </xf>
    <xf numFmtId="164" fontId="0" fillId="0" borderId="0" xfId="0" applyFont="1" applyBorder="1" applyAlignment="1">
      <alignment/>
    </xf>
    <xf numFmtId="165" fontId="31" fillId="0" borderId="11" xfId="0" applyNumberFormat="1" applyFont="1" applyBorder="1" applyAlignment="1">
      <alignment/>
    </xf>
    <xf numFmtId="164" fontId="41" fillId="0" borderId="20" xfId="57" applyFont="1" applyBorder="1">
      <alignment/>
      <protection/>
    </xf>
    <xf numFmtId="165" fontId="41" fillId="0" borderId="10" xfId="57" applyNumberFormat="1" applyFont="1" applyBorder="1">
      <alignment/>
      <protection/>
    </xf>
    <xf numFmtId="164" fontId="32" fillId="0" borderId="13" xfId="58" applyFont="1" applyFill="1" applyBorder="1" applyAlignment="1">
      <alignment/>
      <protection/>
    </xf>
    <xf numFmtId="165" fontId="35" fillId="0" borderId="0" xfId="57" applyNumberFormat="1" applyFont="1" applyBorder="1">
      <alignment/>
      <protection/>
    </xf>
    <xf numFmtId="164" fontId="32" fillId="0" borderId="23" xfId="58" applyFont="1" applyFill="1" applyBorder="1" applyAlignment="1">
      <alignment/>
      <protection/>
    </xf>
    <xf numFmtId="165" fontId="35" fillId="0" borderId="24" xfId="57" applyNumberFormat="1" applyFont="1" applyBorder="1">
      <alignment/>
      <protection/>
    </xf>
    <xf numFmtId="164" fontId="0" fillId="0" borderId="24" xfId="0" applyFont="1" applyBorder="1" applyAlignment="1">
      <alignment/>
    </xf>
    <xf numFmtId="165" fontId="31" fillId="0" borderId="18" xfId="0" applyNumberFormat="1" applyFont="1" applyBorder="1" applyAlignment="1">
      <alignment/>
    </xf>
    <xf numFmtId="165" fontId="27" fillId="0" borderId="10" xfId="57" applyNumberFormat="1" applyFont="1" applyFill="1" applyBorder="1">
      <alignment/>
      <protection/>
    </xf>
    <xf numFmtId="165" fontId="33" fillId="0" borderId="0" xfId="57" applyNumberFormat="1" applyFont="1" applyBorder="1">
      <alignment/>
      <protection/>
    </xf>
    <xf numFmtId="164" fontId="0" fillId="0" borderId="10" xfId="0" applyFont="1" applyBorder="1" applyAlignment="1">
      <alignment/>
    </xf>
    <xf numFmtId="165" fontId="0" fillId="0" borderId="10" xfId="0" applyNumberFormat="1" applyFill="1" applyBorder="1" applyAlignment="1">
      <alignment horizontal="right"/>
    </xf>
    <xf numFmtId="164" fontId="42" fillId="0" borderId="10" xfId="0" applyFont="1" applyBorder="1" applyAlignment="1">
      <alignment horizontal="center" vertical="center" wrapText="1"/>
    </xf>
    <xf numFmtId="164" fontId="43" fillId="0" borderId="10" xfId="0" applyFont="1" applyBorder="1" applyAlignment="1">
      <alignment/>
    </xf>
    <xf numFmtId="165" fontId="43" fillId="0" borderId="10" xfId="0" applyNumberFormat="1" applyFont="1" applyBorder="1" applyAlignment="1">
      <alignment horizontal="right" vertical="center"/>
    </xf>
    <xf numFmtId="165" fontId="43" fillId="0" borderId="10" xfId="0" applyNumberFormat="1" applyFont="1" applyFill="1" applyBorder="1" applyAlignment="1">
      <alignment horizontal="right" vertical="center"/>
    </xf>
    <xf numFmtId="165" fontId="43" fillId="0" borderId="10" xfId="0" applyNumberFormat="1" applyFont="1" applyFill="1" applyBorder="1" applyAlignment="1">
      <alignment horizontal="right" vertical="center" wrapText="1"/>
    </xf>
    <xf numFmtId="165" fontId="0" fillId="0" borderId="10" xfId="0" applyNumberFormat="1" applyFont="1" applyFill="1" applyBorder="1" applyAlignment="1">
      <alignment horizontal="right"/>
    </xf>
    <xf numFmtId="165" fontId="0" fillId="0" borderId="10" xfId="0" applyNumberFormat="1" applyFill="1" applyBorder="1" applyAlignment="1">
      <alignment horizontal="right" vertical="center"/>
    </xf>
    <xf numFmtId="165" fontId="43" fillId="0" borderId="10" xfId="0" applyNumberFormat="1" applyFont="1" applyBorder="1" applyAlignment="1">
      <alignment horizontal="right"/>
    </xf>
    <xf numFmtId="165" fontId="43" fillId="0" borderId="10" xfId="0" applyNumberFormat="1" applyFont="1" applyFill="1" applyBorder="1" applyAlignment="1">
      <alignment horizontal="right"/>
    </xf>
    <xf numFmtId="164" fontId="43" fillId="0" borderId="0" xfId="0" applyFont="1" applyAlignment="1">
      <alignment/>
    </xf>
    <xf numFmtId="165" fontId="19" fillId="0" borderId="10" xfId="0" applyNumberFormat="1" applyFont="1" applyFill="1" applyBorder="1" applyAlignment="1">
      <alignment horizontal="right"/>
    </xf>
  </cellXfs>
  <cellStyles count="5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1. jelölőszín" xfId="20"/>
    <cellStyle name="20% - 2. jelölőszín" xfId="21"/>
    <cellStyle name="20% - 3. jelölőszín" xfId="22"/>
    <cellStyle name="20% - 4. jelölőszín" xfId="23"/>
    <cellStyle name="20% - 5. jelölőszín" xfId="24"/>
    <cellStyle name="20% - 6. jelölőszín" xfId="25"/>
    <cellStyle name="40% - 1. jelölőszín" xfId="26"/>
    <cellStyle name="40% - 2. jelölőszín" xfId="27"/>
    <cellStyle name="40% - 3. jelölőszín" xfId="28"/>
    <cellStyle name="40% - 4. jelölőszín" xfId="29"/>
    <cellStyle name="40% - 5. jelölőszín" xfId="30"/>
    <cellStyle name="40% - 6. jelölőszín" xfId="31"/>
    <cellStyle name="60% - 1. jelölőszín" xfId="32"/>
    <cellStyle name="60% - 2. jelölőszín" xfId="33"/>
    <cellStyle name="60% - 3. jelölőszín" xfId="34"/>
    <cellStyle name="60% - 4. jelölőszín" xfId="35"/>
    <cellStyle name="60% - 5. jelölőszín" xfId="36"/>
    <cellStyle name="60% - 6. jelölőszín" xfId="37"/>
    <cellStyle name="Bevitel" xfId="38"/>
    <cellStyle name="Cím" xfId="39"/>
    <cellStyle name="Címsor 1" xfId="40"/>
    <cellStyle name="Címsor 2" xfId="41"/>
    <cellStyle name="Címsor 3" xfId="42"/>
    <cellStyle name="Címsor 4" xfId="43"/>
    <cellStyle name="Ellenőrzőcella" xfId="44"/>
    <cellStyle name="Figyelmeztetés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Normál 11" xfId="57"/>
    <cellStyle name="Normál 2 2" xfId="58"/>
    <cellStyle name="Normál 8" xfId="59"/>
    <cellStyle name="Normál_2010. évi közvetett támogatás 15. számú melléklet" xfId="60"/>
    <cellStyle name="Rossz" xfId="61"/>
    <cellStyle name="Semleges" xfId="62"/>
    <cellStyle name="Számítás" xfId="63"/>
    <cellStyle name="Összese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A4" sqref="A4"/>
    </sheetView>
  </sheetViews>
  <sheetFormatPr defaultColWidth="9.140625" defaultRowHeight="12.75"/>
  <sheetData>
    <row r="1" ht="12.75">
      <c r="K1" s="1" t="s">
        <v>0</v>
      </c>
    </row>
    <row r="2" ht="12.75">
      <c r="K2" s="1"/>
    </row>
    <row r="3" ht="12.75">
      <c r="K3" s="1"/>
    </row>
    <row r="4" spans="1:11" ht="12.7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2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2.75">
      <c r="A6" s="2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ht="12.75">
      <c r="A7" s="3"/>
    </row>
    <row r="8" spans="1:9" ht="12.75">
      <c r="A8" s="4"/>
      <c r="B8" s="4"/>
      <c r="C8" s="4"/>
      <c r="D8" s="4"/>
      <c r="E8" s="4"/>
      <c r="F8" s="4"/>
      <c r="G8" s="4"/>
      <c r="H8" s="4"/>
      <c r="I8" s="4"/>
    </row>
    <row r="9" spans="1:9" ht="12.75">
      <c r="A9" s="4"/>
      <c r="B9" s="4"/>
      <c r="C9" s="4"/>
      <c r="D9" s="4"/>
      <c r="E9" s="4"/>
      <c r="F9" s="4"/>
      <c r="G9" s="4"/>
      <c r="H9" s="4"/>
      <c r="I9" s="4"/>
    </row>
    <row r="10" spans="1:10" ht="12.75">
      <c r="A10" s="4"/>
      <c r="B10" s="5" t="s">
        <v>4</v>
      </c>
      <c r="C10" s="6"/>
      <c r="D10" s="5"/>
      <c r="E10" s="5"/>
      <c r="F10" s="5"/>
      <c r="G10" s="5"/>
      <c r="H10" s="5"/>
      <c r="I10" s="6"/>
      <c r="J10" s="4"/>
    </row>
    <row r="11" spans="1:10" ht="12.75">
      <c r="A11" s="4"/>
      <c r="B11" s="7"/>
      <c r="C11" s="4"/>
      <c r="D11" s="7"/>
      <c r="E11" s="7"/>
      <c r="F11" s="7"/>
      <c r="G11" s="7"/>
      <c r="H11" s="7"/>
      <c r="I11" s="4"/>
      <c r="J11" s="4"/>
    </row>
    <row r="12" spans="1:10" ht="12.75">
      <c r="A12" s="4"/>
      <c r="B12" s="4" t="s">
        <v>5</v>
      </c>
      <c r="C12" s="4"/>
      <c r="D12" s="4"/>
      <c r="E12" s="4"/>
      <c r="F12" s="4"/>
      <c r="G12" s="4"/>
      <c r="H12" s="4"/>
      <c r="I12" s="4"/>
      <c r="J12" s="4"/>
    </row>
    <row r="13" spans="1:10" ht="12.75">
      <c r="A13" s="4"/>
      <c r="B13" s="4" t="s">
        <v>6</v>
      </c>
      <c r="C13" s="4"/>
      <c r="D13" s="4"/>
      <c r="E13" s="4"/>
      <c r="F13" s="4"/>
      <c r="G13" s="4"/>
      <c r="H13" s="4"/>
      <c r="I13" s="4"/>
      <c r="J13" s="4"/>
    </row>
    <row r="14" spans="1:10" ht="12.75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0" ht="12.75">
      <c r="A15" s="4"/>
      <c r="B15" s="6"/>
      <c r="C15" s="4"/>
      <c r="D15" s="4"/>
      <c r="E15" s="4"/>
      <c r="F15" s="4"/>
      <c r="G15" s="4"/>
      <c r="H15" s="4"/>
      <c r="I15" s="4"/>
      <c r="J15" s="4"/>
    </row>
    <row r="16" spans="1:10" ht="12.75">
      <c r="A16" s="4"/>
      <c r="B16" s="5" t="s">
        <v>7</v>
      </c>
      <c r="C16" s="6"/>
      <c r="D16" s="5"/>
      <c r="E16" s="5"/>
      <c r="F16" s="5"/>
      <c r="G16" s="5"/>
      <c r="H16" s="5"/>
      <c r="I16" s="5"/>
      <c r="J16" s="4"/>
    </row>
  </sheetData>
  <sheetProtection selectLockedCells="1" selectUnlockedCells="1"/>
  <mergeCells count="3">
    <mergeCell ref="A4:K4"/>
    <mergeCell ref="A5:K5"/>
    <mergeCell ref="A6:K6"/>
  </mergeCells>
  <printOptions/>
  <pageMargins left="0.19652777777777777" right="0.19652777777777777" top="0.39375" bottom="0.393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A3" sqref="A3"/>
    </sheetView>
  </sheetViews>
  <sheetFormatPr defaultColWidth="9.140625" defaultRowHeight="12.75"/>
  <cols>
    <col min="2" max="2" width="56.00390625" style="0" customWidth="1"/>
    <col min="3" max="5" width="11.140625" style="0" customWidth="1"/>
    <col min="6" max="6" width="60.140625" style="0" customWidth="1"/>
    <col min="7" max="9" width="11.140625" style="0" customWidth="1"/>
  </cols>
  <sheetData>
    <row r="1" ht="12.75">
      <c r="I1" s="1" t="s">
        <v>166</v>
      </c>
    </row>
    <row r="3" spans="1:9" ht="12.75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9" ht="12.75">
      <c r="A4" s="82" t="s">
        <v>2</v>
      </c>
      <c r="B4" s="82"/>
      <c r="C4" s="82"/>
      <c r="D4" s="82"/>
      <c r="E4" s="82"/>
      <c r="F4" s="82"/>
      <c r="G4" s="82"/>
      <c r="H4" s="82"/>
      <c r="I4" s="82"/>
    </row>
    <row r="5" spans="1:9" ht="12.75">
      <c r="A5" s="82" t="s">
        <v>121</v>
      </c>
      <c r="B5" s="82"/>
      <c r="C5" s="82"/>
      <c r="D5" s="82"/>
      <c r="E5" s="82"/>
      <c r="F5" s="82"/>
      <c r="G5" s="82"/>
      <c r="H5" s="82"/>
      <c r="I5" s="82"/>
    </row>
    <row r="6" spans="1:9" ht="12.75">
      <c r="A6" s="82" t="s">
        <v>167</v>
      </c>
      <c r="B6" s="82"/>
      <c r="C6" s="82"/>
      <c r="D6" s="82"/>
      <c r="E6" s="82"/>
      <c r="F6" s="82"/>
      <c r="G6" s="82"/>
      <c r="H6" s="82"/>
      <c r="I6" s="82"/>
    </row>
    <row r="7" spans="1:9" ht="12.75">
      <c r="A7" s="83"/>
      <c r="B7" s="84"/>
      <c r="C7" s="85"/>
      <c r="D7" s="85"/>
      <c r="E7" s="85"/>
      <c r="F7" s="85"/>
      <c r="G7" s="85"/>
      <c r="H7" s="85"/>
      <c r="I7" s="85"/>
    </row>
    <row r="8" spans="1:9" ht="13.5">
      <c r="A8" s="83"/>
      <c r="B8" s="86"/>
      <c r="C8" s="83"/>
      <c r="D8" s="83"/>
      <c r="E8" s="83"/>
      <c r="F8" s="83"/>
      <c r="G8" s="87"/>
      <c r="H8" s="87"/>
      <c r="I8" s="87" t="s">
        <v>11</v>
      </c>
    </row>
    <row r="9" spans="1:9" ht="13.5" customHeight="1">
      <c r="A9" s="88" t="s">
        <v>123</v>
      </c>
      <c r="B9" s="89" t="s">
        <v>124</v>
      </c>
      <c r="C9" s="89"/>
      <c r="D9" s="89"/>
      <c r="E9" s="89"/>
      <c r="F9" s="88" t="s">
        <v>125</v>
      </c>
      <c r="G9" s="88"/>
      <c r="H9" s="88"/>
      <c r="I9" s="88"/>
    </row>
    <row r="10" spans="1:9" ht="26.25">
      <c r="A10" s="88"/>
      <c r="B10" s="89" t="s">
        <v>12</v>
      </c>
      <c r="C10" s="90" t="s">
        <v>13</v>
      </c>
      <c r="D10" s="91" t="s">
        <v>14</v>
      </c>
      <c r="E10" s="91" t="s">
        <v>15</v>
      </c>
      <c r="F10" s="92" t="s">
        <v>12</v>
      </c>
      <c r="G10" s="90" t="s">
        <v>13</v>
      </c>
      <c r="H10" s="91" t="s">
        <v>14</v>
      </c>
      <c r="I10" s="93" t="s">
        <v>15</v>
      </c>
    </row>
    <row r="11" spans="1:9" ht="13.5">
      <c r="A11" s="88" t="s">
        <v>126</v>
      </c>
      <c r="B11" s="89" t="s">
        <v>127</v>
      </c>
      <c r="C11" s="90" t="s">
        <v>128</v>
      </c>
      <c r="D11" s="91" t="s">
        <v>129</v>
      </c>
      <c r="E11" s="91" t="s">
        <v>130</v>
      </c>
      <c r="F11" s="89" t="s">
        <v>131</v>
      </c>
      <c r="G11" s="94" t="s">
        <v>132</v>
      </c>
      <c r="H11" s="90" t="s">
        <v>133</v>
      </c>
      <c r="I11" s="95" t="s">
        <v>134</v>
      </c>
    </row>
    <row r="12" spans="1:9" ht="12.75">
      <c r="A12" s="96" t="s">
        <v>126</v>
      </c>
      <c r="B12" s="97" t="s">
        <v>168</v>
      </c>
      <c r="C12" s="98">
        <f>'2. bevételek ei. szerint'!I41</f>
        <v>90124</v>
      </c>
      <c r="D12" s="98">
        <f>'2. bevételek ei. szerint'!J41</f>
        <v>138304</v>
      </c>
      <c r="E12" s="98">
        <f>'2. bevételek ei. szerint'!K41</f>
        <v>93888</v>
      </c>
      <c r="F12" s="97" t="s">
        <v>85</v>
      </c>
      <c r="G12" s="99">
        <f>'3. kiadások ei. szerint'!G16</f>
        <v>187074</v>
      </c>
      <c r="H12" s="100">
        <f>'3. kiadások ei. szerint'!H16</f>
        <v>196424</v>
      </c>
      <c r="I12" s="101">
        <f>'3. kiadások ei. szerint'!I16</f>
        <v>142667</v>
      </c>
    </row>
    <row r="13" spans="1:9" ht="12.75">
      <c r="A13" s="102" t="s">
        <v>127</v>
      </c>
      <c r="B13" s="103" t="s">
        <v>169</v>
      </c>
      <c r="C13" s="104">
        <f>'2. bevételek ei. szerint'!I47</f>
        <v>0</v>
      </c>
      <c r="D13" s="107"/>
      <c r="E13" s="107"/>
      <c r="F13" s="103" t="s">
        <v>86</v>
      </c>
      <c r="G13" s="99">
        <f>'3. kiadások ei. szerint'!G17</f>
        <v>45251</v>
      </c>
      <c r="H13" s="98">
        <f>'3. kiadások ei. szerint'!H17</f>
        <v>86790</v>
      </c>
      <c r="I13" s="105">
        <f>'3. kiadások ei. szerint'!I17</f>
        <v>34969</v>
      </c>
    </row>
    <row r="14" spans="1:9" ht="13.5">
      <c r="A14" s="102" t="s">
        <v>128</v>
      </c>
      <c r="B14" s="103" t="s">
        <v>170</v>
      </c>
      <c r="C14" s="104">
        <f>'2. bevételek ei. szerint'!I53</f>
        <v>812</v>
      </c>
      <c r="D14" s="104">
        <f>'2. bevételek ei. szerint'!J53</f>
        <v>1812</v>
      </c>
      <c r="E14" s="104">
        <f>'2. bevételek ei. szerint'!K53</f>
        <v>1791</v>
      </c>
      <c r="F14" s="103" t="s">
        <v>87</v>
      </c>
      <c r="G14" s="99">
        <f>'3. kiadások ei. szerint'!G18</f>
        <v>8815</v>
      </c>
      <c r="H14" s="133">
        <f>'3. kiadások ei. szerint'!H18</f>
        <v>8815</v>
      </c>
      <c r="I14" s="108">
        <f>'3. kiadások ei. szerint'!I18</f>
        <v>8041</v>
      </c>
    </row>
    <row r="15" spans="1:9" ht="13.5">
      <c r="A15" s="88" t="s">
        <v>129</v>
      </c>
      <c r="B15" s="109" t="s">
        <v>171</v>
      </c>
      <c r="C15" s="110">
        <f>SUM(C12:C14)</f>
        <v>90936</v>
      </c>
      <c r="D15" s="110">
        <f>SUM(D12:D14)</f>
        <v>140116</v>
      </c>
      <c r="E15" s="110">
        <f>SUM(E12:E14)</f>
        <v>95679</v>
      </c>
      <c r="F15" s="111" t="s">
        <v>172</v>
      </c>
      <c r="G15" s="112">
        <f>SUM(G12:G14)</f>
        <v>241140</v>
      </c>
      <c r="H15" s="110">
        <f>SUM(H12:H14)</f>
        <v>292029</v>
      </c>
      <c r="I15" s="113">
        <f>SUM(I12:I14)</f>
        <v>185677</v>
      </c>
    </row>
    <row r="16" spans="1:9" ht="12.75">
      <c r="A16" s="114" t="s">
        <v>130</v>
      </c>
      <c r="B16" s="115" t="s">
        <v>66</v>
      </c>
      <c r="C16" s="116"/>
      <c r="D16" s="117"/>
      <c r="E16" s="117"/>
      <c r="F16" s="103" t="s">
        <v>143</v>
      </c>
      <c r="G16" s="118"/>
      <c r="H16" s="116"/>
      <c r="I16" s="119"/>
    </row>
    <row r="17" spans="1:9" ht="12.75">
      <c r="A17" s="102" t="s">
        <v>131</v>
      </c>
      <c r="B17" s="103" t="s">
        <v>67</v>
      </c>
      <c r="C17" s="120"/>
      <c r="D17" s="121"/>
      <c r="E17" s="121"/>
      <c r="F17" s="103" t="s">
        <v>144</v>
      </c>
      <c r="G17" s="122"/>
      <c r="H17" s="120"/>
      <c r="I17" s="123"/>
    </row>
    <row r="18" spans="1:9" ht="12.75">
      <c r="A18" s="102" t="s">
        <v>132</v>
      </c>
      <c r="B18" s="103" t="s">
        <v>145</v>
      </c>
      <c r="C18" s="120"/>
      <c r="D18" s="121"/>
      <c r="E18" s="121"/>
      <c r="F18" s="103" t="s">
        <v>146</v>
      </c>
      <c r="G18" s="122"/>
      <c r="H18" s="120"/>
      <c r="I18" s="123"/>
    </row>
    <row r="19" spans="1:9" ht="12.75">
      <c r="A19" s="102" t="s">
        <v>133</v>
      </c>
      <c r="B19" s="103" t="s">
        <v>68</v>
      </c>
      <c r="C19" s="120"/>
      <c r="D19" s="121"/>
      <c r="E19" s="121"/>
      <c r="F19" s="103" t="s">
        <v>148</v>
      </c>
      <c r="G19" s="122"/>
      <c r="H19" s="120"/>
      <c r="I19" s="123"/>
    </row>
    <row r="20" spans="1:9" ht="12.75">
      <c r="A20" s="102" t="s">
        <v>134</v>
      </c>
      <c r="B20" s="103" t="s">
        <v>69</v>
      </c>
      <c r="C20" s="120"/>
      <c r="D20" s="117"/>
      <c r="E20" s="117"/>
      <c r="F20" s="115" t="s">
        <v>150</v>
      </c>
      <c r="G20" s="122"/>
      <c r="H20" s="120"/>
      <c r="I20" s="123"/>
    </row>
    <row r="21" spans="1:9" ht="12.75">
      <c r="A21" s="102" t="s">
        <v>147</v>
      </c>
      <c r="B21" s="103" t="s">
        <v>70</v>
      </c>
      <c r="C21" s="120"/>
      <c r="D21" s="121"/>
      <c r="E21" s="121"/>
      <c r="F21" s="103" t="s">
        <v>152</v>
      </c>
      <c r="G21" s="122"/>
      <c r="H21" s="120"/>
      <c r="I21" s="123"/>
    </row>
    <row r="22" spans="1:9" ht="12.75">
      <c r="A22" s="102" t="s">
        <v>149</v>
      </c>
      <c r="B22" s="115" t="s">
        <v>71</v>
      </c>
      <c r="C22" s="116"/>
      <c r="D22" s="117"/>
      <c r="E22" s="117"/>
      <c r="F22" s="97" t="s">
        <v>154</v>
      </c>
      <c r="G22" s="118"/>
      <c r="H22" s="120"/>
      <c r="I22" s="123"/>
    </row>
    <row r="23" spans="1:9" ht="12.75">
      <c r="A23" s="102" t="s">
        <v>151</v>
      </c>
      <c r="B23" s="103" t="s">
        <v>72</v>
      </c>
      <c r="C23" s="120"/>
      <c r="D23" s="121"/>
      <c r="E23" s="121"/>
      <c r="F23" s="103" t="s">
        <v>92</v>
      </c>
      <c r="G23" s="122"/>
      <c r="H23" s="120"/>
      <c r="I23" s="123"/>
    </row>
    <row r="24" spans="1:9" ht="13.5">
      <c r="A24" s="102" t="s">
        <v>153</v>
      </c>
      <c r="B24" s="97" t="s">
        <v>73</v>
      </c>
      <c r="C24" s="124"/>
      <c r="D24" s="125"/>
      <c r="E24" s="125"/>
      <c r="F24" s="97" t="s">
        <v>93</v>
      </c>
      <c r="G24" s="126"/>
      <c r="H24" s="116"/>
      <c r="I24" s="119"/>
    </row>
    <row r="25" spans="1:9" ht="13.5">
      <c r="A25" s="88" t="s">
        <v>155</v>
      </c>
      <c r="B25" s="109" t="s">
        <v>173</v>
      </c>
      <c r="C25" s="110"/>
      <c r="D25" s="134"/>
      <c r="E25" s="134"/>
      <c r="F25" s="109" t="s">
        <v>174</v>
      </c>
      <c r="G25" s="112"/>
      <c r="H25" s="110"/>
      <c r="I25" s="135"/>
    </row>
    <row r="26" spans="1:9" ht="13.5">
      <c r="A26" s="88" t="s">
        <v>156</v>
      </c>
      <c r="B26" s="128" t="s">
        <v>175</v>
      </c>
      <c r="C26" s="110">
        <f>C15+C25</f>
        <v>90936</v>
      </c>
      <c r="D26" s="110">
        <f>D15+D25</f>
        <v>140116</v>
      </c>
      <c r="E26" s="110">
        <f>E15+E25</f>
        <v>95679</v>
      </c>
      <c r="F26" s="128" t="s">
        <v>176</v>
      </c>
      <c r="G26" s="112">
        <f>G15+G25</f>
        <v>241140</v>
      </c>
      <c r="H26" s="110">
        <f>H15+H25</f>
        <v>292029</v>
      </c>
      <c r="I26" s="113">
        <f>I15+I25</f>
        <v>185677</v>
      </c>
    </row>
    <row r="27" spans="1:9" ht="13.5">
      <c r="A27" s="88" t="s">
        <v>157</v>
      </c>
      <c r="B27" s="128" t="s">
        <v>164</v>
      </c>
      <c r="C27" s="129">
        <f>G26-C26</f>
        <v>150204</v>
      </c>
      <c r="D27" s="129">
        <f>H26-D26</f>
        <v>151913</v>
      </c>
      <c r="E27" s="129">
        <f>I26-E26</f>
        <v>89998</v>
      </c>
      <c r="F27" s="128" t="s">
        <v>165</v>
      </c>
      <c r="G27" s="131"/>
      <c r="H27" s="129"/>
      <c r="I27" s="136"/>
    </row>
  </sheetData>
  <sheetProtection selectLockedCells="1" selectUnlockedCells="1"/>
  <mergeCells count="7">
    <mergeCell ref="A3:I3"/>
    <mergeCell ref="A4:I4"/>
    <mergeCell ref="A5:I5"/>
    <mergeCell ref="A6:I6"/>
    <mergeCell ref="A9:A10"/>
    <mergeCell ref="B9:E9"/>
    <mergeCell ref="F9:I9"/>
  </mergeCells>
  <printOptions/>
  <pageMargins left="0.7875" right="0.7875" top="0.5902777777777778" bottom="0.5902777777777778" header="0.5118055555555555" footer="0.5118055555555555"/>
  <pageSetup horizontalDpi="300" verticalDpi="300" orientation="landscape" paperSize="9" scale="6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A3" sqref="A3"/>
    </sheetView>
  </sheetViews>
  <sheetFormatPr defaultColWidth="9.140625" defaultRowHeight="12.75"/>
  <cols>
    <col min="1" max="1" width="25.00390625" style="0" customWidth="1"/>
    <col min="2" max="4" width="10.57421875" style="0" customWidth="1"/>
  </cols>
  <sheetData>
    <row r="1" ht="12.75">
      <c r="G1" s="1" t="s">
        <v>177</v>
      </c>
    </row>
    <row r="2" ht="12.75">
      <c r="G2" s="1"/>
    </row>
    <row r="3" spans="1:7" ht="12.75">
      <c r="A3" s="2" t="s">
        <v>1</v>
      </c>
      <c r="B3" s="2"/>
      <c r="C3" s="2"/>
      <c r="D3" s="2"/>
      <c r="E3" s="2"/>
      <c r="F3" s="2"/>
      <c r="G3" s="2"/>
    </row>
    <row r="4" spans="1:7" ht="12.75">
      <c r="A4" s="2" t="s">
        <v>178</v>
      </c>
      <c r="B4" s="2"/>
      <c r="C4" s="2"/>
      <c r="D4" s="2"/>
      <c r="E4" s="2"/>
      <c r="F4" s="2"/>
      <c r="G4" s="2"/>
    </row>
    <row r="5" spans="1:7" ht="12.75">
      <c r="A5" s="2" t="s">
        <v>179</v>
      </c>
      <c r="B5" s="2"/>
      <c r="C5" s="2"/>
      <c r="D5" s="2"/>
      <c r="E5" s="2"/>
      <c r="F5" s="2"/>
      <c r="G5" s="2"/>
    </row>
    <row r="6" spans="1:7" ht="12.75">
      <c r="A6" s="8"/>
      <c r="B6" s="8"/>
      <c r="C6" s="8"/>
      <c r="D6" s="8"/>
      <c r="E6" s="8"/>
      <c r="F6" s="8"/>
      <c r="G6" s="8"/>
    </row>
    <row r="7" spans="1:7" ht="12.75">
      <c r="A7" s="8"/>
      <c r="B7" s="8"/>
      <c r="C7" s="8"/>
      <c r="D7" s="8"/>
      <c r="E7" s="8"/>
      <c r="F7" s="8"/>
      <c r="G7" s="8"/>
    </row>
    <row r="8" spans="1:8" ht="25.5">
      <c r="A8" s="9" t="s">
        <v>12</v>
      </c>
      <c r="B8" s="10" t="s">
        <v>13</v>
      </c>
      <c r="C8" s="10" t="s">
        <v>14</v>
      </c>
      <c r="D8" s="11" t="s">
        <v>15</v>
      </c>
      <c r="E8" s="10" t="s">
        <v>16</v>
      </c>
      <c r="F8" s="137"/>
      <c r="G8" s="82"/>
      <c r="H8" s="82"/>
    </row>
    <row r="9" spans="1:5" ht="12.75">
      <c r="A9" s="55" t="s">
        <v>180</v>
      </c>
      <c r="B9" s="21">
        <v>126067</v>
      </c>
      <c r="C9" s="21">
        <v>132246</v>
      </c>
      <c r="D9" s="21">
        <v>132246</v>
      </c>
      <c r="E9" s="66">
        <f>D9/C9*100</f>
        <v>100</v>
      </c>
    </row>
    <row r="10" spans="1:5" ht="12.75">
      <c r="A10" s="55"/>
      <c r="B10" s="21"/>
      <c r="C10" s="21"/>
      <c r="D10" s="21"/>
      <c r="E10" s="66"/>
    </row>
    <row r="11" spans="1:5" ht="12.75">
      <c r="A11" s="55" t="s">
        <v>181</v>
      </c>
      <c r="B11" s="21">
        <v>0</v>
      </c>
      <c r="C11" s="21">
        <v>0</v>
      </c>
      <c r="D11" s="21">
        <v>0</v>
      </c>
      <c r="E11" s="67" t="s">
        <v>34</v>
      </c>
    </row>
    <row r="12" spans="1:5" ht="12.75">
      <c r="A12" s="55"/>
      <c r="B12" s="21"/>
      <c r="C12" s="21"/>
      <c r="D12" s="21"/>
      <c r="E12" s="66"/>
    </row>
    <row r="13" spans="1:5" ht="12.75">
      <c r="A13" s="138" t="s">
        <v>182</v>
      </c>
      <c r="B13" s="13">
        <f>B9+B11</f>
        <v>126067</v>
      </c>
      <c r="C13" s="13">
        <f>C9+C11</f>
        <v>132246</v>
      </c>
      <c r="D13" s="13">
        <f>D9+D11</f>
        <v>132246</v>
      </c>
      <c r="E13" s="68">
        <f>D13/C13*100</f>
        <v>100</v>
      </c>
    </row>
  </sheetData>
  <sheetProtection selectLockedCells="1" selectUnlockedCells="1"/>
  <mergeCells count="3">
    <mergeCell ref="A3:G3"/>
    <mergeCell ref="A4:G4"/>
    <mergeCell ref="A5:G5"/>
  </mergeCells>
  <printOptions/>
  <pageMargins left="0.7875" right="0.7875" top="0.39375" bottom="0.393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A3" sqref="A3"/>
    </sheetView>
  </sheetViews>
  <sheetFormatPr defaultColWidth="9.140625" defaultRowHeight="12.75"/>
  <cols>
    <col min="1" max="1" width="31.421875" style="0" customWidth="1"/>
    <col min="2" max="2" width="18.8515625" style="0" customWidth="1"/>
    <col min="3" max="3" width="18.421875" style="0" customWidth="1"/>
    <col min="4" max="4" width="14.7109375" style="0" customWidth="1"/>
  </cols>
  <sheetData>
    <row r="1" ht="12.75">
      <c r="D1" s="1" t="s">
        <v>183</v>
      </c>
    </row>
    <row r="3" spans="1:4" ht="12.75">
      <c r="A3" s="2" t="s">
        <v>1</v>
      </c>
      <c r="B3" s="2"/>
      <c r="C3" s="2"/>
      <c r="D3" s="2"/>
    </row>
    <row r="4" spans="1:4" ht="12.75">
      <c r="A4" s="2" t="s">
        <v>184</v>
      </c>
      <c r="B4" s="2"/>
      <c r="C4" s="2"/>
      <c r="D4" s="2"/>
    </row>
    <row r="5" spans="1:4" ht="12.75">
      <c r="A5" s="2" t="s">
        <v>185</v>
      </c>
      <c r="B5" s="2"/>
      <c r="C5" s="2"/>
      <c r="D5" s="2"/>
    </row>
    <row r="6" spans="1:4" ht="12.75">
      <c r="A6" s="2" t="s">
        <v>186</v>
      </c>
      <c r="B6" s="2"/>
      <c r="C6" s="2"/>
      <c r="D6" s="2"/>
    </row>
    <row r="7" spans="1:4" ht="12.75">
      <c r="A7" s="8"/>
      <c r="B7" s="8"/>
      <c r="C7" s="8"/>
      <c r="D7" s="8"/>
    </row>
    <row r="8" spans="1:3" ht="12.75">
      <c r="A8" s="3"/>
      <c r="B8" s="3"/>
      <c r="C8" s="3"/>
    </row>
    <row r="9" spans="1:3" ht="12.75">
      <c r="A9" s="3"/>
      <c r="B9" s="3"/>
      <c r="C9" s="3"/>
    </row>
    <row r="10" spans="1:4" ht="12.75">
      <c r="A10" s="66"/>
      <c r="B10" s="62" t="s">
        <v>180</v>
      </c>
      <c r="C10" s="62" t="s">
        <v>181</v>
      </c>
      <c r="D10" s="62" t="s">
        <v>187</v>
      </c>
    </row>
    <row r="11" spans="1:4" ht="12.75">
      <c r="A11" s="68" t="s">
        <v>124</v>
      </c>
      <c r="B11" s="139">
        <f>SUM(B13:B17)</f>
        <v>5946</v>
      </c>
      <c r="C11" s="139"/>
      <c r="D11" s="13">
        <f>SUM(D13:D17)</f>
        <v>5946</v>
      </c>
    </row>
    <row r="12" spans="1:4" ht="12.75">
      <c r="A12" s="66"/>
      <c r="B12" s="140"/>
      <c r="C12" s="140"/>
      <c r="D12" s="21"/>
    </row>
    <row r="13" spans="1:4" ht="12.75">
      <c r="A13" s="66" t="s">
        <v>188</v>
      </c>
      <c r="B13" s="140"/>
      <c r="C13" s="140"/>
      <c r="D13" s="21"/>
    </row>
    <row r="14" spans="1:4" ht="12.75">
      <c r="A14" s="66" t="s">
        <v>189</v>
      </c>
      <c r="B14" s="140"/>
      <c r="C14" s="140"/>
      <c r="D14" s="21"/>
    </row>
    <row r="15" spans="1:4" ht="12.75">
      <c r="A15" s="66" t="s">
        <v>190</v>
      </c>
      <c r="B15" s="140">
        <v>5946</v>
      </c>
      <c r="C15" s="140"/>
      <c r="D15" s="21">
        <f>SUM(B15:C15)</f>
        <v>5946</v>
      </c>
    </row>
    <row r="16" spans="1:4" ht="12.75">
      <c r="A16" s="66" t="s">
        <v>191</v>
      </c>
      <c r="B16" s="140"/>
      <c r="C16" s="140"/>
      <c r="D16" s="21"/>
    </row>
    <row r="17" spans="1:4" ht="12.75">
      <c r="A17" s="66" t="s">
        <v>192</v>
      </c>
      <c r="B17" s="140"/>
      <c r="C17" s="140"/>
      <c r="D17" s="21"/>
    </row>
    <row r="18" spans="1:4" ht="12.75">
      <c r="A18" s="66"/>
      <c r="B18" s="21"/>
      <c r="C18" s="21"/>
      <c r="D18" s="21"/>
    </row>
    <row r="19" spans="1:4" ht="12.75">
      <c r="A19" s="68" t="s">
        <v>125</v>
      </c>
      <c r="B19" s="13">
        <f>SUM(B21:B26)</f>
        <v>11297</v>
      </c>
      <c r="C19" s="13"/>
      <c r="D19" s="13">
        <f>SUM(D21:D26)</f>
        <v>11297</v>
      </c>
    </row>
    <row r="20" spans="1:4" ht="12.75">
      <c r="A20" s="66"/>
      <c r="B20" s="21"/>
      <c r="C20" s="21"/>
      <c r="D20" s="21"/>
    </row>
    <row r="21" spans="1:4" ht="12.75">
      <c r="A21" s="66" t="s">
        <v>193</v>
      </c>
      <c r="B21" s="21">
        <v>11297</v>
      </c>
      <c r="C21" s="21"/>
      <c r="D21" s="21">
        <f>SUM(B21:C21)</f>
        <v>11297</v>
      </c>
    </row>
    <row r="22" spans="1:4" ht="12.75">
      <c r="A22" s="66" t="s">
        <v>194</v>
      </c>
      <c r="B22" s="21"/>
      <c r="C22" s="21"/>
      <c r="D22" s="21"/>
    </row>
    <row r="23" spans="1:4" ht="12.75">
      <c r="A23" s="66" t="s">
        <v>195</v>
      </c>
      <c r="B23" s="21"/>
      <c r="C23" s="21"/>
      <c r="D23" s="21"/>
    </row>
    <row r="24" spans="1:4" ht="12.75">
      <c r="A24" s="66" t="s">
        <v>196</v>
      </c>
      <c r="B24" s="21"/>
      <c r="C24" s="21"/>
      <c r="D24" s="21"/>
    </row>
    <row r="25" spans="1:4" ht="12.75">
      <c r="A25" s="66" t="s">
        <v>197</v>
      </c>
      <c r="B25" s="21"/>
      <c r="C25" s="21"/>
      <c r="D25" s="21"/>
    </row>
    <row r="26" spans="1:4" ht="12.75">
      <c r="A26" s="66" t="s">
        <v>198</v>
      </c>
      <c r="B26" s="21"/>
      <c r="C26" s="21"/>
      <c r="D26" s="21"/>
    </row>
    <row r="27" spans="1:4" ht="12.75">
      <c r="A27" s="66"/>
      <c r="B27" s="140"/>
      <c r="C27" s="140"/>
      <c r="D27" s="21"/>
    </row>
    <row r="28" spans="1:4" ht="12.75">
      <c r="A28" s="79"/>
      <c r="B28" s="80"/>
      <c r="C28" s="141" t="s">
        <v>182</v>
      </c>
      <c r="D28" s="13">
        <f>D11-D19</f>
        <v>-5351</v>
      </c>
    </row>
  </sheetData>
  <sheetProtection selectLockedCells="1" selectUnlockedCells="1"/>
  <mergeCells count="4">
    <mergeCell ref="A3:D3"/>
    <mergeCell ref="A4:D4"/>
    <mergeCell ref="A5:D5"/>
    <mergeCell ref="A6:D6"/>
  </mergeCells>
  <printOptions/>
  <pageMargins left="0.7875" right="0.7875" top="0.39375" bottom="0.393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30"/>
  <sheetViews>
    <sheetView workbookViewId="0" topLeftCell="A1">
      <selection activeCell="A3" sqref="A3"/>
    </sheetView>
  </sheetViews>
  <sheetFormatPr defaultColWidth="9.140625" defaultRowHeight="12.75"/>
  <cols>
    <col min="2" max="2" width="30.421875" style="0" customWidth="1"/>
    <col min="4" max="7" width="10.57421875" style="0" customWidth="1"/>
  </cols>
  <sheetData>
    <row r="1" ht="12.75">
      <c r="G1" s="1" t="s">
        <v>199</v>
      </c>
    </row>
    <row r="3" spans="1:7" ht="12.75">
      <c r="A3" s="2" t="s">
        <v>1</v>
      </c>
      <c r="B3" s="2"/>
      <c r="C3" s="2"/>
      <c r="D3" s="2"/>
      <c r="E3" s="2"/>
      <c r="F3" s="2"/>
      <c r="G3" s="2"/>
    </row>
    <row r="4" spans="1:7" ht="12.75">
      <c r="A4" s="2" t="s">
        <v>200</v>
      </c>
      <c r="B4" s="2"/>
      <c r="C4" s="2"/>
      <c r="D4" s="2"/>
      <c r="E4" s="2"/>
      <c r="F4" s="2"/>
      <c r="G4" s="2"/>
    </row>
    <row r="5" spans="1:7" ht="12.75">
      <c r="A5" s="2" t="s">
        <v>201</v>
      </c>
      <c r="B5" s="2"/>
      <c r="C5" s="2"/>
      <c r="D5" s="2"/>
      <c r="E5" s="2"/>
      <c r="F5" s="2"/>
      <c r="G5" s="2"/>
    </row>
    <row r="6" spans="3:5" ht="12.75">
      <c r="C6" s="8"/>
      <c r="D6" s="8"/>
      <c r="E6" s="8"/>
    </row>
    <row r="7" spans="1:7" ht="12.75">
      <c r="A7" s="4"/>
      <c r="B7" s="4"/>
      <c r="C7" s="4"/>
      <c r="D7" s="4"/>
      <c r="E7" s="4"/>
      <c r="F7" s="4"/>
      <c r="G7" s="1" t="s">
        <v>202</v>
      </c>
    </row>
    <row r="8" spans="1:9" s="3" customFormat="1" ht="25.5">
      <c r="A8" s="142" t="s">
        <v>203</v>
      </c>
      <c r="B8" s="9" t="s">
        <v>204</v>
      </c>
      <c r="C8" s="9"/>
      <c r="D8" s="10" t="s">
        <v>13</v>
      </c>
      <c r="E8" s="10" t="s">
        <v>14</v>
      </c>
      <c r="F8" s="11" t="s">
        <v>15</v>
      </c>
      <c r="G8" s="10" t="s">
        <v>16</v>
      </c>
      <c r="I8" s="7"/>
    </row>
    <row r="9" spans="1:9" s="149" customFormat="1" ht="12.75">
      <c r="A9" s="143" t="s">
        <v>126</v>
      </c>
      <c r="B9" s="144" t="s">
        <v>205</v>
      </c>
      <c r="C9" s="145"/>
      <c r="D9" s="146">
        <v>224</v>
      </c>
      <c r="E9" s="146">
        <v>224</v>
      </c>
      <c r="F9" s="147">
        <v>0</v>
      </c>
      <c r="G9" s="148">
        <f aca="true" t="shared" si="0" ref="G9:G12">F9/E9*100</f>
        <v>0</v>
      </c>
      <c r="I9" s="150"/>
    </row>
    <row r="10" spans="1:9" ht="12.75">
      <c r="A10" s="62" t="s">
        <v>127</v>
      </c>
      <c r="B10" s="53" t="s">
        <v>206</v>
      </c>
      <c r="C10" s="56"/>
      <c r="D10" s="21">
        <v>400</v>
      </c>
      <c r="E10" s="21">
        <v>400</v>
      </c>
      <c r="F10" s="21">
        <v>300</v>
      </c>
      <c r="G10" s="148">
        <f t="shared" si="0"/>
        <v>75</v>
      </c>
      <c r="I10" s="76"/>
    </row>
    <row r="11" spans="1:9" ht="12.75">
      <c r="A11" s="62" t="s">
        <v>128</v>
      </c>
      <c r="B11" s="53" t="s">
        <v>207</v>
      </c>
      <c r="C11" s="56"/>
      <c r="D11" s="21">
        <v>1905</v>
      </c>
      <c r="E11" s="21">
        <v>1905</v>
      </c>
      <c r="F11" s="21">
        <v>1289</v>
      </c>
      <c r="G11" s="148">
        <f t="shared" si="0"/>
        <v>67.66404199475066</v>
      </c>
      <c r="I11" s="76"/>
    </row>
    <row r="12" spans="1:9" ht="12.75">
      <c r="A12" s="62" t="s">
        <v>129</v>
      </c>
      <c r="B12" s="53" t="s">
        <v>208</v>
      </c>
      <c r="C12" s="56"/>
      <c r="D12" s="21">
        <v>0</v>
      </c>
      <c r="E12" s="21">
        <v>415</v>
      </c>
      <c r="F12" s="21">
        <v>415</v>
      </c>
      <c r="G12" s="148">
        <f t="shared" si="0"/>
        <v>100</v>
      </c>
      <c r="I12" s="4"/>
    </row>
    <row r="13" spans="1:9" s="3" customFormat="1" ht="12.75">
      <c r="A13" s="66"/>
      <c r="B13" s="56"/>
      <c r="C13" s="56"/>
      <c r="D13" s="21"/>
      <c r="E13" s="21"/>
      <c r="F13" s="13"/>
      <c r="G13" s="151"/>
      <c r="I13" s="7"/>
    </row>
    <row r="14" spans="1:9" ht="12.75">
      <c r="A14" s="152"/>
      <c r="B14" s="153" t="s">
        <v>104</v>
      </c>
      <c r="C14" s="154"/>
      <c r="D14" s="13">
        <f>SUM(D9:D12)</f>
        <v>2529</v>
      </c>
      <c r="E14" s="13">
        <f>SUM(E9:E12)</f>
        <v>2944</v>
      </c>
      <c r="F14" s="13">
        <f>SUM(F9:F12)</f>
        <v>2004</v>
      </c>
      <c r="G14" s="151">
        <f>F14/E14*100</f>
        <v>68.07065217391305</v>
      </c>
      <c r="I14" s="4"/>
    </row>
    <row r="15" spans="1:9" ht="12.75">
      <c r="A15" s="62"/>
      <c r="B15" s="155"/>
      <c r="C15" s="56"/>
      <c r="D15" s="21"/>
      <c r="E15" s="21"/>
      <c r="F15" s="21"/>
      <c r="G15" s="148"/>
      <c r="I15" s="76"/>
    </row>
    <row r="16" spans="1:9" ht="12.75">
      <c r="A16" s="62" t="s">
        <v>126</v>
      </c>
      <c r="B16" s="155" t="s">
        <v>209</v>
      </c>
      <c r="C16" s="56"/>
      <c r="D16" s="21">
        <v>2650</v>
      </c>
      <c r="E16" s="21">
        <v>2650</v>
      </c>
      <c r="F16" s="21">
        <v>2280</v>
      </c>
      <c r="G16" s="148">
        <f>F16/E16*100</f>
        <v>86.0377358490566</v>
      </c>
      <c r="I16" s="76"/>
    </row>
    <row r="17" spans="1:9" ht="12.75">
      <c r="A17" s="62" t="s">
        <v>127</v>
      </c>
      <c r="B17" s="155" t="s">
        <v>210</v>
      </c>
      <c r="C17" s="56"/>
      <c r="D17" s="21">
        <v>650</v>
      </c>
      <c r="E17" s="21">
        <v>0</v>
      </c>
      <c r="F17" s="21">
        <v>0</v>
      </c>
      <c r="G17" s="148" t="s">
        <v>34</v>
      </c>
      <c r="I17" s="76"/>
    </row>
    <row r="18" spans="1:9" ht="12.75">
      <c r="A18" s="62" t="s">
        <v>128</v>
      </c>
      <c r="B18" s="53" t="s">
        <v>207</v>
      </c>
      <c r="C18" s="56"/>
      <c r="D18" s="20">
        <v>280</v>
      </c>
      <c r="E18" s="21">
        <v>280</v>
      </c>
      <c r="F18" s="21">
        <v>141</v>
      </c>
      <c r="G18" s="148">
        <f>F18/E18*100</f>
        <v>50.357142857142854</v>
      </c>
      <c r="I18" s="4"/>
    </row>
    <row r="19" spans="1:9" ht="12.75">
      <c r="A19" s="66"/>
      <c r="B19" s="154"/>
      <c r="C19" s="56"/>
      <c r="D19" s="21"/>
      <c r="E19" s="21"/>
      <c r="F19" s="13"/>
      <c r="G19" s="151"/>
      <c r="I19" s="4"/>
    </row>
    <row r="20" spans="1:7" ht="12.75">
      <c r="A20" s="68"/>
      <c r="B20" s="154" t="s">
        <v>117</v>
      </c>
      <c r="C20" s="154"/>
      <c r="D20" s="13">
        <f>SUM(D16:D18)</f>
        <v>3580</v>
      </c>
      <c r="E20" s="13">
        <f>SUM(E16:E18)</f>
        <v>2930</v>
      </c>
      <c r="F20" s="13">
        <f>SUM(F16:F18)</f>
        <v>2421</v>
      </c>
      <c r="G20" s="151">
        <f>F20/E20*100</f>
        <v>82.62798634812286</v>
      </c>
    </row>
    <row r="21" spans="1:9" ht="12.75">
      <c r="A21" s="66"/>
      <c r="B21" s="56"/>
      <c r="C21" s="56"/>
      <c r="D21" s="21"/>
      <c r="E21" s="21"/>
      <c r="F21" s="156"/>
      <c r="G21" s="148"/>
      <c r="I21" s="157"/>
    </row>
    <row r="22" spans="1:9" ht="12.75">
      <c r="A22" s="62" t="s">
        <v>126</v>
      </c>
      <c r="B22" s="53" t="s">
        <v>211</v>
      </c>
      <c r="C22" s="56"/>
      <c r="D22" s="21">
        <v>2000</v>
      </c>
      <c r="E22" s="21">
        <v>2000</v>
      </c>
      <c r="F22" s="156">
        <v>1638</v>
      </c>
      <c r="G22" s="148">
        <f aca="true" t="shared" si="1" ref="G22:G49">F22/E22*100</f>
        <v>81.89999999999999</v>
      </c>
      <c r="I22" s="157"/>
    </row>
    <row r="23" spans="1:9" ht="12.75">
      <c r="A23" s="62" t="s">
        <v>127</v>
      </c>
      <c r="B23" s="53" t="s">
        <v>212</v>
      </c>
      <c r="C23" s="56"/>
      <c r="D23" s="21">
        <v>8600</v>
      </c>
      <c r="E23" s="21">
        <v>8600</v>
      </c>
      <c r="F23" s="156">
        <v>127</v>
      </c>
      <c r="G23" s="148">
        <f t="shared" si="1"/>
        <v>1.4767441860465116</v>
      </c>
      <c r="I23" s="157"/>
    </row>
    <row r="24" spans="1:9" ht="12.75">
      <c r="A24" s="62" t="s">
        <v>128</v>
      </c>
      <c r="B24" s="53" t="s">
        <v>213</v>
      </c>
      <c r="C24" s="56"/>
      <c r="D24" s="21">
        <v>2350</v>
      </c>
      <c r="E24" s="21">
        <v>2350</v>
      </c>
      <c r="F24" s="156">
        <v>2587</v>
      </c>
      <c r="G24" s="148">
        <f t="shared" si="1"/>
        <v>110.08510638297872</v>
      </c>
      <c r="I24" s="157"/>
    </row>
    <row r="25" spans="1:9" ht="12.75">
      <c r="A25" s="62" t="s">
        <v>129</v>
      </c>
      <c r="B25" s="53" t="s">
        <v>214</v>
      </c>
      <c r="C25" s="56"/>
      <c r="D25" s="21">
        <v>220</v>
      </c>
      <c r="E25" s="21">
        <v>220</v>
      </c>
      <c r="F25" s="156">
        <v>272</v>
      </c>
      <c r="G25" s="148">
        <f t="shared" si="1"/>
        <v>123.63636363636363</v>
      </c>
      <c r="I25" s="157"/>
    </row>
    <row r="26" spans="1:9" ht="12.75">
      <c r="A26" s="62" t="s">
        <v>130</v>
      </c>
      <c r="B26" s="53" t="s">
        <v>215</v>
      </c>
      <c r="C26" s="56"/>
      <c r="D26" s="21">
        <v>10000</v>
      </c>
      <c r="E26" s="21">
        <v>10000</v>
      </c>
      <c r="F26" s="156">
        <v>0</v>
      </c>
      <c r="G26" s="148">
        <f t="shared" si="1"/>
        <v>0</v>
      </c>
      <c r="I26" s="157"/>
    </row>
    <row r="27" spans="1:9" ht="12.75">
      <c r="A27" s="62" t="s">
        <v>131</v>
      </c>
      <c r="B27" s="53" t="s">
        <v>216</v>
      </c>
      <c r="C27" s="56"/>
      <c r="D27" s="21">
        <v>9000</v>
      </c>
      <c r="E27" s="21">
        <v>9000</v>
      </c>
      <c r="F27" s="156">
        <v>8928</v>
      </c>
      <c r="G27" s="148">
        <f t="shared" si="1"/>
        <v>99.2</v>
      </c>
      <c r="I27" s="157"/>
    </row>
    <row r="28" spans="1:9" ht="12.75">
      <c r="A28" s="62" t="s">
        <v>132</v>
      </c>
      <c r="B28" s="53" t="s">
        <v>217</v>
      </c>
      <c r="C28" s="56"/>
      <c r="D28" s="21">
        <v>500</v>
      </c>
      <c r="E28" s="21">
        <v>500</v>
      </c>
      <c r="F28" s="156">
        <v>0</v>
      </c>
      <c r="G28" s="148">
        <f t="shared" si="1"/>
        <v>0</v>
      </c>
      <c r="I28" s="157"/>
    </row>
    <row r="29" spans="1:9" ht="12.75">
      <c r="A29" s="62" t="s">
        <v>133</v>
      </c>
      <c r="B29" s="53" t="s">
        <v>218</v>
      </c>
      <c r="C29" s="56"/>
      <c r="D29" s="21">
        <v>2000</v>
      </c>
      <c r="E29" s="21">
        <v>2000</v>
      </c>
      <c r="F29" s="156">
        <v>1925</v>
      </c>
      <c r="G29" s="148">
        <f t="shared" si="1"/>
        <v>96.25</v>
      </c>
      <c r="I29" s="157"/>
    </row>
    <row r="30" spans="1:9" ht="12.75">
      <c r="A30" s="62" t="s">
        <v>134</v>
      </c>
      <c r="B30" s="53" t="s">
        <v>219</v>
      </c>
      <c r="C30" s="56"/>
      <c r="D30" s="21">
        <v>1200</v>
      </c>
      <c r="E30" s="21">
        <v>1200</v>
      </c>
      <c r="F30" s="156">
        <v>1410</v>
      </c>
      <c r="G30" s="148">
        <f t="shared" si="1"/>
        <v>117.5</v>
      </c>
      <c r="I30" s="157"/>
    </row>
    <row r="31" spans="1:9" ht="12.75">
      <c r="A31" s="62" t="s">
        <v>147</v>
      </c>
      <c r="B31" s="53" t="s">
        <v>220</v>
      </c>
      <c r="C31" s="56"/>
      <c r="D31" s="21">
        <v>2100</v>
      </c>
      <c r="E31" s="21">
        <v>2100</v>
      </c>
      <c r="F31" s="156">
        <v>1840</v>
      </c>
      <c r="G31" s="148">
        <f t="shared" si="1"/>
        <v>87.61904761904762</v>
      </c>
      <c r="I31" s="157"/>
    </row>
    <row r="32" spans="1:9" ht="12.75">
      <c r="A32" s="62" t="s">
        <v>149</v>
      </c>
      <c r="B32" s="53" t="s">
        <v>221</v>
      </c>
      <c r="C32" s="56"/>
      <c r="D32" s="21">
        <v>500</v>
      </c>
      <c r="E32" s="21">
        <v>500</v>
      </c>
      <c r="F32" s="158">
        <v>0</v>
      </c>
      <c r="G32" s="148">
        <f t="shared" si="1"/>
        <v>0</v>
      </c>
      <c r="I32" s="159"/>
    </row>
    <row r="33" spans="1:9" ht="12.75" customHeight="1">
      <c r="A33" s="11" t="s">
        <v>151</v>
      </c>
      <c r="B33" s="160" t="s">
        <v>222</v>
      </c>
      <c r="C33" s="160"/>
      <c r="D33" s="161">
        <v>1500</v>
      </c>
      <c r="E33" s="161">
        <v>1500</v>
      </c>
      <c r="F33" s="156">
        <v>0</v>
      </c>
      <c r="G33" s="148">
        <f t="shared" si="1"/>
        <v>0</v>
      </c>
      <c r="I33" s="157"/>
    </row>
    <row r="34" spans="1:9" ht="12.75">
      <c r="A34" s="62" t="s">
        <v>153</v>
      </c>
      <c r="B34" s="53" t="s">
        <v>223</v>
      </c>
      <c r="C34" s="56"/>
      <c r="D34" s="21">
        <v>400</v>
      </c>
      <c r="E34" s="21">
        <v>400</v>
      </c>
      <c r="F34" s="156">
        <v>715</v>
      </c>
      <c r="G34" s="148">
        <f t="shared" si="1"/>
        <v>178.75</v>
      </c>
      <c r="I34" s="157"/>
    </row>
    <row r="35" spans="1:9" ht="12.75">
      <c r="A35" s="62" t="s">
        <v>155</v>
      </c>
      <c r="B35" s="53" t="s">
        <v>224</v>
      </c>
      <c r="C35" s="56"/>
      <c r="D35" s="21">
        <v>1500</v>
      </c>
      <c r="E35" s="21">
        <v>1500</v>
      </c>
      <c r="F35" s="156">
        <v>0</v>
      </c>
      <c r="G35" s="148">
        <f t="shared" si="1"/>
        <v>0</v>
      </c>
      <c r="I35" s="157"/>
    </row>
    <row r="36" spans="1:9" ht="12.75">
      <c r="A36" s="62" t="s">
        <v>156</v>
      </c>
      <c r="B36" s="53" t="s">
        <v>225</v>
      </c>
      <c r="C36" s="56"/>
      <c r="D36" s="21">
        <v>500</v>
      </c>
      <c r="E36" s="21">
        <v>500</v>
      </c>
      <c r="F36" s="156">
        <v>0</v>
      </c>
      <c r="G36" s="148">
        <f t="shared" si="1"/>
        <v>0</v>
      </c>
      <c r="I36" s="157"/>
    </row>
    <row r="37" spans="1:9" ht="12.75">
      <c r="A37" s="62" t="s">
        <v>157</v>
      </c>
      <c r="B37" s="53" t="s">
        <v>226</v>
      </c>
      <c r="C37" s="56"/>
      <c r="D37" s="21">
        <v>1300</v>
      </c>
      <c r="E37" s="21">
        <v>1300</v>
      </c>
      <c r="F37" s="156">
        <v>1493</v>
      </c>
      <c r="G37" s="148">
        <f t="shared" si="1"/>
        <v>114.84615384615384</v>
      </c>
      <c r="I37" s="157"/>
    </row>
    <row r="38" spans="1:9" ht="12.75">
      <c r="A38" s="62" t="s">
        <v>160</v>
      </c>
      <c r="B38" s="53" t="s">
        <v>227</v>
      </c>
      <c r="C38" s="56"/>
      <c r="D38" s="21">
        <v>3000</v>
      </c>
      <c r="E38" s="21">
        <v>3000</v>
      </c>
      <c r="F38" s="156">
        <v>1774</v>
      </c>
      <c r="G38" s="148">
        <f t="shared" si="1"/>
        <v>59.13333333333334</v>
      </c>
      <c r="I38" s="157"/>
    </row>
    <row r="39" spans="1:9" ht="12.75">
      <c r="A39" s="62" t="s">
        <v>163</v>
      </c>
      <c r="B39" s="53" t="s">
        <v>228</v>
      </c>
      <c r="C39" s="56"/>
      <c r="D39" s="21">
        <v>2500</v>
      </c>
      <c r="E39" s="21">
        <v>2500</v>
      </c>
      <c r="F39" s="156">
        <v>2611</v>
      </c>
      <c r="G39" s="148">
        <f t="shared" si="1"/>
        <v>104.44</v>
      </c>
      <c r="I39" s="157"/>
    </row>
    <row r="40" spans="1:9" ht="12.75">
      <c r="A40" s="62" t="s">
        <v>229</v>
      </c>
      <c r="B40" s="53" t="s">
        <v>230</v>
      </c>
      <c r="C40" s="56"/>
      <c r="D40" s="21">
        <v>2000</v>
      </c>
      <c r="E40" s="21">
        <v>2000</v>
      </c>
      <c r="F40" s="156">
        <v>2193</v>
      </c>
      <c r="G40" s="148">
        <f t="shared" si="1"/>
        <v>109.65</v>
      </c>
      <c r="I40" s="157"/>
    </row>
    <row r="41" spans="1:9" ht="12.75">
      <c r="A41" s="62" t="s">
        <v>231</v>
      </c>
      <c r="B41" s="53" t="s">
        <v>232</v>
      </c>
      <c r="C41" s="56"/>
      <c r="D41" s="21">
        <v>2596</v>
      </c>
      <c r="E41" s="21">
        <v>2596</v>
      </c>
      <c r="F41" s="156">
        <v>2956</v>
      </c>
      <c r="G41" s="148">
        <f t="shared" si="1"/>
        <v>113.86748844375963</v>
      </c>
      <c r="I41" s="157"/>
    </row>
    <row r="42" spans="1:9" ht="12.75">
      <c r="A42" s="62" t="s">
        <v>233</v>
      </c>
      <c r="B42" s="53" t="s">
        <v>234</v>
      </c>
      <c r="C42" s="56"/>
      <c r="D42" s="21">
        <v>112808</v>
      </c>
      <c r="E42" s="21">
        <v>112808</v>
      </c>
      <c r="F42" s="156">
        <v>87347</v>
      </c>
      <c r="G42" s="148">
        <f t="shared" si="1"/>
        <v>77.42979221331821</v>
      </c>
      <c r="I42" s="157"/>
    </row>
    <row r="43" spans="1:9" ht="12.75">
      <c r="A43" s="62" t="s">
        <v>235</v>
      </c>
      <c r="B43" s="53" t="s">
        <v>236</v>
      </c>
      <c r="C43" s="56"/>
      <c r="D43" s="21">
        <v>5404</v>
      </c>
      <c r="E43" s="21">
        <v>5404</v>
      </c>
      <c r="F43" s="156">
        <v>0</v>
      </c>
      <c r="G43" s="148">
        <f t="shared" si="1"/>
        <v>0</v>
      </c>
      <c r="I43" s="157"/>
    </row>
    <row r="44" spans="1:9" ht="12.75">
      <c r="A44" s="62" t="s">
        <v>237</v>
      </c>
      <c r="B44" s="53" t="s">
        <v>207</v>
      </c>
      <c r="C44" s="56"/>
      <c r="D44" s="21">
        <v>8987</v>
      </c>
      <c r="E44" s="21">
        <v>8987</v>
      </c>
      <c r="F44" s="156">
        <v>10689</v>
      </c>
      <c r="G44" s="148">
        <f t="shared" si="1"/>
        <v>118.9384666740848</v>
      </c>
      <c r="I44" s="157"/>
    </row>
    <row r="45" spans="1:9" ht="12.75">
      <c r="A45" s="62" t="s">
        <v>238</v>
      </c>
      <c r="B45" s="155" t="s">
        <v>210</v>
      </c>
      <c r="C45" s="56"/>
      <c r="D45" s="21">
        <v>0</v>
      </c>
      <c r="E45" s="21">
        <v>650</v>
      </c>
      <c r="F45" s="162">
        <v>506</v>
      </c>
      <c r="G45" s="148">
        <f t="shared" si="1"/>
        <v>77.84615384615384</v>
      </c>
      <c r="I45" s="163"/>
    </row>
    <row r="46" spans="1:9" ht="12.75">
      <c r="A46" s="62" t="s">
        <v>239</v>
      </c>
      <c r="B46" s="53" t="s">
        <v>240</v>
      </c>
      <c r="C46" s="154"/>
      <c r="D46" s="20">
        <v>0</v>
      </c>
      <c r="E46" s="20">
        <v>6420</v>
      </c>
      <c r="F46" s="156">
        <v>6420</v>
      </c>
      <c r="G46" s="148">
        <f t="shared" si="1"/>
        <v>100</v>
      </c>
      <c r="I46" s="157"/>
    </row>
    <row r="47" spans="1:9" ht="12.75">
      <c r="A47" s="62" t="s">
        <v>241</v>
      </c>
      <c r="B47" s="53" t="s">
        <v>242</v>
      </c>
      <c r="C47" s="154"/>
      <c r="D47" s="20">
        <v>0</v>
      </c>
      <c r="E47" s="20">
        <v>925</v>
      </c>
      <c r="F47" s="21"/>
      <c r="G47" s="148">
        <f t="shared" si="1"/>
        <v>0</v>
      </c>
      <c r="I47" s="4"/>
    </row>
    <row r="48" spans="1:7" ht="12.75">
      <c r="A48" s="62" t="s">
        <v>243</v>
      </c>
      <c r="B48" s="53" t="s">
        <v>244</v>
      </c>
      <c r="C48" s="154"/>
      <c r="D48" s="20">
        <v>0</v>
      </c>
      <c r="E48" s="20">
        <v>1151</v>
      </c>
      <c r="F48" s="21">
        <v>1172</v>
      </c>
      <c r="G48" s="148">
        <f t="shared" si="1"/>
        <v>101.82450043440487</v>
      </c>
    </row>
    <row r="49" spans="1:7" ht="12.75">
      <c r="A49" s="62" t="s">
        <v>245</v>
      </c>
      <c r="B49" s="53" t="s">
        <v>246</v>
      </c>
      <c r="C49" s="154"/>
      <c r="D49" s="20">
        <v>0</v>
      </c>
      <c r="E49" s="20">
        <v>439</v>
      </c>
      <c r="F49" s="66">
        <v>439</v>
      </c>
      <c r="G49" s="148">
        <f t="shared" si="1"/>
        <v>100</v>
      </c>
    </row>
    <row r="50" spans="1:7" ht="12.75">
      <c r="A50" s="62" t="s">
        <v>247</v>
      </c>
      <c r="B50" s="53" t="s">
        <v>248</v>
      </c>
      <c r="C50" s="56"/>
      <c r="D50" s="21">
        <v>0</v>
      </c>
      <c r="E50" s="21">
        <v>0</v>
      </c>
      <c r="F50" s="21">
        <v>1200</v>
      </c>
      <c r="G50" s="164" t="s">
        <v>34</v>
      </c>
    </row>
    <row r="51" spans="1:7" ht="12.75">
      <c r="A51" s="62"/>
      <c r="B51" s="56"/>
      <c r="C51" s="56"/>
      <c r="D51" s="21"/>
      <c r="E51" s="21"/>
      <c r="F51" s="21"/>
      <c r="G51" s="77"/>
    </row>
    <row r="52" spans="1:7" ht="12.75">
      <c r="A52" s="62"/>
      <c r="B52" s="154" t="s">
        <v>249</v>
      </c>
      <c r="C52" s="154"/>
      <c r="D52" s="13">
        <f>SUM(D22:D50)</f>
        <v>180965</v>
      </c>
      <c r="E52" s="13">
        <f>SUM(E22:E50)</f>
        <v>190550</v>
      </c>
      <c r="F52" s="13">
        <f>SUM(F22:F50)</f>
        <v>138242</v>
      </c>
      <c r="G52" s="151">
        <f>F52/E52*100</f>
        <v>72.54893728680136</v>
      </c>
    </row>
    <row r="53" spans="1:7" ht="12.75">
      <c r="A53" s="62"/>
      <c r="B53" s="56"/>
      <c r="C53" s="56"/>
      <c r="D53" s="21"/>
      <c r="E53" s="21"/>
      <c r="F53" s="21"/>
      <c r="G53" s="66"/>
    </row>
    <row r="54" spans="1:7" ht="12.75">
      <c r="A54" s="62"/>
      <c r="B54" s="56"/>
      <c r="C54" s="56"/>
      <c r="D54" s="21"/>
      <c r="E54" s="21"/>
      <c r="F54" s="21"/>
      <c r="G54" s="66"/>
    </row>
    <row r="55" spans="1:7" ht="12.75">
      <c r="A55" s="66"/>
      <c r="B55" s="55"/>
      <c r="C55" s="77"/>
      <c r="D55" s="21"/>
      <c r="E55" s="21"/>
      <c r="F55" s="21"/>
      <c r="G55" s="66"/>
    </row>
    <row r="56" spans="1:7" ht="12.75">
      <c r="A56" s="66"/>
      <c r="B56" s="55"/>
      <c r="C56" s="77"/>
      <c r="D56" s="21"/>
      <c r="E56" s="21"/>
      <c r="F56" s="21"/>
      <c r="G56" s="66"/>
    </row>
    <row r="57" spans="1:7" ht="12.75">
      <c r="A57" s="66"/>
      <c r="B57" s="55"/>
      <c r="C57" s="77"/>
      <c r="D57" s="21"/>
      <c r="E57" s="21"/>
      <c r="F57" s="21"/>
      <c r="G57" s="66"/>
    </row>
    <row r="58" spans="1:7" ht="12.75">
      <c r="A58" s="66"/>
      <c r="B58" s="55"/>
      <c r="C58" s="77"/>
      <c r="D58" s="21"/>
      <c r="E58" s="21"/>
      <c r="F58" s="21"/>
      <c r="G58" s="66"/>
    </row>
    <row r="59" spans="1:7" ht="12.75">
      <c r="A59" s="66"/>
      <c r="B59" s="55"/>
      <c r="C59" s="77"/>
      <c r="D59" s="21"/>
      <c r="E59" s="21"/>
      <c r="F59" s="21"/>
      <c r="G59" s="66"/>
    </row>
    <row r="60" spans="1:7" ht="12.75">
      <c r="A60" s="66"/>
      <c r="B60" s="55"/>
      <c r="C60" s="77"/>
      <c r="D60" s="21"/>
      <c r="E60" s="21"/>
      <c r="F60" s="21"/>
      <c r="G60" s="66"/>
    </row>
    <row r="61" spans="1:7" ht="12.75">
      <c r="A61" s="66"/>
      <c r="B61" s="55"/>
      <c r="C61" s="77"/>
      <c r="D61" s="21"/>
      <c r="E61" s="21"/>
      <c r="F61" s="21"/>
      <c r="G61" s="66"/>
    </row>
    <row r="62" spans="1:7" ht="12.75">
      <c r="A62" s="66"/>
      <c r="B62" s="55"/>
      <c r="C62" s="77"/>
      <c r="D62" s="21"/>
      <c r="E62" s="21"/>
      <c r="F62" s="21"/>
      <c r="G62" s="66"/>
    </row>
    <row r="63" spans="1:7" ht="12.75">
      <c r="A63" s="66"/>
      <c r="B63" s="55"/>
      <c r="C63" s="77"/>
      <c r="D63" s="21"/>
      <c r="E63" s="21"/>
      <c r="F63" s="21"/>
      <c r="G63" s="66"/>
    </row>
    <row r="64" spans="1:7" ht="12.75">
      <c r="A64" s="66"/>
      <c r="B64" s="55"/>
      <c r="C64" s="77"/>
      <c r="D64" s="21"/>
      <c r="E64" s="21"/>
      <c r="F64" s="21"/>
      <c r="G64" s="66"/>
    </row>
    <row r="65" spans="1:7" ht="12.75">
      <c r="A65" s="68"/>
      <c r="B65" s="58" t="s">
        <v>250</v>
      </c>
      <c r="C65" s="165"/>
      <c r="D65" s="13">
        <f>D14+D20+D52</f>
        <v>187074</v>
      </c>
      <c r="E65" s="13">
        <f>E14+E20+E52</f>
        <v>196424</v>
      </c>
      <c r="F65" s="13">
        <f>F14+F20+F52</f>
        <v>142667</v>
      </c>
      <c r="G65" s="13">
        <f>F65/E65*100</f>
        <v>72.63216307579522</v>
      </c>
    </row>
    <row r="66" spans="1:7" ht="12.75">
      <c r="A66" s="2" t="s">
        <v>251</v>
      </c>
      <c r="B66" s="2"/>
      <c r="C66" s="2"/>
      <c r="D66" s="2"/>
      <c r="E66" s="2"/>
      <c r="F66" s="2"/>
      <c r="G66" s="2"/>
    </row>
    <row r="67" spans="1:7" ht="12.75">
      <c r="A67" s="7"/>
      <c r="B67" s="7"/>
      <c r="C67" s="7"/>
      <c r="D67" s="75"/>
      <c r="E67" s="75"/>
      <c r="F67" s="75"/>
      <c r="G67" s="1" t="s">
        <v>199</v>
      </c>
    </row>
    <row r="69" spans="1:7" ht="12.75">
      <c r="A69" s="4"/>
      <c r="B69" s="4"/>
      <c r="C69" s="4"/>
      <c r="D69" s="4"/>
      <c r="E69" s="4"/>
      <c r="F69" s="4"/>
      <c r="G69" s="1" t="s">
        <v>202</v>
      </c>
    </row>
    <row r="70" spans="1:10" ht="25.5">
      <c r="A70" s="142" t="s">
        <v>203</v>
      </c>
      <c r="B70" s="9" t="s">
        <v>252</v>
      </c>
      <c r="C70" s="9"/>
      <c r="D70" s="10" t="s">
        <v>13</v>
      </c>
      <c r="E70" s="10" t="s">
        <v>14</v>
      </c>
      <c r="F70" s="11" t="s">
        <v>15</v>
      </c>
      <c r="G70" s="10" t="s">
        <v>16</v>
      </c>
      <c r="I70" s="4"/>
      <c r="J70" s="4"/>
    </row>
    <row r="71" spans="1:10" ht="12.75">
      <c r="A71" s="62" t="s">
        <v>126</v>
      </c>
      <c r="B71" s="53" t="s">
        <v>253</v>
      </c>
      <c r="C71" s="56"/>
      <c r="D71" s="21">
        <v>336</v>
      </c>
      <c r="E71" s="21">
        <v>0</v>
      </c>
      <c r="F71" s="21">
        <v>0</v>
      </c>
      <c r="G71" s="164" t="s">
        <v>34</v>
      </c>
      <c r="I71" s="76"/>
      <c r="J71" s="4"/>
    </row>
    <row r="72" spans="1:10" ht="12.75">
      <c r="A72" s="62" t="s">
        <v>127</v>
      </c>
      <c r="B72" s="53" t="s">
        <v>254</v>
      </c>
      <c r="C72" s="56"/>
      <c r="D72" s="21">
        <v>1600</v>
      </c>
      <c r="E72" s="21">
        <v>0</v>
      </c>
      <c r="F72" s="21">
        <v>0</v>
      </c>
      <c r="G72" s="164" t="s">
        <v>34</v>
      </c>
      <c r="I72" s="76"/>
      <c r="J72" s="4"/>
    </row>
    <row r="73" spans="1:10" ht="12.75">
      <c r="A73" s="62" t="s">
        <v>128</v>
      </c>
      <c r="B73" s="53" t="s">
        <v>255</v>
      </c>
      <c r="C73" s="56"/>
      <c r="D73" s="21">
        <v>354</v>
      </c>
      <c r="E73" s="21">
        <v>0</v>
      </c>
      <c r="F73" s="21">
        <v>0</v>
      </c>
      <c r="G73" s="164" t="s">
        <v>34</v>
      </c>
      <c r="I73" s="76"/>
      <c r="J73" s="4"/>
    </row>
    <row r="74" spans="1:10" ht="12.75">
      <c r="A74" s="62"/>
      <c r="B74" s="155"/>
      <c r="C74" s="56"/>
      <c r="D74" s="21"/>
      <c r="E74" s="21"/>
      <c r="F74" s="21"/>
      <c r="G74" s="164"/>
      <c r="I74" s="4"/>
      <c r="J74" s="4"/>
    </row>
    <row r="75" spans="1:10" s="3" customFormat="1" ht="12.75">
      <c r="A75" s="152"/>
      <c r="B75" s="153" t="s">
        <v>104</v>
      </c>
      <c r="C75" s="154"/>
      <c r="D75" s="13">
        <f>SUM(D71:D73)</f>
        <v>2290</v>
      </c>
      <c r="E75" s="13">
        <f>SUM(E71:E73)</f>
        <v>0</v>
      </c>
      <c r="F75" s="13">
        <f>SUM(F71:F73)</f>
        <v>0</v>
      </c>
      <c r="G75" s="166" t="s">
        <v>34</v>
      </c>
      <c r="I75" s="7"/>
      <c r="J75" s="7"/>
    </row>
    <row r="76" spans="1:10" ht="12.75">
      <c r="A76" s="66"/>
      <c r="B76" s="154"/>
      <c r="C76" s="56"/>
      <c r="D76" s="13"/>
      <c r="E76" s="21"/>
      <c r="F76" s="21"/>
      <c r="G76" s="77"/>
      <c r="I76" s="4"/>
      <c r="J76" s="4"/>
    </row>
    <row r="77" spans="1:10" ht="12.75">
      <c r="A77" s="62" t="s">
        <v>126</v>
      </c>
      <c r="B77" s="53" t="s">
        <v>256</v>
      </c>
      <c r="C77" s="56"/>
      <c r="D77" s="21">
        <v>2500</v>
      </c>
      <c r="E77" s="21">
        <v>2500</v>
      </c>
      <c r="F77" s="156">
        <v>3159</v>
      </c>
      <c r="G77" s="167">
        <f aca="true" t="shared" si="2" ref="G77:G87">F77/E77*100</f>
        <v>126.36</v>
      </c>
      <c r="I77" s="76"/>
      <c r="J77" s="4"/>
    </row>
    <row r="78" spans="1:10" ht="12.75">
      <c r="A78" s="62" t="s">
        <v>127</v>
      </c>
      <c r="B78" s="53" t="s">
        <v>257</v>
      </c>
      <c r="C78" s="56"/>
      <c r="D78" s="21">
        <v>3000</v>
      </c>
      <c r="E78" s="21">
        <v>3000</v>
      </c>
      <c r="F78" s="156">
        <v>0</v>
      </c>
      <c r="G78" s="167">
        <f t="shared" si="2"/>
        <v>0</v>
      </c>
      <c r="I78" s="76"/>
      <c r="J78" s="4"/>
    </row>
    <row r="79" spans="1:10" ht="12.75">
      <c r="A79" s="62" t="s">
        <v>128</v>
      </c>
      <c r="B79" s="53" t="s">
        <v>258</v>
      </c>
      <c r="C79" s="56"/>
      <c r="D79" s="21">
        <v>12186</v>
      </c>
      <c r="E79" s="21">
        <v>15104</v>
      </c>
      <c r="F79" s="156">
        <v>15450</v>
      </c>
      <c r="G79" s="167">
        <f t="shared" si="2"/>
        <v>102.29078389830508</v>
      </c>
      <c r="I79" s="76"/>
      <c r="J79" s="4"/>
    </row>
    <row r="80" spans="1:10" ht="12.75">
      <c r="A80" s="62" t="s">
        <v>129</v>
      </c>
      <c r="B80" s="53" t="s">
        <v>259</v>
      </c>
      <c r="C80" s="56"/>
      <c r="D80" s="21">
        <v>14928</v>
      </c>
      <c r="E80" s="21">
        <v>14928</v>
      </c>
      <c r="F80" s="156">
        <v>0</v>
      </c>
      <c r="G80" s="167">
        <f t="shared" si="2"/>
        <v>0</v>
      </c>
      <c r="I80" s="76"/>
      <c r="J80" s="4"/>
    </row>
    <row r="81" spans="1:10" ht="12.75">
      <c r="A81" s="62" t="s">
        <v>130</v>
      </c>
      <c r="B81" s="53" t="s">
        <v>260</v>
      </c>
      <c r="C81" s="56"/>
      <c r="D81" s="21">
        <v>7425</v>
      </c>
      <c r="E81" s="21">
        <v>39337</v>
      </c>
      <c r="F81" s="156">
        <v>9433</v>
      </c>
      <c r="G81" s="167">
        <f t="shared" si="2"/>
        <v>23.979967969087625</v>
      </c>
      <c r="I81" s="76"/>
      <c r="J81" s="4"/>
    </row>
    <row r="82" spans="1:10" ht="12.75">
      <c r="A82" s="62" t="s">
        <v>131</v>
      </c>
      <c r="B82" s="53" t="s">
        <v>261</v>
      </c>
      <c r="C82" s="56"/>
      <c r="D82" s="21">
        <v>2922</v>
      </c>
      <c r="E82" s="21">
        <v>2922</v>
      </c>
      <c r="F82" s="156">
        <v>0</v>
      </c>
      <c r="G82" s="167">
        <f t="shared" si="2"/>
        <v>0</v>
      </c>
      <c r="I82" s="76"/>
      <c r="J82" s="4"/>
    </row>
    <row r="83" spans="1:10" ht="12.75">
      <c r="A83" s="62" t="s">
        <v>132</v>
      </c>
      <c r="B83" s="53" t="s">
        <v>253</v>
      </c>
      <c r="C83" s="56"/>
      <c r="D83" s="21">
        <v>0</v>
      </c>
      <c r="E83" s="21">
        <v>336</v>
      </c>
      <c r="F83" s="156">
        <v>746</v>
      </c>
      <c r="G83" s="167">
        <f t="shared" si="2"/>
        <v>222.02380952380955</v>
      </c>
      <c r="I83" s="76"/>
      <c r="J83" s="4"/>
    </row>
    <row r="84" spans="1:10" ht="12.75">
      <c r="A84" s="62" t="s">
        <v>133</v>
      </c>
      <c r="B84" s="53" t="s">
        <v>254</v>
      </c>
      <c r="D84" s="66">
        <v>0</v>
      </c>
      <c r="E84" s="21">
        <v>1600</v>
      </c>
      <c r="F84" s="162">
        <v>0</v>
      </c>
      <c r="G84" s="167">
        <f t="shared" si="2"/>
        <v>0</v>
      </c>
      <c r="I84" s="168"/>
      <c r="J84" s="4"/>
    </row>
    <row r="85" spans="1:10" ht="12.75">
      <c r="A85" s="62" t="s">
        <v>134</v>
      </c>
      <c r="B85" s="53" t="s">
        <v>255</v>
      </c>
      <c r="C85" s="56"/>
      <c r="D85" s="21">
        <v>0</v>
      </c>
      <c r="E85" s="21">
        <v>354</v>
      </c>
      <c r="F85" s="156">
        <v>136</v>
      </c>
      <c r="G85" s="167">
        <f t="shared" si="2"/>
        <v>38.4180790960452</v>
      </c>
      <c r="I85" s="76"/>
      <c r="J85" s="4"/>
    </row>
    <row r="86" spans="1:10" ht="12.75">
      <c r="A86" s="62" t="s">
        <v>147</v>
      </c>
      <c r="B86" s="53" t="s">
        <v>262</v>
      </c>
      <c r="C86" s="56"/>
      <c r="D86" s="21">
        <v>0</v>
      </c>
      <c r="E86" s="21">
        <v>1600</v>
      </c>
      <c r="F86" s="156">
        <v>1600</v>
      </c>
      <c r="G86" s="167">
        <f t="shared" si="2"/>
        <v>100</v>
      </c>
      <c r="I86" s="76"/>
      <c r="J86" s="4"/>
    </row>
    <row r="87" spans="1:10" ht="12.75">
      <c r="A87" s="62" t="s">
        <v>149</v>
      </c>
      <c r="B87" s="53" t="s">
        <v>263</v>
      </c>
      <c r="C87" s="56"/>
      <c r="D87" s="21">
        <v>0</v>
      </c>
      <c r="E87" s="21">
        <v>5109</v>
      </c>
      <c r="F87" s="156">
        <v>4445</v>
      </c>
      <c r="G87" s="167">
        <f t="shared" si="2"/>
        <v>87.00332746134272</v>
      </c>
      <c r="I87" s="4"/>
      <c r="J87" s="4"/>
    </row>
    <row r="88" spans="1:10" ht="12.75">
      <c r="A88" s="66"/>
      <c r="B88" s="56"/>
      <c r="C88" s="56"/>
      <c r="D88" s="21"/>
      <c r="E88" s="21"/>
      <c r="F88" s="13"/>
      <c r="G88" s="169"/>
      <c r="I88" s="4"/>
      <c r="J88" s="4"/>
    </row>
    <row r="89" spans="1:10" ht="12.75">
      <c r="A89" s="66"/>
      <c r="B89" s="154" t="s">
        <v>249</v>
      </c>
      <c r="C89" s="154"/>
      <c r="D89" s="13">
        <f>SUM(D77:D87)</f>
        <v>42961</v>
      </c>
      <c r="E89" s="13">
        <f>SUM(E77:E87)</f>
        <v>86790</v>
      </c>
      <c r="F89" s="13">
        <f>SUM(F77:F87)</f>
        <v>34969</v>
      </c>
      <c r="G89" s="169">
        <f>F89/E89*100</f>
        <v>40.29150823827629</v>
      </c>
      <c r="I89" s="4"/>
      <c r="J89" s="4"/>
    </row>
    <row r="90" spans="1:7" ht="12.75">
      <c r="A90" s="66"/>
      <c r="B90" s="56"/>
      <c r="C90" s="56"/>
      <c r="D90" s="21"/>
      <c r="E90" s="21"/>
      <c r="F90" s="21"/>
      <c r="G90" s="77"/>
    </row>
    <row r="91" spans="1:7" ht="12.75">
      <c r="A91" s="66"/>
      <c r="B91" s="56"/>
      <c r="C91" s="56"/>
      <c r="D91" s="21"/>
      <c r="E91" s="21"/>
      <c r="F91" s="21"/>
      <c r="G91" s="77"/>
    </row>
    <row r="92" spans="1:7" ht="12.75">
      <c r="A92" s="66"/>
      <c r="B92" s="56"/>
      <c r="C92" s="56"/>
      <c r="D92" s="21"/>
      <c r="E92" s="21"/>
      <c r="F92" s="21"/>
      <c r="G92" s="77"/>
    </row>
    <row r="93" spans="1:7" ht="12.75">
      <c r="A93" s="66"/>
      <c r="B93" s="56"/>
      <c r="C93" s="56"/>
      <c r="D93" s="21"/>
      <c r="E93" s="21"/>
      <c r="F93" s="21"/>
      <c r="G93" s="77"/>
    </row>
    <row r="94" spans="1:7" ht="12.75">
      <c r="A94" s="66"/>
      <c r="B94" s="56"/>
      <c r="C94" s="56"/>
      <c r="D94" s="21"/>
      <c r="E94" s="21"/>
      <c r="F94" s="21"/>
      <c r="G94" s="77"/>
    </row>
    <row r="95" spans="1:7" ht="12.75">
      <c r="A95" s="66"/>
      <c r="B95" s="56"/>
      <c r="C95" s="56"/>
      <c r="D95" s="21"/>
      <c r="E95" s="21"/>
      <c r="F95" s="21"/>
      <c r="G95" s="77"/>
    </row>
    <row r="96" spans="1:7" ht="12.75">
      <c r="A96" s="66"/>
      <c r="B96" s="56"/>
      <c r="C96" s="56"/>
      <c r="D96" s="21"/>
      <c r="E96" s="21"/>
      <c r="F96" s="21"/>
      <c r="G96" s="77"/>
    </row>
    <row r="97" spans="1:7" ht="12.75">
      <c r="A97" s="66"/>
      <c r="B97" s="56"/>
      <c r="C97" s="56"/>
      <c r="D97" s="21"/>
      <c r="E97" s="21"/>
      <c r="F97" s="21"/>
      <c r="G97" s="77"/>
    </row>
    <row r="98" spans="1:7" ht="12.75">
      <c r="A98" s="66"/>
      <c r="B98" s="56"/>
      <c r="C98" s="56"/>
      <c r="D98" s="21"/>
      <c r="E98" s="21"/>
      <c r="F98" s="21"/>
      <c r="G98" s="77"/>
    </row>
    <row r="99" spans="1:7" ht="12.75">
      <c r="A99" s="66"/>
      <c r="B99" s="56"/>
      <c r="C99" s="56"/>
      <c r="D99" s="21"/>
      <c r="E99" s="21"/>
      <c r="F99" s="21"/>
      <c r="G99" s="77"/>
    </row>
    <row r="100" spans="1:7" ht="12.75">
      <c r="A100" s="66"/>
      <c r="B100" s="56"/>
      <c r="C100" s="56"/>
      <c r="D100" s="21"/>
      <c r="E100" s="21"/>
      <c r="F100" s="21"/>
      <c r="G100" s="77"/>
    </row>
    <row r="101" spans="1:7" ht="12.75">
      <c r="A101" s="66"/>
      <c r="B101" s="56"/>
      <c r="C101" s="56"/>
      <c r="D101" s="21"/>
      <c r="E101" s="21"/>
      <c r="F101" s="21"/>
      <c r="G101" s="77"/>
    </row>
    <row r="102" spans="1:7" ht="12.75">
      <c r="A102" s="66"/>
      <c r="B102" s="56"/>
      <c r="C102" s="56"/>
      <c r="D102" s="21"/>
      <c r="E102" s="21"/>
      <c r="F102" s="21"/>
      <c r="G102" s="77"/>
    </row>
    <row r="103" spans="1:7" ht="12.75">
      <c r="A103" s="66"/>
      <c r="B103" s="56"/>
      <c r="C103" s="56"/>
      <c r="D103" s="21"/>
      <c r="E103" s="21"/>
      <c r="F103" s="21"/>
      <c r="G103" s="77"/>
    </row>
    <row r="104" spans="1:7" ht="12.75">
      <c r="A104" s="66"/>
      <c r="B104" s="56"/>
      <c r="C104" s="56"/>
      <c r="D104" s="21"/>
      <c r="E104" s="21"/>
      <c r="F104" s="21"/>
      <c r="G104" s="77"/>
    </row>
    <row r="105" spans="1:7" ht="12.75">
      <c r="A105" s="66"/>
      <c r="B105" s="56"/>
      <c r="C105" s="56"/>
      <c r="D105" s="21"/>
      <c r="E105" s="21"/>
      <c r="F105" s="21"/>
      <c r="G105" s="77"/>
    </row>
    <row r="106" spans="1:7" ht="12.75">
      <c r="A106" s="66"/>
      <c r="B106" s="56"/>
      <c r="C106" s="56"/>
      <c r="D106" s="21"/>
      <c r="E106" s="21"/>
      <c r="F106" s="21"/>
      <c r="G106" s="77"/>
    </row>
    <row r="107" spans="1:7" ht="12.75">
      <c r="A107" s="66"/>
      <c r="B107" s="56"/>
      <c r="C107" s="56"/>
      <c r="D107" s="21"/>
      <c r="E107" s="21"/>
      <c r="F107" s="21"/>
      <c r="G107" s="77"/>
    </row>
    <row r="108" spans="1:7" ht="12.75">
      <c r="A108" s="66"/>
      <c r="B108" s="56"/>
      <c r="C108" s="56"/>
      <c r="D108" s="21"/>
      <c r="E108" s="21"/>
      <c r="F108" s="21"/>
      <c r="G108" s="77"/>
    </row>
    <row r="109" spans="1:7" ht="12.75">
      <c r="A109" s="66"/>
      <c r="B109" s="56"/>
      <c r="C109" s="56"/>
      <c r="D109" s="21"/>
      <c r="E109" s="21"/>
      <c r="F109" s="21"/>
      <c r="G109" s="77"/>
    </row>
    <row r="110" spans="1:7" ht="12.75">
      <c r="A110" s="66"/>
      <c r="B110" s="56"/>
      <c r="C110" s="56"/>
      <c r="D110" s="21"/>
      <c r="E110" s="21"/>
      <c r="F110" s="21"/>
      <c r="G110" s="77"/>
    </row>
    <row r="111" spans="1:7" ht="12.75">
      <c r="A111" s="66"/>
      <c r="B111" s="56"/>
      <c r="C111" s="56"/>
      <c r="D111" s="21"/>
      <c r="E111" s="21"/>
      <c r="F111" s="21"/>
      <c r="G111" s="77"/>
    </row>
    <row r="112" spans="1:7" ht="12.75">
      <c r="A112" s="66"/>
      <c r="B112" s="56"/>
      <c r="C112" s="56"/>
      <c r="D112" s="21"/>
      <c r="E112" s="21"/>
      <c r="F112" s="21"/>
      <c r="G112" s="77"/>
    </row>
    <row r="113" spans="1:7" ht="12.75">
      <c r="A113" s="66"/>
      <c r="B113" s="55"/>
      <c r="C113" s="77"/>
      <c r="D113" s="21"/>
      <c r="E113" s="21"/>
      <c r="F113" s="21"/>
      <c r="G113" s="66"/>
    </row>
    <row r="114" spans="1:7" ht="12.75">
      <c r="A114" s="66"/>
      <c r="B114" s="55"/>
      <c r="C114" s="77"/>
      <c r="D114" s="21"/>
      <c r="E114" s="21"/>
      <c r="F114" s="21"/>
      <c r="G114" s="66"/>
    </row>
    <row r="115" spans="1:7" ht="12.75">
      <c r="A115" s="66"/>
      <c r="B115" s="55"/>
      <c r="C115" s="77"/>
      <c r="D115" s="21"/>
      <c r="E115" s="21"/>
      <c r="F115" s="21"/>
      <c r="G115" s="66"/>
    </row>
    <row r="116" spans="1:7" ht="12.75">
      <c r="A116" s="66"/>
      <c r="B116" s="55"/>
      <c r="C116" s="77"/>
      <c r="D116" s="21"/>
      <c r="E116" s="21"/>
      <c r="F116" s="21"/>
      <c r="G116" s="66"/>
    </row>
    <row r="117" spans="1:7" ht="12.75">
      <c r="A117" s="66"/>
      <c r="B117" s="55"/>
      <c r="C117" s="77"/>
      <c r="D117" s="21"/>
      <c r="E117" s="21"/>
      <c r="F117" s="21"/>
      <c r="G117" s="66"/>
    </row>
    <row r="118" spans="1:7" ht="12.75">
      <c r="A118" s="66"/>
      <c r="B118" s="55"/>
      <c r="C118" s="77"/>
      <c r="D118" s="21"/>
      <c r="E118" s="21"/>
      <c r="F118" s="21"/>
      <c r="G118" s="66"/>
    </row>
    <row r="119" spans="1:7" ht="12.75">
      <c r="A119" s="66"/>
      <c r="B119" s="55"/>
      <c r="C119" s="77"/>
      <c r="D119" s="21"/>
      <c r="E119" s="21"/>
      <c r="F119" s="21"/>
      <c r="G119" s="66"/>
    </row>
    <row r="120" spans="1:7" ht="12.75">
      <c r="A120" s="66"/>
      <c r="B120" s="55"/>
      <c r="C120" s="77"/>
      <c r="D120" s="21"/>
      <c r="E120" s="21"/>
      <c r="F120" s="21"/>
      <c r="G120" s="66"/>
    </row>
    <row r="121" spans="1:7" ht="12.75">
      <c r="A121" s="66"/>
      <c r="B121" s="55"/>
      <c r="C121" s="77"/>
      <c r="D121" s="21"/>
      <c r="E121" s="21"/>
      <c r="F121" s="21"/>
      <c r="G121" s="66"/>
    </row>
    <row r="122" spans="1:7" ht="12.75">
      <c r="A122" s="66"/>
      <c r="B122" s="55"/>
      <c r="C122" s="77"/>
      <c r="D122" s="21"/>
      <c r="E122" s="21"/>
      <c r="F122" s="21"/>
      <c r="G122" s="66"/>
    </row>
    <row r="123" spans="1:7" ht="12.75">
      <c r="A123" s="66"/>
      <c r="B123" s="55"/>
      <c r="C123" s="77"/>
      <c r="D123" s="21"/>
      <c r="E123" s="21"/>
      <c r="F123" s="21"/>
      <c r="G123" s="66"/>
    </row>
    <row r="124" spans="1:7" ht="12.75">
      <c r="A124" s="66"/>
      <c r="B124" s="55"/>
      <c r="C124" s="77"/>
      <c r="D124" s="21"/>
      <c r="E124" s="21"/>
      <c r="F124" s="21"/>
      <c r="G124" s="66"/>
    </row>
    <row r="125" spans="1:7" ht="12.75">
      <c r="A125" s="66"/>
      <c r="B125" s="55"/>
      <c r="C125" s="77"/>
      <c r="D125" s="21"/>
      <c r="E125" s="21"/>
      <c r="F125" s="21"/>
      <c r="G125" s="66"/>
    </row>
    <row r="126" spans="1:7" ht="12.75">
      <c r="A126" s="66"/>
      <c r="B126" s="55"/>
      <c r="C126" s="77"/>
      <c r="D126" s="21"/>
      <c r="E126" s="21"/>
      <c r="F126" s="21"/>
      <c r="G126" s="66"/>
    </row>
    <row r="127" spans="1:7" ht="12.75">
      <c r="A127" s="66"/>
      <c r="B127" s="55"/>
      <c r="C127" s="77"/>
      <c r="D127" s="21"/>
      <c r="E127" s="21"/>
      <c r="F127" s="21"/>
      <c r="G127" s="66"/>
    </row>
    <row r="128" spans="1:7" ht="12.75">
      <c r="A128" s="66"/>
      <c r="B128" s="55"/>
      <c r="C128" s="77"/>
      <c r="D128" s="21"/>
      <c r="E128" s="21"/>
      <c r="F128" s="21"/>
      <c r="G128" s="66"/>
    </row>
    <row r="129" spans="1:7" ht="12.75">
      <c r="A129" s="66"/>
      <c r="B129" s="55"/>
      <c r="C129" s="77"/>
      <c r="D129" s="21"/>
      <c r="E129" s="21"/>
      <c r="F129" s="21"/>
      <c r="G129" s="66"/>
    </row>
    <row r="130" spans="1:7" ht="12.75">
      <c r="A130" s="68"/>
      <c r="B130" s="58" t="s">
        <v>250</v>
      </c>
      <c r="C130" s="165"/>
      <c r="D130" s="13">
        <f>D75+D89</f>
        <v>45251</v>
      </c>
      <c r="E130" s="13">
        <f>E75+E89</f>
        <v>86790</v>
      </c>
      <c r="F130" s="13">
        <f>F75+F89</f>
        <v>34969</v>
      </c>
      <c r="G130" s="13">
        <f>F130/E130*100</f>
        <v>40.29150823827629</v>
      </c>
    </row>
  </sheetData>
  <sheetProtection selectLockedCells="1" selectUnlockedCells="1"/>
  <mergeCells count="7">
    <mergeCell ref="A3:G3"/>
    <mergeCell ref="A4:G4"/>
    <mergeCell ref="A5:G5"/>
    <mergeCell ref="B8:C8"/>
    <mergeCell ref="B33:C33"/>
    <mergeCell ref="A66:G66"/>
    <mergeCell ref="B70:C70"/>
  </mergeCells>
  <printOptions/>
  <pageMargins left="0.7875" right="0.7875" top="0.39375" bottom="0.39375" header="0.5118055555555555" footer="0.5118055555555555"/>
  <pageSetup horizontalDpi="300" verticalDpi="300" orientation="portrait" paperSize="9" scale="95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7"/>
  <sheetViews>
    <sheetView workbookViewId="0" topLeftCell="A1">
      <selection activeCell="A3" sqref="A3"/>
    </sheetView>
  </sheetViews>
  <sheetFormatPr defaultColWidth="9.140625" defaultRowHeight="12.75"/>
  <cols>
    <col min="10" max="13" width="10.57421875" style="0" customWidth="1"/>
  </cols>
  <sheetData>
    <row r="1" ht="12.75">
      <c r="N1" s="1" t="s">
        <v>264</v>
      </c>
    </row>
    <row r="3" spans="1:14" ht="12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" t="s">
        <v>265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2.75">
      <c r="A5" s="2" t="s">
        <v>266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8" ht="12.75">
      <c r="L8" s="1" t="s">
        <v>11</v>
      </c>
    </row>
    <row r="9" spans="1:13" ht="25.5">
      <c r="A9" s="11" t="s">
        <v>203</v>
      </c>
      <c r="B9" s="11" t="s">
        <v>267</v>
      </c>
      <c r="C9" s="11"/>
      <c r="D9" s="11"/>
      <c r="E9" s="11"/>
      <c r="F9" s="11"/>
      <c r="G9" s="11" t="s">
        <v>268</v>
      </c>
      <c r="H9" s="11"/>
      <c r="I9" s="11"/>
      <c r="J9" s="10" t="s">
        <v>13</v>
      </c>
      <c r="K9" s="10" t="s">
        <v>14</v>
      </c>
      <c r="L9" s="11" t="s">
        <v>15</v>
      </c>
      <c r="M9" s="10" t="s">
        <v>16</v>
      </c>
    </row>
    <row r="10" spans="1:13" ht="38.25" customHeight="1">
      <c r="A10" s="11" t="s">
        <v>126</v>
      </c>
      <c r="B10" s="170" t="s">
        <v>269</v>
      </c>
      <c r="C10" s="170"/>
      <c r="D10" s="170"/>
      <c r="E10" s="170"/>
      <c r="F10" s="170"/>
      <c r="G10" s="171"/>
      <c r="H10" s="171"/>
      <c r="I10" s="171"/>
      <c r="J10" s="66"/>
      <c r="K10" s="66"/>
      <c r="L10" s="66"/>
      <c r="M10" s="66"/>
    </row>
    <row r="11" spans="1:13" ht="38.25" customHeight="1">
      <c r="A11" s="11" t="s">
        <v>127</v>
      </c>
      <c r="B11" s="170" t="s">
        <v>270</v>
      </c>
      <c r="C11" s="170"/>
      <c r="D11" s="170"/>
      <c r="E11" s="170"/>
      <c r="F11" s="170"/>
      <c r="G11" s="171"/>
      <c r="H11" s="171"/>
      <c r="I11" s="171"/>
      <c r="J11" s="66"/>
      <c r="K11" s="66"/>
      <c r="L11" s="66"/>
      <c r="M11" s="66"/>
    </row>
    <row r="12" spans="1:13" ht="25.5" customHeight="1">
      <c r="A12" s="11" t="s">
        <v>128</v>
      </c>
      <c r="B12" s="170" t="s">
        <v>271</v>
      </c>
      <c r="C12" s="170"/>
      <c r="D12" s="170"/>
      <c r="E12" s="170"/>
      <c r="F12" s="170"/>
      <c r="G12" s="171"/>
      <c r="H12" s="171"/>
      <c r="I12" s="171"/>
      <c r="J12" s="66"/>
      <c r="K12" s="66"/>
      <c r="L12" s="66"/>
      <c r="M12" s="66"/>
    </row>
    <row r="13" spans="1:13" ht="25.5" customHeight="1">
      <c r="A13" s="11" t="s">
        <v>129</v>
      </c>
      <c r="B13" s="170" t="s">
        <v>272</v>
      </c>
      <c r="C13" s="170"/>
      <c r="D13" s="170"/>
      <c r="E13" s="170"/>
      <c r="F13" s="170"/>
      <c r="G13" s="171"/>
      <c r="H13" s="171"/>
      <c r="I13" s="171"/>
      <c r="J13" s="66"/>
      <c r="K13" s="66"/>
      <c r="L13" s="66"/>
      <c r="M13" s="66"/>
    </row>
    <row r="14" spans="1:13" ht="51" customHeight="1">
      <c r="A14" s="11" t="s">
        <v>130</v>
      </c>
      <c r="B14" s="170" t="s">
        <v>273</v>
      </c>
      <c r="C14" s="170"/>
      <c r="D14" s="170"/>
      <c r="E14" s="170"/>
      <c r="F14" s="170"/>
      <c r="G14" s="171"/>
      <c r="H14" s="171"/>
      <c r="I14" s="171"/>
      <c r="J14" s="66"/>
      <c r="K14" s="66"/>
      <c r="L14" s="66"/>
      <c r="M14" s="66"/>
    </row>
    <row r="15" spans="1:13" ht="25.5" customHeight="1">
      <c r="A15" s="11" t="s">
        <v>131</v>
      </c>
      <c r="B15" s="170" t="s">
        <v>274</v>
      </c>
      <c r="C15" s="170"/>
      <c r="D15" s="170"/>
      <c r="E15" s="170"/>
      <c r="F15" s="170"/>
      <c r="G15" s="171"/>
      <c r="H15" s="171"/>
      <c r="I15" s="171"/>
      <c r="J15" s="66"/>
      <c r="K15" s="66"/>
      <c r="L15" s="66"/>
      <c r="M15" s="66"/>
    </row>
    <row r="16" spans="1:13" ht="38.25" customHeight="1">
      <c r="A16" s="11" t="s">
        <v>132</v>
      </c>
      <c r="B16" s="170" t="s">
        <v>275</v>
      </c>
      <c r="C16" s="170"/>
      <c r="D16" s="170"/>
      <c r="E16" s="170"/>
      <c r="F16" s="170"/>
      <c r="G16" s="171"/>
      <c r="H16" s="171"/>
      <c r="I16" s="171"/>
      <c r="J16" s="66"/>
      <c r="K16" s="66"/>
      <c r="L16" s="66"/>
      <c r="M16" s="66"/>
    </row>
    <row r="17" spans="9:13" ht="12.75">
      <c r="I17" s="1" t="s">
        <v>182</v>
      </c>
      <c r="J17" s="68">
        <f>SUM(J10:J16)</f>
        <v>0</v>
      </c>
      <c r="K17" s="66"/>
      <c r="L17" s="66"/>
      <c r="M17" s="66"/>
    </row>
  </sheetData>
  <sheetProtection selectLockedCells="1" selectUnlockedCells="1"/>
  <mergeCells count="19">
    <mergeCell ref="A3:N3"/>
    <mergeCell ref="A4:N4"/>
    <mergeCell ref="A5:N5"/>
    <mergeCell ref="B9:F9"/>
    <mergeCell ref="G9:I9"/>
    <mergeCell ref="B10:F10"/>
    <mergeCell ref="G10:I10"/>
    <mergeCell ref="B11:F11"/>
    <mergeCell ref="G11:I11"/>
    <mergeCell ref="B12:F12"/>
    <mergeCell ref="G12:I12"/>
    <mergeCell ref="B13:F13"/>
    <mergeCell ref="G13:I13"/>
    <mergeCell ref="B14:F14"/>
    <mergeCell ref="G14:I14"/>
    <mergeCell ref="B15:F15"/>
    <mergeCell ref="G15:I15"/>
    <mergeCell ref="B16:F16"/>
    <mergeCell ref="G16:I16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A3" sqref="A3"/>
    </sheetView>
  </sheetViews>
  <sheetFormatPr defaultColWidth="9.140625" defaultRowHeight="12.75"/>
  <cols>
    <col min="1" max="1" width="41.28125" style="0" customWidth="1"/>
    <col min="2" max="2" width="6.7109375" style="0" customWidth="1"/>
    <col min="3" max="7" width="9.7109375" style="0" customWidth="1"/>
    <col min="8" max="8" width="10.140625" style="0" customWidth="1"/>
  </cols>
  <sheetData>
    <row r="1" ht="12.75">
      <c r="G1" s="1" t="s">
        <v>276</v>
      </c>
    </row>
    <row r="3" spans="1:7" ht="12.75">
      <c r="A3" s="2" t="s">
        <v>1</v>
      </c>
      <c r="B3" s="2"/>
      <c r="C3" s="2"/>
      <c r="D3" s="2"/>
      <c r="E3" s="2"/>
      <c r="F3" s="2"/>
      <c r="G3" s="2"/>
    </row>
    <row r="4" spans="1:10" ht="12.75">
      <c r="A4" s="2" t="s">
        <v>249</v>
      </c>
      <c r="B4" s="2"/>
      <c r="C4" s="2"/>
      <c r="D4" s="2"/>
      <c r="E4" s="2"/>
      <c r="F4" s="2"/>
      <c r="G4" s="2"/>
      <c r="H4" s="49"/>
      <c r="I4" s="8"/>
      <c r="J4" s="8"/>
    </row>
    <row r="5" spans="1:10" ht="12.75">
      <c r="A5" s="2" t="s">
        <v>277</v>
      </c>
      <c r="B5" s="2"/>
      <c r="C5" s="2"/>
      <c r="D5" s="2"/>
      <c r="E5" s="2"/>
      <c r="F5" s="2"/>
      <c r="G5" s="2"/>
      <c r="H5" s="49"/>
      <c r="I5" s="8"/>
      <c r="J5" s="8"/>
    </row>
    <row r="7" ht="12.75">
      <c r="G7" s="1" t="s">
        <v>11</v>
      </c>
    </row>
    <row r="8" spans="1:9" ht="25.5">
      <c r="A8" s="11" t="s">
        <v>12</v>
      </c>
      <c r="B8" s="64" t="s">
        <v>278</v>
      </c>
      <c r="C8" s="172" t="s">
        <v>279</v>
      </c>
      <c r="D8" s="64" t="s">
        <v>280</v>
      </c>
      <c r="E8" s="64" t="s">
        <v>281</v>
      </c>
      <c r="F8" s="64" t="s">
        <v>282</v>
      </c>
      <c r="G8" s="11" t="s">
        <v>187</v>
      </c>
      <c r="H8" s="173"/>
      <c r="I8" s="174"/>
    </row>
    <row r="9" spans="1:9" ht="12.75" customHeight="1">
      <c r="A9" s="175" t="s">
        <v>283</v>
      </c>
      <c r="B9" s="11" t="s">
        <v>284</v>
      </c>
      <c r="C9" s="176">
        <v>196000</v>
      </c>
      <c r="D9" s="176">
        <v>196500</v>
      </c>
      <c r="E9" s="176">
        <v>197000</v>
      </c>
      <c r="F9" s="176">
        <v>197500</v>
      </c>
      <c r="G9" s="176">
        <f aca="true" t="shared" si="0" ref="G9:G12">SUM(C9:F9)</f>
        <v>787000</v>
      </c>
      <c r="H9" s="177"/>
      <c r="I9" s="178"/>
    </row>
    <row r="10" spans="1:9" ht="12.75" customHeight="1">
      <c r="A10" s="175" t="s">
        <v>285</v>
      </c>
      <c r="B10" s="11" t="s">
        <v>286</v>
      </c>
      <c r="C10" s="176">
        <v>2575</v>
      </c>
      <c r="D10" s="176">
        <v>2600</v>
      </c>
      <c r="E10" s="176">
        <v>2625</v>
      </c>
      <c r="F10" s="176">
        <v>2650</v>
      </c>
      <c r="G10" s="176">
        <f t="shared" si="0"/>
        <v>10450</v>
      </c>
      <c r="H10" s="177"/>
      <c r="I10" s="178"/>
    </row>
    <row r="11" spans="1:9" ht="12.75" customHeight="1">
      <c r="A11" s="175" t="s">
        <v>287</v>
      </c>
      <c r="B11" s="11" t="s">
        <v>288</v>
      </c>
      <c r="C11" s="176">
        <v>1800</v>
      </c>
      <c r="D11" s="176">
        <v>1815</v>
      </c>
      <c r="E11" s="176">
        <v>1830</v>
      </c>
      <c r="F11" s="176">
        <v>1845</v>
      </c>
      <c r="G11" s="176">
        <f t="shared" si="0"/>
        <v>7290</v>
      </c>
      <c r="H11" s="177"/>
      <c r="I11" s="178"/>
    </row>
    <row r="12" spans="1:9" ht="38.25" customHeight="1">
      <c r="A12" s="179" t="s">
        <v>289</v>
      </c>
      <c r="B12" s="11" t="s">
        <v>290</v>
      </c>
      <c r="C12" s="176">
        <v>34794</v>
      </c>
      <c r="D12" s="176">
        <f>C12*1.03</f>
        <v>35837.82</v>
      </c>
      <c r="E12" s="176">
        <f>D12*1.03</f>
        <v>36912.9546</v>
      </c>
      <c r="F12" s="176">
        <f>E12*1.03</f>
        <v>38020.343238</v>
      </c>
      <c r="G12" s="176">
        <f t="shared" si="0"/>
        <v>145565.117838</v>
      </c>
      <c r="H12" s="177"/>
      <c r="I12" s="178"/>
    </row>
    <row r="13" spans="1:9" ht="12.75" customHeight="1">
      <c r="A13" s="175" t="s">
        <v>291</v>
      </c>
      <c r="B13" s="11" t="s">
        <v>292</v>
      </c>
      <c r="C13" s="176"/>
      <c r="D13" s="176"/>
      <c r="E13" s="176"/>
      <c r="F13" s="176"/>
      <c r="G13" s="176"/>
      <c r="H13" s="177"/>
      <c r="I13" s="178"/>
    </row>
    <row r="14" spans="1:9" ht="25.5" customHeight="1">
      <c r="A14" s="179" t="s">
        <v>293</v>
      </c>
      <c r="B14" s="11" t="s">
        <v>294</v>
      </c>
      <c r="C14" s="176"/>
      <c r="D14" s="176"/>
      <c r="E14" s="176"/>
      <c r="F14" s="176"/>
      <c r="G14" s="176"/>
      <c r="H14" s="177"/>
      <c r="I14" s="178"/>
    </row>
    <row r="15" spans="1:9" ht="12.75">
      <c r="A15" s="19" t="s">
        <v>295</v>
      </c>
      <c r="B15" s="11" t="s">
        <v>296</v>
      </c>
      <c r="C15" s="176"/>
      <c r="D15" s="176"/>
      <c r="E15" s="176"/>
      <c r="F15" s="180"/>
      <c r="G15" s="176"/>
      <c r="H15" s="74"/>
      <c r="I15" s="74"/>
    </row>
    <row r="16" spans="1:9" ht="12.75">
      <c r="A16" s="19" t="s">
        <v>297</v>
      </c>
      <c r="B16" s="11" t="s">
        <v>298</v>
      </c>
      <c r="C16" s="176">
        <f>SUM(C9:C15)</f>
        <v>235169</v>
      </c>
      <c r="D16" s="176">
        <f>SUM(D9:D15)</f>
        <v>236752.82</v>
      </c>
      <c r="E16" s="176">
        <f>SUM(E9:E15)</f>
        <v>238367.9546</v>
      </c>
      <c r="F16" s="176">
        <f>SUM(F9:F15)</f>
        <v>240015.343238</v>
      </c>
      <c r="G16" s="176">
        <f aca="true" t="shared" si="1" ref="G16:G18">SUM(C16:F16)</f>
        <v>950305.117838</v>
      </c>
      <c r="H16" s="4"/>
      <c r="I16" s="4"/>
    </row>
    <row r="17" spans="1:7" ht="12.75">
      <c r="A17" s="181" t="s">
        <v>299</v>
      </c>
      <c r="B17" s="11" t="s">
        <v>300</v>
      </c>
      <c r="C17" s="73">
        <f>C16*0.5</f>
        <v>117584.5</v>
      </c>
      <c r="D17" s="73">
        <f>D16*0.5</f>
        <v>118376.41</v>
      </c>
      <c r="E17" s="73">
        <f>E16*0.5</f>
        <v>119183.9773</v>
      </c>
      <c r="F17" s="73">
        <f>F16*0.5</f>
        <v>120007.671619</v>
      </c>
      <c r="G17" s="73">
        <f t="shared" si="1"/>
        <v>475152.558919</v>
      </c>
    </row>
    <row r="18" spans="1:7" ht="25.5" customHeight="1">
      <c r="A18" s="160" t="s">
        <v>301</v>
      </c>
      <c r="B18" s="11" t="s">
        <v>302</v>
      </c>
      <c r="C18" s="176">
        <f>SUM(C20:C25)</f>
        <v>0</v>
      </c>
      <c r="D18" s="176">
        <f>SUM(D20:D25)</f>
        <v>0</v>
      </c>
      <c r="E18" s="176">
        <f>SUM(E20:E25)</f>
        <v>0</v>
      </c>
      <c r="F18" s="176">
        <f>SUM(F20:F25)</f>
        <v>0</v>
      </c>
      <c r="G18" s="176">
        <f t="shared" si="1"/>
        <v>0</v>
      </c>
    </row>
    <row r="19" spans="1:7" ht="12.75">
      <c r="A19" s="19" t="s">
        <v>303</v>
      </c>
      <c r="B19" s="11" t="s">
        <v>304</v>
      </c>
      <c r="C19" s="176"/>
      <c r="D19" s="176"/>
      <c r="E19" s="176"/>
      <c r="F19" s="176"/>
      <c r="G19" s="176"/>
    </row>
    <row r="20" spans="1:7" ht="12.75">
      <c r="A20" s="19" t="s">
        <v>305</v>
      </c>
      <c r="B20" s="11" t="s">
        <v>306</v>
      </c>
      <c r="C20" s="176"/>
      <c r="D20" s="176"/>
      <c r="E20" s="176"/>
      <c r="F20" s="176"/>
      <c r="G20" s="176"/>
    </row>
    <row r="21" spans="1:7" ht="12.75">
      <c r="A21" s="19" t="s">
        <v>307</v>
      </c>
      <c r="B21" s="11" t="s">
        <v>308</v>
      </c>
      <c r="C21" s="176"/>
      <c r="D21" s="176"/>
      <c r="E21" s="176"/>
      <c r="F21" s="176"/>
      <c r="G21" s="176"/>
    </row>
    <row r="22" spans="1:7" ht="12.75">
      <c r="A22" s="19" t="s">
        <v>309</v>
      </c>
      <c r="B22" s="11" t="s">
        <v>310</v>
      </c>
      <c r="C22" s="176"/>
      <c r="D22" s="176"/>
      <c r="E22" s="176"/>
      <c r="F22" s="176"/>
      <c r="G22" s="176"/>
    </row>
    <row r="23" spans="1:7" ht="12.75">
      <c r="A23" s="19" t="s">
        <v>311</v>
      </c>
      <c r="B23" s="11" t="s">
        <v>312</v>
      </c>
      <c r="C23" s="176"/>
      <c r="D23" s="176"/>
      <c r="E23" s="176"/>
      <c r="F23" s="176"/>
      <c r="G23" s="176"/>
    </row>
    <row r="24" spans="1:7" ht="12.75">
      <c r="A24" s="19" t="s">
        <v>313</v>
      </c>
      <c r="B24" s="11" t="s">
        <v>314</v>
      </c>
      <c r="C24" s="176"/>
      <c r="D24" s="176"/>
      <c r="E24" s="176"/>
      <c r="F24" s="176"/>
      <c r="G24" s="176"/>
    </row>
    <row r="25" spans="1:7" ht="12.75">
      <c r="A25" s="19" t="s">
        <v>315</v>
      </c>
      <c r="B25" s="11" t="s">
        <v>316</v>
      </c>
      <c r="C25" s="176"/>
      <c r="D25" s="176"/>
      <c r="E25" s="176"/>
      <c r="F25" s="176"/>
      <c r="G25" s="176"/>
    </row>
    <row r="26" spans="1:7" ht="25.5" customHeight="1">
      <c r="A26" s="160" t="s">
        <v>317</v>
      </c>
      <c r="B26" s="11" t="s">
        <v>318</v>
      </c>
      <c r="C26" s="176">
        <f>SUM(C27:C33)</f>
        <v>0</v>
      </c>
      <c r="D26" s="176">
        <f>SUM(D27:D33)</f>
        <v>0</v>
      </c>
      <c r="E26" s="176">
        <f>SUM(E27:E33)</f>
        <v>0</v>
      </c>
      <c r="F26" s="176">
        <f>SUM(F27:F33)</f>
        <v>0</v>
      </c>
      <c r="G26" s="176">
        <f>SUM(C26:F26)</f>
        <v>0</v>
      </c>
    </row>
    <row r="27" spans="1:7" ht="12.75">
      <c r="A27" s="19" t="s">
        <v>303</v>
      </c>
      <c r="B27" s="11" t="s">
        <v>319</v>
      </c>
      <c r="C27" s="176"/>
      <c r="D27" s="176"/>
      <c r="E27" s="176"/>
      <c r="F27" s="176"/>
      <c r="G27" s="176"/>
    </row>
    <row r="28" spans="1:7" ht="12.75">
      <c r="A28" s="19" t="s">
        <v>305</v>
      </c>
      <c r="B28" s="11" t="s">
        <v>320</v>
      </c>
      <c r="C28" s="176"/>
      <c r="D28" s="176"/>
      <c r="E28" s="176"/>
      <c r="F28" s="176"/>
      <c r="G28" s="176"/>
    </row>
    <row r="29" spans="1:7" ht="12.75">
      <c r="A29" s="19" t="s">
        <v>307</v>
      </c>
      <c r="B29" s="11" t="s">
        <v>321</v>
      </c>
      <c r="C29" s="176"/>
      <c r="D29" s="176"/>
      <c r="E29" s="176"/>
      <c r="F29" s="176"/>
      <c r="G29" s="176"/>
    </row>
    <row r="30" spans="1:7" ht="12.75">
      <c r="A30" s="19" t="s">
        <v>309</v>
      </c>
      <c r="B30" s="11" t="s">
        <v>322</v>
      </c>
      <c r="C30" s="176"/>
      <c r="D30" s="176"/>
      <c r="E30" s="176"/>
      <c r="F30" s="176"/>
      <c r="G30" s="176"/>
    </row>
    <row r="31" spans="1:7" ht="12.75">
      <c r="A31" s="19" t="s">
        <v>311</v>
      </c>
      <c r="B31" s="11" t="s">
        <v>323</v>
      </c>
      <c r="C31" s="176"/>
      <c r="D31" s="176"/>
      <c r="E31" s="176"/>
      <c r="F31" s="176"/>
      <c r="G31" s="176"/>
    </row>
    <row r="32" spans="1:7" ht="12.75">
      <c r="A32" s="19" t="s">
        <v>313</v>
      </c>
      <c r="B32" s="11" t="s">
        <v>324</v>
      </c>
      <c r="C32" s="176"/>
      <c r="D32" s="176"/>
      <c r="E32" s="176"/>
      <c r="F32" s="176"/>
      <c r="G32" s="176"/>
    </row>
    <row r="33" spans="1:7" ht="12.75">
      <c r="A33" s="19" t="s">
        <v>315</v>
      </c>
      <c r="B33" s="11" t="s">
        <v>325</v>
      </c>
      <c r="C33" s="176"/>
      <c r="D33" s="176"/>
      <c r="E33" s="176"/>
      <c r="F33" s="176"/>
      <c r="G33" s="176"/>
    </row>
    <row r="34" spans="1:7" ht="12.75">
      <c r="A34" s="181" t="s">
        <v>326</v>
      </c>
      <c r="B34" s="11" t="s">
        <v>327</v>
      </c>
      <c r="C34" s="73">
        <f>C18+C26</f>
        <v>0</v>
      </c>
      <c r="D34" s="73">
        <f>D18+D26</f>
        <v>0</v>
      </c>
      <c r="E34" s="73">
        <f>E18+E26</f>
        <v>0</v>
      </c>
      <c r="F34" s="73">
        <f>F18+F26</f>
        <v>0</v>
      </c>
      <c r="G34" s="73">
        <f aca="true" t="shared" si="2" ref="G34:G35">SUM(C34:F34)</f>
        <v>0</v>
      </c>
    </row>
    <row r="35" spans="1:7" ht="25.5" customHeight="1">
      <c r="A35" s="160" t="s">
        <v>328</v>
      </c>
      <c r="B35" s="11" t="s">
        <v>329</v>
      </c>
      <c r="C35" s="176">
        <f>C17-C34</f>
        <v>117584.5</v>
      </c>
      <c r="D35" s="176">
        <f>D17-D34</f>
        <v>118376.41</v>
      </c>
      <c r="E35" s="176">
        <f>E17-E34</f>
        <v>119183.9773</v>
      </c>
      <c r="F35" s="176">
        <f>F17-F34</f>
        <v>120007.671619</v>
      </c>
      <c r="G35" s="176">
        <f t="shared" si="2"/>
        <v>475152.558919</v>
      </c>
    </row>
  </sheetData>
  <sheetProtection selectLockedCells="1" selectUnlockedCells="1"/>
  <mergeCells count="3">
    <mergeCell ref="A3:G3"/>
    <mergeCell ref="A4:G4"/>
    <mergeCell ref="A5:G5"/>
  </mergeCells>
  <printOptions/>
  <pageMargins left="0.5902777777777778" right="0.5902777777777778" top="0.39375" bottom="0.39375" header="0.5118055555555555" footer="0.5118055555555555"/>
  <pageSetup horizontalDpi="300" verticalDpi="300" orientation="portrait" paperSize="9" scale="9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">
      <selection activeCell="A3" sqref="A3"/>
    </sheetView>
  </sheetViews>
  <sheetFormatPr defaultColWidth="9.140625" defaultRowHeight="12.75"/>
  <cols>
    <col min="1" max="1" width="41.57421875" style="0" customWidth="1"/>
    <col min="2" max="7" width="10.57421875" style="0" customWidth="1"/>
  </cols>
  <sheetData>
    <row r="1" ht="12.75">
      <c r="G1" s="1" t="s">
        <v>330</v>
      </c>
    </row>
    <row r="3" spans="1:7" ht="12.75">
      <c r="A3" s="2" t="s">
        <v>1</v>
      </c>
      <c r="B3" s="2"/>
      <c r="C3" s="2"/>
      <c r="D3" s="2"/>
      <c r="E3" s="2"/>
      <c r="F3" s="2"/>
      <c r="G3" s="2"/>
    </row>
    <row r="4" spans="1:7" ht="12.75">
      <c r="A4" s="2" t="s">
        <v>331</v>
      </c>
      <c r="B4" s="2"/>
      <c r="C4" s="2"/>
      <c r="D4" s="2"/>
      <c r="E4" s="2"/>
      <c r="F4" s="2"/>
      <c r="G4" s="2"/>
    </row>
    <row r="5" ht="12.75">
      <c r="B5" s="8"/>
    </row>
    <row r="6" spans="2:7" ht="12.75">
      <c r="B6" s="8"/>
      <c r="C6" s="8"/>
      <c r="G6" s="1" t="s">
        <v>11</v>
      </c>
    </row>
    <row r="7" spans="1:8" ht="12.75">
      <c r="A7" s="9" t="s">
        <v>12</v>
      </c>
      <c r="B7" s="152" t="s">
        <v>332</v>
      </c>
      <c r="C7" s="152"/>
      <c r="D7" s="152"/>
      <c r="E7" s="182" t="s">
        <v>333</v>
      </c>
      <c r="F7" s="182"/>
      <c r="G7" s="182"/>
      <c r="H7" s="4"/>
    </row>
    <row r="8" spans="1:8" ht="25.5">
      <c r="A8" s="9"/>
      <c r="B8" s="10" t="s">
        <v>13</v>
      </c>
      <c r="C8" s="10" t="s">
        <v>14</v>
      </c>
      <c r="D8" s="11" t="s">
        <v>15</v>
      </c>
      <c r="E8" s="10" t="s">
        <v>13</v>
      </c>
      <c r="F8" s="10" t="s">
        <v>14</v>
      </c>
      <c r="G8" s="11" t="s">
        <v>15</v>
      </c>
      <c r="H8" s="4"/>
    </row>
    <row r="9" spans="1:8" ht="12.75">
      <c r="A9" s="183" t="s">
        <v>334</v>
      </c>
      <c r="B9" s="21">
        <v>105563</v>
      </c>
      <c r="C9" s="21">
        <v>114618</v>
      </c>
      <c r="D9" s="167">
        <v>85247</v>
      </c>
      <c r="E9" s="21">
        <v>112808</v>
      </c>
      <c r="F9" s="21">
        <v>112808</v>
      </c>
      <c r="G9" s="21">
        <v>87347</v>
      </c>
      <c r="H9" s="4"/>
    </row>
    <row r="10" spans="1:8" ht="12.75">
      <c r="A10" s="183" t="s">
        <v>335</v>
      </c>
      <c r="B10" s="21">
        <v>7370</v>
      </c>
      <c r="C10" s="21">
        <v>7370</v>
      </c>
      <c r="D10" s="167">
        <v>6558</v>
      </c>
      <c r="E10" s="21">
        <v>9835</v>
      </c>
      <c r="F10" s="21">
        <v>9835</v>
      </c>
      <c r="G10" s="21">
        <v>9510</v>
      </c>
      <c r="H10" s="4"/>
    </row>
    <row r="11" spans="1:8" ht="12.75">
      <c r="A11" s="184" t="s">
        <v>336</v>
      </c>
      <c r="B11" s="20">
        <v>0</v>
      </c>
      <c r="C11" s="20">
        <v>33436</v>
      </c>
      <c r="D11" s="20">
        <v>0</v>
      </c>
      <c r="E11" s="20">
        <v>0</v>
      </c>
      <c r="F11" s="20">
        <v>39337</v>
      </c>
      <c r="G11" s="20">
        <v>9433</v>
      </c>
      <c r="H11" s="4"/>
    </row>
    <row r="12" spans="1:10" ht="12.75">
      <c r="A12" s="55"/>
      <c r="B12" s="21"/>
      <c r="C12" s="21"/>
      <c r="D12" s="167"/>
      <c r="E12" s="21"/>
      <c r="F12" s="21"/>
      <c r="G12" s="21"/>
      <c r="H12" s="76"/>
      <c r="I12" s="65"/>
      <c r="J12" s="65"/>
    </row>
    <row r="13" spans="1:10" ht="12.75">
      <c r="A13" s="58" t="s">
        <v>182</v>
      </c>
      <c r="B13" s="13">
        <f>SUM(B9:B11)</f>
        <v>112933</v>
      </c>
      <c r="C13" s="13">
        <f>SUM(C9:C11)</f>
        <v>155424</v>
      </c>
      <c r="D13" s="13">
        <f>SUM(D9:D11)</f>
        <v>91805</v>
      </c>
      <c r="E13" s="13">
        <f>SUM(E9:E11)</f>
        <v>122643</v>
      </c>
      <c r="F13" s="13">
        <f>SUM(F9:F11)</f>
        <v>161980</v>
      </c>
      <c r="G13" s="13">
        <f>SUM(G9:G11)</f>
        <v>106290</v>
      </c>
      <c r="H13" s="76"/>
      <c r="I13" s="65"/>
      <c r="J13" s="65"/>
    </row>
    <row r="14" spans="1:10" ht="12.75">
      <c r="A14" s="55"/>
      <c r="B14" s="21"/>
      <c r="C14" s="21"/>
      <c r="D14" s="167"/>
      <c r="E14" s="21"/>
      <c r="F14" s="21"/>
      <c r="G14" s="21"/>
      <c r="H14" s="76"/>
      <c r="I14" s="65"/>
      <c r="J14" s="65"/>
    </row>
    <row r="15" spans="1:10" ht="12.75">
      <c r="A15" s="138"/>
      <c r="B15" s="13"/>
      <c r="C15" s="13"/>
      <c r="D15" s="13"/>
      <c r="E15" s="13"/>
      <c r="F15" s="13"/>
      <c r="G15" s="13"/>
      <c r="H15" s="76"/>
      <c r="J15" s="65"/>
    </row>
    <row r="16" spans="1:8" ht="12.75">
      <c r="A16" s="55"/>
      <c r="B16" s="66"/>
      <c r="C16" s="66"/>
      <c r="D16" s="77"/>
      <c r="E16" s="66"/>
      <c r="F16" s="66"/>
      <c r="G16" s="66"/>
      <c r="H16" s="4"/>
    </row>
    <row r="17" spans="1:8" ht="12.75">
      <c r="A17" s="55"/>
      <c r="B17" s="66"/>
      <c r="C17" s="66"/>
      <c r="D17" s="77"/>
      <c r="E17" s="66"/>
      <c r="F17" s="66"/>
      <c r="G17" s="66"/>
      <c r="H17" s="4"/>
    </row>
    <row r="18" spans="1:8" ht="12.75">
      <c r="A18" s="55"/>
      <c r="B18" s="66"/>
      <c r="C18" s="66"/>
      <c r="D18" s="77"/>
      <c r="E18" s="66"/>
      <c r="F18" s="66"/>
      <c r="G18" s="66"/>
      <c r="H18" s="4"/>
    </row>
    <row r="19" spans="1:8" ht="12.75">
      <c r="A19" s="55"/>
      <c r="B19" s="66"/>
      <c r="C19" s="66"/>
      <c r="D19" s="77"/>
      <c r="E19" s="66"/>
      <c r="F19" s="66"/>
      <c r="G19" s="66"/>
      <c r="H19" s="4"/>
    </row>
    <row r="20" spans="1:8" ht="12.75">
      <c r="A20" s="55"/>
      <c r="B20" s="66"/>
      <c r="C20" s="66"/>
      <c r="D20" s="77"/>
      <c r="E20" s="66"/>
      <c r="F20" s="66"/>
      <c r="G20" s="66"/>
      <c r="H20" s="4"/>
    </row>
    <row r="21" spans="1:8" ht="12.75">
      <c r="A21" s="55"/>
      <c r="B21" s="66"/>
      <c r="C21" s="66"/>
      <c r="D21" s="77"/>
      <c r="E21" s="66"/>
      <c r="F21" s="66"/>
      <c r="G21" s="66"/>
      <c r="H21" s="4"/>
    </row>
    <row r="22" spans="1:8" ht="12.75">
      <c r="A22" s="55"/>
      <c r="B22" s="66"/>
      <c r="C22" s="66"/>
      <c r="D22" s="77"/>
      <c r="E22" s="66"/>
      <c r="F22" s="66"/>
      <c r="G22" s="66"/>
      <c r="H22" s="4"/>
    </row>
    <row r="23" spans="1:8" ht="12.75">
      <c r="A23" s="55"/>
      <c r="B23" s="66"/>
      <c r="C23" s="66"/>
      <c r="D23" s="77"/>
      <c r="E23" s="66"/>
      <c r="F23" s="66"/>
      <c r="G23" s="66"/>
      <c r="H23" s="4"/>
    </row>
    <row r="24" spans="1:8" ht="12.75">
      <c r="A24" s="55"/>
      <c r="B24" s="66"/>
      <c r="C24" s="66"/>
      <c r="D24" s="77"/>
      <c r="E24" s="66"/>
      <c r="F24" s="66"/>
      <c r="G24" s="66"/>
      <c r="H24" s="4"/>
    </row>
    <row r="25" spans="1:8" ht="12.75">
      <c r="A25" s="55"/>
      <c r="B25" s="66"/>
      <c r="C25" s="66"/>
      <c r="D25" s="77"/>
      <c r="E25" s="66"/>
      <c r="F25" s="66"/>
      <c r="G25" s="66"/>
      <c r="H25" s="4"/>
    </row>
    <row r="26" spans="1:8" ht="12.75">
      <c r="A26" s="55"/>
      <c r="B26" s="66"/>
      <c r="C26" s="66"/>
      <c r="D26" s="77"/>
      <c r="E26" s="66"/>
      <c r="F26" s="66"/>
      <c r="G26" s="66"/>
      <c r="H26" s="4"/>
    </row>
    <row r="27" spans="1:8" ht="12.75">
      <c r="A27" s="55"/>
      <c r="B27" s="66"/>
      <c r="C27" s="66"/>
      <c r="D27" s="77"/>
      <c r="E27" s="66"/>
      <c r="F27" s="66"/>
      <c r="G27" s="66"/>
      <c r="H27" s="4"/>
    </row>
    <row r="28" spans="1:8" ht="12.75">
      <c r="A28" s="55"/>
      <c r="B28" s="66"/>
      <c r="C28" s="66"/>
      <c r="D28" s="77"/>
      <c r="E28" s="66"/>
      <c r="F28" s="66"/>
      <c r="G28" s="66"/>
      <c r="H28" s="4"/>
    </row>
    <row r="29" spans="1:8" ht="12.75">
      <c r="A29" s="55"/>
      <c r="B29" s="66"/>
      <c r="C29" s="66"/>
      <c r="D29" s="77"/>
      <c r="E29" s="66"/>
      <c r="F29" s="66"/>
      <c r="G29" s="66"/>
      <c r="H29" s="4"/>
    </row>
    <row r="30" spans="1:8" ht="12.75">
      <c r="A30" s="55"/>
      <c r="B30" s="66"/>
      <c r="C30" s="66"/>
      <c r="D30" s="77"/>
      <c r="E30" s="66"/>
      <c r="F30" s="66"/>
      <c r="G30" s="66"/>
      <c r="H30" s="4"/>
    </row>
    <row r="31" spans="1:8" ht="12.75">
      <c r="A31" s="55"/>
      <c r="B31" s="66"/>
      <c r="C31" s="66"/>
      <c r="D31" s="77"/>
      <c r="E31" s="66"/>
      <c r="F31" s="66"/>
      <c r="G31" s="66"/>
      <c r="H31" s="4"/>
    </row>
    <row r="32" spans="1:8" ht="12.75">
      <c r="A32" s="55"/>
      <c r="B32" s="66"/>
      <c r="C32" s="66"/>
      <c r="D32" s="77"/>
      <c r="E32" s="66"/>
      <c r="F32" s="66"/>
      <c r="G32" s="66"/>
      <c r="H32" s="4"/>
    </row>
    <row r="33" spans="1:8" ht="12.75">
      <c r="A33" s="55"/>
      <c r="B33" s="66"/>
      <c r="C33" s="66"/>
      <c r="D33" s="77"/>
      <c r="E33" s="66"/>
      <c r="F33" s="66"/>
      <c r="G33" s="66"/>
      <c r="H33" s="4"/>
    </row>
    <row r="34" spans="1:8" ht="12.75">
      <c r="A34" s="55"/>
      <c r="B34" s="66"/>
      <c r="C34" s="66"/>
      <c r="D34" s="77"/>
      <c r="E34" s="66"/>
      <c r="F34" s="66"/>
      <c r="G34" s="66"/>
      <c r="H34" s="4"/>
    </row>
    <row r="35" spans="1:8" ht="12.75">
      <c r="A35" s="55"/>
      <c r="B35" s="66"/>
      <c r="C35" s="66"/>
      <c r="D35" s="77"/>
      <c r="E35" s="66"/>
      <c r="F35" s="66"/>
      <c r="G35" s="66"/>
      <c r="H35" s="4"/>
    </row>
    <row r="36" spans="1:8" ht="12.75">
      <c r="A36" s="55"/>
      <c r="B36" s="66"/>
      <c r="C36" s="66"/>
      <c r="D36" s="77"/>
      <c r="E36" s="66"/>
      <c r="F36" s="66"/>
      <c r="G36" s="66"/>
      <c r="H36" s="4"/>
    </row>
    <row r="37" spans="1:8" ht="12.75">
      <c r="A37" s="55"/>
      <c r="B37" s="66"/>
      <c r="C37" s="66"/>
      <c r="D37" s="77"/>
      <c r="E37" s="66"/>
      <c r="F37" s="66"/>
      <c r="G37" s="66"/>
      <c r="H37" s="4"/>
    </row>
    <row r="38" spans="1:8" ht="12.75">
      <c r="A38" s="55"/>
      <c r="B38" s="66"/>
      <c r="C38" s="66"/>
      <c r="D38" s="77"/>
      <c r="E38" s="66"/>
      <c r="F38" s="66"/>
      <c r="G38" s="66"/>
      <c r="H38" s="4"/>
    </row>
    <row r="39" spans="1:8" ht="12.75">
      <c r="A39" s="55"/>
      <c r="B39" s="66"/>
      <c r="C39" s="66"/>
      <c r="D39" s="77"/>
      <c r="E39" s="66"/>
      <c r="F39" s="66"/>
      <c r="G39" s="66"/>
      <c r="H39" s="4"/>
    </row>
    <row r="40" spans="1:8" ht="12.75">
      <c r="A40" s="55"/>
      <c r="B40" s="66"/>
      <c r="C40" s="66"/>
      <c r="D40" s="77"/>
      <c r="E40" s="66"/>
      <c r="F40" s="66"/>
      <c r="G40" s="66"/>
      <c r="H40" s="4"/>
    </row>
    <row r="41" spans="1:8" ht="12.75">
      <c r="A41" s="55"/>
      <c r="B41" s="66"/>
      <c r="C41" s="66"/>
      <c r="D41" s="77"/>
      <c r="E41" s="66"/>
      <c r="F41" s="66"/>
      <c r="G41" s="66"/>
      <c r="H41" s="4"/>
    </row>
    <row r="42" spans="1:8" ht="12.75">
      <c r="A42" s="55"/>
      <c r="B42" s="66"/>
      <c r="C42" s="66"/>
      <c r="D42" s="77"/>
      <c r="E42" s="66"/>
      <c r="F42" s="66"/>
      <c r="G42" s="66"/>
      <c r="H42" s="4"/>
    </row>
    <row r="43" spans="1:8" ht="12.75">
      <c r="A43" s="55"/>
      <c r="B43" s="66"/>
      <c r="C43" s="66"/>
      <c r="D43" s="77"/>
      <c r="E43" s="66"/>
      <c r="F43" s="66"/>
      <c r="G43" s="66"/>
      <c r="H43" s="4"/>
    </row>
    <row r="44" spans="1:8" ht="12.75">
      <c r="A44" s="55"/>
      <c r="B44" s="66"/>
      <c r="C44" s="66"/>
      <c r="D44" s="77"/>
      <c r="E44" s="66"/>
      <c r="F44" s="66"/>
      <c r="G44" s="66"/>
      <c r="H44" s="4"/>
    </row>
    <row r="45" spans="1:8" ht="12.75">
      <c r="A45" s="55"/>
      <c r="B45" s="66"/>
      <c r="C45" s="66"/>
      <c r="D45" s="77"/>
      <c r="E45" s="66"/>
      <c r="F45" s="66"/>
      <c r="G45" s="66"/>
      <c r="H45" s="4"/>
    </row>
    <row r="46" spans="1:8" ht="12.75">
      <c r="A46" s="55"/>
      <c r="B46" s="66"/>
      <c r="C46" s="66"/>
      <c r="D46" s="77"/>
      <c r="E46" s="66"/>
      <c r="F46" s="66"/>
      <c r="G46" s="66"/>
      <c r="H46" s="4"/>
    </row>
    <row r="47" spans="1:8" ht="12.75">
      <c r="A47" s="185"/>
      <c r="B47" s="66"/>
      <c r="C47" s="43"/>
      <c r="D47" s="25"/>
      <c r="E47" s="66"/>
      <c r="F47" s="66"/>
      <c r="G47" s="66"/>
      <c r="H47" s="4"/>
    </row>
    <row r="48" spans="1:8" ht="12.75">
      <c r="A48" s="55"/>
      <c r="B48" s="66"/>
      <c r="C48" s="77"/>
      <c r="D48" s="77"/>
      <c r="E48" s="66"/>
      <c r="F48" s="66"/>
      <c r="G48" s="66"/>
      <c r="H48" s="4"/>
    </row>
    <row r="49" spans="1:8" ht="12.75">
      <c r="A49" s="55"/>
      <c r="B49" s="66"/>
      <c r="C49" s="77"/>
      <c r="D49" s="77"/>
      <c r="E49" s="66"/>
      <c r="F49" s="66"/>
      <c r="G49" s="66"/>
      <c r="H49" s="4"/>
    </row>
    <row r="50" spans="1:8" ht="12.75">
      <c r="A50" s="55"/>
      <c r="B50" s="66"/>
      <c r="C50" s="77"/>
      <c r="D50" s="77"/>
      <c r="E50" s="66"/>
      <c r="F50" s="66"/>
      <c r="G50" s="66"/>
      <c r="H50" s="4"/>
    </row>
    <row r="51" spans="1:8" ht="12.75">
      <c r="A51" s="55"/>
      <c r="B51" s="66"/>
      <c r="C51" s="77"/>
      <c r="D51" s="77"/>
      <c r="E51" s="66"/>
      <c r="F51" s="66"/>
      <c r="G51" s="66"/>
      <c r="H51" s="4"/>
    </row>
    <row r="52" spans="1:8" ht="12.75">
      <c r="A52" s="55"/>
      <c r="B52" s="66"/>
      <c r="C52" s="77"/>
      <c r="D52" s="77"/>
      <c r="E52" s="66"/>
      <c r="F52" s="66"/>
      <c r="G52" s="66"/>
      <c r="H52" s="4"/>
    </row>
    <row r="53" spans="1:8" ht="12.75">
      <c r="A53" s="55"/>
      <c r="B53" s="66"/>
      <c r="C53" s="77"/>
      <c r="D53" s="77"/>
      <c r="E53" s="66"/>
      <c r="F53" s="66"/>
      <c r="G53" s="66"/>
      <c r="H53" s="4"/>
    </row>
    <row r="54" spans="1:8" ht="12.75">
      <c r="A54" s="55"/>
      <c r="B54" s="66"/>
      <c r="C54" s="77"/>
      <c r="D54" s="77"/>
      <c r="E54" s="66"/>
      <c r="F54" s="66"/>
      <c r="G54" s="66"/>
      <c r="H54" s="4"/>
    </row>
    <row r="55" spans="1:8" ht="12.75">
      <c r="A55" s="55"/>
      <c r="B55" s="66"/>
      <c r="C55" s="77"/>
      <c r="D55" s="77"/>
      <c r="E55" s="66"/>
      <c r="F55" s="66"/>
      <c r="G55" s="66"/>
      <c r="H55" s="4"/>
    </row>
    <row r="56" spans="1:8" ht="12.75">
      <c r="A56" s="55"/>
      <c r="B56" s="66"/>
      <c r="C56" s="77"/>
      <c r="D56" s="77"/>
      <c r="E56" s="66"/>
      <c r="F56" s="66"/>
      <c r="G56" s="66"/>
      <c r="H56" s="4"/>
    </row>
    <row r="57" spans="1:8" ht="12.75">
      <c r="A57" s="55"/>
      <c r="B57" s="66"/>
      <c r="C57" s="77"/>
      <c r="D57" s="77"/>
      <c r="E57" s="66"/>
      <c r="F57" s="66"/>
      <c r="G57" s="66"/>
      <c r="H57" s="4"/>
    </row>
    <row r="58" spans="1:8" ht="12.75">
      <c r="A58" s="55"/>
      <c r="B58" s="66"/>
      <c r="C58" s="77"/>
      <c r="D58" s="77"/>
      <c r="E58" s="66"/>
      <c r="F58" s="66"/>
      <c r="G58" s="66"/>
      <c r="H58" s="4"/>
    </row>
    <row r="59" spans="1:8" ht="12.75">
      <c r="A59" s="55"/>
      <c r="B59" s="66"/>
      <c r="C59" s="77"/>
      <c r="D59" s="77"/>
      <c r="E59" s="66"/>
      <c r="F59" s="66"/>
      <c r="G59" s="66"/>
      <c r="H59" s="4"/>
    </row>
  </sheetData>
  <sheetProtection selectLockedCells="1" selectUnlockedCells="1"/>
  <mergeCells count="5">
    <mergeCell ref="A3:G3"/>
    <mergeCell ref="A4:G4"/>
    <mergeCell ref="A7:A8"/>
    <mergeCell ref="B7:D7"/>
    <mergeCell ref="E7:G7"/>
  </mergeCells>
  <printOptions/>
  <pageMargins left="0.7875" right="0.7875" top="0.39375" bottom="0.39375" header="0.5118055555555555" footer="0.5118055555555555"/>
  <pageSetup horizontalDpi="300" verticalDpi="300" orientation="portrait" paperSize="9" scale="8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workbookViewId="0" topLeftCell="A1">
      <selection activeCell="A3" sqref="A3"/>
    </sheetView>
  </sheetViews>
  <sheetFormatPr defaultColWidth="9.140625" defaultRowHeight="12.75"/>
  <cols>
    <col min="1" max="1" width="16.57421875" style="0" customWidth="1"/>
    <col min="7" max="7" width="11.00390625" style="0" customWidth="1"/>
    <col min="8" max="10" width="13.8515625" style="0" customWidth="1"/>
  </cols>
  <sheetData>
    <row r="1" ht="12.75">
      <c r="J1" s="1" t="s">
        <v>337</v>
      </c>
    </row>
    <row r="3" spans="1:10" ht="12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4" spans="1:10" ht="12.75">
      <c r="A4" s="2" t="s">
        <v>338</v>
      </c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2" t="s">
        <v>339</v>
      </c>
      <c r="B5" s="2"/>
      <c r="C5" s="2"/>
      <c r="D5" s="2"/>
      <c r="E5" s="2"/>
      <c r="F5" s="2"/>
      <c r="G5" s="2"/>
      <c r="H5" s="2"/>
      <c r="I5" s="2"/>
      <c r="J5" s="2"/>
    </row>
    <row r="6" spans="2:8" ht="12.75">
      <c r="B6" s="186"/>
      <c r="C6" s="49"/>
      <c r="D6" s="49"/>
      <c r="E6" s="186"/>
      <c r="H6" s="149"/>
    </row>
    <row r="7" spans="2:8" ht="12.75">
      <c r="B7" s="186"/>
      <c r="C7" s="49"/>
      <c r="D7" s="49"/>
      <c r="E7" s="186"/>
      <c r="H7" s="149"/>
    </row>
    <row r="8" spans="2:8" ht="12.75">
      <c r="B8" s="186"/>
      <c r="C8" s="49"/>
      <c r="D8" s="49"/>
      <c r="E8" s="186"/>
      <c r="H8" s="149"/>
    </row>
    <row r="9" spans="2:10" ht="12.75">
      <c r="B9" s="186"/>
      <c r="C9" s="49"/>
      <c r="D9" s="49"/>
      <c r="E9" s="186"/>
      <c r="H9" s="149"/>
      <c r="J9" s="1" t="s">
        <v>11</v>
      </c>
    </row>
    <row r="10" spans="1:10" ht="12.75" customHeight="1">
      <c r="A10" s="9" t="s">
        <v>340</v>
      </c>
      <c r="B10" s="9"/>
      <c r="C10" s="9"/>
      <c r="D10" s="9"/>
      <c r="E10" s="9"/>
      <c r="F10" s="9"/>
      <c r="G10" s="9"/>
      <c r="H10" s="187" t="s">
        <v>13</v>
      </c>
      <c r="I10" s="187" t="s">
        <v>14</v>
      </c>
      <c r="J10" s="188" t="s">
        <v>15</v>
      </c>
    </row>
    <row r="11" spans="1:10" ht="12.75">
      <c r="A11" s="9"/>
      <c r="B11" s="9"/>
      <c r="C11" s="9"/>
      <c r="D11" s="9"/>
      <c r="E11" s="9"/>
      <c r="F11" s="9"/>
      <c r="G11" s="9"/>
      <c r="H11" s="187"/>
      <c r="I11" s="187"/>
      <c r="J11" s="188"/>
    </row>
    <row r="12" spans="1:10" ht="12.75">
      <c r="A12" s="55"/>
      <c r="B12" s="53"/>
      <c r="C12" s="53"/>
      <c r="D12" s="53"/>
      <c r="E12" s="53"/>
      <c r="F12" s="53"/>
      <c r="G12" s="189"/>
      <c r="H12" s="20"/>
      <c r="I12" s="20"/>
      <c r="J12" s="20"/>
    </row>
    <row r="13" spans="1:10" ht="12.75">
      <c r="A13" s="190" t="s">
        <v>341</v>
      </c>
      <c r="B13" s="191"/>
      <c r="C13" s="191"/>
      <c r="D13" s="191"/>
      <c r="E13" s="191"/>
      <c r="F13" s="191"/>
      <c r="G13" s="192"/>
      <c r="H13" s="16">
        <f>SUM(H15:H16)</f>
        <v>0</v>
      </c>
      <c r="I13" s="16">
        <f>SUM(I15:I16)</f>
        <v>0</v>
      </c>
      <c r="J13" s="16">
        <f>SUM(J15:J16)</f>
        <v>0</v>
      </c>
    </row>
    <row r="14" spans="1:10" ht="12.75">
      <c r="A14" s="55"/>
      <c r="B14" s="53"/>
      <c r="C14" s="53"/>
      <c r="D14" s="53"/>
      <c r="E14" s="53"/>
      <c r="F14" s="53"/>
      <c r="G14" s="189"/>
      <c r="H14" s="20"/>
      <c r="I14" s="20"/>
      <c r="J14" s="20"/>
    </row>
    <row r="15" spans="1:10" ht="12.75">
      <c r="A15" s="55" t="s">
        <v>342</v>
      </c>
      <c r="B15" s="53"/>
      <c r="C15" s="53"/>
      <c r="D15" s="53"/>
      <c r="E15" s="53"/>
      <c r="F15" s="53"/>
      <c r="G15" s="189"/>
      <c r="H15" s="20">
        <v>0</v>
      </c>
      <c r="I15" s="20">
        <v>0</v>
      </c>
      <c r="J15" s="20">
        <v>0</v>
      </c>
    </row>
    <row r="16" spans="1:10" ht="12.75">
      <c r="A16" s="55" t="s">
        <v>343</v>
      </c>
      <c r="B16" s="53"/>
      <c r="C16" s="53"/>
      <c r="D16" s="53"/>
      <c r="E16" s="53"/>
      <c r="F16" s="53"/>
      <c r="G16" s="189"/>
      <c r="H16" s="20">
        <v>0</v>
      </c>
      <c r="I16" s="20">
        <v>0</v>
      </c>
      <c r="J16" s="20">
        <v>0</v>
      </c>
    </row>
    <row r="17" spans="1:10" ht="12.75">
      <c r="A17" s="55"/>
      <c r="B17" s="53"/>
      <c r="C17" s="53"/>
      <c r="D17" s="53"/>
      <c r="E17" s="53"/>
      <c r="F17" s="53"/>
      <c r="G17" s="189"/>
      <c r="H17" s="20"/>
      <c r="I17" s="20"/>
      <c r="J17" s="20"/>
    </row>
    <row r="18" spans="1:10" ht="12.75">
      <c r="A18" s="190" t="s">
        <v>344</v>
      </c>
      <c r="B18" s="191"/>
      <c r="C18" s="191"/>
      <c r="D18" s="191"/>
      <c r="E18" s="191"/>
      <c r="F18" s="191"/>
      <c r="G18" s="192"/>
      <c r="H18" s="16">
        <f>SUM(H20:H21)</f>
        <v>27443</v>
      </c>
      <c r="I18" s="16">
        <f>SUM(I20:I21)</f>
        <v>14634</v>
      </c>
      <c r="J18" s="16">
        <f>SUM(J20:J21)</f>
        <v>0</v>
      </c>
    </row>
    <row r="19" spans="1:10" ht="12.75">
      <c r="A19" s="55"/>
      <c r="B19" s="53"/>
      <c r="C19" s="53"/>
      <c r="D19" s="53"/>
      <c r="E19" s="53"/>
      <c r="F19" s="53"/>
      <c r="G19" s="189"/>
      <c r="H19" s="20"/>
      <c r="I19" s="20"/>
      <c r="J19" s="20"/>
    </row>
    <row r="20" spans="1:10" ht="12.75">
      <c r="A20" s="55" t="s">
        <v>342</v>
      </c>
      <c r="B20" s="53"/>
      <c r="C20" s="53"/>
      <c r="D20" s="53"/>
      <c r="E20" s="53"/>
      <c r="F20" s="53"/>
      <c r="G20" s="189"/>
      <c r="H20" s="20">
        <v>27443</v>
      </c>
      <c r="I20" s="20">
        <v>14634</v>
      </c>
      <c r="J20" s="20">
        <v>0</v>
      </c>
    </row>
    <row r="21" spans="1:10" ht="12.75">
      <c r="A21" s="55" t="s">
        <v>343</v>
      </c>
      <c r="B21" s="53"/>
      <c r="C21" s="53"/>
      <c r="D21" s="53"/>
      <c r="E21" s="53"/>
      <c r="F21" s="53"/>
      <c r="G21" s="189"/>
      <c r="H21" s="20">
        <v>0</v>
      </c>
      <c r="I21" s="20">
        <v>0</v>
      </c>
      <c r="J21" s="20">
        <v>0</v>
      </c>
    </row>
    <row r="22" spans="1:10" ht="12.75">
      <c r="A22" s="55"/>
      <c r="B22" s="53"/>
      <c r="C22" s="53"/>
      <c r="D22" s="53"/>
      <c r="E22" s="53"/>
      <c r="F22" s="53"/>
      <c r="G22" s="189"/>
      <c r="H22" s="20"/>
      <c r="I22" s="20"/>
      <c r="J22" s="20"/>
    </row>
    <row r="23" spans="1:10" ht="12.75">
      <c r="A23" s="58" t="s">
        <v>345</v>
      </c>
      <c r="B23" s="56"/>
      <c r="C23" s="56"/>
      <c r="D23" s="56"/>
      <c r="E23" s="56"/>
      <c r="F23" s="56"/>
      <c r="G23" s="77"/>
      <c r="H23" s="193">
        <f>H13+H18</f>
        <v>27443</v>
      </c>
      <c r="I23" s="193">
        <f>I13+I18</f>
        <v>14634</v>
      </c>
      <c r="J23" s="13">
        <v>0</v>
      </c>
    </row>
  </sheetData>
  <sheetProtection selectLockedCells="1" selectUnlockedCells="1"/>
  <mergeCells count="7">
    <mergeCell ref="A3:J3"/>
    <mergeCell ref="A4:J4"/>
    <mergeCell ref="A5:J5"/>
    <mergeCell ref="A10:G11"/>
    <mergeCell ref="H10:H11"/>
    <mergeCell ref="I10:I11"/>
    <mergeCell ref="J10:J11"/>
  </mergeCells>
  <printOptions/>
  <pageMargins left="0.7875" right="0.7875" top="0.39375" bottom="0.39375" header="0.5118055555555555" footer="0.5118055555555555"/>
  <pageSetup fitToHeight="1" fitToWidth="1"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workbookViewId="0" topLeftCell="A1">
      <selection activeCell="A3" sqref="A3"/>
    </sheetView>
  </sheetViews>
  <sheetFormatPr defaultColWidth="9.140625" defaultRowHeight="12.75"/>
  <cols>
    <col min="1" max="1" width="28.00390625" style="0" customWidth="1"/>
    <col min="9" max="9" width="14.421875" style="0" customWidth="1"/>
    <col min="10" max="10" width="15.140625" style="0" customWidth="1"/>
    <col min="11" max="11" width="9.421875" style="0" customWidth="1"/>
    <col min="12" max="12" width="14.7109375" style="0" customWidth="1"/>
  </cols>
  <sheetData>
    <row r="1" spans="7:12" ht="12.75">
      <c r="G1" s="186"/>
      <c r="H1" s="186"/>
      <c r="I1" s="194" t="s">
        <v>346</v>
      </c>
      <c r="J1" s="194"/>
      <c r="K1" s="1"/>
      <c r="L1" s="1"/>
    </row>
    <row r="2" spans="7:12" ht="12.75">
      <c r="G2" s="186"/>
      <c r="H2" s="186"/>
      <c r="K2" s="195"/>
      <c r="L2" s="195"/>
    </row>
    <row r="3" spans="1:12" ht="12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195"/>
      <c r="L3" s="195"/>
    </row>
    <row r="4" spans="1:12" ht="12.75">
      <c r="A4" s="2" t="s">
        <v>347</v>
      </c>
      <c r="B4" s="2"/>
      <c r="C4" s="2"/>
      <c r="D4" s="2"/>
      <c r="E4" s="2"/>
      <c r="F4" s="2"/>
      <c r="G4" s="2"/>
      <c r="H4" s="2"/>
      <c r="I4" s="2"/>
      <c r="J4" s="2"/>
      <c r="K4" s="49"/>
      <c r="L4" s="49"/>
    </row>
    <row r="5" spans="1:12" ht="12.75">
      <c r="A5" s="2" t="s">
        <v>348</v>
      </c>
      <c r="B5" s="2"/>
      <c r="C5" s="2"/>
      <c r="D5" s="2"/>
      <c r="E5" s="2"/>
      <c r="F5" s="2"/>
      <c r="G5" s="2"/>
      <c r="H5" s="2"/>
      <c r="I5" s="2"/>
      <c r="J5" s="2"/>
      <c r="K5" s="49"/>
      <c r="L5" s="49"/>
    </row>
    <row r="9" ht="12.75">
      <c r="J9" s="1" t="s">
        <v>349</v>
      </c>
    </row>
    <row r="11" spans="1:10" s="3" customFormat="1" ht="12.75">
      <c r="A11" s="58" t="s">
        <v>350</v>
      </c>
      <c r="B11" s="154"/>
      <c r="C11" s="196"/>
      <c r="D11" s="152" t="s">
        <v>351</v>
      </c>
      <c r="E11" s="152" t="s">
        <v>352</v>
      </c>
      <c r="F11" s="152" t="s">
        <v>353</v>
      </c>
      <c r="G11" s="152" t="s">
        <v>354</v>
      </c>
      <c r="H11" s="152" t="s">
        <v>355</v>
      </c>
      <c r="I11" s="152" t="s">
        <v>187</v>
      </c>
      <c r="J11" s="152" t="s">
        <v>356</v>
      </c>
    </row>
    <row r="12" spans="1:10" ht="12.75">
      <c r="A12" s="55"/>
      <c r="B12" s="56"/>
      <c r="C12" s="77"/>
      <c r="D12" s="21"/>
      <c r="E12" s="21"/>
      <c r="F12" s="21"/>
      <c r="G12" s="21"/>
      <c r="H12" s="21"/>
      <c r="I12" s="21"/>
      <c r="J12" s="66"/>
    </row>
    <row r="13" spans="1:10" ht="12.75">
      <c r="A13" s="12" t="s">
        <v>357</v>
      </c>
      <c r="B13" s="12"/>
      <c r="C13" s="12"/>
      <c r="D13" s="21"/>
      <c r="E13" s="21"/>
      <c r="F13" s="21"/>
      <c r="G13" s="21"/>
      <c r="H13" s="21"/>
      <c r="I13" s="21"/>
      <c r="J13" s="66"/>
    </row>
    <row r="14" spans="1:10" ht="12.75">
      <c r="A14" s="55"/>
      <c r="B14" s="56"/>
      <c r="C14" s="77"/>
      <c r="D14" s="21"/>
      <c r="E14" s="21"/>
      <c r="F14" s="21"/>
      <c r="G14" s="21"/>
      <c r="H14" s="21"/>
      <c r="I14" s="21"/>
      <c r="J14" s="66"/>
    </row>
    <row r="15" spans="1:10" ht="12.75">
      <c r="A15" s="12" t="s">
        <v>358</v>
      </c>
      <c r="B15" s="12"/>
      <c r="C15" s="12"/>
      <c r="D15" s="21"/>
      <c r="E15" s="21"/>
      <c r="F15" s="21"/>
      <c r="G15" s="21"/>
      <c r="H15" s="21"/>
      <c r="I15" s="21"/>
      <c r="J15" s="66"/>
    </row>
    <row r="16" spans="1:10" ht="12.75">
      <c r="A16" s="197"/>
      <c r="B16" s="56"/>
      <c r="C16" s="77"/>
      <c r="D16" s="21"/>
      <c r="E16" s="21"/>
      <c r="F16" s="21"/>
      <c r="G16" s="21"/>
      <c r="H16" s="21"/>
      <c r="I16" s="21"/>
      <c r="J16" s="66"/>
    </row>
    <row r="17" spans="1:10" ht="12.75">
      <c r="A17" s="12" t="s">
        <v>359</v>
      </c>
      <c r="B17" s="12"/>
      <c r="C17" s="12"/>
      <c r="D17" s="21"/>
      <c r="E17" s="21"/>
      <c r="F17" s="21"/>
      <c r="G17" s="21"/>
      <c r="H17" s="21"/>
      <c r="I17" s="21"/>
      <c r="J17" s="66"/>
    </row>
    <row r="18" spans="1:10" ht="12.75">
      <c r="A18" s="58"/>
      <c r="B18" s="56"/>
      <c r="C18" s="77"/>
      <c r="D18" s="21"/>
      <c r="E18" s="21"/>
      <c r="F18" s="21"/>
      <c r="G18" s="21"/>
      <c r="H18" s="21"/>
      <c r="I18" s="21"/>
      <c r="J18" s="66"/>
    </row>
    <row r="19" spans="1:10" ht="12.75">
      <c r="A19" s="12" t="s">
        <v>360</v>
      </c>
      <c r="B19" s="12"/>
      <c r="C19" s="12"/>
      <c r="D19" s="13"/>
      <c r="E19" s="13"/>
      <c r="F19" s="13"/>
      <c r="G19" s="13"/>
      <c r="H19" s="13"/>
      <c r="I19" s="13"/>
      <c r="J19" s="66"/>
    </row>
    <row r="20" spans="1:10" s="149" customFormat="1" ht="12.75">
      <c r="A20" s="55"/>
      <c r="B20" s="53"/>
      <c r="C20" s="189"/>
      <c r="D20" s="20"/>
      <c r="E20" s="20"/>
      <c r="F20" s="20"/>
      <c r="G20" s="20"/>
      <c r="H20" s="20"/>
      <c r="I20" s="30"/>
      <c r="J20" s="19"/>
    </row>
    <row r="21" spans="1:10" ht="12.75">
      <c r="A21" s="12" t="s">
        <v>361</v>
      </c>
      <c r="B21" s="12"/>
      <c r="C21" s="12"/>
      <c r="D21" s="21"/>
      <c r="E21" s="21"/>
      <c r="F21" s="21"/>
      <c r="G21" s="21"/>
      <c r="H21" s="21"/>
      <c r="I21" s="198"/>
      <c r="J21" s="199"/>
    </row>
    <row r="22" spans="1:10" ht="12.75">
      <c r="A22" s="58"/>
      <c r="B22" s="56"/>
      <c r="C22" s="77"/>
      <c r="D22" s="21"/>
      <c r="E22" s="21"/>
      <c r="F22" s="21"/>
      <c r="G22" s="21"/>
      <c r="H22" s="21"/>
      <c r="I22" s="198"/>
      <c r="J22" s="199"/>
    </row>
    <row r="23" spans="1:10" ht="12.75">
      <c r="A23" s="12" t="s">
        <v>362</v>
      </c>
      <c r="B23" s="12"/>
      <c r="C23" s="12"/>
      <c r="D23" s="13"/>
      <c r="E23" s="13"/>
      <c r="F23" s="13"/>
      <c r="G23" s="13"/>
      <c r="H23" s="13"/>
      <c r="I23" s="13"/>
      <c r="J23" s="199"/>
    </row>
    <row r="24" spans="1:10" ht="12.75" hidden="1">
      <c r="A24" s="55"/>
      <c r="B24" s="56"/>
      <c r="C24" s="77"/>
      <c r="D24" s="21"/>
      <c r="E24" s="21"/>
      <c r="F24" s="21"/>
      <c r="G24" s="21"/>
      <c r="H24" s="21"/>
      <c r="I24" s="30"/>
      <c r="J24" s="199"/>
    </row>
    <row r="25" spans="1:10" ht="12.75" hidden="1">
      <c r="A25" s="55"/>
      <c r="B25" s="56"/>
      <c r="C25" s="77"/>
      <c r="D25" s="21"/>
      <c r="E25" s="21"/>
      <c r="F25" s="21"/>
      <c r="G25" s="21"/>
      <c r="H25" s="21"/>
      <c r="I25" s="30"/>
      <c r="J25" s="199"/>
    </row>
    <row r="26" spans="1:10" ht="12.75">
      <c r="A26" s="55"/>
      <c r="B26" s="56"/>
      <c r="C26" s="77"/>
      <c r="D26" s="21"/>
      <c r="E26" s="21"/>
      <c r="F26" s="21"/>
      <c r="G26" s="21"/>
      <c r="H26" s="21"/>
      <c r="I26" s="21"/>
      <c r="J26" s="66"/>
    </row>
    <row r="27" spans="1:10" s="3" customFormat="1" ht="12.75">
      <c r="A27" s="12" t="s">
        <v>182</v>
      </c>
      <c r="B27" s="12"/>
      <c r="C27" s="12"/>
      <c r="D27" s="13"/>
      <c r="E27" s="13"/>
      <c r="F27" s="13"/>
      <c r="G27" s="13"/>
      <c r="H27" s="13"/>
      <c r="I27" s="13"/>
      <c r="J27" s="68"/>
    </row>
  </sheetData>
  <sheetProtection selectLockedCells="1" selectUnlockedCells="1"/>
  <mergeCells count="11">
    <mergeCell ref="I1:J1"/>
    <mergeCell ref="A3:J3"/>
    <mergeCell ref="A4:J4"/>
    <mergeCell ref="A5:J5"/>
    <mergeCell ref="A13:C13"/>
    <mergeCell ref="A15:C15"/>
    <mergeCell ref="A17:C17"/>
    <mergeCell ref="A19:C19"/>
    <mergeCell ref="A21:C21"/>
    <mergeCell ref="A23:C23"/>
    <mergeCell ref="A27:C27"/>
  </mergeCells>
  <printOptions/>
  <pageMargins left="0.7875" right="0.7875" top="0.39375" bottom="0.39375" header="0.5118055555555555" footer="0.5118055555555555"/>
  <pageSetup fitToHeight="1" fitToWidth="1" horizontalDpi="300" verticalDpi="3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A3" sqref="A3"/>
    </sheetView>
  </sheetViews>
  <sheetFormatPr defaultColWidth="9.140625" defaultRowHeight="12.75"/>
  <cols>
    <col min="1" max="1" width="9.140625" style="65" customWidth="1"/>
    <col min="5" max="5" width="10.140625" style="0" customWidth="1"/>
  </cols>
  <sheetData>
    <row r="1" ht="12.75">
      <c r="I1" s="1" t="s">
        <v>363</v>
      </c>
    </row>
    <row r="2" ht="12.75">
      <c r="A2"/>
    </row>
    <row r="3" spans="1:9" ht="12.75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9" s="200" customFormat="1" ht="12.75">
      <c r="A4" s="2" t="s">
        <v>364</v>
      </c>
      <c r="B4" s="2"/>
      <c r="C4" s="2"/>
      <c r="D4" s="2"/>
      <c r="E4" s="2"/>
      <c r="F4" s="2"/>
      <c r="G4" s="2"/>
      <c r="H4" s="2"/>
      <c r="I4" s="2"/>
    </row>
    <row r="5" spans="1:9" ht="12.75">
      <c r="A5" s="2" t="s">
        <v>365</v>
      </c>
      <c r="B5" s="2"/>
      <c r="C5" s="2"/>
      <c r="D5" s="2"/>
      <c r="E5" s="2"/>
      <c r="F5" s="2"/>
      <c r="G5" s="2"/>
      <c r="H5" s="2"/>
      <c r="I5" s="2"/>
    </row>
    <row r="6" spans="1:9" s="3" customFormat="1" ht="12.75">
      <c r="A6"/>
      <c r="B6"/>
      <c r="C6"/>
      <c r="D6"/>
      <c r="E6"/>
      <c r="F6"/>
      <c r="G6"/>
      <c r="H6"/>
      <c r="I6"/>
    </row>
    <row r="7" spans="1:9" s="3" customFormat="1" ht="12.75">
      <c r="A7"/>
      <c r="B7"/>
      <c r="C7"/>
      <c r="D7"/>
      <c r="E7"/>
      <c r="F7"/>
      <c r="G7"/>
      <c r="H7" s="1" t="s">
        <v>366</v>
      </c>
      <c r="I7"/>
    </row>
    <row r="8" spans="1:9" s="3" customFormat="1" ht="12.75">
      <c r="A8" s="12" t="s">
        <v>367</v>
      </c>
      <c r="B8" s="12"/>
      <c r="C8" s="12"/>
      <c r="D8" s="12"/>
      <c r="E8" s="201">
        <v>41640</v>
      </c>
      <c r="F8" s="202"/>
      <c r="G8" s="202"/>
      <c r="H8" s="202"/>
      <c r="I8"/>
    </row>
    <row r="9" spans="1:9" s="3" customFormat="1" ht="12.75">
      <c r="A9" s="202"/>
      <c r="B9" s="202"/>
      <c r="C9" s="202"/>
      <c r="D9" s="202"/>
      <c r="E9" s="202"/>
      <c r="F9" s="202"/>
      <c r="G9" s="202"/>
      <c r="H9" s="202"/>
      <c r="I9"/>
    </row>
    <row r="10" spans="1:9" s="8" customFormat="1" ht="12.75">
      <c r="A10" s="66"/>
      <c r="B10" s="26" t="s">
        <v>104</v>
      </c>
      <c r="C10" s="26"/>
      <c r="D10" s="26"/>
      <c r="E10" s="26"/>
      <c r="F10" s="26"/>
      <c r="G10" s="26"/>
      <c r="H10" s="21">
        <v>313</v>
      </c>
      <c r="I10"/>
    </row>
    <row r="11" spans="1:8" ht="12.75">
      <c r="A11" s="66"/>
      <c r="B11" s="26" t="s">
        <v>117</v>
      </c>
      <c r="C11" s="26"/>
      <c r="D11" s="26"/>
      <c r="E11" s="26"/>
      <c r="F11" s="26"/>
      <c r="G11" s="26"/>
      <c r="H11" s="21">
        <v>55</v>
      </c>
    </row>
    <row r="12" spans="1:8" ht="12.75">
      <c r="A12" s="66"/>
      <c r="B12" s="26" t="s">
        <v>249</v>
      </c>
      <c r="C12" s="26"/>
      <c r="D12" s="26"/>
      <c r="E12" s="26"/>
      <c r="F12" s="26"/>
      <c r="G12" s="26"/>
      <c r="H12" s="21">
        <v>29135</v>
      </c>
    </row>
    <row r="13" spans="1:8" ht="12.75">
      <c r="A13" s="66"/>
      <c r="B13" s="26"/>
      <c r="C13" s="26"/>
      <c r="D13" s="26"/>
      <c r="E13" s="26"/>
      <c r="F13" s="26"/>
      <c r="G13" s="26"/>
      <c r="H13" s="21"/>
    </row>
    <row r="14" spans="1:8" ht="12.75">
      <c r="A14" s="66"/>
      <c r="B14" s="69" t="s">
        <v>182</v>
      </c>
      <c r="C14" s="69"/>
      <c r="D14" s="69"/>
      <c r="E14" s="69"/>
      <c r="F14" s="69"/>
      <c r="G14" s="69"/>
      <c r="H14" s="13">
        <f>SUM(H10:H12)</f>
        <v>29503</v>
      </c>
    </row>
    <row r="15" spans="1:8" ht="12.75">
      <c r="A15" s="202"/>
      <c r="B15" s="202"/>
      <c r="C15" s="202"/>
      <c r="D15" s="202"/>
      <c r="E15" s="202"/>
      <c r="F15" s="202"/>
      <c r="G15" s="202"/>
      <c r="H15" s="202"/>
    </row>
    <row r="16" spans="1:9" s="3" customFormat="1" ht="12.75">
      <c r="A16" s="55" t="s">
        <v>332</v>
      </c>
      <c r="B16" s="56"/>
      <c r="C16" s="56"/>
      <c r="D16" s="56"/>
      <c r="E16" s="56"/>
      <c r="F16" s="56"/>
      <c r="G16" s="77"/>
      <c r="H16" s="167">
        <v>614070</v>
      </c>
      <c r="I16"/>
    </row>
    <row r="17" spans="1:8" ht="12.75">
      <c r="A17" s="202"/>
      <c r="B17" s="202"/>
      <c r="C17" s="202"/>
      <c r="D17" s="202"/>
      <c r="E17" s="202"/>
      <c r="F17" s="202"/>
      <c r="G17" s="202"/>
      <c r="H17" s="202"/>
    </row>
    <row r="18" spans="1:8" ht="12.75">
      <c r="A18" s="55" t="s">
        <v>333</v>
      </c>
      <c r="B18" s="56"/>
      <c r="C18" s="56"/>
      <c r="D18" s="56"/>
      <c r="E18" s="56"/>
      <c r="F18" s="56"/>
      <c r="G18" s="77"/>
      <c r="H18" s="21">
        <v>636921</v>
      </c>
    </row>
    <row r="19" spans="1:8" ht="12.75">
      <c r="A19" s="202"/>
      <c r="B19" s="202"/>
      <c r="C19" s="202"/>
      <c r="D19" s="202"/>
      <c r="E19" s="202"/>
      <c r="F19" s="202"/>
      <c r="G19" s="202"/>
      <c r="H19" s="202"/>
    </row>
    <row r="20" spans="1:8" ht="12.75">
      <c r="A20" s="203" t="s">
        <v>368</v>
      </c>
      <c r="B20" s="204"/>
      <c r="C20" s="204"/>
      <c r="D20" s="204"/>
      <c r="E20" s="204"/>
      <c r="F20" s="204"/>
      <c r="G20" s="204"/>
      <c r="H20" s="140">
        <v>-1088</v>
      </c>
    </row>
    <row r="21" spans="1:8" ht="12.75">
      <c r="A21" s="203"/>
      <c r="B21" s="204"/>
      <c r="C21" s="204"/>
      <c r="D21" s="204"/>
      <c r="E21" s="204"/>
      <c r="F21" s="204"/>
      <c r="G21" s="204"/>
      <c r="H21" s="205"/>
    </row>
    <row r="22" spans="1:8" ht="12.75">
      <c r="A22" s="12" t="s">
        <v>369</v>
      </c>
      <c r="B22" s="12"/>
      <c r="C22" s="12"/>
      <c r="D22" s="12"/>
      <c r="E22" s="201">
        <v>42004</v>
      </c>
      <c r="F22" s="202"/>
      <c r="G22" s="202"/>
      <c r="H22" s="202"/>
    </row>
    <row r="23" spans="1:8" ht="12.75">
      <c r="A23" s="202"/>
      <c r="B23" s="202"/>
      <c r="C23" s="202"/>
      <c r="D23" s="202"/>
      <c r="E23" s="202"/>
      <c r="F23" s="202"/>
      <c r="G23" s="202"/>
      <c r="H23" s="202"/>
    </row>
    <row r="24" spans="1:8" ht="12.75">
      <c r="A24" s="66"/>
      <c r="B24" s="26" t="s">
        <v>104</v>
      </c>
      <c r="C24" s="26"/>
      <c r="D24" s="26"/>
      <c r="E24" s="26"/>
      <c r="F24" s="26"/>
      <c r="G24" s="26"/>
      <c r="H24" s="21">
        <v>82</v>
      </c>
    </row>
    <row r="25" spans="1:8" ht="12.75">
      <c r="A25" s="66"/>
      <c r="B25" s="26" t="s">
        <v>117</v>
      </c>
      <c r="C25" s="26"/>
      <c r="D25" s="26"/>
      <c r="E25" s="26"/>
      <c r="F25" s="26"/>
      <c r="G25" s="26"/>
      <c r="H25" s="21">
        <v>72</v>
      </c>
    </row>
    <row r="26" spans="1:9" s="3" customFormat="1" ht="12.75">
      <c r="A26" s="66"/>
      <c r="B26" s="26" t="s">
        <v>249</v>
      </c>
      <c r="C26" s="26"/>
      <c r="D26" s="26"/>
      <c r="E26" s="26"/>
      <c r="F26" s="26"/>
      <c r="G26" s="26"/>
      <c r="H26" s="21">
        <v>5410</v>
      </c>
      <c r="I26"/>
    </row>
    <row r="27" spans="1:8" ht="12.75">
      <c r="A27" s="66"/>
      <c r="B27" s="26"/>
      <c r="C27" s="26"/>
      <c r="D27" s="26"/>
      <c r="E27" s="26"/>
      <c r="F27" s="26"/>
      <c r="G27" s="26"/>
      <c r="H27" s="21"/>
    </row>
    <row r="28" spans="1:8" ht="12.75">
      <c r="A28" s="66"/>
      <c r="B28" s="69" t="s">
        <v>182</v>
      </c>
      <c r="C28" s="69"/>
      <c r="D28" s="69"/>
      <c r="E28" s="69"/>
      <c r="F28" s="69"/>
      <c r="G28" s="69"/>
      <c r="H28" s="13">
        <f>SUM(H24:H26)</f>
        <v>5564</v>
      </c>
    </row>
    <row r="29" spans="1:8" ht="12.75">
      <c r="A29" s="202"/>
      <c r="B29" s="202"/>
      <c r="C29" s="202"/>
      <c r="D29" s="202"/>
      <c r="E29" s="202"/>
      <c r="F29" s="202"/>
      <c r="G29" s="202"/>
      <c r="H29" s="202"/>
    </row>
  </sheetData>
  <sheetProtection selectLockedCells="1" selectUnlockedCells="1"/>
  <mergeCells count="23">
    <mergeCell ref="A3:I3"/>
    <mergeCell ref="A4:I4"/>
    <mergeCell ref="A5:I5"/>
    <mergeCell ref="A8:D8"/>
    <mergeCell ref="F8:H8"/>
    <mergeCell ref="A9:H9"/>
    <mergeCell ref="B10:G10"/>
    <mergeCell ref="B11:G11"/>
    <mergeCell ref="B12:G12"/>
    <mergeCell ref="B13:G13"/>
    <mergeCell ref="B14:G14"/>
    <mergeCell ref="A15:H15"/>
    <mergeCell ref="A17:H17"/>
    <mergeCell ref="A19:H19"/>
    <mergeCell ref="A22:D22"/>
    <mergeCell ref="F22:H22"/>
    <mergeCell ref="A23:H23"/>
    <mergeCell ref="B24:G24"/>
    <mergeCell ref="B25:G25"/>
    <mergeCell ref="B26:G26"/>
    <mergeCell ref="B27:G27"/>
    <mergeCell ref="B28:G28"/>
    <mergeCell ref="A29:H29"/>
  </mergeCells>
  <printOptions/>
  <pageMargins left="0.5902777777777778" right="0.5902777777777778" top="0.39375" bottom="0.393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4"/>
  <sheetViews>
    <sheetView workbookViewId="0" topLeftCell="A1">
      <selection activeCell="A3" sqref="A3"/>
    </sheetView>
  </sheetViews>
  <sheetFormatPr defaultColWidth="9.140625" defaultRowHeight="12.75"/>
  <cols>
    <col min="8" max="8" width="17.57421875" style="0" customWidth="1"/>
    <col min="9" max="11" width="10.57421875" style="0" customWidth="1"/>
  </cols>
  <sheetData>
    <row r="1" ht="12.75">
      <c r="L1" s="1" t="s">
        <v>8</v>
      </c>
    </row>
    <row r="3" spans="1:12" ht="12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2" t="s">
        <v>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>
      <c r="A5" s="2" t="s">
        <v>10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7" spans="1:11" ht="12.75">
      <c r="A7" s="8"/>
      <c r="B7" s="8"/>
      <c r="C7" s="8"/>
      <c r="D7" s="8"/>
      <c r="E7" s="8"/>
      <c r="F7" s="8"/>
      <c r="G7" s="8"/>
      <c r="H7" s="8"/>
      <c r="K7" s="1" t="s">
        <v>11</v>
      </c>
    </row>
    <row r="8" spans="1:12" ht="25.5">
      <c r="A8" s="9" t="s">
        <v>12</v>
      </c>
      <c r="B8" s="9"/>
      <c r="C8" s="9"/>
      <c r="D8" s="9"/>
      <c r="E8" s="9"/>
      <c r="F8" s="9"/>
      <c r="G8" s="9"/>
      <c r="H8" s="9"/>
      <c r="I8" s="10" t="s">
        <v>13</v>
      </c>
      <c r="J8" s="10" t="s">
        <v>14</v>
      </c>
      <c r="K8" s="11" t="s">
        <v>15</v>
      </c>
      <c r="L8" s="10" t="s">
        <v>16</v>
      </c>
    </row>
    <row r="9" spans="1:12" ht="12.75">
      <c r="A9" s="12" t="s">
        <v>17</v>
      </c>
      <c r="B9" s="12"/>
      <c r="C9" s="12"/>
      <c r="D9" s="12"/>
      <c r="E9" s="12"/>
      <c r="F9" s="12"/>
      <c r="G9" s="12"/>
      <c r="H9" s="12"/>
      <c r="I9" s="13">
        <f>I10+I17+I24+I35</f>
        <v>485310</v>
      </c>
      <c r="J9" s="13">
        <f>J10+J17+J24+J35</f>
        <v>518307</v>
      </c>
      <c r="K9" s="13">
        <f>K10+K17+K24+K35</f>
        <v>512445</v>
      </c>
      <c r="L9" s="13">
        <f aca="true" t="shared" si="0" ref="L9:L11">K9/J9*100</f>
        <v>98.86901006546313</v>
      </c>
    </row>
    <row r="10" spans="1:12" ht="12.75">
      <c r="A10" s="14"/>
      <c r="B10" s="15" t="s">
        <v>18</v>
      </c>
      <c r="C10" s="15"/>
      <c r="D10" s="15"/>
      <c r="E10" s="15"/>
      <c r="F10" s="15"/>
      <c r="G10" s="15"/>
      <c r="H10" s="15"/>
      <c r="I10" s="16">
        <f>SUM(I11:I16)</f>
        <v>177054</v>
      </c>
      <c r="J10" s="16">
        <f>SUM(J11:J16)</f>
        <v>208815</v>
      </c>
      <c r="K10" s="16">
        <f>SUM(K11:K16)</f>
        <v>206192</v>
      </c>
      <c r="L10" s="13">
        <f t="shared" si="0"/>
        <v>98.74386418600196</v>
      </c>
    </row>
    <row r="11" spans="1:12" ht="12.75">
      <c r="A11" s="17"/>
      <c r="B11" s="18"/>
      <c r="C11" s="19" t="s">
        <v>19</v>
      </c>
      <c r="D11" s="19"/>
      <c r="E11" s="19"/>
      <c r="F11" s="19"/>
      <c r="G11" s="19"/>
      <c r="H11" s="19"/>
      <c r="I11" s="20">
        <v>148019</v>
      </c>
      <c r="J11" s="20">
        <v>182532</v>
      </c>
      <c r="K11" s="20">
        <v>182532</v>
      </c>
      <c r="L11" s="21">
        <f t="shared" si="0"/>
        <v>100</v>
      </c>
    </row>
    <row r="12" spans="1:12" ht="12.75">
      <c r="A12" s="17"/>
      <c r="B12" s="22"/>
      <c r="C12" s="19" t="s">
        <v>20</v>
      </c>
      <c r="D12" s="19"/>
      <c r="E12" s="19"/>
      <c r="F12" s="19"/>
      <c r="G12" s="19"/>
      <c r="H12" s="19"/>
      <c r="I12" s="20"/>
      <c r="J12" s="20"/>
      <c r="K12" s="20"/>
      <c r="L12" s="21"/>
    </row>
    <row r="13" spans="1:12" ht="12.75">
      <c r="A13" s="17"/>
      <c r="B13" s="22"/>
      <c r="C13" s="19" t="s">
        <v>21</v>
      </c>
      <c r="D13" s="19"/>
      <c r="E13" s="19"/>
      <c r="F13" s="19"/>
      <c r="G13" s="19"/>
      <c r="H13" s="19"/>
      <c r="I13" s="20"/>
      <c r="J13" s="20"/>
      <c r="K13" s="20"/>
      <c r="L13" s="21"/>
    </row>
    <row r="14" spans="1:12" ht="12.75">
      <c r="A14" s="17"/>
      <c r="B14" s="22"/>
      <c r="C14" s="19" t="s">
        <v>22</v>
      </c>
      <c r="D14" s="19"/>
      <c r="E14" s="19"/>
      <c r="F14" s="19"/>
      <c r="G14" s="19"/>
      <c r="H14" s="19"/>
      <c r="I14" s="20"/>
      <c r="J14" s="20"/>
      <c r="K14" s="20"/>
      <c r="L14" s="21"/>
    </row>
    <row r="15" spans="1:12" ht="12.75">
      <c r="A15" s="17"/>
      <c r="B15" s="22"/>
      <c r="C15" s="19" t="s">
        <v>23</v>
      </c>
      <c r="D15" s="19"/>
      <c r="E15" s="19"/>
      <c r="F15" s="19"/>
      <c r="G15" s="19"/>
      <c r="H15" s="19"/>
      <c r="I15" s="20"/>
      <c r="J15" s="20"/>
      <c r="K15" s="20"/>
      <c r="L15" s="21"/>
    </row>
    <row r="16" spans="1:12" ht="12.75">
      <c r="A16" s="17"/>
      <c r="B16" s="22"/>
      <c r="C16" s="23" t="s">
        <v>24</v>
      </c>
      <c r="D16" s="23"/>
      <c r="E16" s="23"/>
      <c r="F16" s="23"/>
      <c r="G16" s="23"/>
      <c r="H16" s="23"/>
      <c r="I16" s="20">
        <v>29035</v>
      </c>
      <c r="J16" s="20">
        <v>26283</v>
      </c>
      <c r="K16" s="20">
        <v>23660</v>
      </c>
      <c r="L16" s="21">
        <f aca="true" t="shared" si="1" ref="L16:L17">K16/J16*100</f>
        <v>90.02016512574667</v>
      </c>
    </row>
    <row r="17" spans="1:12" ht="12.75">
      <c r="A17" s="14"/>
      <c r="B17" s="24" t="s">
        <v>25</v>
      </c>
      <c r="C17" s="24"/>
      <c r="D17" s="24"/>
      <c r="E17" s="24"/>
      <c r="F17" s="24"/>
      <c r="G17" s="24"/>
      <c r="H17" s="24"/>
      <c r="I17" s="16">
        <f>SUM(I18:I23)</f>
        <v>203800</v>
      </c>
      <c r="J17" s="16">
        <f>SUM(J18:J23)</f>
        <v>203800</v>
      </c>
      <c r="K17" s="16">
        <f>SUM(K18:K23)</f>
        <v>228999</v>
      </c>
      <c r="L17" s="16">
        <f t="shared" si="1"/>
        <v>112.36457311089303</v>
      </c>
    </row>
    <row r="18" spans="1:12" ht="12.75">
      <c r="A18" s="17"/>
      <c r="B18" s="25"/>
      <c r="C18" s="26" t="s">
        <v>26</v>
      </c>
      <c r="D18" s="26"/>
      <c r="E18" s="26"/>
      <c r="F18" s="26"/>
      <c r="G18" s="26"/>
      <c r="H18" s="26"/>
      <c r="I18" s="20"/>
      <c r="J18" s="20"/>
      <c r="K18" s="20"/>
      <c r="L18" s="21"/>
    </row>
    <row r="19" spans="1:12" ht="12.75" customHeight="1">
      <c r="A19" s="17"/>
      <c r="B19" s="27"/>
      <c r="C19" s="28" t="s">
        <v>27</v>
      </c>
      <c r="D19" s="28"/>
      <c r="E19" s="28"/>
      <c r="F19" s="28"/>
      <c r="G19" s="28"/>
      <c r="H19" s="28"/>
      <c r="I19" s="20"/>
      <c r="J19" s="20"/>
      <c r="K19" s="20"/>
      <c r="L19" s="21"/>
    </row>
    <row r="20" spans="1:12" ht="12.75">
      <c r="A20" s="17"/>
      <c r="B20" s="27"/>
      <c r="C20" s="26" t="s">
        <v>28</v>
      </c>
      <c r="D20" s="26"/>
      <c r="E20" s="26"/>
      <c r="F20" s="26"/>
      <c r="G20" s="26"/>
      <c r="H20" s="26"/>
      <c r="I20" s="20"/>
      <c r="J20" s="20"/>
      <c r="K20" s="20"/>
      <c r="L20" s="21"/>
    </row>
    <row r="21" spans="1:12" ht="12.75">
      <c r="A21" s="17"/>
      <c r="B21" s="27"/>
      <c r="C21" s="26" t="s">
        <v>29</v>
      </c>
      <c r="D21" s="26"/>
      <c r="E21" s="26"/>
      <c r="F21" s="26"/>
      <c r="G21" s="26"/>
      <c r="H21" s="26"/>
      <c r="I21" s="20">
        <v>160000</v>
      </c>
      <c r="J21" s="20">
        <v>160000</v>
      </c>
      <c r="K21" s="20">
        <v>168270</v>
      </c>
      <c r="L21" s="21">
        <f aca="true" t="shared" si="2" ref="L21:L24">K21/J21*100</f>
        <v>105.16875000000002</v>
      </c>
    </row>
    <row r="22" spans="1:12" ht="12.75">
      <c r="A22" s="17"/>
      <c r="B22" s="27"/>
      <c r="C22" s="26" t="s">
        <v>30</v>
      </c>
      <c r="D22" s="26"/>
      <c r="E22" s="26"/>
      <c r="F22" s="26"/>
      <c r="G22" s="26"/>
      <c r="H22" s="26"/>
      <c r="I22" s="20">
        <v>42500</v>
      </c>
      <c r="J22" s="20">
        <v>42500</v>
      </c>
      <c r="K22" s="20">
        <v>60256</v>
      </c>
      <c r="L22" s="21">
        <f t="shared" si="2"/>
        <v>141.77882352941177</v>
      </c>
    </row>
    <row r="23" spans="1:12" ht="12.75">
      <c r="A23" s="17"/>
      <c r="B23" s="27"/>
      <c r="C23" s="26" t="s">
        <v>31</v>
      </c>
      <c r="D23" s="26"/>
      <c r="E23" s="26"/>
      <c r="F23" s="26"/>
      <c r="G23" s="26"/>
      <c r="H23" s="26"/>
      <c r="I23" s="20">
        <v>1300</v>
      </c>
      <c r="J23" s="20">
        <v>1300</v>
      </c>
      <c r="K23" s="20">
        <v>473</v>
      </c>
      <c r="L23" s="21">
        <f t="shared" si="2"/>
        <v>36.38461538461538</v>
      </c>
    </row>
    <row r="24" spans="1:12" ht="12.75">
      <c r="A24" s="14"/>
      <c r="B24" s="24" t="s">
        <v>32</v>
      </c>
      <c r="C24" s="24"/>
      <c r="D24" s="24"/>
      <c r="E24" s="24"/>
      <c r="F24" s="24"/>
      <c r="G24" s="24"/>
      <c r="H24" s="24"/>
      <c r="I24" s="16">
        <f>SUM(I25:I34)</f>
        <v>104456</v>
      </c>
      <c r="J24" s="16">
        <f>SUM(J25:J34)</f>
        <v>104742</v>
      </c>
      <c r="K24" s="16">
        <f>SUM(K25:K34)</f>
        <v>76224</v>
      </c>
      <c r="L24" s="16">
        <f t="shared" si="2"/>
        <v>72.77309961619981</v>
      </c>
    </row>
    <row r="25" spans="1:12" ht="12.75">
      <c r="A25" s="17"/>
      <c r="B25" s="25"/>
      <c r="C25" s="29" t="s">
        <v>33</v>
      </c>
      <c r="D25" s="29"/>
      <c r="E25" s="29"/>
      <c r="F25" s="29"/>
      <c r="G25" s="29"/>
      <c r="H25" s="29"/>
      <c r="I25" s="20"/>
      <c r="J25" s="20"/>
      <c r="K25" s="20">
        <v>255</v>
      </c>
      <c r="L25" s="30" t="s">
        <v>34</v>
      </c>
    </row>
    <row r="26" spans="1:12" ht="12.75">
      <c r="A26" s="17"/>
      <c r="B26" s="27"/>
      <c r="C26" s="29" t="s">
        <v>35</v>
      </c>
      <c r="D26" s="29"/>
      <c r="E26" s="29"/>
      <c r="F26" s="29"/>
      <c r="G26" s="29"/>
      <c r="H26" s="29"/>
      <c r="I26" s="20">
        <v>45490</v>
      </c>
      <c r="J26" s="20">
        <v>45590</v>
      </c>
      <c r="K26" s="20">
        <v>40929</v>
      </c>
      <c r="L26" s="21">
        <f aca="true" t="shared" si="3" ref="L26:L35">K26/J26*100</f>
        <v>89.77626672515903</v>
      </c>
    </row>
    <row r="27" spans="1:12" ht="12.75">
      <c r="A27" s="17"/>
      <c r="B27" s="27"/>
      <c r="C27" s="29" t="s">
        <v>36</v>
      </c>
      <c r="D27" s="29"/>
      <c r="E27" s="29"/>
      <c r="F27" s="29"/>
      <c r="G27" s="29"/>
      <c r="H27" s="29"/>
      <c r="I27" s="20">
        <v>885</v>
      </c>
      <c r="J27" s="20">
        <v>955</v>
      </c>
      <c r="K27" s="20">
        <v>1521</v>
      </c>
      <c r="L27" s="21">
        <f t="shared" si="3"/>
        <v>159.2670157068063</v>
      </c>
    </row>
    <row r="28" spans="1:12" ht="12.75">
      <c r="A28" s="17"/>
      <c r="B28" s="27"/>
      <c r="C28" s="26" t="s">
        <v>37</v>
      </c>
      <c r="D28" s="26"/>
      <c r="E28" s="26"/>
      <c r="F28" s="26"/>
      <c r="G28" s="26"/>
      <c r="H28" s="26"/>
      <c r="I28" s="20">
        <v>9143</v>
      </c>
      <c r="J28" s="20">
        <v>9143</v>
      </c>
      <c r="K28" s="20">
        <v>9143</v>
      </c>
      <c r="L28" s="21">
        <f t="shared" si="3"/>
        <v>100</v>
      </c>
    </row>
    <row r="29" spans="1:12" ht="12.75">
      <c r="A29" s="17"/>
      <c r="B29" s="27"/>
      <c r="C29" s="26" t="s">
        <v>38</v>
      </c>
      <c r="D29" s="26"/>
      <c r="E29" s="26"/>
      <c r="F29" s="26"/>
      <c r="G29" s="26"/>
      <c r="H29" s="26"/>
      <c r="I29" s="20">
        <v>5093</v>
      </c>
      <c r="J29" s="20">
        <v>5093</v>
      </c>
      <c r="K29" s="20">
        <v>4946</v>
      </c>
      <c r="L29" s="21">
        <f t="shared" si="3"/>
        <v>97.11368545061849</v>
      </c>
    </row>
    <row r="30" spans="1:12" ht="12.75">
      <c r="A30" s="17"/>
      <c r="B30" s="27"/>
      <c r="C30" s="19" t="s">
        <v>39</v>
      </c>
      <c r="D30" s="19"/>
      <c r="E30" s="19"/>
      <c r="F30" s="19"/>
      <c r="G30" s="19"/>
      <c r="H30" s="19"/>
      <c r="I30" s="20">
        <v>14911</v>
      </c>
      <c r="J30" s="20">
        <v>14957</v>
      </c>
      <c r="K30" s="20">
        <v>15256</v>
      </c>
      <c r="L30" s="21">
        <f t="shared" si="3"/>
        <v>101.99906398341913</v>
      </c>
    </row>
    <row r="31" spans="1:12" ht="12.75">
      <c r="A31" s="17"/>
      <c r="B31" s="27"/>
      <c r="C31" s="19" t="s">
        <v>40</v>
      </c>
      <c r="D31" s="19"/>
      <c r="E31" s="19"/>
      <c r="F31" s="19"/>
      <c r="G31" s="19"/>
      <c r="H31" s="19"/>
      <c r="I31" s="20">
        <v>24070</v>
      </c>
      <c r="J31" s="20">
        <v>24070</v>
      </c>
      <c r="K31" s="20">
        <v>0</v>
      </c>
      <c r="L31" s="21">
        <f t="shared" si="3"/>
        <v>0</v>
      </c>
    </row>
    <row r="32" spans="1:12" ht="12.75">
      <c r="A32" s="17"/>
      <c r="B32" s="27"/>
      <c r="C32" s="19" t="s">
        <v>41</v>
      </c>
      <c r="D32" s="19"/>
      <c r="E32" s="19"/>
      <c r="F32" s="19"/>
      <c r="G32" s="19"/>
      <c r="H32" s="19"/>
      <c r="I32" s="20">
        <v>75</v>
      </c>
      <c r="J32" s="20">
        <v>75</v>
      </c>
      <c r="K32" s="20">
        <v>3</v>
      </c>
      <c r="L32" s="21">
        <f t="shared" si="3"/>
        <v>4</v>
      </c>
    </row>
    <row r="33" spans="1:12" ht="12.75">
      <c r="A33" s="17"/>
      <c r="B33" s="27"/>
      <c r="C33" s="26" t="s">
        <v>42</v>
      </c>
      <c r="D33" s="26"/>
      <c r="E33" s="26"/>
      <c r="F33" s="26"/>
      <c r="G33" s="26"/>
      <c r="H33" s="26"/>
      <c r="I33" s="20">
        <v>2500</v>
      </c>
      <c r="J33" s="20">
        <v>2500</v>
      </c>
      <c r="K33" s="20">
        <v>2301</v>
      </c>
      <c r="L33" s="21">
        <f t="shared" si="3"/>
        <v>92.04</v>
      </c>
    </row>
    <row r="34" spans="1:12" ht="12.75">
      <c r="A34" s="17"/>
      <c r="B34" s="31"/>
      <c r="C34" s="26" t="s">
        <v>43</v>
      </c>
      <c r="D34" s="26"/>
      <c r="E34" s="26"/>
      <c r="F34" s="26"/>
      <c r="G34" s="26"/>
      <c r="H34" s="26"/>
      <c r="I34" s="20">
        <v>2289</v>
      </c>
      <c r="J34" s="20">
        <v>2359</v>
      </c>
      <c r="K34" s="20">
        <v>1870</v>
      </c>
      <c r="L34" s="21">
        <f t="shared" si="3"/>
        <v>79.27087749046206</v>
      </c>
    </row>
    <row r="35" spans="1:12" ht="12.75">
      <c r="A35" s="14"/>
      <c r="B35" s="24" t="s">
        <v>44</v>
      </c>
      <c r="C35" s="24"/>
      <c r="D35" s="24"/>
      <c r="E35" s="24"/>
      <c r="F35" s="24"/>
      <c r="G35" s="24"/>
      <c r="H35" s="24"/>
      <c r="I35" s="16">
        <f>SUM(I36:I38)</f>
        <v>0</v>
      </c>
      <c r="J35" s="16">
        <f>SUM(J36:J38)</f>
        <v>950</v>
      </c>
      <c r="K35" s="16">
        <f>SUM(K36:K38)</f>
        <v>1030</v>
      </c>
      <c r="L35" s="32">
        <f t="shared" si="3"/>
        <v>108.42105263157895</v>
      </c>
    </row>
    <row r="36" spans="1:12" ht="12.75">
      <c r="A36" s="17"/>
      <c r="B36" s="33"/>
      <c r="C36" s="26" t="s">
        <v>45</v>
      </c>
      <c r="D36" s="26"/>
      <c r="E36" s="26"/>
      <c r="F36" s="26"/>
      <c r="G36" s="26"/>
      <c r="H36" s="26"/>
      <c r="I36" s="20"/>
      <c r="J36" s="20"/>
      <c r="K36" s="20"/>
      <c r="L36" s="21"/>
    </row>
    <row r="37" spans="1:12" ht="12.75">
      <c r="A37" s="17"/>
      <c r="B37" s="34"/>
      <c r="C37" s="26" t="s">
        <v>46</v>
      </c>
      <c r="D37" s="26"/>
      <c r="E37" s="26"/>
      <c r="F37" s="26"/>
      <c r="G37" s="26"/>
      <c r="H37" s="26"/>
      <c r="I37" s="20"/>
      <c r="J37" s="20"/>
      <c r="K37" s="20"/>
      <c r="L37" s="21"/>
    </row>
    <row r="38" spans="1:12" ht="12.75">
      <c r="A38" s="17"/>
      <c r="B38" s="34"/>
      <c r="C38" s="26" t="s">
        <v>47</v>
      </c>
      <c r="D38" s="26"/>
      <c r="E38" s="26"/>
      <c r="F38" s="26"/>
      <c r="G38" s="26"/>
      <c r="H38" s="26"/>
      <c r="I38" s="20"/>
      <c r="J38" s="20">
        <v>950</v>
      </c>
      <c r="K38" s="20">
        <v>1030</v>
      </c>
      <c r="L38" s="30">
        <f>K38/J38*100</f>
        <v>108.42105263157895</v>
      </c>
    </row>
    <row r="39" spans="1:12" ht="12.75">
      <c r="A39" s="35"/>
      <c r="B39" s="35"/>
      <c r="C39" s="35"/>
      <c r="D39" s="35"/>
      <c r="E39" s="35"/>
      <c r="F39" s="35"/>
      <c r="G39" s="35"/>
      <c r="H39" s="35"/>
      <c r="I39" s="20"/>
      <c r="J39" s="20"/>
      <c r="K39" s="20"/>
      <c r="L39" s="21"/>
    </row>
    <row r="40" spans="1:12" ht="12.75">
      <c r="A40" s="12" t="s">
        <v>48</v>
      </c>
      <c r="B40" s="12"/>
      <c r="C40" s="12"/>
      <c r="D40" s="12"/>
      <c r="E40" s="12"/>
      <c r="F40" s="12"/>
      <c r="G40" s="12"/>
      <c r="H40" s="12"/>
      <c r="I40" s="13">
        <f>I41+I47+I53</f>
        <v>90936</v>
      </c>
      <c r="J40" s="13">
        <f>J41+J47+J53</f>
        <v>140116</v>
      </c>
      <c r="K40" s="13">
        <f>K41+K47+K53</f>
        <v>95679</v>
      </c>
      <c r="L40" s="13">
        <f aca="true" t="shared" si="4" ref="L40:L42">K40/J40*100</f>
        <v>68.28556339033372</v>
      </c>
    </row>
    <row r="41" spans="1:12" ht="12.75">
      <c r="A41" s="36"/>
      <c r="B41" s="37" t="s">
        <v>49</v>
      </c>
      <c r="C41" s="37"/>
      <c r="D41" s="37"/>
      <c r="E41" s="37"/>
      <c r="F41" s="37"/>
      <c r="G41" s="37"/>
      <c r="H41" s="37"/>
      <c r="I41" s="16">
        <f>SUM(I42:I46)</f>
        <v>90124</v>
      </c>
      <c r="J41" s="16">
        <f>SUM(J42:J46)</f>
        <v>138304</v>
      </c>
      <c r="K41" s="16">
        <f>SUM(K42:K46)</f>
        <v>93888</v>
      </c>
      <c r="L41" s="13">
        <f t="shared" si="4"/>
        <v>67.88523831559463</v>
      </c>
    </row>
    <row r="42" spans="1:12" ht="12.75" customHeight="1">
      <c r="A42" s="38"/>
      <c r="B42" s="27"/>
      <c r="C42" s="39" t="s">
        <v>50</v>
      </c>
      <c r="D42" s="39"/>
      <c r="E42" s="39"/>
      <c r="F42" s="39"/>
      <c r="G42" s="39"/>
      <c r="H42" s="39"/>
      <c r="I42" s="20"/>
      <c r="J42" s="20">
        <v>14744</v>
      </c>
      <c r="K42" s="20">
        <v>6847</v>
      </c>
      <c r="L42" s="21">
        <f t="shared" si="4"/>
        <v>46.4392295170917</v>
      </c>
    </row>
    <row r="43" spans="1:12" ht="12.75">
      <c r="A43" s="38"/>
      <c r="B43" s="27"/>
      <c r="C43" s="19" t="s">
        <v>21</v>
      </c>
      <c r="D43" s="19"/>
      <c r="E43" s="19"/>
      <c r="F43" s="19"/>
      <c r="G43" s="19"/>
      <c r="H43" s="19"/>
      <c r="I43" s="20"/>
      <c r="J43" s="20"/>
      <c r="K43" s="20"/>
      <c r="L43" s="21"/>
    </row>
    <row r="44" spans="1:12" ht="12.75">
      <c r="A44" s="38"/>
      <c r="B44" s="27"/>
      <c r="C44" s="19" t="s">
        <v>22</v>
      </c>
      <c r="D44" s="19"/>
      <c r="E44" s="19"/>
      <c r="F44" s="19"/>
      <c r="G44" s="19"/>
      <c r="H44" s="19"/>
      <c r="I44" s="20"/>
      <c r="J44" s="20"/>
      <c r="K44" s="20"/>
      <c r="L44" s="21"/>
    </row>
    <row r="45" spans="1:12" ht="12.75">
      <c r="A45" s="38"/>
      <c r="B45" s="27"/>
      <c r="C45" s="40" t="s">
        <v>23</v>
      </c>
      <c r="D45" s="40"/>
      <c r="E45" s="40"/>
      <c r="F45" s="40"/>
      <c r="G45" s="40"/>
      <c r="H45" s="40"/>
      <c r="I45" s="20"/>
      <c r="J45" s="20"/>
      <c r="K45" s="20"/>
      <c r="L45" s="21"/>
    </row>
    <row r="46" spans="1:12" ht="12.75">
      <c r="A46" s="38"/>
      <c r="B46" s="27"/>
      <c r="C46" s="19" t="s">
        <v>51</v>
      </c>
      <c r="D46" s="19"/>
      <c r="E46" s="19"/>
      <c r="F46" s="19"/>
      <c r="G46" s="19"/>
      <c r="H46" s="19"/>
      <c r="I46" s="20">
        <v>90124</v>
      </c>
      <c r="J46" s="20">
        <v>123560</v>
      </c>
      <c r="K46" s="20">
        <v>87041</v>
      </c>
      <c r="L46" s="21">
        <f>K46/J46*100</f>
        <v>70.44431854969245</v>
      </c>
    </row>
    <row r="47" spans="1:12" ht="12.75">
      <c r="A47" s="14"/>
      <c r="B47" s="15" t="s">
        <v>52</v>
      </c>
      <c r="C47" s="15"/>
      <c r="D47" s="15"/>
      <c r="E47" s="15"/>
      <c r="F47" s="15"/>
      <c r="G47" s="15"/>
      <c r="H47" s="15"/>
      <c r="I47" s="20"/>
      <c r="J47" s="20"/>
      <c r="K47" s="20"/>
      <c r="L47" s="21"/>
    </row>
    <row r="48" spans="1:12" ht="12.75">
      <c r="A48" s="17"/>
      <c r="B48" s="18"/>
      <c r="C48" s="19" t="s">
        <v>53</v>
      </c>
      <c r="D48" s="19"/>
      <c r="E48" s="19"/>
      <c r="F48" s="19"/>
      <c r="G48" s="19"/>
      <c r="H48" s="19"/>
      <c r="I48" s="20"/>
      <c r="J48" s="20"/>
      <c r="K48" s="20"/>
      <c r="L48" s="21"/>
    </row>
    <row r="49" spans="1:12" ht="12.75">
      <c r="A49" s="17"/>
      <c r="B49" s="22"/>
      <c r="C49" s="19" t="s">
        <v>54</v>
      </c>
      <c r="D49" s="19"/>
      <c r="E49" s="19"/>
      <c r="F49" s="19"/>
      <c r="G49" s="19"/>
      <c r="H49" s="19"/>
      <c r="I49" s="20"/>
      <c r="J49" s="20"/>
      <c r="K49" s="20"/>
      <c r="L49" s="21"/>
    </row>
    <row r="50" spans="1:12" ht="12.75">
      <c r="A50" s="17"/>
      <c r="B50" s="22"/>
      <c r="C50" s="19" t="s">
        <v>55</v>
      </c>
      <c r="D50" s="19"/>
      <c r="E50" s="19"/>
      <c r="F50" s="19"/>
      <c r="G50" s="19"/>
      <c r="H50" s="19"/>
      <c r="I50" s="20"/>
      <c r="J50" s="20"/>
      <c r="K50" s="20"/>
      <c r="L50" s="21"/>
    </row>
    <row r="51" spans="1:12" ht="12.75">
      <c r="A51" s="17"/>
      <c r="B51" s="27"/>
      <c r="C51" s="26" t="s">
        <v>56</v>
      </c>
      <c r="D51" s="26"/>
      <c r="E51" s="26"/>
      <c r="F51" s="26"/>
      <c r="G51" s="26"/>
      <c r="H51" s="26"/>
      <c r="I51" s="20"/>
      <c r="J51" s="20"/>
      <c r="K51" s="20"/>
      <c r="L51" s="21"/>
    </row>
    <row r="52" spans="1:12" ht="12.75">
      <c r="A52" s="17"/>
      <c r="B52" s="27"/>
      <c r="C52" s="26" t="s">
        <v>57</v>
      </c>
      <c r="D52" s="26"/>
      <c r="E52" s="26"/>
      <c r="F52" s="26"/>
      <c r="G52" s="26"/>
      <c r="H52" s="26"/>
      <c r="I52" s="20"/>
      <c r="J52" s="20"/>
      <c r="K52" s="20"/>
      <c r="L52" s="21"/>
    </row>
    <row r="53" spans="1:12" ht="12.75">
      <c r="A53" s="14"/>
      <c r="B53" s="24" t="s">
        <v>58</v>
      </c>
      <c r="C53" s="24"/>
      <c r="D53" s="24"/>
      <c r="E53" s="24"/>
      <c r="F53" s="24"/>
      <c r="G53" s="24"/>
      <c r="H53" s="24"/>
      <c r="I53" s="16">
        <f>SUM(I54:I56)</f>
        <v>812</v>
      </c>
      <c r="J53" s="16">
        <f>SUM(J54:J56)</f>
        <v>1812</v>
      </c>
      <c r="K53" s="16">
        <f>SUM(K54:K56)</f>
        <v>1791</v>
      </c>
      <c r="L53" s="16">
        <f>K53/J53*100</f>
        <v>98.84105960264901</v>
      </c>
    </row>
    <row r="54" spans="1:12" ht="12.75">
      <c r="A54" s="17"/>
      <c r="B54" s="33"/>
      <c r="C54" s="26" t="s">
        <v>45</v>
      </c>
      <c r="D54" s="26"/>
      <c r="E54" s="26"/>
      <c r="F54" s="26"/>
      <c r="G54" s="26"/>
      <c r="H54" s="26"/>
      <c r="I54" s="20"/>
      <c r="J54" s="20"/>
      <c r="K54" s="20"/>
      <c r="L54" s="21"/>
    </row>
    <row r="55" spans="1:12" ht="12.75">
      <c r="A55" s="17"/>
      <c r="B55" s="34"/>
      <c r="C55" s="26" t="s">
        <v>46</v>
      </c>
      <c r="D55" s="26"/>
      <c r="E55" s="26"/>
      <c r="F55" s="26"/>
      <c r="G55" s="26"/>
      <c r="H55" s="26"/>
      <c r="I55" s="20">
        <v>812</v>
      </c>
      <c r="J55" s="20">
        <v>812</v>
      </c>
      <c r="K55" s="20">
        <v>828</v>
      </c>
      <c r="L55" s="21">
        <f aca="true" t="shared" si="5" ref="L55:L56">K55/J55*100</f>
        <v>101.9704433497537</v>
      </c>
    </row>
    <row r="56" spans="1:12" ht="12.75">
      <c r="A56" s="17"/>
      <c r="B56" s="34"/>
      <c r="C56" s="26" t="s">
        <v>59</v>
      </c>
      <c r="D56" s="26"/>
      <c r="E56" s="26"/>
      <c r="F56" s="26"/>
      <c r="G56" s="26"/>
      <c r="H56" s="26"/>
      <c r="I56" s="20"/>
      <c r="J56" s="20">
        <v>1000</v>
      </c>
      <c r="K56" s="20">
        <v>963</v>
      </c>
      <c r="L56" s="21">
        <f t="shared" si="5"/>
        <v>96.3</v>
      </c>
    </row>
    <row r="57" spans="1:12" ht="12.75">
      <c r="A57" s="35"/>
      <c r="B57" s="35"/>
      <c r="C57" s="35"/>
      <c r="D57" s="35"/>
      <c r="E57" s="35"/>
      <c r="F57" s="35"/>
      <c r="G57" s="35"/>
      <c r="H57" s="35"/>
      <c r="I57" s="20"/>
      <c r="J57" s="20"/>
      <c r="K57" s="20"/>
      <c r="L57" s="21"/>
    </row>
    <row r="58" spans="1:12" ht="12.75">
      <c r="A58" s="12" t="s">
        <v>60</v>
      </c>
      <c r="B58" s="12"/>
      <c r="C58" s="12"/>
      <c r="D58" s="12"/>
      <c r="E58" s="12"/>
      <c r="F58" s="12"/>
      <c r="G58" s="12"/>
      <c r="H58" s="12"/>
      <c r="I58" s="13">
        <f>I9+I40</f>
        <v>576246</v>
      </c>
      <c r="J58" s="13">
        <f>J9+J40</f>
        <v>658423</v>
      </c>
      <c r="K58" s="13">
        <f>K9+K40</f>
        <v>608124</v>
      </c>
      <c r="L58" s="13">
        <f>K58/J58*100</f>
        <v>92.36068606351844</v>
      </c>
    </row>
    <row r="59" spans="1:12" ht="12.75">
      <c r="A59" s="12"/>
      <c r="B59" s="12"/>
      <c r="C59" s="12"/>
      <c r="D59" s="12"/>
      <c r="E59" s="12"/>
      <c r="F59" s="12"/>
      <c r="G59" s="12"/>
      <c r="H59" s="12"/>
      <c r="I59" s="20"/>
      <c r="J59" s="20"/>
      <c r="K59" s="20"/>
      <c r="L59" s="21"/>
    </row>
    <row r="60" spans="1:12" ht="25.5" customHeight="1">
      <c r="A60" s="41" t="s">
        <v>61</v>
      </c>
      <c r="B60" s="41"/>
      <c r="C60" s="41"/>
      <c r="D60" s="41"/>
      <c r="E60" s="41"/>
      <c r="F60" s="41"/>
      <c r="G60" s="41"/>
      <c r="H60" s="41"/>
      <c r="I60" s="42">
        <f>SUM(I61:I62)</f>
        <v>126067</v>
      </c>
      <c r="J60" s="42">
        <f>SUM(J61:J62)</f>
        <v>132246</v>
      </c>
      <c r="K60" s="42">
        <f>SUM(K61:K62)</f>
        <v>132246</v>
      </c>
      <c r="L60" s="42">
        <f aca="true" t="shared" si="6" ref="L60:L61">K60/J60*100</f>
        <v>100</v>
      </c>
    </row>
    <row r="61" spans="1:12" ht="12.75">
      <c r="A61" s="43"/>
      <c r="B61" s="26" t="s">
        <v>62</v>
      </c>
      <c r="C61" s="26"/>
      <c r="D61" s="26"/>
      <c r="E61" s="26"/>
      <c r="F61" s="26"/>
      <c r="G61" s="26"/>
      <c r="H61" s="26"/>
      <c r="I61" s="20">
        <v>126067</v>
      </c>
      <c r="J61" s="20">
        <v>132246</v>
      </c>
      <c r="K61" s="20">
        <v>132246</v>
      </c>
      <c r="L61" s="21">
        <f t="shared" si="6"/>
        <v>100</v>
      </c>
    </row>
    <row r="62" spans="1:12" ht="12.75">
      <c r="A62" s="14"/>
      <c r="B62" s="26" t="s">
        <v>63</v>
      </c>
      <c r="C62" s="26"/>
      <c r="D62" s="26"/>
      <c r="E62" s="26"/>
      <c r="F62" s="26"/>
      <c r="G62" s="26"/>
      <c r="H62" s="26"/>
      <c r="I62" s="20"/>
      <c r="J62" s="20"/>
      <c r="K62" s="20"/>
      <c r="L62" s="21"/>
    </row>
    <row r="63" spans="1:12" ht="12.75">
      <c r="A63" s="35"/>
      <c r="B63" s="35"/>
      <c r="C63" s="35"/>
      <c r="D63" s="35"/>
      <c r="E63" s="35"/>
      <c r="F63" s="35"/>
      <c r="G63" s="35"/>
      <c r="H63" s="35"/>
      <c r="I63" s="20"/>
      <c r="J63" s="20"/>
      <c r="K63" s="20"/>
      <c r="L63" s="21"/>
    </row>
    <row r="64" spans="1:12" ht="12.75">
      <c r="A64" s="12" t="s">
        <v>64</v>
      </c>
      <c r="B64" s="12"/>
      <c r="C64" s="12"/>
      <c r="D64" s="12"/>
      <c r="E64" s="12"/>
      <c r="F64" s="12"/>
      <c r="G64" s="12"/>
      <c r="H64" s="12"/>
      <c r="I64" s="13"/>
      <c r="J64" s="13">
        <f>J74+J65</f>
        <v>5946</v>
      </c>
      <c r="K64" s="13">
        <f>K74+K65</f>
        <v>5946</v>
      </c>
      <c r="L64" s="13">
        <f aca="true" t="shared" si="7" ref="L64:L65">K64/J64*100</f>
        <v>100</v>
      </c>
    </row>
    <row r="65" spans="1:12" ht="12.75">
      <c r="A65" s="43"/>
      <c r="B65" s="26" t="s">
        <v>65</v>
      </c>
      <c r="C65" s="26"/>
      <c r="D65" s="26"/>
      <c r="E65" s="26"/>
      <c r="F65" s="26"/>
      <c r="G65" s="26"/>
      <c r="H65" s="26"/>
      <c r="I65" s="20"/>
      <c r="J65" s="20">
        <f>SUM(J66:J73)</f>
        <v>5946</v>
      </c>
      <c r="K65" s="20">
        <f>SUM(K66:K73)</f>
        <v>5946</v>
      </c>
      <c r="L65" s="21">
        <f t="shared" si="7"/>
        <v>100</v>
      </c>
    </row>
    <row r="66" spans="1:12" ht="12.75">
      <c r="A66" s="17"/>
      <c r="B66" s="44"/>
      <c r="C66" s="26" t="s">
        <v>66</v>
      </c>
      <c r="D66" s="26"/>
      <c r="E66" s="26"/>
      <c r="F66" s="26"/>
      <c r="G66" s="26"/>
      <c r="H66" s="26"/>
      <c r="I66" s="20"/>
      <c r="J66" s="20"/>
      <c r="K66" s="20"/>
      <c r="L66" s="21"/>
    </row>
    <row r="67" spans="1:12" ht="12.75">
      <c r="A67" s="17"/>
      <c r="B67" s="45"/>
      <c r="C67" s="26" t="s">
        <v>67</v>
      </c>
      <c r="D67" s="26"/>
      <c r="E67" s="26"/>
      <c r="F67" s="26"/>
      <c r="G67" s="26"/>
      <c r="H67" s="26"/>
      <c r="I67" s="20"/>
      <c r="J67" s="20"/>
      <c r="K67" s="20"/>
      <c r="L67" s="21"/>
    </row>
    <row r="68" spans="1:12" ht="12.75">
      <c r="A68" s="17"/>
      <c r="B68" s="45"/>
      <c r="C68" s="26" t="s">
        <v>68</v>
      </c>
      <c r="D68" s="26"/>
      <c r="E68" s="26"/>
      <c r="F68" s="26"/>
      <c r="G68" s="26"/>
      <c r="H68" s="26"/>
      <c r="I68" s="20"/>
      <c r="J68" s="20">
        <v>5946</v>
      </c>
      <c r="K68" s="20">
        <v>5946</v>
      </c>
      <c r="L68" s="21">
        <f>K68/J68*100</f>
        <v>100</v>
      </c>
    </row>
    <row r="69" spans="1:12" ht="12.75">
      <c r="A69" s="17"/>
      <c r="B69" s="45"/>
      <c r="C69" s="19" t="s">
        <v>69</v>
      </c>
      <c r="D69" s="19"/>
      <c r="E69" s="19"/>
      <c r="F69" s="19"/>
      <c r="G69" s="19"/>
      <c r="H69" s="19"/>
      <c r="I69" s="20"/>
      <c r="J69" s="20"/>
      <c r="K69" s="20"/>
      <c r="L69" s="21"/>
    </row>
    <row r="70" spans="1:12" ht="12.75">
      <c r="A70" s="17"/>
      <c r="B70" s="45"/>
      <c r="C70" s="26" t="s">
        <v>70</v>
      </c>
      <c r="D70" s="26"/>
      <c r="E70" s="26"/>
      <c r="F70" s="26"/>
      <c r="G70" s="26"/>
      <c r="H70" s="26"/>
      <c r="I70" s="20"/>
      <c r="J70" s="20"/>
      <c r="K70" s="20"/>
      <c r="L70" s="21"/>
    </row>
    <row r="71" spans="1:12" ht="12.75">
      <c r="A71" s="17"/>
      <c r="B71" s="45"/>
      <c r="C71" s="26" t="s">
        <v>71</v>
      </c>
      <c r="D71" s="26"/>
      <c r="E71" s="26"/>
      <c r="F71" s="26"/>
      <c r="G71" s="26"/>
      <c r="H71" s="26"/>
      <c r="I71" s="20"/>
      <c r="J71" s="20"/>
      <c r="K71" s="20"/>
      <c r="L71" s="21"/>
    </row>
    <row r="72" spans="1:12" ht="12.75">
      <c r="A72" s="17"/>
      <c r="B72" s="45"/>
      <c r="C72" s="26" t="s">
        <v>72</v>
      </c>
      <c r="D72" s="26"/>
      <c r="E72" s="26"/>
      <c r="F72" s="26"/>
      <c r="G72" s="26"/>
      <c r="H72" s="26"/>
      <c r="I72" s="20"/>
      <c r="J72" s="20"/>
      <c r="K72" s="20"/>
      <c r="L72" s="21"/>
    </row>
    <row r="73" spans="1:12" ht="12.75">
      <c r="A73" s="17"/>
      <c r="B73" s="46"/>
      <c r="C73" s="26" t="s">
        <v>73</v>
      </c>
      <c r="D73" s="26"/>
      <c r="E73" s="26"/>
      <c r="F73" s="26"/>
      <c r="G73" s="26"/>
      <c r="H73" s="26"/>
      <c r="I73" s="20"/>
      <c r="J73" s="20"/>
      <c r="K73" s="20"/>
      <c r="L73" s="21"/>
    </row>
    <row r="74" spans="1:12" ht="12.75">
      <c r="A74" s="14"/>
      <c r="B74" s="29" t="s">
        <v>74</v>
      </c>
      <c r="C74" s="29"/>
      <c r="D74" s="29"/>
      <c r="E74" s="29"/>
      <c r="F74" s="29"/>
      <c r="G74" s="29"/>
      <c r="H74" s="29"/>
      <c r="I74" s="20"/>
      <c r="J74" s="20"/>
      <c r="K74" s="20"/>
      <c r="L74" s="21"/>
    </row>
    <row r="75" spans="1:12" ht="12.75">
      <c r="A75" s="17"/>
      <c r="B75" s="47"/>
      <c r="C75" s="26" t="s">
        <v>66</v>
      </c>
      <c r="D75" s="26"/>
      <c r="E75" s="26"/>
      <c r="F75" s="26"/>
      <c r="G75" s="26"/>
      <c r="H75" s="26"/>
      <c r="I75" s="20"/>
      <c r="J75" s="20"/>
      <c r="K75" s="20"/>
      <c r="L75" s="21"/>
    </row>
    <row r="76" spans="1:12" ht="12.75">
      <c r="A76" s="17"/>
      <c r="B76" s="48"/>
      <c r="C76" s="26" t="s">
        <v>67</v>
      </c>
      <c r="D76" s="26"/>
      <c r="E76" s="26"/>
      <c r="F76" s="26"/>
      <c r="G76" s="26"/>
      <c r="H76" s="26"/>
      <c r="I76" s="20"/>
      <c r="J76" s="20"/>
      <c r="K76" s="20"/>
      <c r="L76" s="21"/>
    </row>
    <row r="77" spans="1:12" ht="12.75">
      <c r="A77" s="17"/>
      <c r="B77" s="48"/>
      <c r="C77" s="26" t="s">
        <v>68</v>
      </c>
      <c r="D77" s="26"/>
      <c r="E77" s="26"/>
      <c r="F77" s="26"/>
      <c r="G77" s="26"/>
      <c r="H77" s="26"/>
      <c r="I77" s="20"/>
      <c r="J77" s="20"/>
      <c r="K77" s="20"/>
      <c r="L77" s="21"/>
    </row>
    <row r="78" spans="1:12" ht="12.75">
      <c r="A78" s="17"/>
      <c r="B78" s="48"/>
      <c r="C78" s="19" t="s">
        <v>69</v>
      </c>
      <c r="D78" s="19"/>
      <c r="E78" s="19"/>
      <c r="F78" s="19"/>
      <c r="G78" s="19"/>
      <c r="H78" s="19"/>
      <c r="I78" s="20"/>
      <c r="J78" s="20"/>
      <c r="K78" s="20"/>
      <c r="L78" s="21"/>
    </row>
    <row r="79" spans="1:12" ht="12.75">
      <c r="A79" s="17"/>
      <c r="B79" s="48"/>
      <c r="C79" s="26" t="s">
        <v>70</v>
      </c>
      <c r="D79" s="26"/>
      <c r="E79" s="26"/>
      <c r="F79" s="26"/>
      <c r="G79" s="26"/>
      <c r="H79" s="26"/>
      <c r="I79" s="20"/>
      <c r="J79" s="20"/>
      <c r="K79" s="20"/>
      <c r="L79" s="21"/>
    </row>
    <row r="80" spans="1:12" ht="12.75">
      <c r="A80" s="17"/>
      <c r="B80" s="48"/>
      <c r="C80" s="26" t="s">
        <v>71</v>
      </c>
      <c r="D80" s="26"/>
      <c r="E80" s="26"/>
      <c r="F80" s="26"/>
      <c r="G80" s="26"/>
      <c r="H80" s="26"/>
      <c r="I80" s="20"/>
      <c r="J80" s="20"/>
      <c r="K80" s="20"/>
      <c r="L80" s="21"/>
    </row>
    <row r="81" spans="1:12" ht="12.75">
      <c r="A81" s="17"/>
      <c r="B81" s="48"/>
      <c r="C81" s="26" t="s">
        <v>72</v>
      </c>
      <c r="D81" s="26"/>
      <c r="E81" s="26"/>
      <c r="F81" s="26"/>
      <c r="G81" s="26"/>
      <c r="H81" s="26"/>
      <c r="I81" s="20"/>
      <c r="J81" s="20"/>
      <c r="K81" s="20"/>
      <c r="L81" s="21"/>
    </row>
    <row r="82" spans="1:12" ht="12.75">
      <c r="A82" s="17"/>
      <c r="B82" s="48"/>
      <c r="C82" s="26" t="s">
        <v>73</v>
      </c>
      <c r="D82" s="26"/>
      <c r="E82" s="26"/>
      <c r="F82" s="26"/>
      <c r="G82" s="26"/>
      <c r="H82" s="26"/>
      <c r="I82" s="20"/>
      <c r="J82" s="20"/>
      <c r="K82" s="20"/>
      <c r="L82" s="21"/>
    </row>
    <row r="83" spans="1:12" ht="12.75">
      <c r="A83" s="35"/>
      <c r="B83" s="35"/>
      <c r="C83" s="35"/>
      <c r="D83" s="35"/>
      <c r="E83" s="35"/>
      <c r="F83" s="35"/>
      <c r="G83" s="35"/>
      <c r="H83" s="35"/>
      <c r="I83" s="20"/>
      <c r="J83" s="20"/>
      <c r="K83" s="20"/>
      <c r="L83" s="21"/>
    </row>
    <row r="84" spans="1:12" ht="12.75">
      <c r="A84" s="12" t="s">
        <v>75</v>
      </c>
      <c r="B84" s="12"/>
      <c r="C84" s="12"/>
      <c r="D84" s="12"/>
      <c r="E84" s="12"/>
      <c r="F84" s="12"/>
      <c r="G84" s="12"/>
      <c r="H84" s="12"/>
      <c r="I84" s="13">
        <f>I58+I60+I64</f>
        <v>702313</v>
      </c>
      <c r="J84" s="13">
        <f>J58+J60+J64</f>
        <v>796615</v>
      </c>
      <c r="K84" s="13">
        <f>K58+K60+K64</f>
        <v>746316</v>
      </c>
      <c r="L84" s="13">
        <f>K84/J84*100</f>
        <v>93.68590850034208</v>
      </c>
    </row>
  </sheetData>
  <sheetProtection selectLockedCells="1" selectUnlockedCells="1"/>
  <mergeCells count="80">
    <mergeCell ref="A3:L3"/>
    <mergeCell ref="A4:L4"/>
    <mergeCell ref="A5:L5"/>
    <mergeCell ref="A8:H8"/>
    <mergeCell ref="A9:H9"/>
    <mergeCell ref="B10:H10"/>
    <mergeCell ref="C11:H11"/>
    <mergeCell ref="C12:H12"/>
    <mergeCell ref="C13:H13"/>
    <mergeCell ref="C14:H14"/>
    <mergeCell ref="C15:H15"/>
    <mergeCell ref="C16:H16"/>
    <mergeCell ref="B17:H17"/>
    <mergeCell ref="C18:H18"/>
    <mergeCell ref="C19:H19"/>
    <mergeCell ref="C20:H20"/>
    <mergeCell ref="C21:H21"/>
    <mergeCell ref="C22:H22"/>
    <mergeCell ref="C23:H23"/>
    <mergeCell ref="B24:H24"/>
    <mergeCell ref="C25:H25"/>
    <mergeCell ref="C26:H26"/>
    <mergeCell ref="C27:H27"/>
    <mergeCell ref="C28:H28"/>
    <mergeCell ref="C29:H29"/>
    <mergeCell ref="C30:H30"/>
    <mergeCell ref="C31:H31"/>
    <mergeCell ref="C32:H32"/>
    <mergeCell ref="C33:H33"/>
    <mergeCell ref="C34:H34"/>
    <mergeCell ref="B35:H35"/>
    <mergeCell ref="C36:H36"/>
    <mergeCell ref="C37:H37"/>
    <mergeCell ref="C38:H38"/>
    <mergeCell ref="A39:H39"/>
    <mergeCell ref="A40:H40"/>
    <mergeCell ref="B41:H41"/>
    <mergeCell ref="C42:H42"/>
    <mergeCell ref="C43:H43"/>
    <mergeCell ref="C44:H44"/>
    <mergeCell ref="C45:H45"/>
    <mergeCell ref="C46:H46"/>
    <mergeCell ref="B47:H47"/>
    <mergeCell ref="C48:H48"/>
    <mergeCell ref="C49:H49"/>
    <mergeCell ref="C50:H50"/>
    <mergeCell ref="C51:H51"/>
    <mergeCell ref="C52:H52"/>
    <mergeCell ref="B53:H53"/>
    <mergeCell ref="C54:H54"/>
    <mergeCell ref="C55:H55"/>
    <mergeCell ref="C56:H56"/>
    <mergeCell ref="A57:H57"/>
    <mergeCell ref="A58:H58"/>
    <mergeCell ref="A59:H59"/>
    <mergeCell ref="A60:H60"/>
    <mergeCell ref="B61:H61"/>
    <mergeCell ref="B62:H62"/>
    <mergeCell ref="A63:H63"/>
    <mergeCell ref="A64:H64"/>
    <mergeCell ref="B65:H65"/>
    <mergeCell ref="C66:H66"/>
    <mergeCell ref="C67:H67"/>
    <mergeCell ref="C68:H68"/>
    <mergeCell ref="C69:H69"/>
    <mergeCell ref="C70:H70"/>
    <mergeCell ref="C71:H71"/>
    <mergeCell ref="C72:H72"/>
    <mergeCell ref="C73:H73"/>
    <mergeCell ref="B74:H74"/>
    <mergeCell ref="C75:H75"/>
    <mergeCell ref="C76:H76"/>
    <mergeCell ref="C77:H77"/>
    <mergeCell ref="C78:H78"/>
    <mergeCell ref="C79:H79"/>
    <mergeCell ref="C80:H80"/>
    <mergeCell ref="C81:H81"/>
    <mergeCell ref="C82:H82"/>
    <mergeCell ref="A83:H83"/>
    <mergeCell ref="A84:H84"/>
  </mergeCells>
  <printOptions/>
  <pageMargins left="0.9840277777777777" right="0.7875" top="0.39375" bottom="0.39375" header="0.5118055555555555" footer="0.5118055555555555"/>
  <pageSetup horizontalDpi="300" verticalDpi="300" orientation="portrait" paperSize="9" scale="66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A1">
      <selection activeCell="A3" sqref="A3"/>
    </sheetView>
  </sheetViews>
  <sheetFormatPr defaultColWidth="9.140625" defaultRowHeight="12.75"/>
  <cols>
    <col min="1" max="1" width="54.28125" style="206" customWidth="1"/>
    <col min="2" max="2" width="17.140625" style="206" customWidth="1"/>
    <col min="3" max="6" width="12.140625" style="206" customWidth="1"/>
    <col min="7" max="7" width="18.8515625" style="206" customWidth="1"/>
    <col min="8" max="11" width="12.140625" style="206" customWidth="1"/>
    <col min="12" max="12" width="14.28125" style="206" customWidth="1"/>
    <col min="13" max="13" width="7.7109375" style="206" customWidth="1"/>
    <col min="14" max="14" width="11.140625" style="206" customWidth="1"/>
    <col min="15" max="16384" width="9.140625" style="206" customWidth="1"/>
  </cols>
  <sheetData>
    <row r="1" spans="1:12" ht="14.25">
      <c r="A1" s="207"/>
      <c r="E1" s="208" t="s">
        <v>370</v>
      </c>
      <c r="L1" s="209"/>
    </row>
    <row r="2" spans="1:12" ht="14.25">
      <c r="A2" s="207"/>
      <c r="E2" s="208"/>
      <c r="F2" s="208"/>
      <c r="L2" s="209"/>
    </row>
    <row r="3" spans="1:12" ht="14.25">
      <c r="A3" s="210" t="s">
        <v>1</v>
      </c>
      <c r="B3" s="210"/>
      <c r="C3" s="210"/>
      <c r="D3" s="210"/>
      <c r="E3" s="210"/>
      <c r="F3" s="208"/>
      <c r="L3" s="209"/>
    </row>
    <row r="4" spans="1:14" ht="15">
      <c r="A4" s="211" t="s">
        <v>371</v>
      </c>
      <c r="B4" s="211"/>
      <c r="C4" s="211"/>
      <c r="D4" s="211"/>
      <c r="E4" s="211"/>
      <c r="F4" s="212"/>
      <c r="G4" s="212"/>
      <c r="H4" s="212"/>
      <c r="I4" s="212"/>
      <c r="J4" s="212"/>
      <c r="K4" s="212"/>
      <c r="L4" s="212"/>
      <c r="M4" s="212"/>
      <c r="N4" s="212"/>
    </row>
    <row r="5" spans="1:14" s="214" customFormat="1" ht="12.75" customHeight="1">
      <c r="A5" s="213"/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</row>
    <row r="6" spans="1:14" s="214" customFormat="1" ht="12.75" customHeight="1">
      <c r="A6" s="213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</row>
    <row r="7" spans="1:14" s="214" customFormat="1" ht="12.75" customHeight="1">
      <c r="A7" s="213"/>
      <c r="B7" s="213"/>
      <c r="C7" s="213"/>
      <c r="D7" s="213"/>
      <c r="E7" s="208" t="s">
        <v>11</v>
      </c>
      <c r="F7" s="213"/>
      <c r="G7" s="213"/>
      <c r="H7" s="213"/>
      <c r="I7" s="213"/>
      <c r="J7" s="213"/>
      <c r="K7" s="213"/>
      <c r="L7" s="213"/>
      <c r="M7" s="213"/>
      <c r="N7" s="213"/>
    </row>
    <row r="8" spans="1:14" s="214" customFormat="1" ht="12.75" customHeight="1">
      <c r="A8" s="215" t="s">
        <v>372</v>
      </c>
      <c r="B8" s="215" t="s">
        <v>373</v>
      </c>
      <c r="C8" s="216" t="s">
        <v>374</v>
      </c>
      <c r="D8" s="216"/>
      <c r="E8" s="216"/>
      <c r="F8" s="217"/>
      <c r="G8" s="217"/>
      <c r="H8" s="217"/>
      <c r="I8" s="217"/>
      <c r="J8" s="217"/>
      <c r="K8" s="217"/>
      <c r="L8" s="217"/>
      <c r="M8" s="217"/>
      <c r="N8" s="217"/>
    </row>
    <row r="9" spans="1:14" s="214" customFormat="1" ht="25.5" customHeight="1">
      <c r="A9" s="215"/>
      <c r="B9" s="215"/>
      <c r="C9" s="218" t="s">
        <v>375</v>
      </c>
      <c r="D9" s="218" t="s">
        <v>376</v>
      </c>
      <c r="E9" s="219" t="s">
        <v>377</v>
      </c>
      <c r="F9" s="217"/>
      <c r="G9" s="217"/>
      <c r="H9" s="217"/>
      <c r="I9" s="217"/>
      <c r="J9" s="217"/>
      <c r="K9" s="217"/>
      <c r="L9" s="217"/>
      <c r="M9" s="217"/>
      <c r="N9" s="217"/>
    </row>
    <row r="10" spans="1:14" s="214" customFormat="1" ht="25.5" customHeight="1">
      <c r="A10" s="220" t="s">
        <v>378</v>
      </c>
      <c r="B10" s="215">
        <v>0</v>
      </c>
      <c r="C10" s="221">
        <v>0</v>
      </c>
      <c r="D10" s="221">
        <v>0</v>
      </c>
      <c r="E10" s="221">
        <v>0</v>
      </c>
      <c r="F10" s="217"/>
      <c r="G10" s="217"/>
      <c r="H10" s="217"/>
      <c r="I10" s="217"/>
      <c r="J10" s="217"/>
      <c r="K10" s="217"/>
      <c r="L10" s="217"/>
      <c r="M10" s="217"/>
      <c r="N10" s="217"/>
    </row>
    <row r="11" spans="1:14" s="214" customFormat="1" ht="12.75" customHeight="1">
      <c r="A11" s="216" t="s">
        <v>379</v>
      </c>
      <c r="B11" s="215">
        <v>0</v>
      </c>
      <c r="C11" s="222">
        <v>0</v>
      </c>
      <c r="D11" s="222">
        <v>0</v>
      </c>
      <c r="E11" s="222">
        <v>0</v>
      </c>
      <c r="F11" s="217"/>
      <c r="G11" s="217"/>
      <c r="H11" s="217"/>
      <c r="I11" s="217"/>
      <c r="J11" s="217"/>
      <c r="K11" s="217"/>
      <c r="L11" s="217"/>
      <c r="M11" s="217"/>
      <c r="N11" s="217"/>
    </row>
    <row r="12" spans="1:5" s="225" customFormat="1" ht="25.5" customHeight="1">
      <c r="A12" s="220" t="s">
        <v>380</v>
      </c>
      <c r="B12" s="223">
        <f>SUM(B13:B18)</f>
        <v>27</v>
      </c>
      <c r="C12" s="224">
        <f>SUM(C13:C18)</f>
        <v>757</v>
      </c>
      <c r="D12" s="224">
        <f>SUM(D13:D18)</f>
        <v>649</v>
      </c>
      <c r="E12" s="224">
        <f>SUM(E13:E18)</f>
        <v>649</v>
      </c>
    </row>
    <row r="13" spans="1:5" s="225" customFormat="1" ht="12.75" customHeight="1">
      <c r="A13" s="220" t="s">
        <v>381</v>
      </c>
      <c r="B13" s="223">
        <v>13</v>
      </c>
      <c r="C13" s="226">
        <v>454</v>
      </c>
      <c r="D13" s="226">
        <v>265</v>
      </c>
      <c r="E13" s="226">
        <v>265</v>
      </c>
    </row>
    <row r="14" spans="1:5" s="225" customFormat="1" ht="12.75" customHeight="1">
      <c r="A14" s="220" t="s">
        <v>382</v>
      </c>
      <c r="B14" s="223">
        <v>3</v>
      </c>
      <c r="C14" s="226">
        <v>60</v>
      </c>
      <c r="D14" s="226">
        <v>44</v>
      </c>
      <c r="E14" s="226">
        <v>44</v>
      </c>
    </row>
    <row r="15" spans="1:5" s="225" customFormat="1" ht="12.75" customHeight="1">
      <c r="A15" s="220" t="s">
        <v>383</v>
      </c>
      <c r="B15" s="223">
        <v>3</v>
      </c>
      <c r="C15" s="226">
        <v>33</v>
      </c>
      <c r="D15" s="226">
        <v>24</v>
      </c>
      <c r="E15" s="226">
        <v>24</v>
      </c>
    </row>
    <row r="16" spans="1:5" s="225" customFormat="1" ht="12.75" customHeight="1">
      <c r="A16" s="220" t="s">
        <v>384</v>
      </c>
      <c r="B16" s="223">
        <v>0</v>
      </c>
      <c r="C16" s="226">
        <v>0</v>
      </c>
      <c r="D16" s="226">
        <v>0</v>
      </c>
      <c r="E16" s="226">
        <v>0</v>
      </c>
    </row>
    <row r="17" spans="1:5" s="225" customFormat="1" ht="12.75" customHeight="1">
      <c r="A17" s="220" t="s">
        <v>385</v>
      </c>
      <c r="B17" s="223">
        <v>4</v>
      </c>
      <c r="C17" s="226">
        <v>47</v>
      </c>
      <c r="D17" s="226">
        <v>33</v>
      </c>
      <c r="E17" s="226">
        <v>33</v>
      </c>
    </row>
    <row r="18" spans="1:5" s="225" customFormat="1" ht="12.75" customHeight="1">
      <c r="A18" s="220" t="s">
        <v>386</v>
      </c>
      <c r="B18" s="223">
        <v>4</v>
      </c>
      <c r="C18" s="226">
        <v>163</v>
      </c>
      <c r="D18" s="226">
        <v>283</v>
      </c>
      <c r="E18" s="226">
        <v>283</v>
      </c>
    </row>
    <row r="19" spans="1:14" s="214" customFormat="1" ht="25.5" customHeight="1">
      <c r="A19" s="220" t="s">
        <v>387</v>
      </c>
      <c r="B19" s="215">
        <f>SUM(B20:B21)</f>
        <v>2</v>
      </c>
      <c r="C19" s="221">
        <f>SUM(C20:C21)</f>
        <v>620</v>
      </c>
      <c r="D19" s="221">
        <f>SUM(D20:D21)</f>
        <v>620</v>
      </c>
      <c r="E19" s="221">
        <f>SUM(E20:E21)</f>
        <v>620</v>
      </c>
      <c r="F19" s="217"/>
      <c r="G19" s="217"/>
      <c r="H19" s="217"/>
      <c r="I19" s="217"/>
      <c r="J19" s="217"/>
      <c r="K19" s="217"/>
      <c r="L19" s="217"/>
      <c r="M19" s="217"/>
      <c r="N19" s="217"/>
    </row>
    <row r="20" spans="1:14" s="214" customFormat="1" ht="12.75" customHeight="1">
      <c r="A20" s="220" t="s">
        <v>388</v>
      </c>
      <c r="B20" s="215">
        <v>1</v>
      </c>
      <c r="C20" s="222">
        <v>500</v>
      </c>
      <c r="D20" s="222">
        <v>500</v>
      </c>
      <c r="E20" s="222">
        <v>500</v>
      </c>
      <c r="F20" s="217"/>
      <c r="G20" s="217"/>
      <c r="H20" s="217"/>
      <c r="I20" s="217"/>
      <c r="J20" s="217"/>
      <c r="K20" s="217"/>
      <c r="L20" s="217"/>
      <c r="M20" s="217"/>
      <c r="N20" s="217"/>
    </row>
    <row r="21" spans="1:14" s="214" customFormat="1" ht="12.75" customHeight="1">
      <c r="A21" s="220" t="s">
        <v>389</v>
      </c>
      <c r="B21" s="215">
        <v>1</v>
      </c>
      <c r="C21" s="222">
        <v>120</v>
      </c>
      <c r="D21" s="222">
        <v>120</v>
      </c>
      <c r="E21" s="222">
        <v>120</v>
      </c>
      <c r="F21" s="217"/>
      <c r="G21" s="217"/>
      <c r="H21" s="217"/>
      <c r="I21" s="217"/>
      <c r="J21" s="217"/>
      <c r="K21" s="217"/>
      <c r="L21" s="217"/>
      <c r="M21" s="217"/>
      <c r="N21" s="217"/>
    </row>
    <row r="22" spans="1:14" s="214" customFormat="1" ht="12.75" customHeight="1">
      <c r="A22" s="227" t="s">
        <v>390</v>
      </c>
      <c r="B22" s="215">
        <v>0</v>
      </c>
      <c r="C22" s="222">
        <v>0</v>
      </c>
      <c r="D22" s="222">
        <v>0</v>
      </c>
      <c r="E22" s="222">
        <v>0</v>
      </c>
      <c r="F22" s="217"/>
      <c r="G22" s="217"/>
      <c r="H22" s="217"/>
      <c r="I22" s="217"/>
      <c r="J22" s="217"/>
      <c r="K22" s="217"/>
      <c r="L22" s="217"/>
      <c r="M22" s="217"/>
      <c r="N22" s="217"/>
    </row>
    <row r="23" spans="1:14" s="214" customFormat="1" ht="12.75" customHeight="1">
      <c r="A23" s="228" t="s">
        <v>391</v>
      </c>
      <c r="B23" s="229">
        <f>B10+B11+B12+B19+B22</f>
        <v>29</v>
      </c>
      <c r="C23" s="230">
        <f>C10+C11+C12+C19+C22</f>
        <v>1377</v>
      </c>
      <c r="D23" s="230">
        <f>D10+D11+D12+D19+D22</f>
        <v>1269</v>
      </c>
      <c r="E23" s="230">
        <f>E10+E11+E12+E19+E22</f>
        <v>1269</v>
      </c>
      <c r="F23" s="217"/>
      <c r="G23" s="217"/>
      <c r="H23" s="217"/>
      <c r="I23" s="217"/>
      <c r="J23" s="217"/>
      <c r="K23" s="217"/>
      <c r="L23" s="217"/>
      <c r="M23" s="217"/>
      <c r="N23" s="217"/>
    </row>
    <row r="30" ht="15"/>
    <row r="31" ht="15"/>
    <row r="32" ht="15"/>
    <row r="33" ht="15"/>
    <row r="37" ht="15"/>
    <row r="38" ht="15"/>
  </sheetData>
  <sheetProtection selectLockedCells="1" selectUnlockedCells="1"/>
  <mergeCells count="5">
    <mergeCell ref="A3:E3"/>
    <mergeCell ref="A4:E4"/>
    <mergeCell ref="A8:A9"/>
    <mergeCell ref="B8:B9"/>
    <mergeCell ref="C8:E8"/>
  </mergeCells>
  <printOptions horizontalCentered="1"/>
  <pageMargins left="0.5902777777777778" right="0.5902777777777778" top="0.39375" bottom="0.39375" header="0.5118055555555555" footer="0.5118055555555555"/>
  <pageSetup horizontalDpi="300" verticalDpi="300" orientation="portrait" paperSize="9" scale="85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">
      <selection activeCell="A3" sqref="A3"/>
    </sheetView>
  </sheetViews>
  <sheetFormatPr defaultColWidth="9.140625" defaultRowHeight="12.75"/>
  <cols>
    <col min="1" max="1" width="7.7109375" style="0" customWidth="1"/>
    <col min="2" max="2" width="56.140625" style="0" customWidth="1"/>
    <col min="3" max="5" width="11.7109375" style="0" customWidth="1"/>
  </cols>
  <sheetData>
    <row r="1" ht="12.75">
      <c r="E1" s="1" t="s">
        <v>392</v>
      </c>
    </row>
    <row r="3" spans="1:5" ht="12.75">
      <c r="A3" s="2" t="s">
        <v>1</v>
      </c>
      <c r="B3" s="2"/>
      <c r="C3" s="2"/>
      <c r="D3" s="2"/>
      <c r="E3" s="2"/>
    </row>
    <row r="4" spans="1:5" ht="12.75">
      <c r="A4" s="2" t="s">
        <v>393</v>
      </c>
      <c r="B4" s="2"/>
      <c r="C4" s="2"/>
      <c r="D4" s="2"/>
      <c r="E4" s="2"/>
    </row>
    <row r="6" spans="3:5" ht="12.75">
      <c r="C6" s="1"/>
      <c r="E6" s="1" t="s">
        <v>11</v>
      </c>
    </row>
    <row r="7" spans="1:5" ht="25.5" customHeight="1">
      <c r="A7" s="9" t="s">
        <v>394</v>
      </c>
      <c r="B7" s="9"/>
      <c r="C7" s="187" t="s">
        <v>13</v>
      </c>
      <c r="D7" s="187" t="s">
        <v>14</v>
      </c>
      <c r="E7" s="9" t="s">
        <v>15</v>
      </c>
    </row>
    <row r="8" spans="1:5" ht="12.75">
      <c r="A8" s="55"/>
      <c r="B8" s="231"/>
      <c r="C8" s="11"/>
      <c r="D8" s="11"/>
      <c r="E8" s="11"/>
    </row>
    <row r="9" spans="1:5" ht="14.25">
      <c r="A9" s="55"/>
      <c r="B9" s="77"/>
      <c r="C9" s="66"/>
      <c r="D9" s="66"/>
      <c r="E9" s="66"/>
    </row>
    <row r="10" spans="1:5" ht="12.75">
      <c r="A10" s="55"/>
      <c r="B10" s="77"/>
      <c r="C10" s="66"/>
      <c r="D10" s="66"/>
      <c r="E10" s="66"/>
    </row>
    <row r="11" spans="1:5" ht="12.75">
      <c r="A11" s="55"/>
      <c r="B11" s="77"/>
      <c r="C11" s="66"/>
      <c r="D11" s="66"/>
      <c r="E11" s="66"/>
    </row>
    <row r="12" spans="1:5" ht="12.75">
      <c r="A12" s="55"/>
      <c r="B12" s="77"/>
      <c r="C12" s="66"/>
      <c r="D12" s="66"/>
      <c r="E12" s="66"/>
    </row>
    <row r="13" spans="1:5" ht="12.75">
      <c r="A13" s="55"/>
      <c r="B13" s="77"/>
      <c r="C13" s="66"/>
      <c r="D13" s="66"/>
      <c r="E13" s="66"/>
    </row>
    <row r="14" spans="1:5" ht="12.75">
      <c r="A14" s="55"/>
      <c r="B14" s="77"/>
      <c r="C14" s="66"/>
      <c r="D14" s="66"/>
      <c r="E14" s="66"/>
    </row>
    <row r="15" spans="1:5" ht="12.75">
      <c r="A15" s="55"/>
      <c r="B15" s="77"/>
      <c r="C15" s="66"/>
      <c r="D15" s="66"/>
      <c r="E15" s="66"/>
    </row>
    <row r="16" spans="1:5" ht="12.75">
      <c r="A16" s="55"/>
      <c r="B16" s="77"/>
      <c r="C16" s="66"/>
      <c r="D16" s="66"/>
      <c r="E16" s="66"/>
    </row>
    <row r="17" spans="1:5" ht="12.75">
      <c r="A17" s="55"/>
      <c r="B17" s="77"/>
      <c r="C17" s="66"/>
      <c r="D17" s="66"/>
      <c r="E17" s="66"/>
    </row>
    <row r="18" spans="1:5" ht="12.75">
      <c r="A18" s="55"/>
      <c r="B18" s="77"/>
      <c r="C18" s="66"/>
      <c r="D18" s="66"/>
      <c r="E18" s="66"/>
    </row>
    <row r="19" spans="1:5" ht="12.75">
      <c r="A19" s="55"/>
      <c r="B19" s="77"/>
      <c r="C19" s="66"/>
      <c r="D19" s="66"/>
      <c r="E19" s="66"/>
    </row>
    <row r="20" spans="1:5" ht="12.75">
      <c r="A20" s="55"/>
      <c r="B20" s="77"/>
      <c r="C20" s="66"/>
      <c r="D20" s="66"/>
      <c r="E20" s="66"/>
    </row>
    <row r="21" spans="1:5" ht="12.75">
      <c r="A21" s="55"/>
      <c r="B21" s="77"/>
      <c r="C21" s="66"/>
      <c r="D21" s="66"/>
      <c r="E21" s="66"/>
    </row>
    <row r="22" spans="1:5" ht="12.75">
      <c r="A22" s="55"/>
      <c r="B22" s="77"/>
      <c r="C22" s="66"/>
      <c r="D22" s="66"/>
      <c r="E22" s="66"/>
    </row>
    <row r="23" spans="1:5" ht="12.75">
      <c r="A23" s="55"/>
      <c r="B23" s="77"/>
      <c r="C23" s="66"/>
      <c r="D23" s="66"/>
      <c r="E23" s="66"/>
    </row>
    <row r="24" spans="1:5" ht="12.75">
      <c r="A24" s="55"/>
      <c r="B24" s="77"/>
      <c r="C24" s="66"/>
      <c r="D24" s="66"/>
      <c r="E24" s="66"/>
    </row>
    <row r="25" spans="1:5" ht="12.75">
      <c r="A25" s="55"/>
      <c r="B25" s="77"/>
      <c r="C25" s="66"/>
      <c r="D25" s="66"/>
      <c r="E25" s="66"/>
    </row>
    <row r="26" spans="1:5" ht="12.75">
      <c r="A26" s="55"/>
      <c r="B26" s="77"/>
      <c r="C26" s="66"/>
      <c r="D26" s="66"/>
      <c r="E26" s="66"/>
    </row>
    <row r="27" spans="1:5" ht="12.75">
      <c r="A27" s="55"/>
      <c r="B27" s="77"/>
      <c r="C27" s="66"/>
      <c r="D27" s="66"/>
      <c r="E27" s="66"/>
    </row>
    <row r="28" spans="1:5" ht="12.75">
      <c r="A28" s="55"/>
      <c r="B28" s="77"/>
      <c r="C28" s="66"/>
      <c r="D28" s="66"/>
      <c r="E28" s="66"/>
    </row>
    <row r="29" spans="1:5" ht="12.75">
      <c r="A29" s="55"/>
      <c r="B29" s="77"/>
      <c r="C29" s="66"/>
      <c r="D29" s="66"/>
      <c r="E29" s="66"/>
    </row>
    <row r="30" spans="1:5" ht="12.75">
      <c r="A30" s="55"/>
      <c r="B30" s="77"/>
      <c r="C30" s="66"/>
      <c r="D30" s="66"/>
      <c r="E30" s="66"/>
    </row>
    <row r="31" spans="1:5" ht="12.75">
      <c r="A31" s="55"/>
      <c r="B31" s="77"/>
      <c r="C31" s="66"/>
      <c r="D31" s="66"/>
      <c r="E31" s="66"/>
    </row>
    <row r="32" spans="1:5" ht="12.75">
      <c r="A32" s="55"/>
      <c r="B32" s="77"/>
      <c r="C32" s="66"/>
      <c r="D32" s="66"/>
      <c r="E32" s="66"/>
    </row>
    <row r="33" spans="1:5" ht="12.75">
      <c r="A33" s="55"/>
      <c r="B33" s="77"/>
      <c r="C33" s="66"/>
      <c r="D33" s="66"/>
      <c r="E33" s="66"/>
    </row>
    <row r="34" spans="1:5" ht="12.75">
      <c r="A34" s="55"/>
      <c r="B34" s="77"/>
      <c r="C34" s="66"/>
      <c r="D34" s="66"/>
      <c r="E34" s="66"/>
    </row>
    <row r="35" spans="1:5" ht="12.75">
      <c r="A35" s="55"/>
      <c r="B35" s="77"/>
      <c r="C35" s="66"/>
      <c r="D35" s="66"/>
      <c r="E35" s="66"/>
    </row>
    <row r="36" spans="1:5" ht="12.75">
      <c r="A36" s="55"/>
      <c r="B36" s="77"/>
      <c r="C36" s="66"/>
      <c r="D36" s="66"/>
      <c r="E36" s="66"/>
    </row>
    <row r="37" spans="1:5" ht="12.75">
      <c r="A37" s="55"/>
      <c r="B37" s="77"/>
      <c r="C37" s="66"/>
      <c r="D37" s="66"/>
      <c r="E37" s="66"/>
    </row>
    <row r="38" spans="1:5" ht="12.75">
      <c r="A38" s="55"/>
      <c r="B38" s="77"/>
      <c r="C38" s="66"/>
      <c r="D38" s="66"/>
      <c r="E38" s="66"/>
    </row>
    <row r="39" spans="1:5" ht="12.75">
      <c r="A39" s="55"/>
      <c r="B39" s="77"/>
      <c r="C39" s="66"/>
      <c r="D39" s="66"/>
      <c r="E39" s="66"/>
    </row>
    <row r="40" spans="1:5" ht="12.75">
      <c r="A40" s="55"/>
      <c r="B40" s="77"/>
      <c r="C40" s="66"/>
      <c r="D40" s="66"/>
      <c r="E40" s="66"/>
    </row>
    <row r="41" spans="1:5" ht="12.75">
      <c r="A41" s="55"/>
      <c r="B41" s="77"/>
      <c r="C41" s="66"/>
      <c r="D41" s="66"/>
      <c r="E41" s="66"/>
    </row>
    <row r="42" spans="1:5" ht="12.75">
      <c r="A42" s="55"/>
      <c r="B42" s="77"/>
      <c r="C42" s="66"/>
      <c r="D42" s="66"/>
      <c r="E42" s="66"/>
    </row>
    <row r="43" spans="1:5" ht="12.75">
      <c r="A43" s="55"/>
      <c r="B43" s="77"/>
      <c r="C43" s="66"/>
      <c r="D43" s="66"/>
      <c r="E43" s="66"/>
    </row>
    <row r="44" spans="1:5" ht="12.75">
      <c r="A44" s="55"/>
      <c r="B44" s="77"/>
      <c r="C44" s="66"/>
      <c r="D44" s="66"/>
      <c r="E44" s="66"/>
    </row>
    <row r="45" spans="1:5" ht="12.75">
      <c r="A45" s="55"/>
      <c r="B45" s="77"/>
      <c r="C45" s="66"/>
      <c r="D45" s="66"/>
      <c r="E45" s="66"/>
    </row>
  </sheetData>
  <sheetProtection selectLockedCells="1" selectUnlockedCells="1"/>
  <mergeCells count="3">
    <mergeCell ref="A3:E3"/>
    <mergeCell ref="A4:E4"/>
    <mergeCell ref="A7:B7"/>
  </mergeCells>
  <printOptions/>
  <pageMargins left="0.39375" right="0.39375" top="0.39375" bottom="0.39375" header="0.5118055555555555" footer="0.5118055555555555"/>
  <pageSetup horizontalDpi="300" verticalDpi="300" orientation="portrait" paperSize="9" scale="95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50"/>
  <sheetViews>
    <sheetView workbookViewId="0" topLeftCell="A1">
      <selection activeCell="A3" sqref="A3"/>
    </sheetView>
  </sheetViews>
  <sheetFormatPr defaultColWidth="9.140625" defaultRowHeight="12.75"/>
  <cols>
    <col min="1" max="1" width="44.28125" style="0" customWidth="1"/>
    <col min="2" max="4" width="10.57421875" style="0" customWidth="1"/>
    <col min="5" max="5" width="5.00390625" style="0" customWidth="1"/>
    <col min="10" max="10" width="9.57421875" style="0" customWidth="1"/>
    <col min="11" max="13" width="10.57421875" style="0" customWidth="1"/>
  </cols>
  <sheetData>
    <row r="1" ht="12.75">
      <c r="M1" s="1" t="s">
        <v>395</v>
      </c>
    </row>
    <row r="2" spans="1:13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2.75">
      <c r="A5" s="2" t="s">
        <v>396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1" ht="18" customHeight="1">
      <c r="A6" s="232"/>
      <c r="B6" s="232"/>
      <c r="C6" s="232"/>
      <c r="D6" s="232"/>
      <c r="E6" s="232"/>
      <c r="F6" s="232"/>
      <c r="G6" s="232"/>
      <c r="H6" s="232"/>
      <c r="I6" s="232"/>
      <c r="J6" s="232"/>
      <c r="K6" s="232"/>
    </row>
    <row r="7" spans="1:13" ht="18.75" customHeight="1">
      <c r="A7" s="233" t="s">
        <v>397</v>
      </c>
      <c r="B7" s="233"/>
      <c r="C7" s="233"/>
      <c r="D7" s="233"/>
      <c r="E7" s="234"/>
      <c r="F7" s="235" t="s">
        <v>398</v>
      </c>
      <c r="G7" s="235"/>
      <c r="H7" s="235"/>
      <c r="I7" s="235"/>
      <c r="J7" s="235"/>
      <c r="K7" s="235"/>
      <c r="L7" s="235"/>
      <c r="M7" s="235"/>
    </row>
    <row r="8" spans="1:13" ht="25.5">
      <c r="A8" s="236" t="s">
        <v>12</v>
      </c>
      <c r="B8" s="10" t="s">
        <v>13</v>
      </c>
      <c r="C8" s="10" t="s">
        <v>14</v>
      </c>
      <c r="D8" s="11" t="s">
        <v>15</v>
      </c>
      <c r="E8" s="237"/>
      <c r="F8" s="236" t="s">
        <v>12</v>
      </c>
      <c r="G8" s="236"/>
      <c r="H8" s="236"/>
      <c r="I8" s="236"/>
      <c r="J8" s="236"/>
      <c r="K8" s="10" t="s">
        <v>13</v>
      </c>
      <c r="L8" s="10" t="s">
        <v>14</v>
      </c>
      <c r="M8" s="11" t="s">
        <v>15</v>
      </c>
    </row>
    <row r="9" spans="1:13" ht="18.75">
      <c r="A9" s="238" t="s">
        <v>399</v>
      </c>
      <c r="B9" s="239">
        <f>B10</f>
        <v>576246</v>
      </c>
      <c r="C9" s="239">
        <f>C10</f>
        <v>658423</v>
      </c>
      <c r="D9" s="239">
        <f>D10</f>
        <v>608124</v>
      </c>
      <c r="E9" s="240"/>
      <c r="F9" s="241" t="s">
        <v>400</v>
      </c>
      <c r="G9" s="242"/>
      <c r="H9" s="53"/>
      <c r="I9" s="56"/>
      <c r="J9" s="77"/>
      <c r="K9" s="243">
        <f>K10+K27</f>
        <v>702313</v>
      </c>
      <c r="L9" s="243">
        <f>L10+L27</f>
        <v>785318</v>
      </c>
      <c r="M9" s="243">
        <f>M10+M27</f>
        <v>625624</v>
      </c>
    </row>
    <row r="10" spans="1:13" ht="16.5">
      <c r="A10" s="244" t="s">
        <v>401</v>
      </c>
      <c r="B10" s="245">
        <f>B12+B20</f>
        <v>576246</v>
      </c>
      <c r="C10" s="245">
        <f>C12+C20</f>
        <v>658423</v>
      </c>
      <c r="D10" s="245">
        <f>D12+D20</f>
        <v>608124</v>
      </c>
      <c r="E10" s="246"/>
      <c r="F10" s="247" t="s">
        <v>402</v>
      </c>
      <c r="G10" s="248"/>
      <c r="H10" s="53"/>
      <c r="I10" s="56"/>
      <c r="J10" s="77"/>
      <c r="K10" s="249">
        <f>K12+K20</f>
        <v>674870</v>
      </c>
      <c r="L10" s="249">
        <f>L12+L20</f>
        <v>770684</v>
      </c>
      <c r="M10" s="249">
        <f>M12+M20</f>
        <v>625624</v>
      </c>
    </row>
    <row r="11" spans="1:13" ht="16.5">
      <c r="A11" s="244"/>
      <c r="B11" s="245"/>
      <c r="C11" s="245"/>
      <c r="D11" s="245"/>
      <c r="E11" s="246"/>
      <c r="F11" s="247"/>
      <c r="G11" s="248"/>
      <c r="H11" s="53"/>
      <c r="I11" s="56"/>
      <c r="J11" s="77"/>
      <c r="K11" s="249"/>
      <c r="L11" s="249"/>
      <c r="M11" s="249"/>
    </row>
    <row r="12" spans="1:13" ht="15.75">
      <c r="A12" s="250" t="s">
        <v>403</v>
      </c>
      <c r="B12" s="245">
        <f>SUM(B13:B16)</f>
        <v>485310</v>
      </c>
      <c r="C12" s="245">
        <f>SUM(C13:C16)</f>
        <v>518307</v>
      </c>
      <c r="D12" s="245">
        <f>SUM(D13:D16)</f>
        <v>512445</v>
      </c>
      <c r="E12" s="251"/>
      <c r="F12" s="252" t="s">
        <v>403</v>
      </c>
      <c r="G12" s="253"/>
      <c r="H12" s="53"/>
      <c r="I12" s="56"/>
      <c r="J12" s="77"/>
      <c r="K12" s="249">
        <f>SUM(K13:K17)</f>
        <v>433730</v>
      </c>
      <c r="L12" s="249">
        <f>SUM(L13:L17)</f>
        <v>478655</v>
      </c>
      <c r="M12" s="249">
        <f>SUM(M13:M17)</f>
        <v>439947</v>
      </c>
    </row>
    <row r="13" spans="1:13" ht="15.75">
      <c r="A13" s="254" t="s">
        <v>404</v>
      </c>
      <c r="B13" s="255">
        <v>177054</v>
      </c>
      <c r="C13" s="256">
        <v>208815</v>
      </c>
      <c r="D13" s="256">
        <v>206192</v>
      </c>
      <c r="E13" s="257"/>
      <c r="F13" s="258" t="s">
        <v>79</v>
      </c>
      <c r="G13" s="259"/>
      <c r="H13" s="53"/>
      <c r="I13" s="56"/>
      <c r="J13" s="77"/>
      <c r="K13" s="260">
        <v>129840</v>
      </c>
      <c r="L13" s="260">
        <v>135883</v>
      </c>
      <c r="M13" s="260">
        <v>129595</v>
      </c>
    </row>
    <row r="14" spans="1:13" ht="15.75">
      <c r="A14" s="254" t="s">
        <v>136</v>
      </c>
      <c r="B14" s="255">
        <v>203800</v>
      </c>
      <c r="C14" s="255">
        <v>203800</v>
      </c>
      <c r="D14" s="255">
        <v>228999</v>
      </c>
      <c r="E14" s="261"/>
      <c r="F14" s="258" t="s">
        <v>405</v>
      </c>
      <c r="G14" s="259"/>
      <c r="H14" s="53"/>
      <c r="I14" s="56"/>
      <c r="J14" s="77"/>
      <c r="K14" s="260">
        <v>34626</v>
      </c>
      <c r="L14" s="260">
        <v>33638</v>
      </c>
      <c r="M14" s="260">
        <v>32095</v>
      </c>
    </row>
    <row r="15" spans="1:13" ht="15.75">
      <c r="A15" s="262" t="s">
        <v>138</v>
      </c>
      <c r="B15" s="256">
        <v>104456</v>
      </c>
      <c r="C15" s="255">
        <v>104742</v>
      </c>
      <c r="D15" s="255">
        <v>76224</v>
      </c>
      <c r="E15" s="261"/>
      <c r="F15" s="258" t="s">
        <v>81</v>
      </c>
      <c r="G15" s="259"/>
      <c r="H15" s="53"/>
      <c r="I15" s="56"/>
      <c r="J15" s="77"/>
      <c r="K15" s="260">
        <v>204017</v>
      </c>
      <c r="L15" s="260">
        <v>206866</v>
      </c>
      <c r="M15" s="260">
        <v>180627</v>
      </c>
    </row>
    <row r="16" spans="1:13" ht="15.75">
      <c r="A16" s="262" t="s">
        <v>139</v>
      </c>
      <c r="B16" s="256"/>
      <c r="C16" s="256">
        <v>950</v>
      </c>
      <c r="D16" s="256">
        <v>1030</v>
      </c>
      <c r="E16" s="257"/>
      <c r="F16" s="258" t="s">
        <v>82</v>
      </c>
      <c r="G16" s="259"/>
      <c r="H16" s="53"/>
      <c r="I16" s="56"/>
      <c r="J16" s="77"/>
      <c r="K16" s="260">
        <v>15116</v>
      </c>
      <c r="L16" s="260">
        <v>17517</v>
      </c>
      <c r="M16" s="260">
        <v>14301</v>
      </c>
    </row>
    <row r="17" spans="1:13" ht="15.75">
      <c r="A17" s="262"/>
      <c r="B17" s="256"/>
      <c r="C17" s="256"/>
      <c r="D17" s="256"/>
      <c r="E17" s="257"/>
      <c r="F17" s="258" t="s">
        <v>140</v>
      </c>
      <c r="G17" s="259"/>
      <c r="H17" s="53"/>
      <c r="I17" s="56"/>
      <c r="J17" s="77"/>
      <c r="K17" s="260">
        <v>50131</v>
      </c>
      <c r="L17" s="260">
        <v>84751</v>
      </c>
      <c r="M17" s="260">
        <v>83329</v>
      </c>
    </row>
    <row r="18" spans="1:13" ht="15.75">
      <c r="A18" s="254"/>
      <c r="B18" s="255"/>
      <c r="C18" s="255"/>
      <c r="D18" s="255"/>
      <c r="E18" s="261"/>
      <c r="F18" s="258"/>
      <c r="G18" s="259"/>
      <c r="H18" s="53"/>
      <c r="I18" s="56"/>
      <c r="J18" s="77"/>
      <c r="K18" s="260"/>
      <c r="L18" s="260"/>
      <c r="M18" s="260"/>
    </row>
    <row r="19" spans="1:13" ht="15.75">
      <c r="A19" s="263"/>
      <c r="B19" s="264"/>
      <c r="C19" s="264"/>
      <c r="D19" s="264"/>
      <c r="E19" s="251"/>
      <c r="F19" s="258"/>
      <c r="G19" s="259"/>
      <c r="H19" s="53"/>
      <c r="I19" s="56"/>
      <c r="J19" s="77"/>
      <c r="K19" s="260"/>
      <c r="L19" s="260"/>
      <c r="M19" s="260"/>
    </row>
    <row r="20" spans="1:13" ht="15.75">
      <c r="A20" s="250" t="s">
        <v>406</v>
      </c>
      <c r="B20" s="245">
        <f>SUM(B21:B23)</f>
        <v>90936</v>
      </c>
      <c r="C20" s="245">
        <f>SUM(C21:C23)</f>
        <v>140116</v>
      </c>
      <c r="D20" s="245">
        <f>SUM(D21:D23)</f>
        <v>95679</v>
      </c>
      <c r="E20" s="257"/>
      <c r="F20" s="252" t="s">
        <v>406</v>
      </c>
      <c r="G20" s="253"/>
      <c r="H20" s="53"/>
      <c r="I20" s="56"/>
      <c r="J20" s="77"/>
      <c r="K20" s="249">
        <f>SUM(K21:K23)</f>
        <v>241140</v>
      </c>
      <c r="L20" s="249">
        <f>SUM(L21:L23)</f>
        <v>292029</v>
      </c>
      <c r="M20" s="249">
        <f>SUM(M21:M23)</f>
        <v>185677</v>
      </c>
    </row>
    <row r="21" spans="1:13" ht="15.75">
      <c r="A21" s="262" t="s">
        <v>407</v>
      </c>
      <c r="B21" s="256">
        <v>90124</v>
      </c>
      <c r="C21" s="256">
        <v>138304</v>
      </c>
      <c r="D21" s="256">
        <v>93888</v>
      </c>
      <c r="E21" s="257"/>
      <c r="F21" s="258" t="s">
        <v>85</v>
      </c>
      <c r="G21" s="259"/>
      <c r="H21" s="53"/>
      <c r="I21" s="56"/>
      <c r="J21" s="77"/>
      <c r="K21" s="260">
        <v>187074</v>
      </c>
      <c r="L21" s="260">
        <v>196424</v>
      </c>
      <c r="M21" s="260">
        <v>142667</v>
      </c>
    </row>
    <row r="22" spans="1:13" ht="15.75">
      <c r="A22" s="262" t="s">
        <v>169</v>
      </c>
      <c r="B22" s="256">
        <v>0</v>
      </c>
      <c r="C22" s="256">
        <v>0</v>
      </c>
      <c r="D22" s="256">
        <v>0</v>
      </c>
      <c r="E22" s="257"/>
      <c r="F22" s="258" t="s">
        <v>86</v>
      </c>
      <c r="G22" s="259"/>
      <c r="H22" s="53"/>
      <c r="I22" s="56"/>
      <c r="J22" s="77"/>
      <c r="K22" s="260">
        <v>45251</v>
      </c>
      <c r="L22" s="260">
        <v>86790</v>
      </c>
      <c r="M22" s="260">
        <v>34969</v>
      </c>
    </row>
    <row r="23" spans="1:13" ht="15.75">
      <c r="A23" s="265" t="s">
        <v>170</v>
      </c>
      <c r="B23" s="256">
        <v>812</v>
      </c>
      <c r="C23" s="256">
        <v>1812</v>
      </c>
      <c r="D23" s="256">
        <v>1791</v>
      </c>
      <c r="E23" s="257"/>
      <c r="F23" s="258" t="s">
        <v>87</v>
      </c>
      <c r="G23" s="259"/>
      <c r="H23" s="53"/>
      <c r="I23" s="56"/>
      <c r="J23" s="77"/>
      <c r="K23" s="260">
        <v>8815</v>
      </c>
      <c r="L23" s="260">
        <v>8815</v>
      </c>
      <c r="M23" s="260">
        <v>8041</v>
      </c>
    </row>
    <row r="24" spans="1:13" ht="15.75">
      <c r="A24" s="266"/>
      <c r="B24" s="267"/>
      <c r="C24" s="267"/>
      <c r="D24" s="267"/>
      <c r="E24" s="257"/>
      <c r="F24" s="258"/>
      <c r="G24" s="259"/>
      <c r="H24" s="53"/>
      <c r="I24" s="56"/>
      <c r="J24" s="77"/>
      <c r="K24" s="260"/>
      <c r="L24" s="260"/>
      <c r="M24" s="260"/>
    </row>
    <row r="25" spans="1:13" ht="15.75">
      <c r="A25" s="262"/>
      <c r="B25" s="256"/>
      <c r="C25" s="256"/>
      <c r="D25" s="256"/>
      <c r="E25" s="257"/>
      <c r="F25" s="258"/>
      <c r="G25" s="259"/>
      <c r="H25" s="53"/>
      <c r="I25" s="56"/>
      <c r="J25" s="77"/>
      <c r="K25" s="260"/>
      <c r="L25" s="260"/>
      <c r="M25" s="260"/>
    </row>
    <row r="26" spans="1:13" ht="15.75">
      <c r="A26" s="265"/>
      <c r="B26" s="268"/>
      <c r="C26" s="268"/>
      <c r="D26" s="268"/>
      <c r="E26" s="257"/>
      <c r="F26" s="258"/>
      <c r="G26" s="259"/>
      <c r="H26" s="53"/>
      <c r="I26" s="56"/>
      <c r="J26" s="77"/>
      <c r="K26" s="260"/>
      <c r="L26" s="260"/>
      <c r="M26" s="260"/>
    </row>
    <row r="27" spans="1:13" ht="15.75" customHeight="1">
      <c r="A27" s="265"/>
      <c r="B27" s="268"/>
      <c r="C27" s="268"/>
      <c r="D27" s="268"/>
      <c r="E27" s="257"/>
      <c r="F27" s="247" t="s">
        <v>408</v>
      </c>
      <c r="G27" s="248"/>
      <c r="H27" s="53"/>
      <c r="I27" s="56"/>
      <c r="J27" s="77"/>
      <c r="K27" s="249">
        <f>SUM(K29:K30)</f>
        <v>27443</v>
      </c>
      <c r="L27" s="249">
        <f>SUM(L29:L30)</f>
        <v>14634</v>
      </c>
      <c r="M27" s="249">
        <f>SUM(M29:M30)</f>
        <v>0</v>
      </c>
    </row>
    <row r="28" spans="1:13" ht="15.75" customHeight="1">
      <c r="A28" s="269"/>
      <c r="B28" s="270"/>
      <c r="C28" s="270"/>
      <c r="D28" s="270"/>
      <c r="E28" s="257"/>
      <c r="F28" s="247"/>
      <c r="G28" s="248"/>
      <c r="H28" s="53"/>
      <c r="I28" s="56"/>
      <c r="J28" s="77"/>
      <c r="K28" s="249"/>
      <c r="L28" s="249"/>
      <c r="M28" s="249"/>
    </row>
    <row r="29" spans="1:13" ht="15.75">
      <c r="A29" s="271"/>
      <c r="B29" s="245"/>
      <c r="C29" s="268"/>
      <c r="D29" s="268"/>
      <c r="E29" s="257"/>
      <c r="F29" s="258" t="s">
        <v>344</v>
      </c>
      <c r="G29" s="259"/>
      <c r="H29" s="53"/>
      <c r="I29" s="56"/>
      <c r="J29" s="77"/>
      <c r="K29" s="260">
        <v>27443</v>
      </c>
      <c r="L29" s="260">
        <v>14634</v>
      </c>
      <c r="M29" s="260">
        <v>0</v>
      </c>
    </row>
    <row r="30" spans="1:13" ht="15.75">
      <c r="A30" s="265"/>
      <c r="B30" s="268"/>
      <c r="C30" s="268"/>
      <c r="D30" s="268"/>
      <c r="E30" s="257"/>
      <c r="F30" s="272" t="s">
        <v>409</v>
      </c>
      <c r="G30" s="259"/>
      <c r="H30" s="53"/>
      <c r="I30" s="56"/>
      <c r="J30" s="77"/>
      <c r="K30" s="260">
        <v>0</v>
      </c>
      <c r="L30" s="260">
        <v>0</v>
      </c>
      <c r="M30" s="260">
        <v>0</v>
      </c>
    </row>
    <row r="31" spans="1:13" ht="15.75">
      <c r="A31" s="265"/>
      <c r="B31" s="268"/>
      <c r="C31" s="268"/>
      <c r="D31" s="268"/>
      <c r="E31" s="257"/>
      <c r="F31" s="272"/>
      <c r="G31" s="259"/>
      <c r="H31" s="53"/>
      <c r="I31" s="56"/>
      <c r="J31" s="77"/>
      <c r="K31" s="260"/>
      <c r="L31" s="260"/>
      <c r="M31" s="260"/>
    </row>
    <row r="32" spans="1:13" ht="15.75">
      <c r="A32" s="265"/>
      <c r="B32" s="268"/>
      <c r="C32" s="268"/>
      <c r="D32" s="268"/>
      <c r="E32" s="257"/>
      <c r="F32" s="272"/>
      <c r="G32" s="259"/>
      <c r="H32" s="53"/>
      <c r="I32" s="56"/>
      <c r="J32" s="77"/>
      <c r="K32" s="260"/>
      <c r="L32" s="260"/>
      <c r="M32" s="260"/>
    </row>
    <row r="33" spans="1:13" ht="15.75">
      <c r="A33" s="273"/>
      <c r="B33" s="274"/>
      <c r="C33" s="274"/>
      <c r="D33" s="274"/>
      <c r="E33" s="257"/>
      <c r="F33" s="258"/>
      <c r="G33" s="259"/>
      <c r="H33" s="53"/>
      <c r="I33" s="56"/>
      <c r="J33" s="77"/>
      <c r="K33" s="260"/>
      <c r="L33" s="260"/>
      <c r="M33" s="260"/>
    </row>
    <row r="34" spans="1:13" ht="18.75">
      <c r="A34" s="275"/>
      <c r="B34" s="239"/>
      <c r="C34" s="239"/>
      <c r="D34" s="239"/>
      <c r="E34" s="257"/>
      <c r="F34" s="276" t="s">
        <v>410</v>
      </c>
      <c r="G34" s="242"/>
      <c r="H34" s="145"/>
      <c r="I34" s="277"/>
      <c r="J34" s="278"/>
      <c r="K34" s="249"/>
      <c r="L34" s="249">
        <f>SUM(L35:L36)</f>
        <v>11297</v>
      </c>
      <c r="M34" s="249">
        <f>SUM(M35:M36)</f>
        <v>11297</v>
      </c>
    </row>
    <row r="35" spans="1:13" ht="15.75">
      <c r="A35" s="265"/>
      <c r="B35" s="268"/>
      <c r="C35" s="268"/>
      <c r="D35" s="268"/>
      <c r="E35" s="257"/>
      <c r="F35" s="258" t="s">
        <v>411</v>
      </c>
      <c r="G35" s="259"/>
      <c r="H35" s="53"/>
      <c r="I35" s="56"/>
      <c r="J35" s="77"/>
      <c r="K35" s="260"/>
      <c r="L35" s="260">
        <v>11297</v>
      </c>
      <c r="M35" s="260">
        <v>11297</v>
      </c>
    </row>
    <row r="36" spans="1:13" ht="18.75">
      <c r="A36" s="279"/>
      <c r="B36" s="280"/>
      <c r="C36" s="280"/>
      <c r="D36" s="280"/>
      <c r="E36" s="240"/>
      <c r="F36" s="258" t="s">
        <v>412</v>
      </c>
      <c r="G36" s="259"/>
      <c r="H36" s="53"/>
      <c r="I36" s="56"/>
      <c r="J36" s="77"/>
      <c r="K36" s="260"/>
      <c r="L36" s="260"/>
      <c r="M36" s="260"/>
    </row>
    <row r="37" spans="1:13" ht="30">
      <c r="A37" s="281" t="s">
        <v>413</v>
      </c>
      <c r="B37" s="282">
        <f>B9</f>
        <v>576246</v>
      </c>
      <c r="C37" s="282">
        <f>C9</f>
        <v>658423</v>
      </c>
      <c r="D37" s="282">
        <f>D9</f>
        <v>608124</v>
      </c>
      <c r="E37" s="240"/>
      <c r="F37" s="283" t="s">
        <v>414</v>
      </c>
      <c r="G37" s="242"/>
      <c r="H37" s="53"/>
      <c r="I37" s="56"/>
      <c r="J37" s="77"/>
      <c r="K37" s="284">
        <f>K9+K34</f>
        <v>702313</v>
      </c>
      <c r="L37" s="284">
        <f>L9+L34</f>
        <v>796615</v>
      </c>
      <c r="M37" s="284">
        <f>M9+M34</f>
        <v>636921</v>
      </c>
    </row>
    <row r="38" spans="1:13" ht="18.75">
      <c r="A38" s="285"/>
      <c r="B38" s="286"/>
      <c r="C38" s="286"/>
      <c r="D38" s="286"/>
      <c r="E38" s="257"/>
      <c r="F38" s="276" t="s">
        <v>415</v>
      </c>
      <c r="G38" s="242"/>
      <c r="H38" s="53"/>
      <c r="I38" s="56"/>
      <c r="J38" s="77"/>
      <c r="K38" s="249">
        <f>B37-K37</f>
        <v>-126067</v>
      </c>
      <c r="L38" s="249">
        <f>C37-L37</f>
        <v>-138192</v>
      </c>
      <c r="M38" s="249">
        <f>D37-M37</f>
        <v>-28797</v>
      </c>
    </row>
    <row r="39" spans="1:13" ht="15.75">
      <c r="A39" s="269"/>
      <c r="B39" s="270"/>
      <c r="C39" s="270"/>
      <c r="D39" s="270"/>
      <c r="E39" s="257"/>
      <c r="F39" s="258" t="s">
        <v>416</v>
      </c>
      <c r="G39" s="259"/>
      <c r="H39" s="53"/>
      <c r="I39" s="56"/>
      <c r="J39" s="77"/>
      <c r="K39" s="260">
        <f>B12-K12-K27-K35</f>
        <v>24137</v>
      </c>
      <c r="L39" s="260">
        <f>C12-L12-L27-L35</f>
        <v>13721</v>
      </c>
      <c r="M39" s="260">
        <f>D12-M12-M27-M35</f>
        <v>61201</v>
      </c>
    </row>
    <row r="40" spans="1:13" ht="18.75">
      <c r="A40" s="279"/>
      <c r="B40" s="280"/>
      <c r="C40" s="280"/>
      <c r="D40" s="280"/>
      <c r="E40" s="240"/>
      <c r="F40" s="258" t="s">
        <v>417</v>
      </c>
      <c r="G40" s="259"/>
      <c r="H40" s="53"/>
      <c r="I40" s="56"/>
      <c r="J40" s="77"/>
      <c r="K40" s="260">
        <f>B20-K20</f>
        <v>-150204</v>
      </c>
      <c r="L40" s="260">
        <f>C20-L20</f>
        <v>-151913</v>
      </c>
      <c r="M40" s="260">
        <f>D20-M20</f>
        <v>-89998</v>
      </c>
    </row>
    <row r="41" spans="1:13" ht="18.75">
      <c r="A41" s="276" t="s">
        <v>418</v>
      </c>
      <c r="B41" s="239"/>
      <c r="C41" s="239"/>
      <c r="D41" s="239"/>
      <c r="E41" s="240"/>
      <c r="F41" s="287"/>
      <c r="G41" s="288"/>
      <c r="H41" s="289"/>
      <c r="I41" s="61"/>
      <c r="J41" s="61"/>
      <c r="K41" s="290"/>
      <c r="L41" s="290"/>
      <c r="M41" s="290"/>
    </row>
    <row r="42" spans="1:13" ht="16.5">
      <c r="A42" s="252" t="s">
        <v>419</v>
      </c>
      <c r="B42" s="245">
        <f>SUM(B43:B44)</f>
        <v>126067</v>
      </c>
      <c r="C42" s="245">
        <f>SUM(C43:C44)</f>
        <v>132246</v>
      </c>
      <c r="D42" s="245">
        <f>SUM(D43:D44)</f>
        <v>132246</v>
      </c>
      <c r="E42" s="291"/>
      <c r="F42" s="292"/>
      <c r="G42" s="293"/>
      <c r="H42" s="294"/>
      <c r="I42" s="4"/>
      <c r="J42" s="4"/>
      <c r="K42" s="295"/>
      <c r="L42" s="295"/>
      <c r="M42" s="295"/>
    </row>
    <row r="43" spans="1:13" ht="15.75">
      <c r="A43" s="296" t="s">
        <v>420</v>
      </c>
      <c r="B43" s="297">
        <v>126067</v>
      </c>
      <c r="C43" s="297">
        <v>132246</v>
      </c>
      <c r="D43" s="297">
        <v>132246</v>
      </c>
      <c r="E43" s="257"/>
      <c r="F43" s="298"/>
      <c r="G43" s="299"/>
      <c r="H43" s="294"/>
      <c r="I43" s="4"/>
      <c r="J43" s="4"/>
      <c r="K43" s="295"/>
      <c r="L43" s="295"/>
      <c r="M43" s="295"/>
    </row>
    <row r="44" spans="1:13" ht="15.75">
      <c r="A44" s="296" t="s">
        <v>421</v>
      </c>
      <c r="B44" s="297"/>
      <c r="C44" s="297"/>
      <c r="D44" s="297"/>
      <c r="E44" s="251"/>
      <c r="F44" s="298"/>
      <c r="G44" s="299"/>
      <c r="H44" s="174"/>
      <c r="I44" s="232"/>
      <c r="J44" s="232"/>
      <c r="K44" s="295"/>
      <c r="L44" s="295"/>
      <c r="M44" s="295"/>
    </row>
    <row r="45" spans="1:13" ht="15.75">
      <c r="A45" s="252" t="s">
        <v>422</v>
      </c>
      <c r="B45" s="245"/>
      <c r="C45" s="245">
        <f>SUM(C46:C47)</f>
        <v>5946</v>
      </c>
      <c r="D45" s="245">
        <f>SUM(D46:D47)</f>
        <v>5946</v>
      </c>
      <c r="E45" s="257"/>
      <c r="F45" s="292"/>
      <c r="G45" s="293"/>
      <c r="H45" s="294"/>
      <c r="I45" s="4"/>
      <c r="J45" s="4"/>
      <c r="K45" s="295"/>
      <c r="L45" s="295"/>
      <c r="M45" s="295"/>
    </row>
    <row r="46" spans="1:13" ht="15.75">
      <c r="A46" s="296" t="s">
        <v>423</v>
      </c>
      <c r="B46" s="297"/>
      <c r="C46" s="297">
        <v>5946</v>
      </c>
      <c r="D46" s="297">
        <v>5946</v>
      </c>
      <c r="E46" s="257"/>
      <c r="F46" s="298"/>
      <c r="G46" s="299"/>
      <c r="H46" s="294"/>
      <c r="I46" s="4"/>
      <c r="J46" s="4"/>
      <c r="K46" s="295"/>
      <c r="L46" s="295"/>
      <c r="M46" s="295"/>
    </row>
    <row r="47" spans="1:13" ht="15.75" customHeight="1">
      <c r="A47" s="296" t="s">
        <v>424</v>
      </c>
      <c r="B47" s="297"/>
      <c r="C47" s="297"/>
      <c r="D47" s="297"/>
      <c r="E47" s="240"/>
      <c r="F47" s="300"/>
      <c r="G47" s="301"/>
      <c r="H47" s="302"/>
      <c r="I47" s="80"/>
      <c r="J47" s="80"/>
      <c r="K47" s="303"/>
      <c r="L47" s="303"/>
      <c r="M47" s="303"/>
    </row>
    <row r="48" spans="1:13" ht="18.75">
      <c r="A48" s="241" t="s">
        <v>425</v>
      </c>
      <c r="B48" s="304">
        <f>B37+B42+B45</f>
        <v>702313</v>
      </c>
      <c r="C48" s="304">
        <f>C37+C42+C45</f>
        <v>796615</v>
      </c>
      <c r="D48" s="304">
        <f>D37+D42+D45</f>
        <v>746316</v>
      </c>
      <c r="E48" s="240"/>
      <c r="F48" s="241" t="s">
        <v>426</v>
      </c>
      <c r="G48" s="242"/>
      <c r="H48" s="53"/>
      <c r="I48" s="56"/>
      <c r="J48" s="56"/>
      <c r="K48" s="249">
        <f>K37</f>
        <v>702313</v>
      </c>
      <c r="L48" s="249">
        <f>L37</f>
        <v>796615</v>
      </c>
      <c r="M48" s="249">
        <f>M37</f>
        <v>636921</v>
      </c>
    </row>
    <row r="49" spans="1:13" ht="15.75">
      <c r="A49" s="296" t="s">
        <v>427</v>
      </c>
      <c r="B49" s="297">
        <f>B12+B43+B46</f>
        <v>611377</v>
      </c>
      <c r="C49" s="297">
        <f>C12+C43+C46</f>
        <v>656499</v>
      </c>
      <c r="D49" s="297">
        <f>D12+D43+D46</f>
        <v>650637</v>
      </c>
      <c r="E49" s="305"/>
      <c r="F49" s="258" t="s">
        <v>428</v>
      </c>
      <c r="G49" s="259"/>
      <c r="H49" s="53"/>
      <c r="I49" s="56"/>
      <c r="J49" s="56"/>
      <c r="K49" s="260">
        <f>K12+K27+K35</f>
        <v>461173</v>
      </c>
      <c r="L49" s="260">
        <f>L12+L27+L35</f>
        <v>504586</v>
      </c>
      <c r="M49" s="260">
        <f>M12+M27+M35</f>
        <v>451244</v>
      </c>
    </row>
    <row r="50" spans="1:13" ht="15.75">
      <c r="A50" s="296" t="s">
        <v>429</v>
      </c>
      <c r="B50" s="297">
        <f>B20+B44+B47</f>
        <v>90936</v>
      </c>
      <c r="C50" s="297">
        <f>C20+C44+C47</f>
        <v>140116</v>
      </c>
      <c r="D50" s="297">
        <f>D20+D44+D47</f>
        <v>95679</v>
      </c>
      <c r="E50" s="305"/>
      <c r="F50" s="258" t="s">
        <v>430</v>
      </c>
      <c r="G50" s="259"/>
      <c r="H50" s="53"/>
      <c r="I50" s="56"/>
      <c r="J50" s="56"/>
      <c r="K50" s="260">
        <f>K20+K36</f>
        <v>241140</v>
      </c>
      <c r="L50" s="260">
        <f>L20+L36</f>
        <v>292029</v>
      </c>
      <c r="M50" s="260">
        <f>M20+M36</f>
        <v>185677</v>
      </c>
    </row>
  </sheetData>
  <sheetProtection selectLockedCells="1" selectUnlockedCells="1"/>
  <mergeCells count="8">
    <mergeCell ref="A2:M2"/>
    <mergeCell ref="A3:M3"/>
    <mergeCell ref="A4:M4"/>
    <mergeCell ref="A5:M5"/>
    <mergeCell ref="A6:K6"/>
    <mergeCell ref="A7:D7"/>
    <mergeCell ref="F7:M7"/>
    <mergeCell ref="F8:J8"/>
  </mergeCells>
  <printOptions/>
  <pageMargins left="0.39375" right="0.39375" top="0.39375" bottom="0.39375" header="0.5118055555555555" footer="0.5118055555555555"/>
  <pageSetup horizontalDpi="300" verticalDpi="300" orientation="portrait" paperSize="9" scale="6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A3" sqref="A3"/>
    </sheetView>
  </sheetViews>
  <sheetFormatPr defaultColWidth="9.140625" defaultRowHeight="12.75"/>
  <cols>
    <col min="1" max="1" width="42.8515625" style="0" customWidth="1"/>
  </cols>
  <sheetData>
    <row r="1" ht="12.75">
      <c r="F1" s="1" t="s">
        <v>431</v>
      </c>
    </row>
    <row r="3" spans="1:6" ht="12.75">
      <c r="A3" s="2" t="s">
        <v>1</v>
      </c>
      <c r="B3" s="2"/>
      <c r="C3" s="2"/>
      <c r="D3" s="2"/>
      <c r="E3" s="2"/>
      <c r="F3" s="2"/>
    </row>
    <row r="4" spans="1:6" ht="12.75">
      <c r="A4" s="2" t="s">
        <v>432</v>
      </c>
      <c r="B4" s="2"/>
      <c r="C4" s="2"/>
      <c r="D4" s="2"/>
      <c r="E4" s="2"/>
      <c r="F4" s="2"/>
    </row>
    <row r="5" spans="1:6" ht="12.75">
      <c r="A5" s="2" t="s">
        <v>433</v>
      </c>
      <c r="B5" s="2"/>
      <c r="C5" s="2"/>
      <c r="D5" s="2"/>
      <c r="E5" s="2"/>
      <c r="F5" s="2"/>
    </row>
    <row r="6" spans="1:5" ht="12.75">
      <c r="A6" s="149"/>
      <c r="B6" s="149"/>
      <c r="C6" s="149"/>
      <c r="D6" s="149"/>
      <c r="E6" s="149"/>
    </row>
    <row r="7" spans="1:5" ht="12.75">
      <c r="A7" s="149"/>
      <c r="B7" s="149"/>
      <c r="C7" s="149"/>
      <c r="D7" s="149"/>
      <c r="E7" s="1" t="s">
        <v>366</v>
      </c>
    </row>
    <row r="8" spans="1:5" ht="25.5">
      <c r="A8" s="306"/>
      <c r="B8" s="64" t="s">
        <v>434</v>
      </c>
      <c r="C8" s="64" t="s">
        <v>117</v>
      </c>
      <c r="D8" s="11" t="s">
        <v>435</v>
      </c>
      <c r="E8" s="11" t="s">
        <v>436</v>
      </c>
    </row>
    <row r="9" spans="1:5" ht="12.75">
      <c r="A9" s="306"/>
      <c r="B9" s="62"/>
      <c r="C9" s="62"/>
      <c r="D9" s="62"/>
      <c r="E9" s="62"/>
    </row>
    <row r="10" spans="1:5" ht="12.75">
      <c r="A10" s="19" t="s">
        <v>437</v>
      </c>
      <c r="B10" s="19"/>
      <c r="C10" s="19"/>
      <c r="D10" s="19"/>
      <c r="E10" s="19"/>
    </row>
    <row r="11" spans="1:5" ht="12.75">
      <c r="A11" s="306"/>
      <c r="B11" s="306"/>
      <c r="C11" s="306"/>
      <c r="D11" s="306"/>
      <c r="E11" s="306"/>
    </row>
    <row r="12" spans="1:5" ht="12.75">
      <c r="A12" s="306" t="s">
        <v>438</v>
      </c>
      <c r="B12" s="307">
        <v>735</v>
      </c>
      <c r="C12" s="307">
        <v>35</v>
      </c>
      <c r="D12" s="307">
        <v>56501</v>
      </c>
      <c r="E12" s="20">
        <f aca="true" t="shared" si="0" ref="E12:E13">SUM(B12:D12)</f>
        <v>57271</v>
      </c>
    </row>
    <row r="13" spans="1:5" ht="12.75">
      <c r="A13" s="306" t="s">
        <v>439</v>
      </c>
      <c r="B13" s="20">
        <v>0</v>
      </c>
      <c r="C13" s="20">
        <v>0</v>
      </c>
      <c r="D13" s="20">
        <v>0</v>
      </c>
      <c r="E13" s="20">
        <f t="shared" si="0"/>
        <v>0</v>
      </c>
    </row>
    <row r="14" spans="1:5" ht="12.75">
      <c r="A14" s="306"/>
      <c r="B14" s="20"/>
      <c r="C14" s="20"/>
      <c r="D14" s="20"/>
      <c r="E14" s="20"/>
    </row>
    <row r="15" spans="1:5" ht="12.75">
      <c r="A15" s="68" t="s">
        <v>182</v>
      </c>
      <c r="B15" s="13">
        <f>SUM(B12:B13)</f>
        <v>735</v>
      </c>
      <c r="C15" s="13">
        <f>SUM(C12:C13)</f>
        <v>35</v>
      </c>
      <c r="D15" s="13">
        <f>SUM(D12:D13)</f>
        <v>56501</v>
      </c>
      <c r="E15" s="13">
        <f>SUM(E12:E13)</f>
        <v>57271</v>
      </c>
    </row>
    <row r="16" spans="1:5" ht="12.75">
      <c r="A16" s="306"/>
      <c r="B16" s="306"/>
      <c r="C16" s="306"/>
      <c r="D16" s="306"/>
      <c r="E16" s="306"/>
    </row>
    <row r="17" spans="1:5" ht="12.75">
      <c r="A17" s="306"/>
      <c r="B17" s="306"/>
      <c r="C17" s="306"/>
      <c r="D17" s="306"/>
      <c r="E17" s="306"/>
    </row>
    <row r="18" spans="1:5" ht="12.75">
      <c r="A18" s="19" t="s">
        <v>440</v>
      </c>
      <c r="B18" s="19"/>
      <c r="C18" s="19"/>
      <c r="D18" s="19"/>
      <c r="E18" s="19"/>
    </row>
    <row r="19" spans="1:5" ht="12.75">
      <c r="A19" s="306"/>
      <c r="B19" s="306"/>
      <c r="C19" s="306"/>
      <c r="D19" s="306"/>
      <c r="E19" s="306"/>
    </row>
    <row r="20" spans="1:5" ht="38.25">
      <c r="A20" s="170" t="s">
        <v>269</v>
      </c>
      <c r="B20" s="147">
        <v>0</v>
      </c>
      <c r="C20" s="147">
        <v>0</v>
      </c>
      <c r="D20" s="147">
        <v>0</v>
      </c>
      <c r="E20" s="147">
        <f aca="true" t="shared" si="1" ref="E20:E26">SUM(B20:D20)</f>
        <v>0</v>
      </c>
    </row>
    <row r="21" spans="1:5" ht="76.5">
      <c r="A21" s="170" t="s">
        <v>441</v>
      </c>
      <c r="B21" s="147">
        <v>0</v>
      </c>
      <c r="C21" s="147">
        <v>0</v>
      </c>
      <c r="D21" s="147">
        <v>0</v>
      </c>
      <c r="E21" s="147">
        <f t="shared" si="1"/>
        <v>0</v>
      </c>
    </row>
    <row r="22" spans="1:5" ht="51">
      <c r="A22" s="170" t="s">
        <v>442</v>
      </c>
      <c r="B22" s="147">
        <v>0</v>
      </c>
      <c r="C22" s="147">
        <v>0</v>
      </c>
      <c r="D22" s="147">
        <v>0</v>
      </c>
      <c r="E22" s="147">
        <f t="shared" si="1"/>
        <v>0</v>
      </c>
    </row>
    <row r="23" spans="1:5" ht="51">
      <c r="A23" s="170" t="s">
        <v>443</v>
      </c>
      <c r="B23" s="147">
        <v>0</v>
      </c>
      <c r="C23" s="147">
        <v>0</v>
      </c>
      <c r="D23" s="147">
        <v>0</v>
      </c>
      <c r="E23" s="147">
        <f t="shared" si="1"/>
        <v>0</v>
      </c>
    </row>
    <row r="24" spans="1:5" ht="63.75">
      <c r="A24" s="170" t="s">
        <v>444</v>
      </c>
      <c r="B24" s="147">
        <v>0</v>
      </c>
      <c r="C24" s="147">
        <v>0</v>
      </c>
      <c r="D24" s="147">
        <v>0</v>
      </c>
      <c r="E24" s="147">
        <f t="shared" si="1"/>
        <v>0</v>
      </c>
    </row>
    <row r="25" spans="1:5" ht="51">
      <c r="A25" s="170" t="s">
        <v>445</v>
      </c>
      <c r="B25" s="147">
        <v>0</v>
      </c>
      <c r="C25" s="147">
        <v>0</v>
      </c>
      <c r="D25" s="147">
        <v>0</v>
      </c>
      <c r="E25" s="147">
        <f t="shared" si="1"/>
        <v>0</v>
      </c>
    </row>
    <row r="26" spans="1:5" ht="51">
      <c r="A26" s="170" t="s">
        <v>446</v>
      </c>
      <c r="B26" s="147">
        <v>0</v>
      </c>
      <c r="C26" s="147">
        <v>0</v>
      </c>
      <c r="D26" s="147">
        <v>0</v>
      </c>
      <c r="E26" s="147">
        <f t="shared" si="1"/>
        <v>0</v>
      </c>
    </row>
    <row r="27" spans="1:5" ht="12.75">
      <c r="A27" s="306"/>
      <c r="B27" s="306"/>
      <c r="C27" s="306"/>
      <c r="D27" s="306"/>
      <c r="E27" s="306"/>
    </row>
    <row r="28" spans="1:5" ht="12.75">
      <c r="A28" s="68" t="s">
        <v>182</v>
      </c>
      <c r="B28" s="68">
        <f>SUM(B20:B26)</f>
        <v>0</v>
      </c>
      <c r="C28" s="68">
        <f>SUM(C20:C26)</f>
        <v>0</v>
      </c>
      <c r="D28" s="68">
        <f>SUM(D20:D26)</f>
        <v>0</v>
      </c>
      <c r="E28" s="68">
        <f>SUM(E20:E26)</f>
        <v>0</v>
      </c>
    </row>
    <row r="29" spans="1:5" ht="12.75">
      <c r="A29" s="306"/>
      <c r="B29" s="306"/>
      <c r="C29" s="306"/>
      <c r="D29" s="306"/>
      <c r="E29" s="306"/>
    </row>
    <row r="30" spans="1:5" ht="12.75">
      <c r="A30" s="306"/>
      <c r="B30" s="306"/>
      <c r="C30" s="306"/>
      <c r="D30" s="306"/>
      <c r="E30" s="306"/>
    </row>
    <row r="31" spans="1:5" ht="12.75" customHeight="1">
      <c r="A31" s="160" t="s">
        <v>447</v>
      </c>
      <c r="B31" s="160"/>
      <c r="C31" s="160"/>
      <c r="D31" s="160"/>
      <c r="E31" s="160"/>
    </row>
    <row r="32" spans="1:5" ht="12.75">
      <c r="A32" s="306"/>
      <c r="B32" s="306"/>
      <c r="C32" s="306"/>
      <c r="D32" s="306"/>
      <c r="E32" s="306"/>
    </row>
    <row r="33" spans="1:5" ht="12.75">
      <c r="A33" s="170" t="s">
        <v>448</v>
      </c>
      <c r="B33" s="307">
        <v>735</v>
      </c>
      <c r="C33" s="307">
        <v>35</v>
      </c>
      <c r="D33" s="307">
        <v>56501</v>
      </c>
      <c r="E33" s="20">
        <f aca="true" t="shared" si="2" ref="E33:E34">SUM(B33:D33)</f>
        <v>57271</v>
      </c>
    </row>
    <row r="34" spans="1:5" ht="12.75">
      <c r="A34" s="306" t="s">
        <v>449</v>
      </c>
      <c r="B34" s="20">
        <v>0</v>
      </c>
      <c r="C34" s="20">
        <v>0</v>
      </c>
      <c r="D34" s="20">
        <v>0</v>
      </c>
      <c r="E34" s="20">
        <f t="shared" si="2"/>
        <v>0</v>
      </c>
    </row>
    <row r="35" spans="1:5" ht="12.75">
      <c r="A35" s="306"/>
      <c r="B35" s="20"/>
      <c r="C35" s="20"/>
      <c r="D35" s="20"/>
      <c r="E35" s="20"/>
    </row>
    <row r="36" spans="1:5" ht="12.75">
      <c r="A36" s="68" t="s">
        <v>182</v>
      </c>
      <c r="B36" s="13">
        <f>SUM(B33:B34)</f>
        <v>735</v>
      </c>
      <c r="C36" s="13">
        <f>SUM(C33:C34)</f>
        <v>35</v>
      </c>
      <c r="D36" s="13">
        <f>SUM(D33:D34)</f>
        <v>56501</v>
      </c>
      <c r="E36" s="13">
        <f>SUM(E33:E34)</f>
        <v>57271</v>
      </c>
    </row>
  </sheetData>
  <sheetProtection selectLockedCells="1" selectUnlockedCells="1"/>
  <mergeCells count="6">
    <mergeCell ref="A3:F3"/>
    <mergeCell ref="A4:F4"/>
    <mergeCell ref="A5:F5"/>
    <mergeCell ref="A10:E10"/>
    <mergeCell ref="A18:E18"/>
    <mergeCell ref="A31:E31"/>
  </mergeCells>
  <printOptions/>
  <pageMargins left="0.39375" right="0.39375" top="0.39375" bottom="0.393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84"/>
  <sheetViews>
    <sheetView workbookViewId="0" topLeftCell="A1">
      <selection activeCell="A3" sqref="A3"/>
    </sheetView>
  </sheetViews>
  <sheetFormatPr defaultColWidth="9.140625" defaultRowHeight="12.75"/>
  <cols>
    <col min="1" max="1" width="45.00390625" style="0" customWidth="1"/>
    <col min="2" max="6" width="10.421875" style="0" customWidth="1"/>
    <col min="7" max="7" width="12.421875" style="0" customWidth="1"/>
    <col min="8" max="8" width="12.00390625" style="0" customWidth="1"/>
    <col min="9" max="9" width="10.28125" style="0" customWidth="1"/>
  </cols>
  <sheetData>
    <row r="1" ht="12.75">
      <c r="I1" s="1" t="s">
        <v>450</v>
      </c>
    </row>
    <row r="3" spans="1:9" ht="12.75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9" ht="12.75">
      <c r="A4" s="2" t="s">
        <v>451</v>
      </c>
      <c r="B4" s="2"/>
      <c r="C4" s="2"/>
      <c r="D4" s="2"/>
      <c r="E4" s="2"/>
      <c r="F4" s="2"/>
      <c r="G4" s="2"/>
      <c r="H4" s="2"/>
      <c r="I4" s="2"/>
    </row>
    <row r="5" spans="1:9" ht="12.75">
      <c r="A5" s="2" t="s">
        <v>452</v>
      </c>
      <c r="B5" s="2"/>
      <c r="C5" s="2"/>
      <c r="D5" s="2"/>
      <c r="E5" s="2"/>
      <c r="F5" s="2"/>
      <c r="G5" s="2"/>
      <c r="H5" s="2"/>
      <c r="I5" s="2"/>
    </row>
    <row r="7" ht="12.75">
      <c r="I7" s="1" t="s">
        <v>366</v>
      </c>
    </row>
    <row r="8" spans="1:9" ht="12.75" customHeight="1">
      <c r="A8" s="11" t="s">
        <v>12</v>
      </c>
      <c r="B8" s="11" t="s">
        <v>187</v>
      </c>
      <c r="C8" s="62" t="s">
        <v>453</v>
      </c>
      <c r="D8" s="62"/>
      <c r="E8" s="62"/>
      <c r="F8" s="62" t="s">
        <v>454</v>
      </c>
      <c r="G8" s="62"/>
      <c r="H8" s="62"/>
      <c r="I8" s="308" t="s">
        <v>455</v>
      </c>
    </row>
    <row r="9" spans="1:9" ht="25.5">
      <c r="A9" s="11"/>
      <c r="B9" s="11"/>
      <c r="C9" s="64" t="s">
        <v>434</v>
      </c>
      <c r="D9" s="64" t="s">
        <v>117</v>
      </c>
      <c r="E9" s="11" t="s">
        <v>435</v>
      </c>
      <c r="F9" s="64" t="s">
        <v>456</v>
      </c>
      <c r="G9" s="64" t="s">
        <v>457</v>
      </c>
      <c r="H9" s="11" t="s">
        <v>458</v>
      </c>
      <c r="I9" s="308"/>
    </row>
    <row r="10" spans="1:9" ht="12.75">
      <c r="A10" s="309" t="s">
        <v>459</v>
      </c>
      <c r="B10" s="310">
        <f>SUM(C10:E10)</f>
        <v>3301903</v>
      </c>
      <c r="C10" s="311">
        <f>C12+C18+C26+C32</f>
        <v>1167</v>
      </c>
      <c r="D10" s="311">
        <f>D12+D18+D26+D32</f>
        <v>1868</v>
      </c>
      <c r="E10" s="311">
        <f>E12+E18+E26+E32</f>
        <v>3298868</v>
      </c>
      <c r="F10" s="311">
        <f>F12+F18+F26+F32</f>
        <v>1867812</v>
      </c>
      <c r="G10" s="311">
        <f>G12+G18+G26+G32</f>
        <v>1174222</v>
      </c>
      <c r="H10" s="311">
        <f>H12+H18+H26+H32</f>
        <v>180218</v>
      </c>
      <c r="I10" s="312">
        <f>I12+I18+I26+I32</f>
        <v>66223</v>
      </c>
    </row>
    <row r="11" spans="1:9" ht="12.75">
      <c r="A11" s="66"/>
      <c r="B11" s="30"/>
      <c r="C11" s="307"/>
      <c r="D11" s="307"/>
      <c r="E11" s="307"/>
      <c r="F11" s="307"/>
      <c r="G11" s="307"/>
      <c r="H11" s="307"/>
      <c r="I11" s="307"/>
    </row>
    <row r="12" spans="1:9" ht="14.25">
      <c r="A12" s="66" t="s">
        <v>460</v>
      </c>
      <c r="B12" s="30">
        <f>SUM(C12:E12)</f>
        <v>187</v>
      </c>
      <c r="C12" s="307">
        <f>SUM(C14:C16)</f>
        <v>145</v>
      </c>
      <c r="D12" s="307">
        <f>SUM(D14:D16)</f>
        <v>0</v>
      </c>
      <c r="E12" s="307">
        <f>SUM(E14:E16)</f>
        <v>42</v>
      </c>
      <c r="F12" s="307">
        <f>SUM(F14:F16)</f>
        <v>0</v>
      </c>
      <c r="G12" s="307">
        <f>SUM(G14:G16)</f>
        <v>187</v>
      </c>
      <c r="H12" s="307">
        <f>SUM(H14:H16)</f>
        <v>0</v>
      </c>
      <c r="I12" s="307">
        <f>SUM(I14:I16)</f>
        <v>5642</v>
      </c>
    </row>
    <row r="13" spans="1:9" ht="12.75">
      <c r="A13" s="66"/>
      <c r="B13" s="30"/>
      <c r="C13" s="307"/>
      <c r="D13" s="307"/>
      <c r="E13" s="307"/>
      <c r="F13" s="307"/>
      <c r="G13" s="307"/>
      <c r="H13" s="307"/>
      <c r="I13" s="307"/>
    </row>
    <row r="14" spans="1:9" ht="12.75">
      <c r="A14" s="66" t="s">
        <v>461</v>
      </c>
      <c r="B14" s="30">
        <f aca="true" t="shared" si="0" ref="B14:B16">SUM(C14:E14)</f>
        <v>187</v>
      </c>
      <c r="C14" s="307">
        <v>145</v>
      </c>
      <c r="D14" s="307">
        <v>0</v>
      </c>
      <c r="E14" s="307">
        <v>42</v>
      </c>
      <c r="F14" s="307"/>
      <c r="G14" s="307">
        <v>187</v>
      </c>
      <c r="H14" s="307"/>
      <c r="I14" s="307">
        <v>412</v>
      </c>
    </row>
    <row r="15" spans="1:9" ht="12.75">
      <c r="A15" s="66" t="s">
        <v>462</v>
      </c>
      <c r="B15" s="30">
        <f t="shared" si="0"/>
        <v>0</v>
      </c>
      <c r="C15" s="307">
        <v>0</v>
      </c>
      <c r="D15" s="307">
        <v>0</v>
      </c>
      <c r="E15" s="307">
        <v>0</v>
      </c>
      <c r="F15" s="307"/>
      <c r="G15" s="307"/>
      <c r="H15" s="307"/>
      <c r="I15" s="307">
        <v>5230</v>
      </c>
    </row>
    <row r="16" spans="1:9" ht="12.75">
      <c r="A16" s="66" t="s">
        <v>463</v>
      </c>
      <c r="B16" s="30">
        <f t="shared" si="0"/>
        <v>0</v>
      </c>
      <c r="C16" s="307">
        <v>0</v>
      </c>
      <c r="D16" s="307">
        <v>0</v>
      </c>
      <c r="E16" s="307">
        <v>0</v>
      </c>
      <c r="F16" s="307"/>
      <c r="G16" s="307"/>
      <c r="H16" s="307"/>
      <c r="I16" s="307"/>
    </row>
    <row r="17" spans="1:9" ht="12.75">
      <c r="A17" s="66"/>
      <c r="B17" s="30"/>
      <c r="C17" s="307"/>
      <c r="D17" s="307"/>
      <c r="E17" s="307"/>
      <c r="F17" s="307"/>
      <c r="G17" s="307"/>
      <c r="H17" s="307"/>
      <c r="I17" s="307"/>
    </row>
    <row r="18" spans="1:11" ht="12.75">
      <c r="A18" s="66" t="s">
        <v>464</v>
      </c>
      <c r="B18" s="30">
        <f>SUM(C18:E18)</f>
        <v>3260421</v>
      </c>
      <c r="C18" s="307">
        <f>SUM(C20:C24)</f>
        <v>1022</v>
      </c>
      <c r="D18" s="307">
        <f>SUM(D20:D24)</f>
        <v>1868</v>
      </c>
      <c r="E18" s="307">
        <f>SUM(E20:E24)</f>
        <v>3257531</v>
      </c>
      <c r="F18" s="307">
        <f>SUM(F20:F24)</f>
        <v>1867812</v>
      </c>
      <c r="G18" s="307">
        <f>SUM(G20:G24)</f>
        <v>1174035</v>
      </c>
      <c r="H18" s="307">
        <f>SUM(H20:H24)</f>
        <v>180218</v>
      </c>
      <c r="I18" s="307">
        <f>SUM(I20:I24)</f>
        <v>60581</v>
      </c>
      <c r="K18" s="65"/>
    </row>
    <row r="19" spans="1:9" ht="12.75">
      <c r="A19" s="66"/>
      <c r="B19" s="30"/>
      <c r="C19" s="307"/>
      <c r="D19" s="307"/>
      <c r="E19" s="307"/>
      <c r="F19" s="307"/>
      <c r="G19" s="307"/>
      <c r="H19" s="307"/>
      <c r="I19" s="307"/>
    </row>
    <row r="20" spans="1:11" ht="12.75">
      <c r="A20" s="306" t="s">
        <v>465</v>
      </c>
      <c r="B20" s="30">
        <f aca="true" t="shared" si="1" ref="B20:B24">SUM(C20:E20)</f>
        <v>3202017</v>
      </c>
      <c r="C20" s="307">
        <v>0</v>
      </c>
      <c r="D20" s="313">
        <v>0</v>
      </c>
      <c r="E20" s="307">
        <v>3202017</v>
      </c>
      <c r="F20" s="307">
        <v>1867812</v>
      </c>
      <c r="G20" s="307">
        <v>1174035</v>
      </c>
      <c r="H20" s="307">
        <v>160170</v>
      </c>
      <c r="I20" s="307">
        <v>1453</v>
      </c>
      <c r="K20" s="65"/>
    </row>
    <row r="21" spans="1:9" ht="12.75">
      <c r="A21" s="306" t="s">
        <v>466</v>
      </c>
      <c r="B21" s="30">
        <f t="shared" si="1"/>
        <v>20048</v>
      </c>
      <c r="C21" s="307">
        <v>1022</v>
      </c>
      <c r="D21" s="307">
        <v>1868</v>
      </c>
      <c r="E21" s="307">
        <v>17158</v>
      </c>
      <c r="F21" s="307"/>
      <c r="G21" s="307"/>
      <c r="H21" s="307">
        <v>20048</v>
      </c>
      <c r="I21" s="307">
        <v>59128</v>
      </c>
    </row>
    <row r="22" spans="1:9" ht="12.75">
      <c r="A22" s="306" t="s">
        <v>467</v>
      </c>
      <c r="B22" s="30">
        <f t="shared" si="1"/>
        <v>0</v>
      </c>
      <c r="C22" s="307">
        <v>0</v>
      </c>
      <c r="D22" s="307">
        <v>0</v>
      </c>
      <c r="E22" s="307">
        <v>0</v>
      </c>
      <c r="F22" s="307"/>
      <c r="G22" s="307"/>
      <c r="H22" s="307"/>
      <c r="I22" s="307"/>
    </row>
    <row r="23" spans="1:9" ht="12.75">
      <c r="A23" s="306" t="s">
        <v>468</v>
      </c>
      <c r="B23" s="30">
        <f t="shared" si="1"/>
        <v>38356</v>
      </c>
      <c r="C23" s="307">
        <v>0</v>
      </c>
      <c r="D23" s="307">
        <v>0</v>
      </c>
      <c r="E23" s="307">
        <v>38356</v>
      </c>
      <c r="F23" s="307"/>
      <c r="G23" s="307"/>
      <c r="H23" s="307"/>
      <c r="I23" s="307"/>
    </row>
    <row r="24" spans="1:9" ht="12.75">
      <c r="A24" s="306" t="s">
        <v>469</v>
      </c>
      <c r="B24" s="30">
        <f t="shared" si="1"/>
        <v>0</v>
      </c>
      <c r="C24" s="307">
        <v>0</v>
      </c>
      <c r="D24" s="307">
        <v>0</v>
      </c>
      <c r="E24" s="307">
        <v>0</v>
      </c>
      <c r="F24" s="307"/>
      <c r="G24" s="307"/>
      <c r="H24" s="307"/>
      <c r="I24" s="307"/>
    </row>
    <row r="25" spans="1:9" ht="12.75">
      <c r="A25" s="66"/>
      <c r="B25" s="30"/>
      <c r="C25" s="307"/>
      <c r="D25" s="307"/>
      <c r="E25" s="307"/>
      <c r="F25" s="307"/>
      <c r="G25" s="307"/>
      <c r="H25" s="307"/>
      <c r="I25" s="307"/>
    </row>
    <row r="26" spans="1:9" ht="12.75">
      <c r="A26" s="306" t="s">
        <v>470</v>
      </c>
      <c r="B26" s="30">
        <f>SUM(C26:E26)</f>
        <v>41295</v>
      </c>
      <c r="C26" s="307">
        <f>SUM(C28:C30)</f>
        <v>0</v>
      </c>
      <c r="D26" s="307">
        <f>SUM(D28:D30)</f>
        <v>0</v>
      </c>
      <c r="E26" s="307">
        <f>SUM(E28:E30)</f>
        <v>41295</v>
      </c>
      <c r="F26" s="307"/>
      <c r="G26" s="307"/>
      <c r="H26" s="307"/>
      <c r="I26" s="307"/>
    </row>
    <row r="27" spans="1:9" ht="12.75">
      <c r="A27" s="66"/>
      <c r="B27" s="30"/>
      <c r="C27" s="307"/>
      <c r="D27" s="307"/>
      <c r="E27" s="307"/>
      <c r="F27" s="307"/>
      <c r="G27" s="307"/>
      <c r="H27" s="307"/>
      <c r="I27" s="307"/>
    </row>
    <row r="28" spans="1:9" ht="12.75">
      <c r="A28" s="306" t="s">
        <v>471</v>
      </c>
      <c r="B28" s="30">
        <f aca="true" t="shared" si="2" ref="B28:B30">SUM(C28:E28)</f>
        <v>41295</v>
      </c>
      <c r="C28" s="307">
        <v>0</v>
      </c>
      <c r="D28" s="307">
        <v>0</v>
      </c>
      <c r="E28" s="307">
        <v>41295</v>
      </c>
      <c r="F28" s="307"/>
      <c r="G28" s="307"/>
      <c r="H28" s="307"/>
      <c r="I28" s="307"/>
    </row>
    <row r="29" spans="1:9" ht="12.75">
      <c r="A29" s="306" t="s">
        <v>472</v>
      </c>
      <c r="B29" s="30">
        <f t="shared" si="2"/>
        <v>0</v>
      </c>
      <c r="C29" s="307">
        <v>0</v>
      </c>
      <c r="D29" s="307">
        <v>0</v>
      </c>
      <c r="E29" s="307">
        <v>0</v>
      </c>
      <c r="F29" s="307"/>
      <c r="G29" s="307"/>
      <c r="H29" s="307"/>
      <c r="I29" s="307"/>
    </row>
    <row r="30" spans="1:9" ht="12.75">
      <c r="A30" s="306" t="s">
        <v>473</v>
      </c>
      <c r="B30" s="30">
        <f t="shared" si="2"/>
        <v>0</v>
      </c>
      <c r="C30" s="307">
        <v>0</v>
      </c>
      <c r="D30" s="307">
        <v>0</v>
      </c>
      <c r="E30" s="307">
        <v>0</v>
      </c>
      <c r="F30" s="307"/>
      <c r="G30" s="307"/>
      <c r="H30" s="307"/>
      <c r="I30" s="307"/>
    </row>
    <row r="31" spans="1:9" ht="12.75">
      <c r="A31" s="306"/>
      <c r="B31" s="30"/>
      <c r="C31" s="307"/>
      <c r="D31" s="307"/>
      <c r="E31" s="307"/>
      <c r="F31" s="307"/>
      <c r="G31" s="307"/>
      <c r="H31" s="307"/>
      <c r="I31" s="307"/>
    </row>
    <row r="32" spans="1:9" ht="12.75" customHeight="1">
      <c r="A32" s="170" t="s">
        <v>474</v>
      </c>
      <c r="B32" s="176">
        <f>SUM(C32:E32)</f>
        <v>0</v>
      </c>
      <c r="C32" s="314">
        <v>0</v>
      </c>
      <c r="D32" s="314">
        <v>0</v>
      </c>
      <c r="E32" s="314">
        <v>0</v>
      </c>
      <c r="F32" s="314">
        <v>0</v>
      </c>
      <c r="G32" s="314">
        <v>0</v>
      </c>
      <c r="H32" s="314">
        <v>0</v>
      </c>
      <c r="I32" s="314">
        <v>0</v>
      </c>
    </row>
    <row r="33" spans="1:9" ht="12.75">
      <c r="A33" s="66"/>
      <c r="B33" s="30"/>
      <c r="C33" s="307"/>
      <c r="D33" s="307"/>
      <c r="E33" s="307"/>
      <c r="F33" s="307"/>
      <c r="G33" s="307"/>
      <c r="H33" s="307"/>
      <c r="I33" s="307"/>
    </row>
    <row r="34" spans="1:9" ht="12.75">
      <c r="A34" s="309" t="s">
        <v>475</v>
      </c>
      <c r="B34" s="315">
        <f>SUM(C34:E34)</f>
        <v>109607</v>
      </c>
      <c r="C34" s="316">
        <f>SUM(C36:C37)</f>
        <v>0</v>
      </c>
      <c r="D34" s="316">
        <f>SUM(D36:D37)</f>
        <v>0</v>
      </c>
      <c r="E34" s="316">
        <f>SUM(E36:E37)</f>
        <v>109607</v>
      </c>
      <c r="F34" s="316"/>
      <c r="G34" s="316"/>
      <c r="H34" s="316"/>
      <c r="I34" s="316"/>
    </row>
    <row r="35" spans="1:9" ht="12.75">
      <c r="A35" s="66"/>
      <c r="B35" s="30"/>
      <c r="C35" s="307"/>
      <c r="D35" s="307"/>
      <c r="E35" s="307"/>
      <c r="F35" s="307"/>
      <c r="G35" s="307"/>
      <c r="H35" s="307"/>
      <c r="I35" s="307"/>
    </row>
    <row r="36" spans="1:9" ht="12.75">
      <c r="A36" s="306" t="s">
        <v>476</v>
      </c>
      <c r="B36" s="30">
        <f aca="true" t="shared" si="3" ref="B36:B37">SUM(C36:E36)</f>
        <v>1591</v>
      </c>
      <c r="C36" s="307">
        <v>0</v>
      </c>
      <c r="D36" s="307">
        <v>0</v>
      </c>
      <c r="E36" s="307">
        <v>1591</v>
      </c>
      <c r="F36" s="307"/>
      <c r="G36" s="307"/>
      <c r="H36" s="307"/>
      <c r="I36" s="307"/>
    </row>
    <row r="37" spans="1:9" ht="12.75">
      <c r="A37" s="306" t="s">
        <v>477</v>
      </c>
      <c r="B37" s="30">
        <f t="shared" si="3"/>
        <v>108016</v>
      </c>
      <c r="C37" s="307">
        <v>0</v>
      </c>
      <c r="D37" s="307">
        <v>0</v>
      </c>
      <c r="E37" s="307">
        <v>108016</v>
      </c>
      <c r="F37" s="307"/>
      <c r="G37" s="307"/>
      <c r="H37" s="307"/>
      <c r="I37" s="307"/>
    </row>
    <row r="38" spans="1:9" ht="12.75">
      <c r="A38" s="306"/>
      <c r="B38" s="30"/>
      <c r="C38" s="307"/>
      <c r="D38" s="307"/>
      <c r="E38" s="307"/>
      <c r="F38" s="307"/>
      <c r="G38" s="307"/>
      <c r="H38" s="307"/>
      <c r="I38" s="307"/>
    </row>
    <row r="39" spans="1:9" s="317" customFormat="1" ht="12.75">
      <c r="A39" s="309" t="s">
        <v>478</v>
      </c>
      <c r="B39" s="315">
        <f>SUM(C39:E39)</f>
        <v>5564</v>
      </c>
      <c r="C39" s="316">
        <f>SUM(C41:C45)</f>
        <v>82</v>
      </c>
      <c r="D39" s="316">
        <f>SUM(D41:D45)</f>
        <v>72</v>
      </c>
      <c r="E39" s="316">
        <f>SUM(E41:E45)</f>
        <v>5410</v>
      </c>
      <c r="F39" s="316"/>
      <c r="G39" s="316"/>
      <c r="H39" s="316"/>
      <c r="I39" s="316"/>
    </row>
    <row r="40" spans="1:9" s="149" customFormat="1" ht="12.75">
      <c r="A40" s="306"/>
      <c r="B40" s="30"/>
      <c r="C40" s="313"/>
      <c r="D40" s="313"/>
      <c r="E40" s="313"/>
      <c r="F40" s="313"/>
      <c r="G40" s="313"/>
      <c r="H40" s="313"/>
      <c r="I40" s="313"/>
    </row>
    <row r="41" spans="1:9" s="149" customFormat="1" ht="12.75">
      <c r="A41" s="306" t="s">
        <v>479</v>
      </c>
      <c r="B41" s="30">
        <f aca="true" t="shared" si="4" ref="B41:B45">SUM(C41:E41)</f>
        <v>0</v>
      </c>
      <c r="C41" s="313">
        <v>0</v>
      </c>
      <c r="D41" s="313">
        <v>0</v>
      </c>
      <c r="E41" s="313">
        <v>0</v>
      </c>
      <c r="F41" s="313"/>
      <c r="G41" s="313"/>
      <c r="H41" s="313"/>
      <c r="I41" s="313"/>
    </row>
    <row r="42" spans="1:9" s="149" customFormat="1" ht="12.75">
      <c r="A42" s="306" t="s">
        <v>480</v>
      </c>
      <c r="B42" s="30">
        <f t="shared" si="4"/>
        <v>126</v>
      </c>
      <c r="C42" s="313">
        <v>51</v>
      </c>
      <c r="D42" s="313">
        <v>54</v>
      </c>
      <c r="E42" s="313">
        <v>21</v>
      </c>
      <c r="F42" s="313"/>
      <c r="G42" s="313"/>
      <c r="H42" s="313"/>
      <c r="I42" s="313"/>
    </row>
    <row r="43" spans="1:9" s="149" customFormat="1" ht="12.75">
      <c r="A43" s="306" t="s">
        <v>481</v>
      </c>
      <c r="B43" s="30">
        <f t="shared" si="4"/>
        <v>5438</v>
      </c>
      <c r="C43" s="313">
        <v>31</v>
      </c>
      <c r="D43" s="313">
        <v>18</v>
      </c>
      <c r="E43" s="313">
        <v>5389</v>
      </c>
      <c r="F43" s="313"/>
      <c r="G43" s="313"/>
      <c r="H43" s="313"/>
      <c r="I43" s="313"/>
    </row>
    <row r="44" spans="1:9" s="149" customFormat="1" ht="12.75">
      <c r="A44" s="306" t="s">
        <v>482</v>
      </c>
      <c r="B44" s="30">
        <f t="shared" si="4"/>
        <v>0</v>
      </c>
      <c r="C44" s="313">
        <v>0</v>
      </c>
      <c r="D44" s="313">
        <v>0</v>
      </c>
      <c r="E44" s="313">
        <v>0</v>
      </c>
      <c r="F44" s="313"/>
      <c r="G44" s="313"/>
      <c r="H44" s="313"/>
      <c r="I44" s="313"/>
    </row>
    <row r="45" spans="1:9" s="149" customFormat="1" ht="12.75">
      <c r="A45" s="306" t="s">
        <v>483</v>
      </c>
      <c r="B45" s="30">
        <f t="shared" si="4"/>
        <v>0</v>
      </c>
      <c r="C45" s="313">
        <v>0</v>
      </c>
      <c r="D45" s="313">
        <v>0</v>
      </c>
      <c r="E45" s="313">
        <v>0</v>
      </c>
      <c r="F45" s="313"/>
      <c r="G45" s="313"/>
      <c r="H45" s="313"/>
      <c r="I45" s="313"/>
    </row>
    <row r="46" spans="1:9" s="149" customFormat="1" ht="12.75">
      <c r="A46" s="306"/>
      <c r="B46" s="30"/>
      <c r="C46" s="313"/>
      <c r="D46" s="313"/>
      <c r="E46" s="313"/>
      <c r="F46" s="313"/>
      <c r="G46" s="313"/>
      <c r="H46" s="313"/>
      <c r="I46" s="313"/>
    </row>
    <row r="47" spans="1:9" s="317" customFormat="1" ht="12.75">
      <c r="A47" s="309" t="s">
        <v>484</v>
      </c>
      <c r="B47" s="315">
        <f>SUM(C47:E47)</f>
        <v>34861</v>
      </c>
      <c r="C47" s="316">
        <f>SUM(C49:C51)</f>
        <v>1152</v>
      </c>
      <c r="D47" s="316">
        <f>SUM(D49:D51)</f>
        <v>0</v>
      </c>
      <c r="E47" s="316">
        <f>SUM(E49:E51)</f>
        <v>33709</v>
      </c>
      <c r="F47" s="316"/>
      <c r="G47" s="316"/>
      <c r="H47" s="316"/>
      <c r="I47" s="316"/>
    </row>
    <row r="48" spans="1:9" s="149" customFormat="1" ht="12.75">
      <c r="A48" s="306"/>
      <c r="B48" s="30"/>
      <c r="C48" s="313"/>
      <c r="D48" s="313"/>
      <c r="E48" s="313"/>
      <c r="F48" s="313"/>
      <c r="G48" s="313"/>
      <c r="H48" s="313"/>
      <c r="I48" s="313"/>
    </row>
    <row r="49" spans="1:9" s="149" customFormat="1" ht="12.75">
      <c r="A49" s="306" t="s">
        <v>485</v>
      </c>
      <c r="B49" s="30">
        <f aca="true" t="shared" si="5" ref="B49:B51">SUM(C49:E49)</f>
        <v>31575</v>
      </c>
      <c r="C49" s="313">
        <v>1119</v>
      </c>
      <c r="D49" s="313">
        <v>0</v>
      </c>
      <c r="E49" s="313">
        <v>30456</v>
      </c>
      <c r="F49" s="313"/>
      <c r="G49" s="313"/>
      <c r="H49" s="313"/>
      <c r="I49" s="313"/>
    </row>
    <row r="50" spans="1:9" s="149" customFormat="1" ht="12.75">
      <c r="A50" s="306" t="s">
        <v>486</v>
      </c>
      <c r="B50" s="30">
        <f t="shared" si="5"/>
        <v>2688</v>
      </c>
      <c r="C50" s="313">
        <v>0</v>
      </c>
      <c r="D50" s="313">
        <v>0</v>
      </c>
      <c r="E50" s="313">
        <v>2688</v>
      </c>
      <c r="F50" s="313"/>
      <c r="G50" s="313"/>
      <c r="H50" s="313"/>
      <c r="I50" s="313"/>
    </row>
    <row r="51" spans="1:9" s="149" customFormat="1" ht="12.75">
      <c r="A51" s="306" t="s">
        <v>487</v>
      </c>
      <c r="B51" s="30">
        <f t="shared" si="5"/>
        <v>598</v>
      </c>
      <c r="C51" s="313">
        <v>33</v>
      </c>
      <c r="D51" s="313">
        <v>0</v>
      </c>
      <c r="E51" s="313">
        <v>565</v>
      </c>
      <c r="F51" s="313"/>
      <c r="G51" s="313"/>
      <c r="H51" s="313"/>
      <c r="I51" s="313"/>
    </row>
    <row r="52" spans="1:9" s="149" customFormat="1" ht="12.75">
      <c r="A52" s="306"/>
      <c r="B52" s="30"/>
      <c r="C52" s="313"/>
      <c r="D52" s="313"/>
      <c r="E52" s="313"/>
      <c r="F52" s="313"/>
      <c r="G52" s="313"/>
      <c r="H52" s="313"/>
      <c r="I52" s="313"/>
    </row>
    <row r="53" spans="1:9" s="317" customFormat="1" ht="12.75">
      <c r="A53" s="309" t="s">
        <v>488</v>
      </c>
      <c r="B53" s="315">
        <f>SUM(C53:E53)</f>
        <v>6037</v>
      </c>
      <c r="C53" s="316">
        <v>1642</v>
      </c>
      <c r="D53" s="316">
        <v>1099</v>
      </c>
      <c r="E53" s="316">
        <v>3296</v>
      </c>
      <c r="F53" s="316"/>
      <c r="G53" s="316"/>
      <c r="H53" s="316"/>
      <c r="I53" s="316"/>
    </row>
    <row r="54" spans="1:9" s="149" customFormat="1" ht="12.75">
      <c r="A54" s="306"/>
      <c r="B54" s="30"/>
      <c r="C54" s="313"/>
      <c r="D54" s="313"/>
      <c r="E54" s="313"/>
      <c r="F54" s="313"/>
      <c r="G54" s="313"/>
      <c r="H54" s="313"/>
      <c r="I54" s="313"/>
    </row>
    <row r="55" spans="1:9" s="317" customFormat="1" ht="12.75">
      <c r="A55" s="309" t="s">
        <v>489</v>
      </c>
      <c r="B55" s="315">
        <f>SUM(C55:E55)</f>
        <v>815</v>
      </c>
      <c r="C55" s="316">
        <v>195</v>
      </c>
      <c r="D55" s="316">
        <v>7</v>
      </c>
      <c r="E55" s="316">
        <v>613</v>
      </c>
      <c r="F55" s="316"/>
      <c r="G55" s="316"/>
      <c r="H55" s="316"/>
      <c r="I55" s="316"/>
    </row>
    <row r="56" spans="1:9" s="149" customFormat="1" ht="12.75">
      <c r="A56" s="306"/>
      <c r="B56" s="30"/>
      <c r="C56" s="313"/>
      <c r="D56" s="313"/>
      <c r="E56" s="313"/>
      <c r="F56" s="313"/>
      <c r="G56" s="313"/>
      <c r="H56" s="313"/>
      <c r="I56" s="313"/>
    </row>
    <row r="57" spans="1:9" ht="12.75">
      <c r="A57" s="68" t="s">
        <v>490</v>
      </c>
      <c r="B57" s="318">
        <f>B10+B34+B39+B47+B53+B55</f>
        <v>3458787</v>
      </c>
      <c r="C57" s="318">
        <f>C10+C34+C39+C47+C53+C55</f>
        <v>4238</v>
      </c>
      <c r="D57" s="318">
        <f>D10+D34+D39+D47+D53+D55</f>
        <v>3046</v>
      </c>
      <c r="E57" s="318">
        <f>E10+E34+E39+E47+E53+E55</f>
        <v>3451503</v>
      </c>
      <c r="F57" s="318">
        <f>F10+F34+F39+F47+F53+F55</f>
        <v>1867812</v>
      </c>
      <c r="G57" s="318">
        <f>G10+G34+G39+G47+G53+G55</f>
        <v>1174222</v>
      </c>
      <c r="H57" s="318">
        <f>H10+H34+H39+H47+H53+H55</f>
        <v>180218</v>
      </c>
      <c r="I57" s="318">
        <f>I10+I34+I39+I47+I53+I55</f>
        <v>66223</v>
      </c>
    </row>
    <row r="58" spans="1:9" ht="12.75">
      <c r="A58" s="68"/>
      <c r="B58" s="32"/>
      <c r="C58" s="318"/>
      <c r="D58" s="318"/>
      <c r="E58" s="318"/>
      <c r="F58" s="318"/>
      <c r="G58" s="318"/>
      <c r="H58" s="318"/>
      <c r="I58" s="318"/>
    </row>
    <row r="59" spans="1:9" ht="12.75">
      <c r="A59" s="309" t="s">
        <v>491</v>
      </c>
      <c r="B59" s="315">
        <f>SUM(C59:E59)</f>
        <v>3301298</v>
      </c>
      <c r="C59" s="316">
        <f>SUM(C61:C66)</f>
        <v>-55</v>
      </c>
      <c r="D59" s="316">
        <f>SUM(D61:D66)</f>
        <v>982</v>
      </c>
      <c r="E59" s="316">
        <f>SUM(E61:E66)</f>
        <v>3300371</v>
      </c>
      <c r="F59" s="316"/>
      <c r="G59" s="316"/>
      <c r="H59" s="316"/>
      <c r="I59" s="316"/>
    </row>
    <row r="60" spans="1:9" ht="12.75">
      <c r="A60" s="306"/>
      <c r="B60" s="30"/>
      <c r="C60" s="307"/>
      <c r="D60" s="307"/>
      <c r="E60" s="307"/>
      <c r="F60" s="307"/>
      <c r="G60" s="307"/>
      <c r="H60" s="307"/>
      <c r="I60" s="307"/>
    </row>
    <row r="61" spans="1:9" ht="12.75">
      <c r="A61" s="306" t="s">
        <v>492</v>
      </c>
      <c r="B61" s="30">
        <f aca="true" t="shared" si="6" ref="B61:B66">SUM(C61:E61)</f>
        <v>4096428</v>
      </c>
      <c r="C61" s="307">
        <v>7273</v>
      </c>
      <c r="D61" s="307">
        <v>1227</v>
      </c>
      <c r="E61" s="307">
        <v>4087928</v>
      </c>
      <c r="F61" s="307"/>
      <c r="G61" s="307"/>
      <c r="H61" s="307"/>
      <c r="I61" s="307"/>
    </row>
    <row r="62" spans="1:9" ht="12.75">
      <c r="A62" s="306" t="s">
        <v>493</v>
      </c>
      <c r="B62" s="30">
        <f t="shared" si="6"/>
        <v>-1768</v>
      </c>
      <c r="C62" s="307">
        <v>0</v>
      </c>
      <c r="D62" s="307">
        <v>0</v>
      </c>
      <c r="E62" s="307">
        <v>-1768</v>
      </c>
      <c r="F62" s="307"/>
      <c r="G62" s="307"/>
      <c r="H62" s="307"/>
      <c r="I62" s="307"/>
    </row>
    <row r="63" spans="1:9" ht="12.75">
      <c r="A63" s="306" t="s">
        <v>494</v>
      </c>
      <c r="B63" s="30">
        <f t="shared" si="6"/>
        <v>29503</v>
      </c>
      <c r="C63" s="307">
        <v>313</v>
      </c>
      <c r="D63" s="307">
        <v>55</v>
      </c>
      <c r="E63" s="307">
        <v>29135</v>
      </c>
      <c r="F63" s="307"/>
      <c r="G63" s="307"/>
      <c r="H63" s="307"/>
      <c r="I63" s="307"/>
    </row>
    <row r="64" spans="1:9" ht="12.75">
      <c r="A64" s="306" t="s">
        <v>495</v>
      </c>
      <c r="B64" s="30">
        <f t="shared" si="6"/>
        <v>-748714</v>
      </c>
      <c r="C64" s="313">
        <v>-5670</v>
      </c>
      <c r="D64" s="307">
        <v>-159</v>
      </c>
      <c r="E64" s="307">
        <v>-742885</v>
      </c>
      <c r="F64" s="307"/>
      <c r="G64" s="307"/>
      <c r="H64" s="307"/>
      <c r="I64" s="307"/>
    </row>
    <row r="65" spans="1:9" ht="12.75">
      <c r="A65" s="306" t="s">
        <v>496</v>
      </c>
      <c r="B65" s="30">
        <f t="shared" si="6"/>
        <v>0</v>
      </c>
      <c r="C65" s="307">
        <v>0</v>
      </c>
      <c r="D65" s="307">
        <v>0</v>
      </c>
      <c r="E65" s="307">
        <v>0</v>
      </c>
      <c r="F65" s="307"/>
      <c r="G65" s="307"/>
      <c r="H65" s="307"/>
      <c r="I65" s="307"/>
    </row>
    <row r="66" spans="1:9" ht="12.75">
      <c r="A66" s="306" t="s">
        <v>497</v>
      </c>
      <c r="B66" s="30">
        <f t="shared" si="6"/>
        <v>-74151</v>
      </c>
      <c r="C66" s="307">
        <v>-1971</v>
      </c>
      <c r="D66" s="307">
        <v>-141</v>
      </c>
      <c r="E66" s="307">
        <v>-72039</v>
      </c>
      <c r="F66" s="307"/>
      <c r="G66" s="307"/>
      <c r="H66" s="307"/>
      <c r="I66" s="307"/>
    </row>
    <row r="67" spans="1:9" ht="12.75">
      <c r="A67" s="306"/>
      <c r="B67" s="30"/>
      <c r="C67" s="307"/>
      <c r="D67" s="307"/>
      <c r="E67" s="307"/>
      <c r="F67" s="307"/>
      <c r="G67" s="307"/>
      <c r="H67" s="307"/>
      <c r="I67" s="307"/>
    </row>
    <row r="68" spans="1:9" s="317" customFormat="1" ht="12.75">
      <c r="A68" s="309" t="s">
        <v>498</v>
      </c>
      <c r="B68" s="315">
        <f>SUM(C68:E68)</f>
        <v>57271</v>
      </c>
      <c r="C68" s="316">
        <f>SUM(C70:C72)</f>
        <v>735</v>
      </c>
      <c r="D68" s="316">
        <f>SUM(D70:D72)</f>
        <v>35</v>
      </c>
      <c r="E68" s="316">
        <f>SUM(E70:E72)</f>
        <v>56501</v>
      </c>
      <c r="F68" s="316"/>
      <c r="G68" s="316"/>
      <c r="H68" s="316"/>
      <c r="I68" s="316"/>
    </row>
    <row r="69" spans="1:9" ht="12.75">
      <c r="A69" s="306"/>
      <c r="B69" s="30"/>
      <c r="C69" s="307"/>
      <c r="D69" s="307"/>
      <c r="E69" s="307"/>
      <c r="F69" s="307"/>
      <c r="G69" s="307"/>
      <c r="H69" s="307"/>
      <c r="I69" s="307"/>
    </row>
    <row r="70" spans="1:9" ht="12.75">
      <c r="A70" s="306" t="s">
        <v>499</v>
      </c>
      <c r="B70" s="30">
        <f aca="true" t="shared" si="7" ref="B70:B72">SUM(C70:E70)</f>
        <v>38925</v>
      </c>
      <c r="C70" s="307">
        <v>495</v>
      </c>
      <c r="D70" s="307">
        <v>9</v>
      </c>
      <c r="E70" s="307">
        <v>38421</v>
      </c>
      <c r="F70" s="307"/>
      <c r="G70" s="307"/>
      <c r="H70" s="307"/>
      <c r="I70" s="307"/>
    </row>
    <row r="71" spans="1:9" ht="12.75">
      <c r="A71" s="306" t="s">
        <v>500</v>
      </c>
      <c r="B71" s="30">
        <f t="shared" si="7"/>
        <v>7898</v>
      </c>
      <c r="C71" s="307">
        <v>240</v>
      </c>
      <c r="D71" s="307">
        <v>26</v>
      </c>
      <c r="E71" s="307">
        <v>7632</v>
      </c>
      <c r="F71" s="307"/>
      <c r="G71" s="307"/>
      <c r="H71" s="307"/>
      <c r="I71" s="307"/>
    </row>
    <row r="72" spans="1:9" ht="12.75">
      <c r="A72" s="306" t="s">
        <v>501</v>
      </c>
      <c r="B72" s="30">
        <f t="shared" si="7"/>
        <v>10448</v>
      </c>
      <c r="C72" s="307">
        <v>0</v>
      </c>
      <c r="D72" s="307">
        <v>0</v>
      </c>
      <c r="E72" s="307">
        <v>10448</v>
      </c>
      <c r="F72" s="307"/>
      <c r="G72" s="307"/>
      <c r="H72" s="307"/>
      <c r="I72" s="307"/>
    </row>
    <row r="73" spans="1:9" ht="12.75">
      <c r="A73" s="306"/>
      <c r="B73" s="30"/>
      <c r="C73" s="307"/>
      <c r="D73" s="307"/>
      <c r="E73" s="307"/>
      <c r="F73" s="307"/>
      <c r="G73" s="307"/>
      <c r="H73" s="307"/>
      <c r="I73" s="307"/>
    </row>
    <row r="74" spans="1:9" ht="12.75">
      <c r="A74" s="309" t="s">
        <v>502</v>
      </c>
      <c r="B74" s="315">
        <f>SUM(C74:E74)</f>
        <v>0</v>
      </c>
      <c r="C74" s="316">
        <v>0</v>
      </c>
      <c r="D74" s="316">
        <v>0</v>
      </c>
      <c r="E74" s="316">
        <v>0</v>
      </c>
      <c r="F74" s="316"/>
      <c r="G74" s="316"/>
      <c r="H74" s="316"/>
      <c r="I74" s="316"/>
    </row>
    <row r="75" spans="1:9" ht="12.75">
      <c r="A75" s="66"/>
      <c r="B75" s="30"/>
      <c r="C75" s="307"/>
      <c r="D75" s="307"/>
      <c r="E75" s="307"/>
      <c r="F75" s="307"/>
      <c r="G75" s="307"/>
      <c r="H75" s="307"/>
      <c r="I75" s="307"/>
    </row>
    <row r="76" spans="1:9" ht="12.75">
      <c r="A76" s="309" t="s">
        <v>503</v>
      </c>
      <c r="B76" s="315">
        <f>SUM(C76:E76)</f>
        <v>0</v>
      </c>
      <c r="C76" s="316">
        <v>0</v>
      </c>
      <c r="D76" s="316">
        <v>0</v>
      </c>
      <c r="E76" s="316">
        <v>0</v>
      </c>
      <c r="F76" s="316"/>
      <c r="G76" s="316"/>
      <c r="H76" s="316"/>
      <c r="I76" s="316"/>
    </row>
    <row r="77" spans="1:9" ht="12.75">
      <c r="A77" s="66"/>
      <c r="B77" s="30"/>
      <c r="C77" s="307"/>
      <c r="D77" s="307"/>
      <c r="E77" s="307"/>
      <c r="F77" s="307"/>
      <c r="G77" s="307"/>
      <c r="H77" s="307"/>
      <c r="I77" s="307"/>
    </row>
    <row r="78" spans="1:9" s="317" customFormat="1" ht="12.75">
      <c r="A78" s="309" t="s">
        <v>504</v>
      </c>
      <c r="B78" s="315">
        <f>SUM(C78:E78)</f>
        <v>100218</v>
      </c>
      <c r="C78" s="316">
        <v>3558</v>
      </c>
      <c r="D78" s="316">
        <v>2029</v>
      </c>
      <c r="E78" s="316">
        <v>94631</v>
      </c>
      <c r="F78" s="316"/>
      <c r="G78" s="316"/>
      <c r="H78" s="316"/>
      <c r="I78" s="316"/>
    </row>
    <row r="79" spans="1:9" ht="12.75">
      <c r="A79" s="66"/>
      <c r="B79" s="30"/>
      <c r="C79" s="307"/>
      <c r="D79" s="307"/>
      <c r="E79" s="307"/>
      <c r="F79" s="307"/>
      <c r="G79" s="307"/>
      <c r="H79" s="307"/>
      <c r="I79" s="307"/>
    </row>
    <row r="80" spans="1:9" ht="12.75">
      <c r="A80" s="68" t="s">
        <v>505</v>
      </c>
      <c r="B80" s="318">
        <f>B59+B68+B74+B76+B78</f>
        <v>3458787</v>
      </c>
      <c r="C80" s="318">
        <f>C59+C68+C74+C76+C78</f>
        <v>4238</v>
      </c>
      <c r="D80" s="318">
        <f>D59+D68+D74+D76+D78</f>
        <v>3046</v>
      </c>
      <c r="E80" s="318">
        <f>E59+E68+E74+E76+E78</f>
        <v>3451503</v>
      </c>
      <c r="F80" s="318"/>
      <c r="G80" s="318"/>
      <c r="H80" s="318"/>
      <c r="I80" s="318"/>
    </row>
    <row r="82" spans="1:2" ht="38.25">
      <c r="A82" s="170" t="s">
        <v>506</v>
      </c>
      <c r="B82" s="11" t="s">
        <v>507</v>
      </c>
    </row>
    <row r="83" spans="1:2" ht="12.75">
      <c r="A83" s="56"/>
      <c r="B83" s="56"/>
    </row>
    <row r="84" spans="1:2" ht="12.75">
      <c r="A84" s="306" t="s">
        <v>508</v>
      </c>
      <c r="B84" s="11" t="s">
        <v>507</v>
      </c>
    </row>
  </sheetData>
  <sheetProtection selectLockedCells="1" selectUnlockedCells="1"/>
  <mergeCells count="8">
    <mergeCell ref="A3:I3"/>
    <mergeCell ref="A4:I4"/>
    <mergeCell ref="A5:I5"/>
    <mergeCell ref="A8:A9"/>
    <mergeCell ref="B8:B9"/>
    <mergeCell ref="C8:E8"/>
    <mergeCell ref="F8:H8"/>
    <mergeCell ref="I8:I9"/>
  </mergeCells>
  <printOptions/>
  <pageMargins left="0.39375" right="0.39375" top="0.39375" bottom="0.39375" header="0.5118055555555555" footer="0.5118055555555555"/>
  <pageSetup horizontalDpi="300" verticalDpi="300" orientation="portrait" paperSize="9" scale="7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A3" sqref="A3"/>
    </sheetView>
  </sheetViews>
  <sheetFormatPr defaultColWidth="9.140625" defaultRowHeight="12.75"/>
  <cols>
    <col min="1" max="1" width="47.28125" style="0" customWidth="1"/>
    <col min="2" max="2" width="10.28125" style="0" customWidth="1"/>
    <col min="3" max="3" width="11.28125" style="0" customWidth="1"/>
  </cols>
  <sheetData>
    <row r="1" ht="12.75">
      <c r="E1" s="1" t="s">
        <v>509</v>
      </c>
    </row>
    <row r="3" spans="1:5" ht="14.25">
      <c r="A3" s="2" t="s">
        <v>1</v>
      </c>
      <c r="B3" s="2"/>
      <c r="C3" s="2"/>
      <c r="D3" s="2"/>
      <c r="E3" s="2"/>
    </row>
    <row r="4" spans="1:5" ht="12.75">
      <c r="A4" s="2" t="s">
        <v>432</v>
      </c>
      <c r="B4" s="2"/>
      <c r="C4" s="2"/>
      <c r="D4" s="2"/>
      <c r="E4" s="2"/>
    </row>
    <row r="5" spans="1:5" ht="12.75">
      <c r="A5" s="2" t="s">
        <v>510</v>
      </c>
      <c r="B5" s="2"/>
      <c r="C5" s="2"/>
      <c r="D5" s="2"/>
      <c r="E5" s="2"/>
    </row>
    <row r="6" spans="1:5" ht="12.75">
      <c r="A6" s="2" t="s">
        <v>452</v>
      </c>
      <c r="B6" s="2"/>
      <c r="C6" s="2"/>
      <c r="D6" s="2"/>
      <c r="E6" s="2"/>
    </row>
    <row r="8" ht="12.75">
      <c r="C8" s="1" t="s">
        <v>366</v>
      </c>
    </row>
    <row r="9" spans="1:3" ht="25.5">
      <c r="A9" s="11" t="s">
        <v>12</v>
      </c>
      <c r="B9" s="11" t="s">
        <v>511</v>
      </c>
      <c r="C9" s="64" t="s">
        <v>512</v>
      </c>
    </row>
    <row r="10" spans="1:3" ht="12.75">
      <c r="A10" s="66"/>
      <c r="B10" s="21"/>
      <c r="C10" s="21"/>
    </row>
    <row r="11" spans="1:3" ht="12.75">
      <c r="A11" s="306" t="s">
        <v>513</v>
      </c>
      <c r="B11" s="21">
        <f>B12+B15+B18</f>
        <v>41295</v>
      </c>
      <c r="C11" s="21">
        <f>C12+C15+C18</f>
        <v>0</v>
      </c>
    </row>
    <row r="12" spans="1:3" ht="12.75">
      <c r="A12" s="306" t="s">
        <v>514</v>
      </c>
      <c r="B12" s="21">
        <f>SUM(B13:B14)</f>
        <v>0</v>
      </c>
      <c r="C12" s="21">
        <f>SUM(C13:C14)</f>
        <v>0</v>
      </c>
    </row>
    <row r="13" spans="1:3" ht="12.75">
      <c r="A13" s="306" t="s">
        <v>515</v>
      </c>
      <c r="B13" s="21">
        <v>0</v>
      </c>
      <c r="C13" s="21">
        <v>0</v>
      </c>
    </row>
    <row r="14" spans="1:3" ht="12.75">
      <c r="A14" s="306" t="s">
        <v>516</v>
      </c>
      <c r="B14" s="21">
        <v>0</v>
      </c>
      <c r="C14" s="21">
        <v>0</v>
      </c>
    </row>
    <row r="15" spans="1:3" ht="12.75">
      <c r="A15" s="306" t="s">
        <v>517</v>
      </c>
      <c r="B15" s="21">
        <f>SUM(B16:B17)</f>
        <v>41295</v>
      </c>
      <c r="C15" s="21">
        <f>SUM(C16:C17)</f>
        <v>0</v>
      </c>
    </row>
    <row r="16" spans="1:3" ht="12.75">
      <c r="A16" s="306" t="s">
        <v>515</v>
      </c>
      <c r="B16" s="21">
        <v>41295</v>
      </c>
      <c r="C16" s="21">
        <v>0</v>
      </c>
    </row>
    <row r="17" spans="1:3" ht="12.75">
      <c r="A17" s="306" t="s">
        <v>516</v>
      </c>
      <c r="B17" s="21">
        <v>0</v>
      </c>
      <c r="C17" s="21">
        <v>0</v>
      </c>
    </row>
    <row r="18" spans="1:3" ht="12.75">
      <c r="A18" s="306" t="s">
        <v>518</v>
      </c>
      <c r="B18" s="21">
        <v>0</v>
      </c>
      <c r="C18" s="21">
        <v>0</v>
      </c>
    </row>
    <row r="19" spans="1:3" ht="12.75">
      <c r="A19" s="66"/>
      <c r="B19" s="21"/>
      <c r="C19" s="21"/>
    </row>
    <row r="20" spans="1:3" ht="12.75">
      <c r="A20" s="306" t="s">
        <v>519</v>
      </c>
      <c r="B20" s="21">
        <f>SUM(B21:B22)</f>
        <v>0</v>
      </c>
      <c r="C20" s="21">
        <f>SUM(C21:C22)</f>
        <v>0</v>
      </c>
    </row>
    <row r="21" spans="1:3" ht="12.75">
      <c r="A21" s="306" t="s">
        <v>520</v>
      </c>
      <c r="B21" s="21">
        <v>0</v>
      </c>
      <c r="C21" s="21">
        <v>0</v>
      </c>
    </row>
    <row r="22" spans="1:3" ht="12.75">
      <c r="A22" s="306" t="s">
        <v>521</v>
      </c>
      <c r="B22" s="21">
        <v>0</v>
      </c>
      <c r="C22" s="21">
        <v>0</v>
      </c>
    </row>
    <row r="23" spans="1:3" ht="12.75">
      <c r="A23" s="66"/>
      <c r="B23" s="21"/>
      <c r="C23" s="21"/>
    </row>
    <row r="24" spans="1:3" ht="12.75">
      <c r="A24" s="68" t="s">
        <v>522</v>
      </c>
      <c r="B24" s="13">
        <f>B11+B20</f>
        <v>41295</v>
      </c>
      <c r="C24" s="13">
        <f>C11+C20</f>
        <v>0</v>
      </c>
    </row>
  </sheetData>
  <sheetProtection selectLockedCells="1" selectUnlockedCells="1"/>
  <mergeCells count="4">
    <mergeCell ref="A3:E3"/>
    <mergeCell ref="A4:E4"/>
    <mergeCell ref="A5:E5"/>
    <mergeCell ref="A6:E6"/>
  </mergeCells>
  <printOptions/>
  <pageMargins left="0.5902777777777778" right="0.39375" top="0.39375" bottom="0.393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A3" sqref="A3"/>
    </sheetView>
  </sheetViews>
  <sheetFormatPr defaultColWidth="9.140625" defaultRowHeight="12.75"/>
  <cols>
    <col min="1" max="1" width="10.140625" style="0" customWidth="1"/>
    <col min="2" max="2" width="10.8515625" style="0" customWidth="1"/>
    <col min="5" max="6" width="17.57421875" style="0" customWidth="1"/>
    <col min="7" max="9" width="10.57421875" style="0" customWidth="1"/>
  </cols>
  <sheetData>
    <row r="1" spans="9:12" ht="12.75">
      <c r="I1" s="1"/>
      <c r="J1" s="1" t="s">
        <v>76</v>
      </c>
      <c r="K1" s="1"/>
      <c r="L1" s="1"/>
    </row>
    <row r="3" spans="1:10" ht="12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4" spans="1:12" ht="12.7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49"/>
      <c r="L4" s="49"/>
    </row>
    <row r="5" spans="1:12" ht="12.75">
      <c r="A5" s="2" t="s">
        <v>77</v>
      </c>
      <c r="B5" s="2"/>
      <c r="C5" s="2"/>
      <c r="D5" s="2"/>
      <c r="E5" s="2"/>
      <c r="F5" s="2"/>
      <c r="G5" s="2"/>
      <c r="H5" s="2"/>
      <c r="I5" s="2"/>
      <c r="J5" s="2"/>
      <c r="K5" s="49"/>
      <c r="L5" s="49"/>
    </row>
    <row r="6" spans="1:12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9" ht="12.75">
      <c r="A7" s="8"/>
      <c r="B7" s="8"/>
      <c r="C7" s="8"/>
      <c r="D7" s="8"/>
      <c r="E7" s="8"/>
      <c r="F7" s="8"/>
      <c r="I7" s="1" t="s">
        <v>11</v>
      </c>
    </row>
    <row r="8" spans="1:10" ht="25.5">
      <c r="A8" s="50" t="s">
        <v>12</v>
      </c>
      <c r="B8" s="50"/>
      <c r="C8" s="50"/>
      <c r="D8" s="50"/>
      <c r="E8" s="50"/>
      <c r="F8" s="51"/>
      <c r="G8" s="10" t="s">
        <v>13</v>
      </c>
      <c r="H8" s="10" t="s">
        <v>14</v>
      </c>
      <c r="I8" s="11" t="s">
        <v>15</v>
      </c>
      <c r="J8" s="10" t="s">
        <v>16</v>
      </c>
    </row>
    <row r="9" spans="1:10" ht="12.75">
      <c r="A9" s="52" t="s">
        <v>78</v>
      </c>
      <c r="B9" s="53"/>
      <c r="C9" s="53"/>
      <c r="D9" s="53"/>
      <c r="E9" s="53"/>
      <c r="F9" s="53"/>
      <c r="G9" s="13">
        <f>SUM(G10:G14)</f>
        <v>461173</v>
      </c>
      <c r="H9" s="13">
        <f>SUM(H10:H14)</f>
        <v>493289</v>
      </c>
      <c r="I9" s="13">
        <f>SUM(I10:I14)</f>
        <v>439947</v>
      </c>
      <c r="J9" s="54">
        <f aca="true" t="shared" si="0" ref="J9:J22">I9/H9*100</f>
        <v>89.1864606751823</v>
      </c>
    </row>
    <row r="10" spans="1:10" ht="12.75">
      <c r="A10" s="17"/>
      <c r="B10" s="55" t="s">
        <v>79</v>
      </c>
      <c r="C10" s="56"/>
      <c r="D10" s="53"/>
      <c r="E10" s="53"/>
      <c r="F10" s="53"/>
      <c r="G10" s="21">
        <v>129840</v>
      </c>
      <c r="H10" s="21">
        <v>135883</v>
      </c>
      <c r="I10" s="21">
        <v>129595</v>
      </c>
      <c r="J10" s="57">
        <f t="shared" si="0"/>
        <v>95.37248956823149</v>
      </c>
    </row>
    <row r="11" spans="1:10" ht="12.75">
      <c r="A11" s="17"/>
      <c r="B11" s="55" t="s">
        <v>80</v>
      </c>
      <c r="C11" s="53"/>
      <c r="D11" s="53"/>
      <c r="E11" s="53"/>
      <c r="F11" s="53"/>
      <c r="G11" s="21">
        <v>34626</v>
      </c>
      <c r="H11" s="21">
        <v>33638</v>
      </c>
      <c r="I11" s="21">
        <v>32095</v>
      </c>
      <c r="J11" s="57">
        <f t="shared" si="0"/>
        <v>95.41292585766098</v>
      </c>
    </row>
    <row r="12" spans="1:10" ht="12.75">
      <c r="A12" s="17"/>
      <c r="B12" s="55" t="s">
        <v>81</v>
      </c>
      <c r="C12" s="53"/>
      <c r="D12" s="53"/>
      <c r="E12" s="53"/>
      <c r="F12" s="53"/>
      <c r="G12" s="21">
        <v>204017</v>
      </c>
      <c r="H12" s="21">
        <v>206866</v>
      </c>
      <c r="I12" s="21">
        <v>180627</v>
      </c>
      <c r="J12" s="57">
        <f t="shared" si="0"/>
        <v>87.3159436543463</v>
      </c>
    </row>
    <row r="13" spans="1:10" ht="12.75">
      <c r="A13" s="17"/>
      <c r="B13" s="55" t="s">
        <v>82</v>
      </c>
      <c r="C13" s="53"/>
      <c r="D13" s="53"/>
      <c r="E13" s="53"/>
      <c r="F13" s="53"/>
      <c r="G13" s="21">
        <v>15116</v>
      </c>
      <c r="H13" s="21">
        <v>17517</v>
      </c>
      <c r="I13" s="21">
        <v>14301</v>
      </c>
      <c r="J13" s="57">
        <f t="shared" si="0"/>
        <v>81.64069189929782</v>
      </c>
    </row>
    <row r="14" spans="1:10" ht="12.75">
      <c r="A14" s="17"/>
      <c r="B14" s="55" t="s">
        <v>83</v>
      </c>
      <c r="C14" s="53"/>
      <c r="D14" s="53"/>
      <c r="E14" s="53"/>
      <c r="F14" s="53"/>
      <c r="G14" s="21">
        <v>77574</v>
      </c>
      <c r="H14" s="21">
        <v>99385</v>
      </c>
      <c r="I14" s="21">
        <v>83329</v>
      </c>
      <c r="J14" s="57">
        <f t="shared" si="0"/>
        <v>83.84464456406903</v>
      </c>
    </row>
    <row r="15" spans="1:10" ht="12.75">
      <c r="A15" s="58" t="s">
        <v>84</v>
      </c>
      <c r="B15" s="53"/>
      <c r="C15" s="53"/>
      <c r="D15" s="53"/>
      <c r="E15" s="53"/>
      <c r="F15" s="53"/>
      <c r="G15" s="13">
        <f>SUM(G16:G18)</f>
        <v>241140</v>
      </c>
      <c r="H15" s="13">
        <f>SUM(H16:H18)</f>
        <v>292029</v>
      </c>
      <c r="I15" s="13">
        <f>SUM(I16:I18)</f>
        <v>185677</v>
      </c>
      <c r="J15" s="54">
        <f t="shared" si="0"/>
        <v>63.58169907783131</v>
      </c>
    </row>
    <row r="16" spans="1:10" ht="12.75">
      <c r="A16" s="17"/>
      <c r="B16" s="55" t="s">
        <v>85</v>
      </c>
      <c r="C16" s="53"/>
      <c r="D16" s="53"/>
      <c r="E16" s="53"/>
      <c r="F16" s="53"/>
      <c r="G16" s="21">
        <v>187074</v>
      </c>
      <c r="H16" s="21">
        <v>196424</v>
      </c>
      <c r="I16" s="21">
        <v>142667</v>
      </c>
      <c r="J16" s="57">
        <f t="shared" si="0"/>
        <v>72.63216307579522</v>
      </c>
    </row>
    <row r="17" spans="1:10" ht="12.75">
      <c r="A17" s="17"/>
      <c r="B17" s="55" t="s">
        <v>86</v>
      </c>
      <c r="C17" s="53"/>
      <c r="D17" s="53"/>
      <c r="E17" s="53"/>
      <c r="F17" s="53"/>
      <c r="G17" s="21">
        <v>45251</v>
      </c>
      <c r="H17" s="21">
        <v>86790</v>
      </c>
      <c r="I17" s="21">
        <v>34969</v>
      </c>
      <c r="J17" s="57">
        <f t="shared" si="0"/>
        <v>40.29150823827629</v>
      </c>
    </row>
    <row r="18" spans="1:10" ht="12.75">
      <c r="A18" s="17"/>
      <c r="B18" s="55" t="s">
        <v>87</v>
      </c>
      <c r="C18" s="56"/>
      <c r="D18" s="56"/>
      <c r="E18" s="56"/>
      <c r="F18" s="56"/>
      <c r="G18" s="21">
        <v>8815</v>
      </c>
      <c r="H18" s="21">
        <v>8815</v>
      </c>
      <c r="I18" s="21">
        <v>8041</v>
      </c>
      <c r="J18" s="57">
        <f t="shared" si="0"/>
        <v>91.21951219512195</v>
      </c>
    </row>
    <row r="19" spans="1:10" ht="12.75">
      <c r="A19" s="58" t="s">
        <v>88</v>
      </c>
      <c r="B19" s="56"/>
      <c r="C19" s="56"/>
      <c r="D19" s="56"/>
      <c r="E19" s="56"/>
      <c r="F19" s="56"/>
      <c r="G19" s="13">
        <f>G9+G15</f>
        <v>702313</v>
      </c>
      <c r="H19" s="13">
        <f>H9+H15</f>
        <v>785318</v>
      </c>
      <c r="I19" s="13">
        <f>I9+I15</f>
        <v>625624</v>
      </c>
      <c r="J19" s="54">
        <f t="shared" si="0"/>
        <v>79.66505288303591</v>
      </c>
    </row>
    <row r="20" spans="1:10" ht="12.75">
      <c r="A20" s="58" t="s">
        <v>89</v>
      </c>
      <c r="B20" s="56"/>
      <c r="C20" s="56"/>
      <c r="D20" s="56"/>
      <c r="E20" s="56"/>
      <c r="F20" s="56"/>
      <c r="G20" s="13"/>
      <c r="H20" s="13">
        <f>H21+H25</f>
        <v>11297</v>
      </c>
      <c r="I20" s="13">
        <f>I21+I25</f>
        <v>11297</v>
      </c>
      <c r="J20" s="54">
        <f t="shared" si="0"/>
        <v>100</v>
      </c>
    </row>
    <row r="21" spans="1:10" ht="12.75">
      <c r="A21" s="59"/>
      <c r="B21" s="55" t="s">
        <v>90</v>
      </c>
      <c r="C21" s="56"/>
      <c r="D21" s="56"/>
      <c r="E21" s="56"/>
      <c r="F21" s="56"/>
      <c r="G21" s="13"/>
      <c r="H21" s="20">
        <f>SUM(H22:H24)</f>
        <v>11297</v>
      </c>
      <c r="I21" s="20">
        <f>SUM(I22:I24)</f>
        <v>11297</v>
      </c>
      <c r="J21" s="57">
        <f t="shared" si="0"/>
        <v>100</v>
      </c>
    </row>
    <row r="22" spans="1:10" ht="12.75">
      <c r="A22" s="60"/>
      <c r="B22" s="25"/>
      <c r="C22" s="53" t="s">
        <v>91</v>
      </c>
      <c r="D22" s="56"/>
      <c r="E22" s="56"/>
      <c r="F22" s="56"/>
      <c r="G22" s="13"/>
      <c r="H22" s="20">
        <v>11297</v>
      </c>
      <c r="I22" s="20">
        <v>11297</v>
      </c>
      <c r="J22" s="57">
        <f t="shared" si="0"/>
        <v>100</v>
      </c>
    </row>
    <row r="23" spans="1:10" ht="12.75">
      <c r="A23" s="60"/>
      <c r="B23" s="27"/>
      <c r="C23" s="53" t="s">
        <v>92</v>
      </c>
      <c r="D23" s="56"/>
      <c r="E23" s="56"/>
      <c r="F23" s="56"/>
      <c r="G23" s="13"/>
      <c r="H23" s="13"/>
      <c r="I23" s="13"/>
      <c r="J23" s="54"/>
    </row>
    <row r="24" spans="1:10" ht="12.75">
      <c r="A24" s="60"/>
      <c r="B24" s="31"/>
      <c r="C24" s="53" t="s">
        <v>93</v>
      </c>
      <c r="D24" s="56"/>
      <c r="E24" s="56"/>
      <c r="F24" s="56"/>
      <c r="G24" s="13"/>
      <c r="H24" s="13"/>
      <c r="I24" s="13"/>
      <c r="J24" s="54"/>
    </row>
    <row r="25" spans="1:10" ht="12.75">
      <c r="A25" s="60"/>
      <c r="B25" s="55" t="s">
        <v>94</v>
      </c>
      <c r="C25" s="56"/>
      <c r="D25" s="56"/>
      <c r="E25" s="56"/>
      <c r="F25" s="56"/>
      <c r="G25" s="13"/>
      <c r="H25" s="13"/>
      <c r="I25" s="13"/>
      <c r="J25" s="54"/>
    </row>
    <row r="26" spans="1:10" ht="12.75">
      <c r="A26" s="60"/>
      <c r="B26" s="61"/>
      <c r="C26" s="55" t="s">
        <v>91</v>
      </c>
      <c r="D26" s="56"/>
      <c r="E26" s="56"/>
      <c r="F26" s="56"/>
      <c r="G26" s="13"/>
      <c r="H26" s="13"/>
      <c r="I26" s="13"/>
      <c r="J26" s="54"/>
    </row>
    <row r="27" spans="1:10" ht="12.75">
      <c r="A27" s="60"/>
      <c r="B27" s="4"/>
      <c r="C27" s="55" t="s">
        <v>92</v>
      </c>
      <c r="D27" s="56"/>
      <c r="E27" s="56"/>
      <c r="F27" s="56"/>
      <c r="G27" s="13"/>
      <c r="H27" s="13"/>
      <c r="I27" s="13"/>
      <c r="J27" s="54"/>
    </row>
    <row r="28" spans="1:10" ht="12.75">
      <c r="A28" s="60"/>
      <c r="B28" s="4"/>
      <c r="C28" s="55" t="s">
        <v>93</v>
      </c>
      <c r="D28" s="56"/>
      <c r="E28" s="56"/>
      <c r="F28" s="56"/>
      <c r="G28" s="13"/>
      <c r="H28" s="13"/>
      <c r="I28" s="13"/>
      <c r="J28" s="54"/>
    </row>
    <row r="29" spans="1:10" ht="12.75">
      <c r="A29" s="58" t="s">
        <v>95</v>
      </c>
      <c r="B29" s="56"/>
      <c r="C29" s="56"/>
      <c r="D29" s="56"/>
      <c r="E29" s="56"/>
      <c r="F29" s="56"/>
      <c r="G29" s="13">
        <f>G9+G15+G20</f>
        <v>702313</v>
      </c>
      <c r="H29" s="13">
        <f>H9+H15+H20</f>
        <v>796615</v>
      </c>
      <c r="I29" s="13">
        <f>I9+I15+I20</f>
        <v>636921</v>
      </c>
      <c r="J29" s="54">
        <f>I29/H29*100</f>
        <v>79.9534279419795</v>
      </c>
    </row>
  </sheetData>
  <sheetProtection selectLockedCells="1" selectUnlockedCells="1"/>
  <mergeCells count="4">
    <mergeCell ref="A3:J3"/>
    <mergeCell ref="A4:J4"/>
    <mergeCell ref="A5:J5"/>
    <mergeCell ref="A8:E8"/>
  </mergeCells>
  <printOptions horizontalCentered="1"/>
  <pageMargins left="0.5902777777777778" right="0.5902777777777778" top="0.39375" bottom="0.39375" header="0.5118055555555555" footer="0.5118055555555555"/>
  <pageSetup horizontalDpi="300" verticalDpi="300" orientation="portrait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W86"/>
  <sheetViews>
    <sheetView workbookViewId="0" topLeftCell="A1">
      <selection activeCell="A3" sqref="A3"/>
    </sheetView>
  </sheetViews>
  <sheetFormatPr defaultColWidth="9.140625" defaultRowHeight="12.75"/>
  <cols>
    <col min="8" max="8" width="17.57421875" style="0" customWidth="1"/>
    <col min="9" max="20" width="10.57421875" style="0" customWidth="1"/>
  </cols>
  <sheetData>
    <row r="1" ht="12.75">
      <c r="T1" s="1" t="s">
        <v>96</v>
      </c>
    </row>
    <row r="3" spans="1:20" ht="12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2.75">
      <c r="A4" s="2" t="s">
        <v>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75">
      <c r="A5" s="2" t="s">
        <v>10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2.75">
      <c r="A6" s="2" t="s">
        <v>97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8" spans="11:20" ht="12.75">
      <c r="K8" s="1"/>
      <c r="Q8" s="1"/>
      <c r="T8" s="1" t="s">
        <v>11</v>
      </c>
    </row>
    <row r="9" spans="1:20" ht="12.75">
      <c r="A9" s="9" t="s">
        <v>12</v>
      </c>
      <c r="B9" s="9"/>
      <c r="C9" s="9"/>
      <c r="D9" s="9"/>
      <c r="E9" s="9"/>
      <c r="F9" s="9"/>
      <c r="G9" s="9"/>
      <c r="H9" s="9"/>
      <c r="I9" s="62" t="s">
        <v>13</v>
      </c>
      <c r="J9" s="62"/>
      <c r="K9" s="62"/>
      <c r="L9" s="62" t="s">
        <v>14</v>
      </c>
      <c r="M9" s="62"/>
      <c r="N9" s="62"/>
      <c r="O9" s="62" t="s">
        <v>15</v>
      </c>
      <c r="P9" s="62"/>
      <c r="Q9" s="62"/>
      <c r="R9" s="62" t="s">
        <v>16</v>
      </c>
      <c r="S9" s="62"/>
      <c r="T9" s="62"/>
    </row>
    <row r="10" spans="1:20" ht="38.25">
      <c r="A10" s="9"/>
      <c r="B10" s="9"/>
      <c r="C10" s="9"/>
      <c r="D10" s="9"/>
      <c r="E10" s="9"/>
      <c r="F10" s="9"/>
      <c r="G10" s="9"/>
      <c r="H10" s="9"/>
      <c r="I10" s="63" t="s">
        <v>98</v>
      </c>
      <c r="J10" s="64" t="s">
        <v>99</v>
      </c>
      <c r="K10" s="64" t="s">
        <v>100</v>
      </c>
      <c r="L10" s="63" t="s">
        <v>98</v>
      </c>
      <c r="M10" s="64" t="s">
        <v>99</v>
      </c>
      <c r="N10" s="64" t="s">
        <v>100</v>
      </c>
      <c r="O10" s="63" t="s">
        <v>98</v>
      </c>
      <c r="P10" s="64" t="s">
        <v>99</v>
      </c>
      <c r="Q10" s="64" t="s">
        <v>100</v>
      </c>
      <c r="R10" s="63" t="s">
        <v>98</v>
      </c>
      <c r="S10" s="64" t="s">
        <v>99</v>
      </c>
      <c r="T10" s="64" t="s">
        <v>100</v>
      </c>
    </row>
    <row r="11" spans="1:23" ht="12.75">
      <c r="A11" s="12" t="s">
        <v>17</v>
      </c>
      <c r="B11" s="12"/>
      <c r="C11" s="12"/>
      <c r="D11" s="12"/>
      <c r="E11" s="12"/>
      <c r="F11" s="12"/>
      <c r="G11" s="12"/>
      <c r="H11" s="12"/>
      <c r="I11" s="13">
        <f>I12+I19+I26+I37</f>
        <v>434285</v>
      </c>
      <c r="J11" s="13">
        <f>J12+J19+J26+J37</f>
        <v>21132</v>
      </c>
      <c r="K11" s="13">
        <f>K12+K19+K26+K37</f>
        <v>29893</v>
      </c>
      <c r="L11" s="13">
        <f>L12+L19+L26+L37</f>
        <v>464048</v>
      </c>
      <c r="M11" s="13">
        <f>M12+M19+M26+M37</f>
        <v>21221</v>
      </c>
      <c r="N11" s="13">
        <f>N12+N19+N26+N37</f>
        <v>33038</v>
      </c>
      <c r="O11" s="13">
        <f>O12+O19+O26+O37</f>
        <v>461639</v>
      </c>
      <c r="P11" s="13">
        <f>P12+P19+P26+P37</f>
        <v>17972</v>
      </c>
      <c r="Q11" s="13">
        <f>Q12+Q19+Q26+Q37</f>
        <v>32834</v>
      </c>
      <c r="R11" s="13">
        <f aca="true" t="shared" si="0" ref="R11:R13">O11/L11*100</f>
        <v>99.48087266834466</v>
      </c>
      <c r="S11" s="13">
        <f aca="true" t="shared" si="1" ref="S11:S12">P11/M11*100</f>
        <v>84.68969417086848</v>
      </c>
      <c r="T11" s="13">
        <f aca="true" t="shared" si="2" ref="T11:T13">Q11/N11*100</f>
        <v>99.38252920878988</v>
      </c>
      <c r="U11" s="65"/>
      <c r="V11" s="65"/>
      <c r="W11" s="65"/>
    </row>
    <row r="12" spans="1:23" ht="12.75">
      <c r="A12" s="14"/>
      <c r="B12" s="15" t="s">
        <v>18</v>
      </c>
      <c r="C12" s="15"/>
      <c r="D12" s="15"/>
      <c r="E12" s="15"/>
      <c r="F12" s="15"/>
      <c r="G12" s="15"/>
      <c r="H12" s="15"/>
      <c r="I12" s="16">
        <f>SUM(I13:I18)</f>
        <v>136138</v>
      </c>
      <c r="J12" s="16">
        <f>SUM(J13:J18)</f>
        <v>11238</v>
      </c>
      <c r="K12" s="16">
        <f>SUM(K13:K18)</f>
        <v>29678</v>
      </c>
      <c r="L12" s="16">
        <f>SUM(L13:L18)</f>
        <v>164931</v>
      </c>
      <c r="M12" s="16">
        <f>SUM(M13:M18)</f>
        <v>11238</v>
      </c>
      <c r="N12" s="16">
        <f>SUM(N13:N18)</f>
        <v>32646</v>
      </c>
      <c r="O12" s="16">
        <f>SUM(O13:O18)</f>
        <v>164152</v>
      </c>
      <c r="P12" s="16">
        <f>SUM(P13:P18)</f>
        <v>9426</v>
      </c>
      <c r="Q12" s="16">
        <f>SUM(Q13:Q18)</f>
        <v>32614</v>
      </c>
      <c r="R12" s="16">
        <f t="shared" si="0"/>
        <v>99.52768127277467</v>
      </c>
      <c r="S12" s="16">
        <f t="shared" si="1"/>
        <v>83.87613454351307</v>
      </c>
      <c r="T12" s="16">
        <f t="shared" si="2"/>
        <v>99.90197880291613</v>
      </c>
      <c r="U12" s="65"/>
      <c r="V12" s="65"/>
      <c r="W12" s="65"/>
    </row>
    <row r="13" spans="1:23" ht="12.75">
      <c r="A13" s="17"/>
      <c r="B13" s="18"/>
      <c r="C13" s="19" t="s">
        <v>19</v>
      </c>
      <c r="D13" s="19"/>
      <c r="E13" s="19"/>
      <c r="F13" s="19"/>
      <c r="G13" s="19"/>
      <c r="H13" s="19"/>
      <c r="I13" s="20">
        <f>'6. PMH'!I14+'7. Óvoda'!I14+'8. Önkormányzat'!I13</f>
        <v>118341</v>
      </c>
      <c r="J13" s="20"/>
      <c r="K13" s="20">
        <f>'6. PMH'!K14+'7. Óvoda'!K14+'8. Önkormányzat'!K13</f>
        <v>29678</v>
      </c>
      <c r="L13" s="20">
        <f>'6. PMH'!L14+'7. Óvoda'!L14+'8. Önkormányzat'!L13</f>
        <v>151986</v>
      </c>
      <c r="M13" s="20"/>
      <c r="N13" s="20">
        <f>'6. PMH'!N14+'7. Óvoda'!N14+'8. Önkormányzat'!N13</f>
        <v>30546</v>
      </c>
      <c r="O13" s="20">
        <f>'6. PMH'!O14+'7. Óvoda'!O14+'8. Önkormányzat'!O13</f>
        <v>151986</v>
      </c>
      <c r="P13" s="20"/>
      <c r="Q13" s="20">
        <f>'6. PMH'!Q14+'7. Óvoda'!Q14+'8. Önkormányzat'!Q13</f>
        <v>30546</v>
      </c>
      <c r="R13" s="21">
        <f t="shared" si="0"/>
        <v>100</v>
      </c>
      <c r="S13" s="21"/>
      <c r="T13" s="21">
        <f t="shared" si="2"/>
        <v>100</v>
      </c>
      <c r="U13" s="65"/>
      <c r="V13" s="65"/>
      <c r="W13" s="65"/>
    </row>
    <row r="14" spans="1:23" ht="12.75">
      <c r="A14" s="17"/>
      <c r="B14" s="22"/>
      <c r="C14" s="19" t="s">
        <v>20</v>
      </c>
      <c r="D14" s="19"/>
      <c r="E14" s="19"/>
      <c r="F14" s="19"/>
      <c r="G14" s="19"/>
      <c r="H14" s="19"/>
      <c r="I14" s="20"/>
      <c r="J14" s="20"/>
      <c r="K14" s="20"/>
      <c r="L14" s="20"/>
      <c r="M14" s="66"/>
      <c r="N14" s="66"/>
      <c r="O14" s="66"/>
      <c r="P14" s="66"/>
      <c r="Q14" s="66"/>
      <c r="R14" s="21"/>
      <c r="S14" s="66"/>
      <c r="T14" s="66"/>
      <c r="U14" s="65"/>
      <c r="V14" s="65"/>
      <c r="W14" s="65"/>
    </row>
    <row r="15" spans="1:23" ht="12.75">
      <c r="A15" s="17"/>
      <c r="B15" s="22"/>
      <c r="C15" s="19" t="s">
        <v>21</v>
      </c>
      <c r="D15" s="19"/>
      <c r="E15" s="19"/>
      <c r="F15" s="19"/>
      <c r="G15" s="19"/>
      <c r="H15" s="19"/>
      <c r="I15" s="20"/>
      <c r="J15" s="20"/>
      <c r="K15" s="20"/>
      <c r="L15" s="20"/>
      <c r="M15" s="66"/>
      <c r="N15" s="66"/>
      <c r="O15" s="66"/>
      <c r="P15" s="66"/>
      <c r="Q15" s="66"/>
      <c r="R15" s="21"/>
      <c r="S15" s="66"/>
      <c r="T15" s="66"/>
      <c r="U15" s="65"/>
      <c r="V15" s="65"/>
      <c r="W15" s="65"/>
    </row>
    <row r="16" spans="1:23" ht="12.75">
      <c r="A16" s="17"/>
      <c r="B16" s="22"/>
      <c r="C16" s="19" t="s">
        <v>22</v>
      </c>
      <c r="D16" s="19"/>
      <c r="E16" s="19"/>
      <c r="F16" s="19"/>
      <c r="G16" s="19"/>
      <c r="H16" s="19"/>
      <c r="I16" s="20"/>
      <c r="J16" s="20"/>
      <c r="K16" s="20"/>
      <c r="L16" s="20"/>
      <c r="M16" s="66"/>
      <c r="N16" s="66"/>
      <c r="O16" s="66"/>
      <c r="P16" s="66"/>
      <c r="Q16" s="66"/>
      <c r="R16" s="21"/>
      <c r="S16" s="66"/>
      <c r="T16" s="66"/>
      <c r="U16" s="65"/>
      <c r="V16" s="65"/>
      <c r="W16" s="65"/>
    </row>
    <row r="17" spans="1:23" ht="12.75">
      <c r="A17" s="17"/>
      <c r="B17" s="22"/>
      <c r="C17" s="19" t="s">
        <v>23</v>
      </c>
      <c r="D17" s="19"/>
      <c r="E17" s="19"/>
      <c r="F17" s="19"/>
      <c r="G17" s="19"/>
      <c r="H17" s="19"/>
      <c r="I17" s="20"/>
      <c r="J17" s="20"/>
      <c r="K17" s="20"/>
      <c r="L17" s="20"/>
      <c r="M17" s="66"/>
      <c r="N17" s="66"/>
      <c r="O17" s="66"/>
      <c r="P17" s="66"/>
      <c r="Q17" s="66"/>
      <c r="R17" s="21"/>
      <c r="S17" s="66"/>
      <c r="T17" s="66"/>
      <c r="U17" s="65"/>
      <c r="V17" s="65"/>
      <c r="W17" s="65"/>
    </row>
    <row r="18" spans="1:23" ht="12.75">
      <c r="A18" s="17"/>
      <c r="B18" s="22"/>
      <c r="C18" s="23" t="s">
        <v>24</v>
      </c>
      <c r="D18" s="23"/>
      <c r="E18" s="23"/>
      <c r="F18" s="23"/>
      <c r="G18" s="23"/>
      <c r="H18" s="23"/>
      <c r="I18" s="20">
        <f>'6. PMH'!I19+'7. Óvoda'!I19+'8. Önkormányzat'!I18</f>
        <v>17797</v>
      </c>
      <c r="J18" s="20">
        <f>'6. PMH'!J19+'7. Óvoda'!J19+'8. Önkormányzat'!J18</f>
        <v>11238</v>
      </c>
      <c r="K18" s="20"/>
      <c r="L18" s="20">
        <f>'6. PMH'!L19+'7. Óvoda'!L19+'8. Önkormányzat'!L18</f>
        <v>12945</v>
      </c>
      <c r="M18" s="20">
        <f>'6. PMH'!M19+'7. Óvoda'!M19+'8. Önkormányzat'!M18</f>
        <v>11238</v>
      </c>
      <c r="N18" s="20">
        <f>'6. PMH'!N19+'7. Óvoda'!N19+'8. Önkormányzat'!N18</f>
        <v>2100</v>
      </c>
      <c r="O18" s="20">
        <f>'6. PMH'!O19+'7. Óvoda'!O19+'8. Önkormányzat'!O18</f>
        <v>12166</v>
      </c>
      <c r="P18" s="20">
        <f>'6. PMH'!P19+'7. Óvoda'!P19+'8. Önkormányzat'!P18</f>
        <v>9426</v>
      </c>
      <c r="Q18" s="20">
        <f>'6. PMH'!Q19+'7. Óvoda'!Q19+'8. Önkormányzat'!Q18</f>
        <v>2068</v>
      </c>
      <c r="R18" s="21">
        <f aca="true" t="shared" si="3" ref="R18:R19">O18/L18*100</f>
        <v>93.98223252220936</v>
      </c>
      <c r="S18" s="21">
        <f>P18/M18*100</f>
        <v>83.87613454351307</v>
      </c>
      <c r="T18" s="21">
        <f>Q18/N18*100</f>
        <v>98.47619047619047</v>
      </c>
      <c r="U18" s="65"/>
      <c r="V18" s="65"/>
      <c r="W18" s="65"/>
    </row>
    <row r="19" spans="1:23" ht="12.75">
      <c r="A19" s="14"/>
      <c r="B19" s="24" t="s">
        <v>25</v>
      </c>
      <c r="C19" s="24"/>
      <c r="D19" s="24"/>
      <c r="E19" s="24"/>
      <c r="F19" s="24"/>
      <c r="G19" s="24"/>
      <c r="H19" s="24"/>
      <c r="I19" s="16">
        <f>SUM(I20:I25)</f>
        <v>203700</v>
      </c>
      <c r="J19" s="16"/>
      <c r="K19" s="16">
        <f>SUM(K20:K25)</f>
        <v>100</v>
      </c>
      <c r="L19" s="16">
        <f>SUM(L20:L25)</f>
        <v>203700</v>
      </c>
      <c r="M19" s="16"/>
      <c r="N19" s="16">
        <f>SUM(N20:N25)</f>
        <v>100</v>
      </c>
      <c r="O19" s="16">
        <f>SUM(O20:O25)</f>
        <v>228999</v>
      </c>
      <c r="P19" s="16"/>
      <c r="Q19" s="16"/>
      <c r="R19" s="16">
        <f t="shared" si="3"/>
        <v>112.419734904271</v>
      </c>
      <c r="S19" s="66"/>
      <c r="T19" s="66"/>
      <c r="U19" s="65"/>
      <c r="V19" s="65"/>
      <c r="W19" s="65"/>
    </row>
    <row r="20" spans="1:23" ht="12.75">
      <c r="A20" s="17"/>
      <c r="B20" s="25"/>
      <c r="C20" s="26" t="s">
        <v>26</v>
      </c>
      <c r="D20" s="26"/>
      <c r="E20" s="26"/>
      <c r="F20" s="26"/>
      <c r="G20" s="26"/>
      <c r="H20" s="26"/>
      <c r="I20" s="20"/>
      <c r="J20" s="20"/>
      <c r="K20" s="20"/>
      <c r="L20" s="21"/>
      <c r="M20" s="66"/>
      <c r="N20" s="66"/>
      <c r="O20" s="66"/>
      <c r="P20" s="66"/>
      <c r="Q20" s="66"/>
      <c r="R20" s="21"/>
      <c r="S20" s="66"/>
      <c r="T20" s="66"/>
      <c r="U20" s="65"/>
      <c r="V20" s="65"/>
      <c r="W20" s="65"/>
    </row>
    <row r="21" spans="1:23" ht="12.75" customHeight="1">
      <c r="A21" s="17"/>
      <c r="B21" s="27"/>
      <c r="C21" s="28" t="s">
        <v>27</v>
      </c>
      <c r="D21" s="28"/>
      <c r="E21" s="28"/>
      <c r="F21" s="28"/>
      <c r="G21" s="28"/>
      <c r="H21" s="28"/>
      <c r="I21" s="20"/>
      <c r="J21" s="20"/>
      <c r="K21" s="20"/>
      <c r="L21" s="21"/>
      <c r="M21" s="66"/>
      <c r="N21" s="66"/>
      <c r="O21" s="66"/>
      <c r="P21" s="66"/>
      <c r="Q21" s="66"/>
      <c r="R21" s="21"/>
      <c r="S21" s="66"/>
      <c r="T21" s="66"/>
      <c r="U21" s="65"/>
      <c r="V21" s="65"/>
      <c r="W21" s="65"/>
    </row>
    <row r="22" spans="1:23" ht="12.75">
      <c r="A22" s="17"/>
      <c r="B22" s="27"/>
      <c r="C22" s="26" t="s">
        <v>28</v>
      </c>
      <c r="D22" s="26"/>
      <c r="E22" s="26"/>
      <c r="F22" s="26"/>
      <c r="G22" s="26"/>
      <c r="H22" s="26"/>
      <c r="I22" s="20"/>
      <c r="J22" s="20"/>
      <c r="K22" s="20"/>
      <c r="L22" s="21"/>
      <c r="M22" s="66"/>
      <c r="N22" s="66"/>
      <c r="O22" s="66"/>
      <c r="P22" s="66"/>
      <c r="Q22" s="66"/>
      <c r="R22" s="21"/>
      <c r="S22" s="66"/>
      <c r="T22" s="66"/>
      <c r="U22" s="65"/>
      <c r="V22" s="65"/>
      <c r="W22" s="65"/>
    </row>
    <row r="23" spans="1:23" ht="12.75">
      <c r="A23" s="17"/>
      <c r="B23" s="27"/>
      <c r="C23" s="26" t="s">
        <v>29</v>
      </c>
      <c r="D23" s="26"/>
      <c r="E23" s="26"/>
      <c r="F23" s="26"/>
      <c r="G23" s="26"/>
      <c r="H23" s="26"/>
      <c r="I23" s="20">
        <f>'6. PMH'!I24+'7. Óvoda'!I24+'8. Önkormányzat'!I23</f>
        <v>160000</v>
      </c>
      <c r="J23" s="20"/>
      <c r="K23" s="20"/>
      <c r="L23" s="20">
        <f>'6. PMH'!L24+'7. Óvoda'!L24+'8. Önkormányzat'!L23</f>
        <v>160000</v>
      </c>
      <c r="M23" s="20"/>
      <c r="N23" s="20"/>
      <c r="O23" s="20">
        <f>'6. PMH'!O24+'7. Óvoda'!O24+'8. Önkormányzat'!O23</f>
        <v>168270</v>
      </c>
      <c r="P23" s="20"/>
      <c r="Q23" s="20"/>
      <c r="R23" s="21">
        <f aca="true" t="shared" si="4" ref="R23:R26">O23/L23*100</f>
        <v>105.16875000000002</v>
      </c>
      <c r="S23" s="66"/>
      <c r="T23" s="66"/>
      <c r="U23" s="65"/>
      <c r="V23" s="65"/>
      <c r="W23" s="65"/>
    </row>
    <row r="24" spans="1:23" ht="12.75">
      <c r="A24" s="17"/>
      <c r="B24" s="27"/>
      <c r="C24" s="26" t="s">
        <v>30</v>
      </c>
      <c r="D24" s="26"/>
      <c r="E24" s="26"/>
      <c r="F24" s="26"/>
      <c r="G24" s="26"/>
      <c r="H24" s="26"/>
      <c r="I24" s="20">
        <f>'6. PMH'!I25+'7. Óvoda'!I25+'8. Önkormányzat'!I24</f>
        <v>42500</v>
      </c>
      <c r="J24" s="20"/>
      <c r="K24" s="20"/>
      <c r="L24" s="20">
        <f>'6. PMH'!L25+'7. Óvoda'!L25+'8. Önkormányzat'!L24</f>
        <v>42500</v>
      </c>
      <c r="M24" s="20"/>
      <c r="N24" s="20"/>
      <c r="O24" s="20">
        <f>'6. PMH'!O25+'7. Óvoda'!O25+'8. Önkormányzat'!O24</f>
        <v>60256</v>
      </c>
      <c r="P24" s="20"/>
      <c r="Q24" s="20"/>
      <c r="R24" s="21">
        <f t="shared" si="4"/>
        <v>141.77882352941177</v>
      </c>
      <c r="S24" s="66"/>
      <c r="T24" s="66"/>
      <c r="U24" s="65"/>
      <c r="V24" s="65"/>
      <c r="W24" s="65"/>
    </row>
    <row r="25" spans="1:23" ht="12.75">
      <c r="A25" s="17"/>
      <c r="B25" s="27"/>
      <c r="C25" s="26" t="s">
        <v>31</v>
      </c>
      <c r="D25" s="26"/>
      <c r="E25" s="26"/>
      <c r="F25" s="26"/>
      <c r="G25" s="26"/>
      <c r="H25" s="26"/>
      <c r="I25" s="20">
        <f>'6. PMH'!I26+'7. Óvoda'!I26+'8. Önkormányzat'!I25</f>
        <v>1200</v>
      </c>
      <c r="J25" s="20"/>
      <c r="K25" s="20">
        <f>'6. PMH'!K26+'7. Óvoda'!K26+'8. Önkormányzat'!K25</f>
        <v>100</v>
      </c>
      <c r="L25" s="20">
        <f>'6. PMH'!L26+'7. Óvoda'!L26+'8. Önkormányzat'!L25</f>
        <v>1200</v>
      </c>
      <c r="M25" s="20"/>
      <c r="N25" s="20">
        <f>'6. PMH'!N26+'7. Óvoda'!N26+'8. Önkormányzat'!N25</f>
        <v>100</v>
      </c>
      <c r="O25" s="20">
        <f>'6. PMH'!O26+'7. Óvoda'!O26+'8. Önkormányzat'!O25</f>
        <v>473</v>
      </c>
      <c r="P25" s="20"/>
      <c r="Q25" s="20"/>
      <c r="R25" s="21">
        <f t="shared" si="4"/>
        <v>39.416666666666664</v>
      </c>
      <c r="S25" s="66"/>
      <c r="T25" s="66">
        <f aca="true" t="shared" si="5" ref="T25:T26">Q25/N25*100</f>
        <v>0</v>
      </c>
      <c r="U25" s="65"/>
      <c r="V25" s="65"/>
      <c r="W25" s="65"/>
    </row>
    <row r="26" spans="1:23" ht="12.75">
      <c r="A26" s="14"/>
      <c r="B26" s="24" t="s">
        <v>32</v>
      </c>
      <c r="C26" s="24"/>
      <c r="D26" s="24"/>
      <c r="E26" s="24"/>
      <c r="F26" s="24"/>
      <c r="G26" s="24"/>
      <c r="H26" s="24"/>
      <c r="I26" s="16">
        <f>SUM(I27:I36)</f>
        <v>94447</v>
      </c>
      <c r="J26" s="16">
        <f>SUM(J27:J36)</f>
        <v>9894</v>
      </c>
      <c r="K26" s="16">
        <f>SUM(K27:K36)</f>
        <v>115</v>
      </c>
      <c r="L26" s="16">
        <f>SUM(L27:L36)</f>
        <v>94467</v>
      </c>
      <c r="M26" s="16">
        <f>SUM(M27:M36)</f>
        <v>9983</v>
      </c>
      <c r="N26" s="16">
        <f>SUM(N27:N36)</f>
        <v>292</v>
      </c>
      <c r="O26" s="16">
        <f>SUM(O27:O36)</f>
        <v>67538</v>
      </c>
      <c r="P26" s="16">
        <f>SUM(P27:P36)</f>
        <v>8466</v>
      </c>
      <c r="Q26" s="16">
        <f>SUM(Q27:Q36)</f>
        <v>220</v>
      </c>
      <c r="R26" s="16">
        <f t="shared" si="4"/>
        <v>71.49374913991129</v>
      </c>
      <c r="S26" s="16">
        <f>P26/M26*100</f>
        <v>84.80416708404287</v>
      </c>
      <c r="T26" s="16">
        <f t="shared" si="5"/>
        <v>75.34246575342466</v>
      </c>
      <c r="U26" s="65"/>
      <c r="V26" s="65"/>
      <c r="W26" s="65"/>
    </row>
    <row r="27" spans="1:23" ht="12.75">
      <c r="A27" s="17"/>
      <c r="B27" s="25"/>
      <c r="C27" s="29" t="s">
        <v>33</v>
      </c>
      <c r="D27" s="29"/>
      <c r="E27" s="29"/>
      <c r="F27" s="29"/>
      <c r="G27" s="29"/>
      <c r="H27" s="29"/>
      <c r="I27" s="20"/>
      <c r="J27" s="20"/>
      <c r="K27" s="20"/>
      <c r="L27" s="20"/>
      <c r="M27" s="20"/>
      <c r="N27" s="20"/>
      <c r="O27" s="20"/>
      <c r="P27" s="20">
        <f>'6. PMH'!P28+'7. Óvoda'!P28+'8. Önkormányzat'!P27</f>
        <v>255</v>
      </c>
      <c r="Q27" s="20"/>
      <c r="R27" s="21"/>
      <c r="S27" s="67" t="s">
        <v>34</v>
      </c>
      <c r="T27" s="66"/>
      <c r="U27" s="65"/>
      <c r="V27" s="65"/>
      <c r="W27" s="65"/>
    </row>
    <row r="28" spans="1:23" ht="12.75">
      <c r="A28" s="17"/>
      <c r="B28" s="27"/>
      <c r="C28" s="29" t="s">
        <v>35</v>
      </c>
      <c r="D28" s="29"/>
      <c r="E28" s="29"/>
      <c r="F28" s="29"/>
      <c r="G28" s="29"/>
      <c r="H28" s="29"/>
      <c r="I28" s="20">
        <f>'6. PMH'!I29+'7. Óvoda'!I29+'8. Önkormányzat'!I28</f>
        <v>39879</v>
      </c>
      <c r="J28" s="20">
        <f>'6. PMH'!J29+'7. Óvoda'!J29+'8. Önkormányzat'!J28</f>
        <v>5521</v>
      </c>
      <c r="K28" s="20">
        <f>'6. PMH'!K29+'7. Óvoda'!K29+'8. Önkormányzat'!K28</f>
        <v>90</v>
      </c>
      <c r="L28" s="20">
        <f>'6. PMH'!L29+'7. Óvoda'!L29+'8. Önkormányzat'!L28</f>
        <v>39879</v>
      </c>
      <c r="M28" s="20">
        <f>'6. PMH'!M29+'7. Óvoda'!M29+'8. Önkormányzat'!M28</f>
        <v>5521</v>
      </c>
      <c r="N28" s="20">
        <f>'6. PMH'!N29+'7. Óvoda'!N29+'8. Önkormányzat'!N28</f>
        <v>190</v>
      </c>
      <c r="O28" s="20">
        <f>'6. PMH'!O29+'7. Óvoda'!O29+'8. Önkormányzat'!O28</f>
        <v>34311</v>
      </c>
      <c r="P28" s="20">
        <f>'6. PMH'!P29+'7. Óvoda'!P29+'8. Önkormányzat'!P28</f>
        <v>6473</v>
      </c>
      <c r="Q28" s="20">
        <f>'6. PMH'!Q29+'7. Óvoda'!Q29+'8. Önkormányzat'!Q28</f>
        <v>145</v>
      </c>
      <c r="R28" s="21">
        <f aca="true" t="shared" si="6" ref="R28:R32">O28/L28*100</f>
        <v>86.03776423681637</v>
      </c>
      <c r="S28" s="21">
        <f aca="true" t="shared" si="7" ref="S28:S29">P28/M28*100</f>
        <v>117.24325303387066</v>
      </c>
      <c r="T28" s="21">
        <f>Q28/N28*100</f>
        <v>76.31578947368422</v>
      </c>
      <c r="U28" s="65"/>
      <c r="V28" s="65"/>
      <c r="W28" s="65"/>
    </row>
    <row r="29" spans="1:23" ht="12.75">
      <c r="A29" s="17"/>
      <c r="B29" s="27"/>
      <c r="C29" s="29" t="s">
        <v>36</v>
      </c>
      <c r="D29" s="29"/>
      <c r="E29" s="29"/>
      <c r="F29" s="29"/>
      <c r="G29" s="29"/>
      <c r="H29" s="29"/>
      <c r="I29" s="20">
        <f>'6. PMH'!I30+'7. Óvoda'!I30+'8. Önkormányzat'!I29</f>
        <v>830</v>
      </c>
      <c r="J29" s="20">
        <f>'6. PMH'!J30+'7. Óvoda'!J30+'8. Önkormányzat'!J29</f>
        <v>55</v>
      </c>
      <c r="K29" s="20"/>
      <c r="L29" s="20">
        <f>'6. PMH'!L30+'7. Óvoda'!L30+'8. Önkormányzat'!L29</f>
        <v>830</v>
      </c>
      <c r="M29" s="20">
        <f>'6. PMH'!M30+'7. Óvoda'!M30+'8. Önkormányzat'!M29</f>
        <v>125</v>
      </c>
      <c r="N29" s="20"/>
      <c r="O29" s="20">
        <f>'6. PMH'!O30+'7. Óvoda'!O30+'8. Önkormányzat'!O29</f>
        <v>1424</v>
      </c>
      <c r="P29" s="20">
        <f>'6. PMH'!P30+'7. Óvoda'!P30+'8. Önkormányzat'!P29</f>
        <v>97</v>
      </c>
      <c r="Q29" s="20"/>
      <c r="R29" s="21">
        <f t="shared" si="6"/>
        <v>171.56626506024097</v>
      </c>
      <c r="S29" s="21">
        <f t="shared" si="7"/>
        <v>77.60000000000001</v>
      </c>
      <c r="T29" s="21"/>
      <c r="U29" s="65"/>
      <c r="V29" s="65"/>
      <c r="W29" s="65"/>
    </row>
    <row r="30" spans="1:23" ht="12.75">
      <c r="A30" s="17"/>
      <c r="B30" s="27"/>
      <c r="C30" s="26" t="s">
        <v>37</v>
      </c>
      <c r="D30" s="26"/>
      <c r="E30" s="26"/>
      <c r="F30" s="26"/>
      <c r="G30" s="26"/>
      <c r="H30" s="26"/>
      <c r="I30" s="20">
        <f>'6. PMH'!I31+'7. Óvoda'!I31+'8. Önkormányzat'!I30</f>
        <v>9143</v>
      </c>
      <c r="J30" s="20"/>
      <c r="K30" s="20"/>
      <c r="L30" s="20">
        <f>'6. PMH'!L31+'7. Óvoda'!L31+'8. Önkormányzat'!L30</f>
        <v>9143</v>
      </c>
      <c r="M30" s="20"/>
      <c r="N30" s="20"/>
      <c r="O30" s="20">
        <f>'6. PMH'!O31+'7. Óvoda'!O31+'8. Önkormányzat'!O30</f>
        <v>9143</v>
      </c>
      <c r="P30" s="20"/>
      <c r="Q30" s="20"/>
      <c r="R30" s="21">
        <f t="shared" si="6"/>
        <v>100</v>
      </c>
      <c r="S30" s="21"/>
      <c r="T30" s="21"/>
      <c r="U30" s="65"/>
      <c r="V30" s="65"/>
      <c r="W30" s="65"/>
    </row>
    <row r="31" spans="1:23" ht="12.75">
      <c r="A31" s="17"/>
      <c r="B31" s="27"/>
      <c r="C31" s="26" t="s">
        <v>38</v>
      </c>
      <c r="D31" s="26"/>
      <c r="E31" s="26"/>
      <c r="F31" s="26"/>
      <c r="G31" s="26"/>
      <c r="H31" s="26"/>
      <c r="I31" s="20">
        <f>'6. PMH'!I32+'7. Óvoda'!I32+'8. Önkormányzat'!I31</f>
        <v>5093</v>
      </c>
      <c r="J31" s="20"/>
      <c r="K31" s="20"/>
      <c r="L31" s="20">
        <f>'6. PMH'!L32+'7. Óvoda'!L32+'8. Önkormányzat'!L31</f>
        <v>5093</v>
      </c>
      <c r="M31" s="20"/>
      <c r="N31" s="20"/>
      <c r="O31" s="20">
        <f>'6. PMH'!O32+'7. Óvoda'!O32+'8. Önkormányzat'!O31</f>
        <v>4946</v>
      </c>
      <c r="P31" s="20"/>
      <c r="Q31" s="20"/>
      <c r="R31" s="21">
        <f t="shared" si="6"/>
        <v>97.11368545061849</v>
      </c>
      <c r="S31" s="21"/>
      <c r="T31" s="21"/>
      <c r="U31" s="65"/>
      <c r="V31" s="65"/>
      <c r="W31" s="65"/>
    </row>
    <row r="32" spans="1:23" ht="12.75">
      <c r="A32" s="17"/>
      <c r="B32" s="27"/>
      <c r="C32" s="19" t="s">
        <v>39</v>
      </c>
      <c r="D32" s="19"/>
      <c r="E32" s="19"/>
      <c r="F32" s="19"/>
      <c r="G32" s="19"/>
      <c r="H32" s="19"/>
      <c r="I32" s="20">
        <f>'6. PMH'!I33+'7. Óvoda'!I33+'8. Önkormányzat'!I32</f>
        <v>12857</v>
      </c>
      <c r="J32" s="20">
        <f>'6. PMH'!J33+'7. Óvoda'!J33+'8. Önkormányzat'!J32</f>
        <v>2029</v>
      </c>
      <c r="K32" s="20">
        <f>'6. PMH'!K33+'7. Óvoda'!K33+'8. Önkormányzat'!K32</f>
        <v>25</v>
      </c>
      <c r="L32" s="20">
        <f>'6. PMH'!L33+'7. Óvoda'!L33+'8. Önkormányzat'!L32</f>
        <v>12857</v>
      </c>
      <c r="M32" s="20">
        <f>'6. PMH'!M33+'7. Óvoda'!M33+'8. Önkormányzat'!M32</f>
        <v>2048</v>
      </c>
      <c r="N32" s="20">
        <f>'6. PMH'!N33+'7. Óvoda'!N33+'8. Önkormányzat'!N32</f>
        <v>52</v>
      </c>
      <c r="O32" s="20">
        <f>'6. PMH'!O33+'7. Óvoda'!O33+'8. Önkormányzat'!O32</f>
        <v>13588</v>
      </c>
      <c r="P32" s="20">
        <f>'6. PMH'!P33+'7. Óvoda'!P33+'8. Önkormányzat'!P32</f>
        <v>1629</v>
      </c>
      <c r="Q32" s="20">
        <f>'6. PMH'!Q33+'7. Óvoda'!Q33+'8. Önkormányzat'!Q32</f>
        <v>39</v>
      </c>
      <c r="R32" s="21">
        <f t="shared" si="6"/>
        <v>105.68561872909699</v>
      </c>
      <c r="S32" s="21">
        <f>P32/M32*100</f>
        <v>79.541015625</v>
      </c>
      <c r="T32" s="21">
        <f>Q32/N32*100</f>
        <v>75</v>
      </c>
      <c r="U32" s="65"/>
      <c r="V32" s="65"/>
      <c r="W32" s="65"/>
    </row>
    <row r="33" spans="1:23" ht="12.75">
      <c r="A33" s="17"/>
      <c r="B33" s="27"/>
      <c r="C33" s="19" t="s">
        <v>40</v>
      </c>
      <c r="D33" s="19"/>
      <c r="E33" s="19"/>
      <c r="F33" s="19"/>
      <c r="G33" s="19"/>
      <c r="H33" s="19"/>
      <c r="I33" s="20">
        <f>'6. PMH'!I34+'7. Óvoda'!I34+'8. Önkormányzat'!I33</f>
        <v>24070</v>
      </c>
      <c r="J33" s="20"/>
      <c r="K33" s="20"/>
      <c r="L33" s="20">
        <f>'6. PMH'!L34+'7. Óvoda'!L34+'8. Önkormányzat'!L33</f>
        <v>24070</v>
      </c>
      <c r="M33" s="20"/>
      <c r="N33" s="20"/>
      <c r="O33" s="20"/>
      <c r="P33" s="20"/>
      <c r="Q33" s="20"/>
      <c r="R33" s="21"/>
      <c r="S33" s="21"/>
      <c r="T33" s="21"/>
      <c r="U33" s="65"/>
      <c r="V33" s="65"/>
      <c r="W33" s="65"/>
    </row>
    <row r="34" spans="1:23" ht="12.75">
      <c r="A34" s="17"/>
      <c r="B34" s="27"/>
      <c r="C34" s="19" t="s">
        <v>41</v>
      </c>
      <c r="D34" s="19"/>
      <c r="E34" s="19"/>
      <c r="F34" s="19"/>
      <c r="G34" s="19"/>
      <c r="H34" s="19"/>
      <c r="I34" s="20">
        <f>'6. PMH'!I35+'7. Óvoda'!I35+'8. Önkormányzat'!I34</f>
        <v>75</v>
      </c>
      <c r="J34" s="20"/>
      <c r="K34" s="20"/>
      <c r="L34" s="20">
        <f>'6. PMH'!L35+'7. Óvoda'!L35+'8. Önkormányzat'!L34</f>
        <v>75</v>
      </c>
      <c r="M34" s="20"/>
      <c r="N34" s="20"/>
      <c r="O34" s="20">
        <f>'6. PMH'!O35+'7. Óvoda'!O35+'8. Önkormányzat'!O34</f>
        <v>3</v>
      </c>
      <c r="P34" s="20"/>
      <c r="Q34" s="20"/>
      <c r="R34" s="21">
        <f aca="true" t="shared" si="8" ref="R34:R37">O34/L34*100</f>
        <v>4</v>
      </c>
      <c r="S34" s="21"/>
      <c r="T34" s="21"/>
      <c r="U34" s="65"/>
      <c r="V34" s="65"/>
      <c r="W34" s="65"/>
    </row>
    <row r="35" spans="1:23" ht="12.75">
      <c r="A35" s="17"/>
      <c r="B35" s="27"/>
      <c r="C35" s="26" t="s">
        <v>42</v>
      </c>
      <c r="D35" s="26"/>
      <c r="E35" s="26"/>
      <c r="F35" s="26"/>
      <c r="G35" s="26"/>
      <c r="H35" s="26"/>
      <c r="I35" s="20">
        <f>'6. PMH'!I36+'7. Óvoda'!I36+'8. Önkormányzat'!I35</f>
        <v>2500</v>
      </c>
      <c r="J35" s="20"/>
      <c r="K35" s="20"/>
      <c r="L35" s="20">
        <f>'6. PMH'!L36+'7. Óvoda'!L36+'8. Önkormányzat'!L35</f>
        <v>2500</v>
      </c>
      <c r="M35" s="20"/>
      <c r="N35" s="20"/>
      <c r="O35" s="20">
        <f>'6. PMH'!O36+'7. Óvoda'!O36+'8. Önkormányzat'!O35</f>
        <v>2301</v>
      </c>
      <c r="P35" s="20"/>
      <c r="Q35" s="20"/>
      <c r="R35" s="21">
        <f t="shared" si="8"/>
        <v>92.04</v>
      </c>
      <c r="S35" s="21"/>
      <c r="T35" s="21"/>
      <c r="U35" s="65"/>
      <c r="V35" s="65"/>
      <c r="W35" s="65"/>
    </row>
    <row r="36" spans="1:23" ht="12.75">
      <c r="A36" s="17"/>
      <c r="B36" s="31"/>
      <c r="C36" s="26" t="s">
        <v>43</v>
      </c>
      <c r="D36" s="26"/>
      <c r="E36" s="26"/>
      <c r="F36" s="26"/>
      <c r="G36" s="26"/>
      <c r="H36" s="26"/>
      <c r="I36" s="20"/>
      <c r="J36" s="20">
        <f>'6. PMH'!J37+'7. Óvoda'!J37+'8. Önkormányzat'!J36</f>
        <v>2289</v>
      </c>
      <c r="K36" s="20"/>
      <c r="L36" s="20">
        <f>'6. PMH'!L37+'7. Óvoda'!L37+'8. Önkormányzat'!L36</f>
        <v>20</v>
      </c>
      <c r="M36" s="20">
        <f>'6. PMH'!M37+'7. Óvoda'!M37+'8. Önkormányzat'!M36</f>
        <v>2289</v>
      </c>
      <c r="N36" s="20">
        <f>'6. PMH'!N37+'7. Óvoda'!N37+'8. Önkormányzat'!N36</f>
        <v>50</v>
      </c>
      <c r="O36" s="20">
        <f>'6. PMH'!O37+'7. Óvoda'!O37+'8. Önkormányzat'!O36</f>
        <v>1822</v>
      </c>
      <c r="P36" s="20">
        <f>'6. PMH'!P37+'7. Óvoda'!P37+'8. Önkormányzat'!P36</f>
        <v>12</v>
      </c>
      <c r="Q36" s="20">
        <f>'6. PMH'!Q37+'7. Óvoda'!Q37+'8. Önkormányzat'!Q36</f>
        <v>36</v>
      </c>
      <c r="R36" s="21">
        <f t="shared" si="8"/>
        <v>9110</v>
      </c>
      <c r="S36" s="21">
        <f>P36/M36*100</f>
        <v>0.5242463958060288</v>
      </c>
      <c r="T36" s="21">
        <f>Q36/N36*100</f>
        <v>72</v>
      </c>
      <c r="U36" s="65"/>
      <c r="V36" s="65"/>
      <c r="W36" s="65"/>
    </row>
    <row r="37" spans="1:23" ht="12.75">
      <c r="A37" s="14"/>
      <c r="B37" s="24" t="s">
        <v>44</v>
      </c>
      <c r="C37" s="24"/>
      <c r="D37" s="24"/>
      <c r="E37" s="24"/>
      <c r="F37" s="24"/>
      <c r="G37" s="24"/>
      <c r="H37" s="24"/>
      <c r="I37" s="16"/>
      <c r="J37" s="16"/>
      <c r="K37" s="16"/>
      <c r="L37" s="68">
        <f>SUM(L38:L40)</f>
        <v>950</v>
      </c>
      <c r="M37" s="68"/>
      <c r="N37" s="68"/>
      <c r="O37" s="68">
        <f>SUM(O38:O40)</f>
        <v>950</v>
      </c>
      <c r="P37" s="68">
        <f>SUM(P38:P40)</f>
        <v>80</v>
      </c>
      <c r="Q37" s="66"/>
      <c r="R37" s="13">
        <f t="shared" si="8"/>
        <v>100</v>
      </c>
      <c r="S37" s="69" t="s">
        <v>34</v>
      </c>
      <c r="T37" s="66"/>
      <c r="U37" s="65"/>
      <c r="V37" s="65"/>
      <c r="W37" s="65"/>
    </row>
    <row r="38" spans="1:23" ht="12.75">
      <c r="A38" s="17"/>
      <c r="B38" s="33"/>
      <c r="C38" s="26" t="s">
        <v>45</v>
      </c>
      <c r="D38" s="26"/>
      <c r="E38" s="26"/>
      <c r="F38" s="26"/>
      <c r="G38" s="26"/>
      <c r="H38" s="26"/>
      <c r="I38" s="20"/>
      <c r="J38" s="20"/>
      <c r="K38" s="20"/>
      <c r="L38" s="21"/>
      <c r="M38" s="21"/>
      <c r="N38" s="21"/>
      <c r="O38" s="21"/>
      <c r="P38" s="21"/>
      <c r="Q38" s="21"/>
      <c r="R38" s="21"/>
      <c r="S38" s="66"/>
      <c r="T38" s="66"/>
      <c r="U38" s="65"/>
      <c r="V38" s="65"/>
      <c r="W38" s="65"/>
    </row>
    <row r="39" spans="1:23" ht="12.75">
      <c r="A39" s="17"/>
      <c r="B39" s="34"/>
      <c r="C39" s="26" t="s">
        <v>46</v>
      </c>
      <c r="D39" s="26"/>
      <c r="E39" s="26"/>
      <c r="F39" s="26"/>
      <c r="G39" s="26"/>
      <c r="H39" s="26"/>
      <c r="I39" s="20"/>
      <c r="J39" s="20"/>
      <c r="K39" s="20"/>
      <c r="L39" s="21"/>
      <c r="M39" s="21"/>
      <c r="N39" s="21"/>
      <c r="O39" s="21"/>
      <c r="P39" s="21"/>
      <c r="Q39" s="21"/>
      <c r="R39" s="21"/>
      <c r="S39" s="66"/>
      <c r="T39" s="66"/>
      <c r="U39" s="65"/>
      <c r="V39" s="65"/>
      <c r="W39" s="65"/>
    </row>
    <row r="40" spans="1:23" ht="12.75">
      <c r="A40" s="17"/>
      <c r="B40" s="34"/>
      <c r="C40" s="26" t="s">
        <v>47</v>
      </c>
      <c r="D40" s="26"/>
      <c r="E40" s="26"/>
      <c r="F40" s="26"/>
      <c r="G40" s="26"/>
      <c r="H40" s="26"/>
      <c r="I40" s="20"/>
      <c r="J40" s="20"/>
      <c r="K40" s="20"/>
      <c r="L40" s="21">
        <f>'6. PMH'!L41+'7. Óvoda'!L41+'8. Önkormányzat'!L40</f>
        <v>950</v>
      </c>
      <c r="M40" s="21"/>
      <c r="N40" s="21"/>
      <c r="O40" s="21">
        <f>'6. PMH'!O41+'7. Óvoda'!O41+'8. Önkormányzat'!O40</f>
        <v>950</v>
      </c>
      <c r="P40" s="21">
        <f>'6. PMH'!P41+'7. Óvoda'!P41+'8. Önkormányzat'!P40</f>
        <v>80</v>
      </c>
      <c r="Q40" s="21"/>
      <c r="R40" s="21">
        <f>O40/L40*100</f>
        <v>100</v>
      </c>
      <c r="S40" s="67" t="s">
        <v>34</v>
      </c>
      <c r="T40" s="66"/>
      <c r="U40" s="65"/>
      <c r="V40" s="65"/>
      <c r="W40" s="65"/>
    </row>
    <row r="41" spans="1:23" ht="12.75">
      <c r="A41" s="35"/>
      <c r="B41" s="35"/>
      <c r="C41" s="35"/>
      <c r="D41" s="35"/>
      <c r="E41" s="35"/>
      <c r="F41" s="35"/>
      <c r="G41" s="35"/>
      <c r="H41" s="35"/>
      <c r="I41" s="13"/>
      <c r="J41" s="13"/>
      <c r="K41" s="13"/>
      <c r="L41" s="21"/>
      <c r="M41" s="66"/>
      <c r="N41" s="66"/>
      <c r="O41" s="66"/>
      <c r="P41" s="66"/>
      <c r="Q41" s="66"/>
      <c r="R41" s="21"/>
      <c r="S41" s="66"/>
      <c r="T41" s="66"/>
      <c r="U41" s="65"/>
      <c r="V41" s="65"/>
      <c r="W41" s="65"/>
    </row>
    <row r="42" spans="1:23" ht="12.75">
      <c r="A42" s="12" t="s">
        <v>48</v>
      </c>
      <c r="B42" s="12"/>
      <c r="C42" s="12"/>
      <c r="D42" s="12"/>
      <c r="E42" s="12"/>
      <c r="F42" s="12"/>
      <c r="G42" s="12"/>
      <c r="H42" s="12"/>
      <c r="I42" s="13">
        <f>I43+I49+I55</f>
        <v>90124</v>
      </c>
      <c r="J42" s="13">
        <f>J43+J49+J55</f>
        <v>812</v>
      </c>
      <c r="K42" s="13"/>
      <c r="L42" s="13">
        <f>L43+L49+L55</f>
        <v>138304</v>
      </c>
      <c r="M42" s="13">
        <f>M43+M49+M55</f>
        <v>1812</v>
      </c>
      <c r="N42" s="13"/>
      <c r="O42" s="13">
        <f>O43+O49+O55</f>
        <v>93888</v>
      </c>
      <c r="P42" s="13">
        <f>P43+P49+P55</f>
        <v>1791</v>
      </c>
      <c r="Q42" s="13"/>
      <c r="R42" s="13">
        <f aca="true" t="shared" si="9" ref="R42:R44">O42/L42*100</f>
        <v>67.88523831559463</v>
      </c>
      <c r="S42" s="13">
        <f>P42/M42*100</f>
        <v>98.84105960264901</v>
      </c>
      <c r="T42" s="66"/>
      <c r="U42" s="65"/>
      <c r="V42" s="65"/>
      <c r="W42" s="65"/>
    </row>
    <row r="43" spans="1:23" ht="12.75">
      <c r="A43" s="36"/>
      <c r="B43" s="37" t="s">
        <v>49</v>
      </c>
      <c r="C43" s="37"/>
      <c r="D43" s="37"/>
      <c r="E43" s="37"/>
      <c r="F43" s="37"/>
      <c r="G43" s="37"/>
      <c r="H43" s="37"/>
      <c r="I43" s="16">
        <f>SUM(I44:I48)</f>
        <v>90124</v>
      </c>
      <c r="J43" s="16"/>
      <c r="K43" s="16"/>
      <c r="L43" s="16">
        <f>SUM(L44:L48)</f>
        <v>138304</v>
      </c>
      <c r="M43" s="16"/>
      <c r="N43" s="16"/>
      <c r="O43" s="16">
        <f>SUM(O44:O48)</f>
        <v>93888</v>
      </c>
      <c r="P43" s="16"/>
      <c r="Q43" s="16"/>
      <c r="R43" s="16">
        <f t="shared" si="9"/>
        <v>67.88523831559463</v>
      </c>
      <c r="S43" s="66"/>
      <c r="T43" s="66"/>
      <c r="U43" s="65"/>
      <c r="V43" s="65"/>
      <c r="W43" s="65"/>
    </row>
    <row r="44" spans="1:23" ht="12.75" customHeight="1">
      <c r="A44" s="38"/>
      <c r="B44" s="27"/>
      <c r="C44" s="39" t="s">
        <v>50</v>
      </c>
      <c r="D44" s="39"/>
      <c r="E44" s="39"/>
      <c r="F44" s="39"/>
      <c r="G44" s="39"/>
      <c r="H44" s="39"/>
      <c r="I44" s="20"/>
      <c r="J44" s="20"/>
      <c r="K44" s="20"/>
      <c r="L44" s="20">
        <f>'6. PMH'!L45+'7. Óvoda'!L45+'8. Önkormányzat'!L44</f>
        <v>14744</v>
      </c>
      <c r="M44" s="20"/>
      <c r="N44" s="20"/>
      <c r="O44" s="20">
        <f>'6. PMH'!O45+'7. Óvoda'!O45+'8. Önkormányzat'!O44</f>
        <v>6847</v>
      </c>
      <c r="P44" s="20"/>
      <c r="Q44" s="20"/>
      <c r="R44" s="21">
        <f t="shared" si="9"/>
        <v>46.4392295170917</v>
      </c>
      <c r="S44" s="66"/>
      <c r="T44" s="66"/>
      <c r="U44" s="65"/>
      <c r="V44" s="65"/>
      <c r="W44" s="65"/>
    </row>
    <row r="45" spans="1:23" ht="12.75">
      <c r="A45" s="38"/>
      <c r="B45" s="27"/>
      <c r="C45" s="19" t="s">
        <v>21</v>
      </c>
      <c r="D45" s="19"/>
      <c r="E45" s="19"/>
      <c r="F45" s="19"/>
      <c r="G45" s="19"/>
      <c r="H45" s="19"/>
      <c r="I45" s="20"/>
      <c r="J45" s="20"/>
      <c r="K45" s="20"/>
      <c r="L45" s="20"/>
      <c r="M45" s="20"/>
      <c r="N45" s="20"/>
      <c r="O45" s="20"/>
      <c r="P45" s="20"/>
      <c r="Q45" s="20"/>
      <c r="R45" s="21"/>
      <c r="S45" s="66"/>
      <c r="T45" s="66"/>
      <c r="U45" s="65"/>
      <c r="V45" s="65"/>
      <c r="W45" s="65"/>
    </row>
    <row r="46" spans="1:23" ht="12.75">
      <c r="A46" s="38"/>
      <c r="B46" s="27"/>
      <c r="C46" s="19" t="s">
        <v>22</v>
      </c>
      <c r="D46" s="19"/>
      <c r="E46" s="19"/>
      <c r="F46" s="19"/>
      <c r="G46" s="19"/>
      <c r="H46" s="19"/>
      <c r="I46" s="20"/>
      <c r="J46" s="20"/>
      <c r="K46" s="20"/>
      <c r="L46" s="20"/>
      <c r="M46" s="20"/>
      <c r="N46" s="20"/>
      <c r="O46" s="20"/>
      <c r="P46" s="20"/>
      <c r="Q46" s="20"/>
      <c r="R46" s="21"/>
      <c r="S46" s="66"/>
      <c r="T46" s="66"/>
      <c r="U46" s="65"/>
      <c r="V46" s="65"/>
      <c r="W46" s="65"/>
    </row>
    <row r="47" spans="1:23" ht="12.75">
      <c r="A47" s="38"/>
      <c r="B47" s="27"/>
      <c r="C47" s="40" t="s">
        <v>23</v>
      </c>
      <c r="D47" s="40"/>
      <c r="E47" s="40"/>
      <c r="F47" s="40"/>
      <c r="G47" s="40"/>
      <c r="H47" s="40"/>
      <c r="I47" s="20"/>
      <c r="J47" s="20"/>
      <c r="K47" s="20"/>
      <c r="L47" s="20"/>
      <c r="M47" s="20"/>
      <c r="N47" s="20"/>
      <c r="O47" s="20"/>
      <c r="P47" s="20"/>
      <c r="Q47" s="20"/>
      <c r="R47" s="21"/>
      <c r="S47" s="66"/>
      <c r="T47" s="66"/>
      <c r="U47" s="65"/>
      <c r="V47" s="65"/>
      <c r="W47" s="65"/>
    </row>
    <row r="48" spans="1:23" ht="12.75">
      <c r="A48" s="38"/>
      <c r="B48" s="27"/>
      <c r="C48" s="19" t="s">
        <v>51</v>
      </c>
      <c r="D48" s="19"/>
      <c r="E48" s="19"/>
      <c r="F48" s="19"/>
      <c r="G48" s="19"/>
      <c r="H48" s="19"/>
      <c r="I48" s="20">
        <f>'6. PMH'!I49+'7. Óvoda'!I49+'8. Önkormányzat'!I48</f>
        <v>90124</v>
      </c>
      <c r="J48" s="20"/>
      <c r="K48" s="20"/>
      <c r="L48" s="20">
        <f>'6. PMH'!L49+'7. Óvoda'!L49+'8. Önkormányzat'!L48</f>
        <v>123560</v>
      </c>
      <c r="M48" s="20"/>
      <c r="N48" s="20"/>
      <c r="O48" s="20">
        <f>'6. PMH'!O49+'7. Óvoda'!O49+'8. Önkormányzat'!O48</f>
        <v>87041</v>
      </c>
      <c r="P48" s="20"/>
      <c r="Q48" s="20"/>
      <c r="R48" s="21">
        <f>O48/L48*100</f>
        <v>70.44431854969245</v>
      </c>
      <c r="S48" s="66"/>
      <c r="T48" s="66"/>
      <c r="U48" s="65"/>
      <c r="V48" s="65"/>
      <c r="W48" s="65"/>
    </row>
    <row r="49" spans="1:23" ht="12.75">
      <c r="A49" s="14"/>
      <c r="B49" s="15" t="s">
        <v>52</v>
      </c>
      <c r="C49" s="15"/>
      <c r="D49" s="15"/>
      <c r="E49" s="15"/>
      <c r="F49" s="15"/>
      <c r="G49" s="15"/>
      <c r="H49" s="15"/>
      <c r="I49" s="13"/>
      <c r="J49" s="13"/>
      <c r="K49" s="13"/>
      <c r="L49" s="20"/>
      <c r="M49" s="20"/>
      <c r="N49" s="20"/>
      <c r="O49" s="20"/>
      <c r="P49" s="20"/>
      <c r="Q49" s="20"/>
      <c r="R49" s="21"/>
      <c r="S49" s="66"/>
      <c r="T49" s="66"/>
      <c r="U49" s="65"/>
      <c r="V49" s="65"/>
      <c r="W49" s="65"/>
    </row>
    <row r="50" spans="1:23" ht="12.75">
      <c r="A50" s="17"/>
      <c r="B50" s="18"/>
      <c r="C50" s="19" t="s">
        <v>53</v>
      </c>
      <c r="D50" s="19"/>
      <c r="E50" s="19"/>
      <c r="F50" s="19"/>
      <c r="G50" s="19"/>
      <c r="H50" s="19"/>
      <c r="I50" s="20"/>
      <c r="J50" s="20"/>
      <c r="K50" s="20"/>
      <c r="L50" s="20"/>
      <c r="M50" s="20"/>
      <c r="N50" s="20"/>
      <c r="O50" s="20"/>
      <c r="P50" s="20"/>
      <c r="Q50" s="20"/>
      <c r="R50" s="21"/>
      <c r="S50" s="66"/>
      <c r="T50" s="66"/>
      <c r="U50" s="65"/>
      <c r="V50" s="65"/>
      <c r="W50" s="65"/>
    </row>
    <row r="51" spans="1:23" ht="12.75">
      <c r="A51" s="17"/>
      <c r="B51" s="22"/>
      <c r="C51" s="19" t="s">
        <v>54</v>
      </c>
      <c r="D51" s="19"/>
      <c r="E51" s="19"/>
      <c r="F51" s="19"/>
      <c r="G51" s="19"/>
      <c r="H51" s="19"/>
      <c r="I51" s="20"/>
      <c r="J51" s="20"/>
      <c r="K51" s="20"/>
      <c r="L51" s="20"/>
      <c r="M51" s="20"/>
      <c r="N51" s="20"/>
      <c r="O51" s="20"/>
      <c r="P51" s="20"/>
      <c r="Q51" s="20"/>
      <c r="R51" s="21"/>
      <c r="S51" s="66"/>
      <c r="T51" s="66"/>
      <c r="U51" s="65"/>
      <c r="V51" s="65"/>
      <c r="W51" s="65"/>
    </row>
    <row r="52" spans="1:23" ht="12.75">
      <c r="A52" s="17"/>
      <c r="B52" s="22"/>
      <c r="C52" s="19" t="s">
        <v>55</v>
      </c>
      <c r="D52" s="19"/>
      <c r="E52" s="19"/>
      <c r="F52" s="19"/>
      <c r="G52" s="19"/>
      <c r="H52" s="19"/>
      <c r="I52" s="20"/>
      <c r="J52" s="20"/>
      <c r="K52" s="20"/>
      <c r="L52" s="20"/>
      <c r="M52" s="20"/>
      <c r="N52" s="20"/>
      <c r="O52" s="20"/>
      <c r="P52" s="20"/>
      <c r="Q52" s="20"/>
      <c r="R52" s="21"/>
      <c r="S52" s="66"/>
      <c r="T52" s="66"/>
      <c r="U52" s="65"/>
      <c r="V52" s="65"/>
      <c r="W52" s="65"/>
    </row>
    <row r="53" spans="1:23" ht="12.75">
      <c r="A53" s="17"/>
      <c r="B53" s="27"/>
      <c r="C53" s="26" t="s">
        <v>56</v>
      </c>
      <c r="D53" s="26"/>
      <c r="E53" s="26"/>
      <c r="F53" s="26"/>
      <c r="G53" s="26"/>
      <c r="H53" s="26"/>
      <c r="I53" s="20"/>
      <c r="J53" s="20"/>
      <c r="K53" s="20"/>
      <c r="L53" s="20"/>
      <c r="M53" s="20"/>
      <c r="N53" s="20"/>
      <c r="O53" s="20"/>
      <c r="P53" s="20"/>
      <c r="Q53" s="20"/>
      <c r="R53" s="21"/>
      <c r="S53" s="66"/>
      <c r="T53" s="66"/>
      <c r="U53" s="65"/>
      <c r="V53" s="65"/>
      <c r="W53" s="65"/>
    </row>
    <row r="54" spans="1:23" ht="12.75">
      <c r="A54" s="17"/>
      <c r="B54" s="27"/>
      <c r="C54" s="26" t="s">
        <v>57</v>
      </c>
      <c r="D54" s="26"/>
      <c r="E54" s="26"/>
      <c r="F54" s="26"/>
      <c r="G54" s="26"/>
      <c r="H54" s="26"/>
      <c r="I54" s="20"/>
      <c r="J54" s="20"/>
      <c r="K54" s="20"/>
      <c r="L54" s="20"/>
      <c r="M54" s="20"/>
      <c r="N54" s="20"/>
      <c r="O54" s="20"/>
      <c r="P54" s="20"/>
      <c r="Q54" s="20"/>
      <c r="R54" s="21"/>
      <c r="S54" s="66"/>
      <c r="T54" s="66"/>
      <c r="U54" s="65"/>
      <c r="V54" s="65"/>
      <c r="W54" s="65"/>
    </row>
    <row r="55" spans="1:23" ht="12.75">
      <c r="A55" s="14"/>
      <c r="B55" s="24" t="s">
        <v>58</v>
      </c>
      <c r="C55" s="24"/>
      <c r="D55" s="24"/>
      <c r="E55" s="24"/>
      <c r="F55" s="24"/>
      <c r="G55" s="24"/>
      <c r="H55" s="24"/>
      <c r="I55" s="16"/>
      <c r="J55" s="16">
        <f>SUM(J56:J58)</f>
        <v>812</v>
      </c>
      <c r="K55" s="16"/>
      <c r="L55" s="16"/>
      <c r="M55" s="16">
        <f>SUM(M56:M58)</f>
        <v>1812</v>
      </c>
      <c r="N55" s="16"/>
      <c r="O55" s="16"/>
      <c r="P55" s="16">
        <f>SUM(P56:P58)</f>
        <v>1791</v>
      </c>
      <c r="Q55" s="16"/>
      <c r="R55" s="21"/>
      <c r="S55" s="16">
        <f>P55/M55*100</f>
        <v>98.84105960264901</v>
      </c>
      <c r="T55" s="66"/>
      <c r="U55" s="65"/>
      <c r="V55" s="65"/>
      <c r="W55" s="65"/>
    </row>
    <row r="56" spans="1:23" ht="12.75">
      <c r="A56" s="17"/>
      <c r="B56" s="33"/>
      <c r="C56" s="26" t="s">
        <v>45</v>
      </c>
      <c r="D56" s="26"/>
      <c r="E56" s="26"/>
      <c r="F56" s="26"/>
      <c r="G56" s="26"/>
      <c r="H56" s="26"/>
      <c r="I56" s="20"/>
      <c r="J56" s="20"/>
      <c r="K56" s="20"/>
      <c r="L56" s="20"/>
      <c r="M56" s="20"/>
      <c r="N56" s="20"/>
      <c r="O56" s="20"/>
      <c r="P56" s="20"/>
      <c r="Q56" s="20"/>
      <c r="R56" s="21"/>
      <c r="S56" s="21"/>
      <c r="T56" s="66"/>
      <c r="U56" s="65"/>
      <c r="V56" s="65"/>
      <c r="W56" s="65"/>
    </row>
    <row r="57" spans="1:23" ht="12.75">
      <c r="A57" s="17"/>
      <c r="B57" s="34"/>
      <c r="C57" s="26" t="s">
        <v>46</v>
      </c>
      <c r="D57" s="26"/>
      <c r="E57" s="26"/>
      <c r="F57" s="26"/>
      <c r="G57" s="26"/>
      <c r="H57" s="26"/>
      <c r="I57" s="20"/>
      <c r="J57" s="20">
        <f>'6. PMH'!J58+'7. Óvoda'!J58+'8. Önkormányzat'!J57</f>
        <v>812</v>
      </c>
      <c r="K57" s="20"/>
      <c r="L57" s="20"/>
      <c r="M57" s="20">
        <f>'6. PMH'!M58+'7. Óvoda'!M58+'8. Önkormányzat'!M57</f>
        <v>812</v>
      </c>
      <c r="N57" s="20"/>
      <c r="O57" s="20"/>
      <c r="P57" s="20">
        <f>'6. PMH'!P58+'7. Óvoda'!P58+'8. Önkormányzat'!P57</f>
        <v>828</v>
      </c>
      <c r="Q57" s="20"/>
      <c r="R57" s="21"/>
      <c r="S57" s="21">
        <f aca="true" t="shared" si="10" ref="S57:S58">P57/M57*100</f>
        <v>101.9704433497537</v>
      </c>
      <c r="T57" s="66"/>
      <c r="U57" s="65"/>
      <c r="V57" s="65"/>
      <c r="W57" s="65"/>
    </row>
    <row r="58" spans="1:23" ht="12.75">
      <c r="A58" s="17"/>
      <c r="B58" s="34"/>
      <c r="C58" s="26" t="s">
        <v>59</v>
      </c>
      <c r="D58" s="26"/>
      <c r="E58" s="26"/>
      <c r="F58" s="26"/>
      <c r="G58" s="26"/>
      <c r="H58" s="26"/>
      <c r="I58" s="20"/>
      <c r="J58" s="20"/>
      <c r="K58" s="20"/>
      <c r="L58" s="20"/>
      <c r="M58" s="20">
        <f>'6. PMH'!M59+'7. Óvoda'!M59+'8. Önkormányzat'!M58</f>
        <v>1000</v>
      </c>
      <c r="N58" s="20"/>
      <c r="O58" s="20"/>
      <c r="P58" s="20">
        <f>'6. PMH'!P59+'7. Óvoda'!P59+'8. Önkormányzat'!P58</f>
        <v>963</v>
      </c>
      <c r="Q58" s="20"/>
      <c r="R58" s="21"/>
      <c r="S58" s="21">
        <f t="shared" si="10"/>
        <v>96.3</v>
      </c>
      <c r="T58" s="66"/>
      <c r="U58" s="65"/>
      <c r="V58" s="65"/>
      <c r="W58" s="65"/>
    </row>
    <row r="59" spans="1:23" ht="12.75">
      <c r="A59" s="35"/>
      <c r="B59" s="35"/>
      <c r="C59" s="35"/>
      <c r="D59" s="35"/>
      <c r="E59" s="35"/>
      <c r="F59" s="35"/>
      <c r="G59" s="35"/>
      <c r="H59" s="35"/>
      <c r="I59" s="13"/>
      <c r="J59" s="13"/>
      <c r="K59" s="13"/>
      <c r="L59" s="21"/>
      <c r="M59" s="66"/>
      <c r="N59" s="66"/>
      <c r="O59" s="66"/>
      <c r="P59" s="66"/>
      <c r="Q59" s="66"/>
      <c r="R59" s="21"/>
      <c r="S59" s="66"/>
      <c r="T59" s="66"/>
      <c r="U59" s="65"/>
      <c r="V59" s="65"/>
      <c r="W59" s="65"/>
    </row>
    <row r="60" spans="1:23" ht="12.75">
      <c r="A60" s="12" t="s">
        <v>60</v>
      </c>
      <c r="B60" s="12"/>
      <c r="C60" s="12"/>
      <c r="D60" s="12"/>
      <c r="E60" s="12"/>
      <c r="F60" s="12"/>
      <c r="G60" s="12"/>
      <c r="H60" s="12"/>
      <c r="I60" s="13">
        <f>I11+I42</f>
        <v>524409</v>
      </c>
      <c r="J60" s="13">
        <f>J11+J42</f>
        <v>21944</v>
      </c>
      <c r="K60" s="13">
        <f>K11+K42</f>
        <v>29893</v>
      </c>
      <c r="L60" s="13">
        <f>L11+L42</f>
        <v>602352</v>
      </c>
      <c r="M60" s="13">
        <f>M11+M42</f>
        <v>23033</v>
      </c>
      <c r="N60" s="13">
        <f>N11+N42</f>
        <v>33038</v>
      </c>
      <c r="O60" s="13">
        <f>O11+O42</f>
        <v>555527</v>
      </c>
      <c r="P60" s="13">
        <f>P11+P42</f>
        <v>19763</v>
      </c>
      <c r="Q60" s="13">
        <f>Q11+Q42</f>
        <v>32834</v>
      </c>
      <c r="R60" s="13">
        <f>O60/L60*100</f>
        <v>92.22630621297846</v>
      </c>
      <c r="S60" s="13">
        <f>P60/M60*100</f>
        <v>85.80297833543177</v>
      </c>
      <c r="T60" s="13">
        <f>Q60/N60*100</f>
        <v>99.38252920878988</v>
      </c>
      <c r="U60" s="65"/>
      <c r="V60" s="65"/>
      <c r="W60" s="65"/>
    </row>
    <row r="61" spans="1:23" ht="12.75">
      <c r="A61" s="70"/>
      <c r="B61" s="70"/>
      <c r="C61" s="70"/>
      <c r="D61" s="70"/>
      <c r="E61" s="70"/>
      <c r="F61" s="70"/>
      <c r="G61" s="70"/>
      <c r="H61" s="70"/>
      <c r="I61" s="71"/>
      <c r="J61" s="71"/>
      <c r="K61" s="71"/>
      <c r="L61" s="72"/>
      <c r="M61" s="61"/>
      <c r="N61" s="61"/>
      <c r="O61" s="61"/>
      <c r="P61" s="61"/>
      <c r="Q61" s="61"/>
      <c r="R61" s="72"/>
      <c r="S61" s="61"/>
      <c r="T61" s="61"/>
      <c r="U61" s="65"/>
      <c r="V61" s="65"/>
      <c r="W61" s="65"/>
    </row>
    <row r="62" spans="1:23" ht="25.5" customHeight="1">
      <c r="A62" s="41" t="s">
        <v>61</v>
      </c>
      <c r="B62" s="41"/>
      <c r="C62" s="41"/>
      <c r="D62" s="41"/>
      <c r="E62" s="41"/>
      <c r="F62" s="41"/>
      <c r="G62" s="41"/>
      <c r="H62" s="41"/>
      <c r="I62" s="73">
        <f>SUM(I63:I64)</f>
        <v>42696</v>
      </c>
      <c r="J62" s="73">
        <f>SUM(J63:J64)</f>
        <v>34250</v>
      </c>
      <c r="K62" s="73">
        <f>SUM(K63:K64)</f>
        <v>49121</v>
      </c>
      <c r="L62" s="42">
        <f>SUM(L63:L64)</f>
        <v>33240</v>
      </c>
      <c r="M62" s="42">
        <f>SUM(M63:M64)</f>
        <v>48437</v>
      </c>
      <c r="N62" s="42">
        <f>SUM(N63:N64)</f>
        <v>50569</v>
      </c>
      <c r="O62" s="42">
        <f>SUM(O63:O64)</f>
        <v>45671</v>
      </c>
      <c r="P62" s="42">
        <f>SUM(P63:P64)</f>
        <v>43927</v>
      </c>
      <c r="Q62" s="42">
        <f>SUM(Q63:Q64)</f>
        <v>42648</v>
      </c>
      <c r="R62" s="42">
        <f aca="true" t="shared" si="11" ref="R62:R63">O62/L62*100</f>
        <v>137.3977135980746</v>
      </c>
      <c r="S62" s="42">
        <f aca="true" t="shared" si="12" ref="S62:S63">P62/M62*100</f>
        <v>90.68893614385696</v>
      </c>
      <c r="T62" s="42">
        <f aca="true" t="shared" si="13" ref="T62:T63">Q62/N62*100</f>
        <v>84.33625343589947</v>
      </c>
      <c r="U62" s="65"/>
      <c r="V62" s="65"/>
      <c r="W62" s="65"/>
    </row>
    <row r="63" spans="1:23" ht="12.75">
      <c r="A63" s="43"/>
      <c r="B63" s="26" t="s">
        <v>62</v>
      </c>
      <c r="C63" s="26"/>
      <c r="D63" s="26"/>
      <c r="E63" s="26"/>
      <c r="F63" s="26"/>
      <c r="G63" s="26"/>
      <c r="H63" s="26"/>
      <c r="I63" s="20">
        <f>'6. PMH'!I64+'7. Óvoda'!I64+'8. Önkormányzat'!I63</f>
        <v>42696</v>
      </c>
      <c r="J63" s="20">
        <f>'6. PMH'!J64+'7. Óvoda'!J64+'8. Önkormányzat'!J63</f>
        <v>34250</v>
      </c>
      <c r="K63" s="20">
        <f>'6. PMH'!K64+'7. Óvoda'!K64+'8. Önkormányzat'!K63</f>
        <v>49121</v>
      </c>
      <c r="L63" s="20">
        <f>'6. PMH'!L64+'7. Óvoda'!L64+'8. Önkormányzat'!L63</f>
        <v>33240</v>
      </c>
      <c r="M63" s="20">
        <f>'6. PMH'!M64+'7. Óvoda'!M64+'8. Önkormányzat'!M63</f>
        <v>48437</v>
      </c>
      <c r="N63" s="20">
        <f>'6. PMH'!N64+'7. Óvoda'!N64+'8. Önkormányzat'!N63</f>
        <v>50569</v>
      </c>
      <c r="O63" s="20">
        <f>'6. PMH'!O64+'7. Óvoda'!O64+'8. Önkormányzat'!O63</f>
        <v>45671</v>
      </c>
      <c r="P63" s="20">
        <f>'6. PMH'!P64+'7. Óvoda'!P64+'8. Önkormányzat'!P63</f>
        <v>43927</v>
      </c>
      <c r="Q63" s="20">
        <f>'6. PMH'!Q64+'7. Óvoda'!Q64+'8. Önkormányzat'!Q63</f>
        <v>42648</v>
      </c>
      <c r="R63" s="21">
        <f t="shared" si="11"/>
        <v>137.3977135980746</v>
      </c>
      <c r="S63" s="21">
        <f t="shared" si="12"/>
        <v>90.68893614385696</v>
      </c>
      <c r="T63" s="21">
        <f t="shared" si="13"/>
        <v>84.33625343589947</v>
      </c>
      <c r="U63" s="65"/>
      <c r="V63" s="65"/>
      <c r="W63" s="65"/>
    </row>
    <row r="64" spans="1:23" ht="12.75">
      <c r="A64" s="14"/>
      <c r="B64" s="26" t="s">
        <v>63</v>
      </c>
      <c r="C64" s="26"/>
      <c r="D64" s="26"/>
      <c r="E64" s="26"/>
      <c r="F64" s="26"/>
      <c r="G64" s="26"/>
      <c r="H64" s="26"/>
      <c r="I64" s="20"/>
      <c r="J64" s="20"/>
      <c r="K64" s="20"/>
      <c r="L64" s="21"/>
      <c r="M64" s="66"/>
      <c r="N64" s="66"/>
      <c r="O64" s="66"/>
      <c r="P64" s="66"/>
      <c r="Q64" s="66"/>
      <c r="R64" s="21"/>
      <c r="S64" s="66"/>
      <c r="T64" s="66"/>
      <c r="U64" s="65"/>
      <c r="V64" s="65"/>
      <c r="W64" s="65"/>
    </row>
    <row r="65" spans="1:23" ht="12.75">
      <c r="A65" s="35"/>
      <c r="B65" s="35"/>
      <c r="C65" s="35"/>
      <c r="D65" s="35"/>
      <c r="E65" s="35"/>
      <c r="F65" s="35"/>
      <c r="G65" s="35"/>
      <c r="H65" s="35"/>
      <c r="I65" s="13"/>
      <c r="J65" s="13"/>
      <c r="K65" s="13"/>
      <c r="L65" s="21"/>
      <c r="M65" s="66"/>
      <c r="N65" s="66"/>
      <c r="O65" s="66"/>
      <c r="P65" s="66"/>
      <c r="Q65" s="66"/>
      <c r="R65" s="21"/>
      <c r="S65" s="66"/>
      <c r="T65" s="66"/>
      <c r="U65" s="65"/>
      <c r="V65" s="65"/>
      <c r="W65" s="65"/>
    </row>
    <row r="66" spans="1:23" ht="12.75">
      <c r="A66" s="12" t="s">
        <v>64</v>
      </c>
      <c r="B66" s="12"/>
      <c r="C66" s="12"/>
      <c r="D66" s="12"/>
      <c r="E66" s="12"/>
      <c r="F66" s="12"/>
      <c r="G66" s="12"/>
      <c r="H66" s="12"/>
      <c r="I66" s="13"/>
      <c r="J66" s="13"/>
      <c r="K66" s="13"/>
      <c r="L66" s="13">
        <f>L67+L76</f>
        <v>5946</v>
      </c>
      <c r="M66" s="13"/>
      <c r="N66" s="13"/>
      <c r="O66" s="13">
        <f>O67+O76</f>
        <v>5946</v>
      </c>
      <c r="P66" s="68"/>
      <c r="Q66" s="68"/>
      <c r="R66" s="13">
        <f aca="true" t="shared" si="14" ref="R66:R67">O66/L66*100</f>
        <v>100</v>
      </c>
      <c r="S66" s="68"/>
      <c r="T66" s="68"/>
      <c r="U66" s="65"/>
      <c r="V66" s="65"/>
      <c r="W66" s="65"/>
    </row>
    <row r="67" spans="1:23" ht="12.75">
      <c r="A67" s="43"/>
      <c r="B67" s="26" t="s">
        <v>65</v>
      </c>
      <c r="C67" s="26"/>
      <c r="D67" s="26"/>
      <c r="E67" s="26"/>
      <c r="F67" s="26"/>
      <c r="G67" s="26"/>
      <c r="H67" s="26"/>
      <c r="I67" s="13"/>
      <c r="J67" s="13"/>
      <c r="K67" s="13"/>
      <c r="L67" s="21">
        <f>SUM(L68:L75)</f>
        <v>5946</v>
      </c>
      <c r="M67" s="21"/>
      <c r="N67" s="21"/>
      <c r="O67" s="21">
        <f>SUM(O68:O75)</f>
        <v>5946</v>
      </c>
      <c r="P67" s="66"/>
      <c r="Q67" s="66"/>
      <c r="R67" s="20">
        <f t="shared" si="14"/>
        <v>100</v>
      </c>
      <c r="S67" s="66"/>
      <c r="T67" s="66"/>
      <c r="U67" s="65"/>
      <c r="V67" s="65"/>
      <c r="W67" s="65"/>
    </row>
    <row r="68" spans="1:23" ht="12.75">
      <c r="A68" s="17"/>
      <c r="B68" s="44"/>
      <c r="C68" s="26" t="s">
        <v>66</v>
      </c>
      <c r="D68" s="26"/>
      <c r="E68" s="26"/>
      <c r="F68" s="26"/>
      <c r="G68" s="26"/>
      <c r="H68" s="26"/>
      <c r="I68" s="13"/>
      <c r="J68" s="13"/>
      <c r="K68" s="13"/>
      <c r="L68" s="21"/>
      <c r="M68" s="66"/>
      <c r="N68" s="66"/>
      <c r="O68" s="66"/>
      <c r="P68" s="66"/>
      <c r="Q68" s="66"/>
      <c r="R68" s="21"/>
      <c r="S68" s="66"/>
      <c r="T68" s="66"/>
      <c r="U68" s="65"/>
      <c r="V68" s="65"/>
      <c r="W68" s="65"/>
    </row>
    <row r="69" spans="1:23" ht="12.75">
      <c r="A69" s="17"/>
      <c r="B69" s="45"/>
      <c r="C69" s="26" t="s">
        <v>67</v>
      </c>
      <c r="D69" s="26"/>
      <c r="E69" s="26"/>
      <c r="F69" s="26"/>
      <c r="G69" s="26"/>
      <c r="H69" s="26"/>
      <c r="I69" s="13"/>
      <c r="J69" s="13"/>
      <c r="K69" s="13"/>
      <c r="L69" s="21"/>
      <c r="M69" s="66"/>
      <c r="N69" s="66"/>
      <c r="O69" s="66"/>
      <c r="P69" s="66"/>
      <c r="Q69" s="66"/>
      <c r="R69" s="21"/>
      <c r="S69" s="66"/>
      <c r="T69" s="66"/>
      <c r="U69" s="65"/>
      <c r="V69" s="65"/>
      <c r="W69" s="65"/>
    </row>
    <row r="70" spans="1:23" ht="12.75">
      <c r="A70" s="17"/>
      <c r="B70" s="45"/>
      <c r="C70" s="26" t="s">
        <v>68</v>
      </c>
      <c r="D70" s="26"/>
      <c r="E70" s="26"/>
      <c r="F70" s="26"/>
      <c r="G70" s="26"/>
      <c r="H70" s="26"/>
      <c r="I70" s="13"/>
      <c r="J70" s="13"/>
      <c r="K70" s="13"/>
      <c r="L70" s="21">
        <f>'6. PMH'!L72+'7. Óvoda'!L71+'8. Önkormányzat'!L70</f>
        <v>5946</v>
      </c>
      <c r="M70" s="21"/>
      <c r="N70" s="21"/>
      <c r="O70" s="21">
        <f>'6. PMH'!O72+'7. Óvoda'!O71+'8. Önkormányzat'!O70</f>
        <v>5946</v>
      </c>
      <c r="P70" s="66"/>
      <c r="Q70" s="66"/>
      <c r="R70" s="21">
        <f>O70/L70*100</f>
        <v>100</v>
      </c>
      <c r="S70" s="66"/>
      <c r="T70" s="66"/>
      <c r="U70" s="65"/>
      <c r="V70" s="65"/>
      <c r="W70" s="65"/>
    </row>
    <row r="71" spans="1:23" ht="12.75">
      <c r="A71" s="17"/>
      <c r="B71" s="45"/>
      <c r="C71" s="19" t="s">
        <v>69</v>
      </c>
      <c r="D71" s="19"/>
      <c r="E71" s="19"/>
      <c r="F71" s="19"/>
      <c r="G71" s="19"/>
      <c r="H71" s="19"/>
      <c r="I71" s="13"/>
      <c r="J71" s="13"/>
      <c r="K71" s="13"/>
      <c r="L71" s="21"/>
      <c r="M71" s="66"/>
      <c r="N71" s="66"/>
      <c r="O71" s="66"/>
      <c r="P71" s="66"/>
      <c r="Q71" s="66"/>
      <c r="R71" s="21"/>
      <c r="S71" s="66"/>
      <c r="T71" s="66"/>
      <c r="U71" s="65"/>
      <c r="V71" s="65"/>
      <c r="W71" s="65"/>
    </row>
    <row r="72" spans="1:23" ht="12.75">
      <c r="A72" s="17"/>
      <c r="B72" s="45"/>
      <c r="C72" s="26" t="s">
        <v>70</v>
      </c>
      <c r="D72" s="26"/>
      <c r="E72" s="26"/>
      <c r="F72" s="26"/>
      <c r="G72" s="26"/>
      <c r="H72" s="26"/>
      <c r="I72" s="13"/>
      <c r="J72" s="13"/>
      <c r="K72" s="13"/>
      <c r="L72" s="21"/>
      <c r="M72" s="66"/>
      <c r="N72" s="66"/>
      <c r="O72" s="66"/>
      <c r="P72" s="66"/>
      <c r="Q72" s="66"/>
      <c r="R72" s="21"/>
      <c r="S72" s="66"/>
      <c r="T72" s="66"/>
      <c r="U72" s="65"/>
      <c r="V72" s="65"/>
      <c r="W72" s="65"/>
    </row>
    <row r="73" spans="1:23" ht="12.75">
      <c r="A73" s="17"/>
      <c r="B73" s="45"/>
      <c r="C73" s="26" t="s">
        <v>71</v>
      </c>
      <c r="D73" s="26"/>
      <c r="E73" s="26"/>
      <c r="F73" s="26"/>
      <c r="G73" s="26"/>
      <c r="H73" s="26"/>
      <c r="I73" s="13"/>
      <c r="J73" s="13"/>
      <c r="K73" s="13"/>
      <c r="L73" s="21"/>
      <c r="M73" s="66"/>
      <c r="N73" s="66"/>
      <c r="O73" s="66"/>
      <c r="P73" s="66"/>
      <c r="Q73" s="66"/>
      <c r="R73" s="21"/>
      <c r="S73" s="66"/>
      <c r="T73" s="66"/>
      <c r="U73" s="65"/>
      <c r="V73" s="65"/>
      <c r="W73" s="65"/>
    </row>
    <row r="74" spans="1:23" ht="12.75">
      <c r="A74" s="17"/>
      <c r="B74" s="45"/>
      <c r="C74" s="26" t="s">
        <v>72</v>
      </c>
      <c r="D74" s="26"/>
      <c r="E74" s="26"/>
      <c r="F74" s="26"/>
      <c r="G74" s="26"/>
      <c r="H74" s="26"/>
      <c r="I74" s="13"/>
      <c r="J74" s="13"/>
      <c r="K74" s="13"/>
      <c r="L74" s="21"/>
      <c r="M74" s="66"/>
      <c r="N74" s="66"/>
      <c r="O74" s="66"/>
      <c r="P74" s="66"/>
      <c r="Q74" s="66"/>
      <c r="R74" s="21"/>
      <c r="S74" s="66"/>
      <c r="T74" s="66"/>
      <c r="U74" s="65"/>
      <c r="V74" s="65"/>
      <c r="W74" s="65"/>
    </row>
    <row r="75" spans="1:23" ht="12.75">
      <c r="A75" s="17"/>
      <c r="B75" s="46"/>
      <c r="C75" s="26" t="s">
        <v>73</v>
      </c>
      <c r="D75" s="26"/>
      <c r="E75" s="26"/>
      <c r="F75" s="26"/>
      <c r="G75" s="26"/>
      <c r="H75" s="26"/>
      <c r="I75" s="13"/>
      <c r="J75" s="13"/>
      <c r="K75" s="13"/>
      <c r="L75" s="21"/>
      <c r="M75" s="66"/>
      <c r="N75" s="66"/>
      <c r="O75" s="66"/>
      <c r="P75" s="66"/>
      <c r="Q75" s="66"/>
      <c r="R75" s="21"/>
      <c r="S75" s="66"/>
      <c r="T75" s="66"/>
      <c r="U75" s="65"/>
      <c r="V75" s="65"/>
      <c r="W75" s="65"/>
    </row>
    <row r="76" spans="1:23" ht="12.75">
      <c r="A76" s="14"/>
      <c r="B76" s="29" t="s">
        <v>74</v>
      </c>
      <c r="C76" s="29"/>
      <c r="D76" s="29"/>
      <c r="E76" s="29"/>
      <c r="F76" s="29"/>
      <c r="G76" s="29"/>
      <c r="H76" s="29"/>
      <c r="I76" s="13"/>
      <c r="J76" s="13"/>
      <c r="K76" s="13"/>
      <c r="L76" s="21"/>
      <c r="M76" s="66"/>
      <c r="N76" s="66"/>
      <c r="O76" s="66"/>
      <c r="P76" s="66"/>
      <c r="Q76" s="66"/>
      <c r="R76" s="21"/>
      <c r="S76" s="66"/>
      <c r="T76" s="66"/>
      <c r="U76" s="65"/>
      <c r="V76" s="65"/>
      <c r="W76" s="65"/>
    </row>
    <row r="77" spans="1:23" ht="12.75">
      <c r="A77" s="17"/>
      <c r="B77" s="47"/>
      <c r="C77" s="26" t="s">
        <v>66</v>
      </c>
      <c r="D77" s="26"/>
      <c r="E77" s="26"/>
      <c r="F77" s="26"/>
      <c r="G77" s="26"/>
      <c r="H77" s="26"/>
      <c r="I77" s="13"/>
      <c r="J77" s="13"/>
      <c r="K77" s="13"/>
      <c r="L77" s="21"/>
      <c r="M77" s="66"/>
      <c r="N77" s="66"/>
      <c r="O77" s="66"/>
      <c r="P77" s="66"/>
      <c r="Q77" s="66"/>
      <c r="R77" s="21"/>
      <c r="S77" s="66"/>
      <c r="T77" s="66"/>
      <c r="U77" s="65"/>
      <c r="V77" s="65"/>
      <c r="W77" s="65"/>
    </row>
    <row r="78" spans="1:23" ht="12.75">
      <c r="A78" s="17"/>
      <c r="B78" s="48"/>
      <c r="C78" s="26" t="s">
        <v>67</v>
      </c>
      <c r="D78" s="26"/>
      <c r="E78" s="26"/>
      <c r="F78" s="26"/>
      <c r="G78" s="26"/>
      <c r="H78" s="26"/>
      <c r="I78" s="13"/>
      <c r="J78" s="13"/>
      <c r="K78" s="13"/>
      <c r="L78" s="21"/>
      <c r="M78" s="66"/>
      <c r="N78" s="66"/>
      <c r="O78" s="66"/>
      <c r="P78" s="66"/>
      <c r="Q78" s="66"/>
      <c r="R78" s="21"/>
      <c r="S78" s="66"/>
      <c r="T78" s="66"/>
      <c r="U78" s="65"/>
      <c r="V78" s="65"/>
      <c r="W78" s="65"/>
    </row>
    <row r="79" spans="1:23" ht="12.75">
      <c r="A79" s="17"/>
      <c r="B79" s="48"/>
      <c r="C79" s="26" t="s">
        <v>68</v>
      </c>
      <c r="D79" s="26"/>
      <c r="E79" s="26"/>
      <c r="F79" s="26"/>
      <c r="G79" s="26"/>
      <c r="H79" s="26"/>
      <c r="I79" s="13"/>
      <c r="J79" s="13"/>
      <c r="K79" s="13"/>
      <c r="L79" s="21"/>
      <c r="M79" s="66"/>
      <c r="N79" s="66"/>
      <c r="O79" s="66"/>
      <c r="P79" s="66"/>
      <c r="Q79" s="66"/>
      <c r="R79" s="21"/>
      <c r="S79" s="66"/>
      <c r="T79" s="66"/>
      <c r="U79" s="65"/>
      <c r="V79" s="65"/>
      <c r="W79" s="65"/>
    </row>
    <row r="80" spans="1:23" ht="12.75">
      <c r="A80" s="17"/>
      <c r="B80" s="48"/>
      <c r="C80" s="19" t="s">
        <v>69</v>
      </c>
      <c r="D80" s="19"/>
      <c r="E80" s="19"/>
      <c r="F80" s="19"/>
      <c r="G80" s="19"/>
      <c r="H80" s="19"/>
      <c r="I80" s="13"/>
      <c r="J80" s="13"/>
      <c r="K80" s="13"/>
      <c r="L80" s="21"/>
      <c r="M80" s="66"/>
      <c r="N80" s="66"/>
      <c r="O80" s="66"/>
      <c r="P80" s="66"/>
      <c r="Q80" s="66"/>
      <c r="R80" s="21"/>
      <c r="S80" s="66"/>
      <c r="T80" s="66"/>
      <c r="U80" s="65"/>
      <c r="V80" s="65"/>
      <c r="W80" s="65"/>
    </row>
    <row r="81" spans="1:23" ht="12.75">
      <c r="A81" s="17"/>
      <c r="B81" s="48"/>
      <c r="C81" s="26" t="s">
        <v>70</v>
      </c>
      <c r="D81" s="26"/>
      <c r="E81" s="26"/>
      <c r="F81" s="26"/>
      <c r="G81" s="26"/>
      <c r="H81" s="26"/>
      <c r="I81" s="13"/>
      <c r="J81" s="13"/>
      <c r="K81" s="13"/>
      <c r="L81" s="21"/>
      <c r="M81" s="66"/>
      <c r="N81" s="66"/>
      <c r="O81" s="66"/>
      <c r="P81" s="66"/>
      <c r="Q81" s="66"/>
      <c r="R81" s="21"/>
      <c r="S81" s="66"/>
      <c r="T81" s="66"/>
      <c r="U81" s="65"/>
      <c r="V81" s="65"/>
      <c r="W81" s="65"/>
    </row>
    <row r="82" spans="1:23" ht="12.75">
      <c r="A82" s="17"/>
      <c r="B82" s="48"/>
      <c r="C82" s="26" t="s">
        <v>71</v>
      </c>
      <c r="D82" s="26"/>
      <c r="E82" s="26"/>
      <c r="F82" s="26"/>
      <c r="G82" s="26"/>
      <c r="H82" s="26"/>
      <c r="I82" s="13"/>
      <c r="J82" s="13"/>
      <c r="K82" s="13"/>
      <c r="L82" s="21"/>
      <c r="M82" s="66"/>
      <c r="N82" s="66"/>
      <c r="O82" s="66"/>
      <c r="P82" s="66"/>
      <c r="Q82" s="66"/>
      <c r="R82" s="21"/>
      <c r="S82" s="66"/>
      <c r="T82" s="66"/>
      <c r="U82" s="65"/>
      <c r="V82" s="65"/>
      <c r="W82" s="65"/>
    </row>
    <row r="83" spans="1:23" ht="12.75">
      <c r="A83" s="17"/>
      <c r="B83" s="48"/>
      <c r="C83" s="26" t="s">
        <v>72</v>
      </c>
      <c r="D83" s="26"/>
      <c r="E83" s="26"/>
      <c r="F83" s="26"/>
      <c r="G83" s="26"/>
      <c r="H83" s="26"/>
      <c r="I83" s="13"/>
      <c r="J83" s="13"/>
      <c r="K83" s="13"/>
      <c r="L83" s="21"/>
      <c r="M83" s="66"/>
      <c r="N83" s="66"/>
      <c r="O83" s="66"/>
      <c r="P83" s="66"/>
      <c r="Q83" s="66"/>
      <c r="R83" s="21"/>
      <c r="S83" s="66"/>
      <c r="T83" s="66"/>
      <c r="U83" s="65"/>
      <c r="V83" s="65"/>
      <c r="W83" s="65"/>
    </row>
    <row r="84" spans="1:23" ht="12.75">
      <c r="A84" s="17"/>
      <c r="B84" s="48"/>
      <c r="C84" s="26" t="s">
        <v>73</v>
      </c>
      <c r="D84" s="26"/>
      <c r="E84" s="26"/>
      <c r="F84" s="26"/>
      <c r="G84" s="26"/>
      <c r="H84" s="26"/>
      <c r="I84" s="13"/>
      <c r="J84" s="13"/>
      <c r="K84" s="13"/>
      <c r="L84" s="21"/>
      <c r="M84" s="66"/>
      <c r="N84" s="66"/>
      <c r="O84" s="66"/>
      <c r="P84" s="66"/>
      <c r="Q84" s="66"/>
      <c r="R84" s="21"/>
      <c r="S84" s="66"/>
      <c r="T84" s="66"/>
      <c r="U84" s="65"/>
      <c r="V84" s="65"/>
      <c r="W84" s="65"/>
    </row>
    <row r="85" spans="1:23" ht="12.75">
      <c r="A85" s="35"/>
      <c r="B85" s="35"/>
      <c r="C85" s="35"/>
      <c r="D85" s="35"/>
      <c r="E85" s="35"/>
      <c r="F85" s="35"/>
      <c r="G85" s="35"/>
      <c r="H85" s="35"/>
      <c r="I85" s="13"/>
      <c r="J85" s="13"/>
      <c r="K85" s="13"/>
      <c r="L85" s="21"/>
      <c r="M85" s="66"/>
      <c r="N85" s="66"/>
      <c r="O85" s="66"/>
      <c r="P85" s="66"/>
      <c r="Q85" s="66"/>
      <c r="R85" s="21"/>
      <c r="S85" s="66"/>
      <c r="T85" s="66"/>
      <c r="U85" s="65"/>
      <c r="V85" s="65"/>
      <c r="W85" s="65"/>
    </row>
    <row r="86" spans="1:23" ht="12.75">
      <c r="A86" s="12" t="s">
        <v>75</v>
      </c>
      <c r="B86" s="12"/>
      <c r="C86" s="12"/>
      <c r="D86" s="12"/>
      <c r="E86" s="12"/>
      <c r="F86" s="12"/>
      <c r="G86" s="12"/>
      <c r="H86" s="12"/>
      <c r="I86" s="13">
        <f>I60+I62+I66</f>
        <v>567105</v>
      </c>
      <c r="J86" s="13">
        <f>J60+J62+J66</f>
        <v>56194</v>
      </c>
      <c r="K86" s="13">
        <f>K60+K62+K66</f>
        <v>79014</v>
      </c>
      <c r="L86" s="13">
        <f>L60+L62+L66</f>
        <v>641538</v>
      </c>
      <c r="M86" s="13">
        <f>M60+M62+M66</f>
        <v>71470</v>
      </c>
      <c r="N86" s="13">
        <f>N60+N62+N66</f>
        <v>83607</v>
      </c>
      <c r="O86" s="13">
        <f>O60+O62+O66</f>
        <v>607144</v>
      </c>
      <c r="P86" s="13">
        <f>P60+P62+P66</f>
        <v>63690</v>
      </c>
      <c r="Q86" s="13">
        <f>Q60+Q62+Q66</f>
        <v>75482</v>
      </c>
      <c r="R86" s="13">
        <f>O86/L86*100</f>
        <v>94.63882108308471</v>
      </c>
      <c r="S86" s="13">
        <f>P86/M86*100</f>
        <v>89.11431369805513</v>
      </c>
      <c r="T86" s="13">
        <f>Q86/N86*100</f>
        <v>90.2819141937876</v>
      </c>
      <c r="U86" s="65"/>
      <c r="V86" s="65"/>
      <c r="W86" s="65"/>
    </row>
  </sheetData>
  <sheetProtection selectLockedCells="1" selectUnlockedCells="1"/>
  <mergeCells count="84">
    <mergeCell ref="A3:T3"/>
    <mergeCell ref="A4:T4"/>
    <mergeCell ref="A5:T5"/>
    <mergeCell ref="A6:T6"/>
    <mergeCell ref="A9:H10"/>
    <mergeCell ref="I9:K9"/>
    <mergeCell ref="L9:N9"/>
    <mergeCell ref="O9:Q9"/>
    <mergeCell ref="R9:T9"/>
    <mergeCell ref="A11:H11"/>
    <mergeCell ref="B12:H12"/>
    <mergeCell ref="C13:H13"/>
    <mergeCell ref="C14:H14"/>
    <mergeCell ref="C15:H15"/>
    <mergeCell ref="C16:H16"/>
    <mergeCell ref="C17:H17"/>
    <mergeCell ref="C18:H18"/>
    <mergeCell ref="B19:H19"/>
    <mergeCell ref="C20:H20"/>
    <mergeCell ref="C21:H21"/>
    <mergeCell ref="C22:H22"/>
    <mergeCell ref="C23:H23"/>
    <mergeCell ref="C24:H24"/>
    <mergeCell ref="C25:H25"/>
    <mergeCell ref="B26:H26"/>
    <mergeCell ref="C27:H27"/>
    <mergeCell ref="C28:H28"/>
    <mergeCell ref="C29:H29"/>
    <mergeCell ref="C30:H30"/>
    <mergeCell ref="C31:H31"/>
    <mergeCell ref="C32:H32"/>
    <mergeCell ref="C33:H33"/>
    <mergeCell ref="C34:H34"/>
    <mergeCell ref="C35:H35"/>
    <mergeCell ref="C36:H36"/>
    <mergeCell ref="B37:H37"/>
    <mergeCell ref="C38:H38"/>
    <mergeCell ref="C39:H39"/>
    <mergeCell ref="C40:H40"/>
    <mergeCell ref="A41:H41"/>
    <mergeCell ref="A42:H42"/>
    <mergeCell ref="B43:H43"/>
    <mergeCell ref="C44:H44"/>
    <mergeCell ref="C45:H45"/>
    <mergeCell ref="C46:H46"/>
    <mergeCell ref="C47:H47"/>
    <mergeCell ref="C48:H48"/>
    <mergeCell ref="B49:H49"/>
    <mergeCell ref="C50:H50"/>
    <mergeCell ref="C51:H51"/>
    <mergeCell ref="C52:H52"/>
    <mergeCell ref="C53:H53"/>
    <mergeCell ref="C54:H54"/>
    <mergeCell ref="B55:H55"/>
    <mergeCell ref="C56:H56"/>
    <mergeCell ref="C57:H57"/>
    <mergeCell ref="C58:H58"/>
    <mergeCell ref="A59:H59"/>
    <mergeCell ref="A60:H60"/>
    <mergeCell ref="A62:H62"/>
    <mergeCell ref="B63:H63"/>
    <mergeCell ref="B64:H64"/>
    <mergeCell ref="A65:H65"/>
    <mergeCell ref="A66:H66"/>
    <mergeCell ref="B67:H67"/>
    <mergeCell ref="C68:H68"/>
    <mergeCell ref="C69:H69"/>
    <mergeCell ref="C70:H70"/>
    <mergeCell ref="C71:H71"/>
    <mergeCell ref="C72:H72"/>
    <mergeCell ref="C73:H73"/>
    <mergeCell ref="C74:H74"/>
    <mergeCell ref="C75:H75"/>
    <mergeCell ref="B76:H76"/>
    <mergeCell ref="C77:H77"/>
    <mergeCell ref="C78:H78"/>
    <mergeCell ref="C79:H79"/>
    <mergeCell ref="C80:H80"/>
    <mergeCell ref="C81:H81"/>
    <mergeCell ref="C82:H82"/>
    <mergeCell ref="C83:H83"/>
    <mergeCell ref="C84:H84"/>
    <mergeCell ref="A85:H85"/>
    <mergeCell ref="A86:H86"/>
  </mergeCells>
  <printOptions/>
  <pageMargins left="0.5902777777777778" right="0.5902777777777778" top="0.5902777777777778" bottom="0.5902777777777778" header="0.5118055555555555" footer="0.5118055555555555"/>
  <pageSetup horizontalDpi="300" verticalDpi="300" orientation="landscape" paperSize="9" scale="65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1"/>
  <sheetViews>
    <sheetView workbookViewId="0" topLeftCell="A1">
      <selection activeCell="A3" sqref="A3"/>
    </sheetView>
  </sheetViews>
  <sheetFormatPr defaultColWidth="9.140625" defaultRowHeight="12.75"/>
  <cols>
    <col min="1" max="1" width="10.140625" style="0" customWidth="1"/>
    <col min="2" max="2" width="10.8515625" style="0" customWidth="1"/>
    <col min="5" max="6" width="17.57421875" style="0" customWidth="1"/>
    <col min="7" max="18" width="10.57421875" style="0" customWidth="1"/>
  </cols>
  <sheetData>
    <row r="1" spans="9:18" ht="12.75">
      <c r="I1" s="1"/>
      <c r="K1" s="1"/>
      <c r="L1" s="1"/>
      <c r="R1" s="1" t="s">
        <v>101</v>
      </c>
    </row>
    <row r="3" spans="1:18" ht="12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2.7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2.75">
      <c r="A5" s="2" t="s">
        <v>77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2.75">
      <c r="A6" s="2" t="s">
        <v>97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2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8" ht="12.75">
      <c r="A8" s="8"/>
      <c r="B8" s="8"/>
      <c r="C8" s="8"/>
      <c r="D8" s="8"/>
      <c r="E8" s="8"/>
      <c r="F8" s="8"/>
      <c r="G8" s="8"/>
      <c r="H8" s="8"/>
      <c r="J8" s="8"/>
      <c r="K8" s="8"/>
      <c r="L8" s="8"/>
      <c r="R8" s="1" t="s">
        <v>11</v>
      </c>
    </row>
    <row r="9" spans="1:18" ht="12.75">
      <c r="A9" s="9" t="s">
        <v>12</v>
      </c>
      <c r="B9" s="9"/>
      <c r="C9" s="9"/>
      <c r="D9" s="9"/>
      <c r="E9" s="9"/>
      <c r="F9" s="9"/>
      <c r="G9" s="62" t="s">
        <v>13</v>
      </c>
      <c r="H9" s="62"/>
      <c r="I9" s="62"/>
      <c r="J9" s="62" t="s">
        <v>14</v>
      </c>
      <c r="K9" s="62"/>
      <c r="L9" s="62"/>
      <c r="M9" s="62" t="s">
        <v>15</v>
      </c>
      <c r="N9" s="62"/>
      <c r="O9" s="62"/>
      <c r="P9" s="62" t="s">
        <v>16</v>
      </c>
      <c r="Q9" s="62"/>
      <c r="R9" s="62"/>
    </row>
    <row r="10" spans="1:18" ht="38.25">
      <c r="A10" s="9"/>
      <c r="B10" s="9"/>
      <c r="C10" s="9"/>
      <c r="D10" s="9"/>
      <c r="E10" s="9"/>
      <c r="F10" s="9"/>
      <c r="G10" s="63" t="s">
        <v>98</v>
      </c>
      <c r="H10" s="64" t="s">
        <v>99</v>
      </c>
      <c r="I10" s="64" t="s">
        <v>100</v>
      </c>
      <c r="J10" s="63" t="s">
        <v>98</v>
      </c>
      <c r="K10" s="64" t="s">
        <v>99</v>
      </c>
      <c r="L10" s="64" t="s">
        <v>100</v>
      </c>
      <c r="M10" s="63" t="s">
        <v>98</v>
      </c>
      <c r="N10" s="64" t="s">
        <v>99</v>
      </c>
      <c r="O10" s="64" t="s">
        <v>100</v>
      </c>
      <c r="P10" s="63" t="s">
        <v>98</v>
      </c>
      <c r="Q10" s="64" t="s">
        <v>99</v>
      </c>
      <c r="R10" s="64" t="s">
        <v>100</v>
      </c>
    </row>
    <row r="11" spans="1:21" ht="12.75">
      <c r="A11" s="52" t="s">
        <v>78</v>
      </c>
      <c r="B11" s="53"/>
      <c r="C11" s="53"/>
      <c r="D11" s="53"/>
      <c r="E11" s="53"/>
      <c r="F11" s="53"/>
      <c r="G11" s="13">
        <f>SUM(G12:G16)</f>
        <v>338089</v>
      </c>
      <c r="H11" s="13">
        <f>SUM(H12:H16)</f>
        <v>43618</v>
      </c>
      <c r="I11" s="13">
        <f>SUM(I12:I16)</f>
        <v>79466</v>
      </c>
      <c r="J11" s="13">
        <f>SUM(J12:J16)</f>
        <v>357171</v>
      </c>
      <c r="K11" s="13">
        <f>SUM(K12:K16)</f>
        <v>52385</v>
      </c>
      <c r="L11" s="13">
        <f>SUM(L12:L16)</f>
        <v>83733</v>
      </c>
      <c r="M11" s="13">
        <f>SUM(M12:M16)</f>
        <v>318991</v>
      </c>
      <c r="N11" s="13">
        <f>SUM(N12:N16)</f>
        <v>47920</v>
      </c>
      <c r="O11" s="13">
        <f>SUM(O12:O16)</f>
        <v>73036</v>
      </c>
      <c r="P11" s="13">
        <f aca="true" t="shared" si="0" ref="P11:P24">M11/J11*100</f>
        <v>89.31044233714384</v>
      </c>
      <c r="Q11" s="13">
        <f aca="true" t="shared" si="1" ref="Q11:Q18">N11/K11*100</f>
        <v>91.4765677197671</v>
      </c>
      <c r="R11" s="13">
        <f aca="true" t="shared" si="2" ref="R11:R14">O11/L11*100</f>
        <v>87.22486952575449</v>
      </c>
      <c r="S11" s="65"/>
      <c r="T11" s="65"/>
      <c r="U11" s="65"/>
    </row>
    <row r="12" spans="1:21" ht="12.75">
      <c r="A12" s="17"/>
      <c r="B12" s="55" t="s">
        <v>79</v>
      </c>
      <c r="C12" s="56"/>
      <c r="D12" s="53"/>
      <c r="E12" s="53"/>
      <c r="F12" s="53"/>
      <c r="G12" s="20">
        <f>'6. PMH'!I93+'7. Óvoda'!I93+'8. Önkormányzat'!I92</f>
        <v>75746</v>
      </c>
      <c r="H12" s="20">
        <f>'6. PMH'!J93+'7. Óvoda'!J93+'8. Önkormányzat'!J92</f>
        <v>6558</v>
      </c>
      <c r="I12" s="20">
        <f>'6. PMH'!K93+'7. Óvoda'!K93+'8. Önkormányzat'!K92</f>
        <v>47536</v>
      </c>
      <c r="J12" s="20">
        <f>'6. PMH'!L93+'7. Óvoda'!L93+'8. Önkormányzat'!L92</f>
        <v>79627</v>
      </c>
      <c r="K12" s="20">
        <f>'6. PMH'!M93+'7. Óvoda'!M93+'8. Önkormányzat'!M92</f>
        <v>5562</v>
      </c>
      <c r="L12" s="20">
        <f>'6. PMH'!N93+'7. Óvoda'!N93+'8. Önkormányzat'!N92</f>
        <v>50694</v>
      </c>
      <c r="M12" s="20">
        <f>'6. PMH'!O93+'7. Óvoda'!O93+'8. Önkormányzat'!O92</f>
        <v>77899</v>
      </c>
      <c r="N12" s="20">
        <f>'6. PMH'!P93+'7. Óvoda'!P93+'8. Önkormányzat'!P92</f>
        <v>3956</v>
      </c>
      <c r="O12" s="20">
        <f>'6. PMH'!Q93+'7. Óvoda'!Q93+'8. Önkormányzat'!Q92</f>
        <v>47740</v>
      </c>
      <c r="P12" s="21">
        <f t="shared" si="0"/>
        <v>97.82988182400442</v>
      </c>
      <c r="Q12" s="21">
        <f t="shared" si="1"/>
        <v>71.1254944264653</v>
      </c>
      <c r="R12" s="21">
        <f t="shared" si="2"/>
        <v>94.17288041977355</v>
      </c>
      <c r="S12" s="65"/>
      <c r="T12" s="65"/>
      <c r="U12" s="65"/>
    </row>
    <row r="13" spans="1:21" ht="12.75">
      <c r="A13" s="17"/>
      <c r="B13" s="55" t="s">
        <v>80</v>
      </c>
      <c r="C13" s="53"/>
      <c r="D13" s="53"/>
      <c r="E13" s="53"/>
      <c r="F13" s="53"/>
      <c r="G13" s="20">
        <f>'6. PMH'!I94+'7. Óvoda'!I94+'8. Önkormányzat'!I93</f>
        <v>20716</v>
      </c>
      <c r="H13" s="20">
        <f>'6. PMH'!J94+'7. Óvoda'!J94+'8. Önkormányzat'!J93</f>
        <v>891</v>
      </c>
      <c r="I13" s="20">
        <f>'6. PMH'!K94+'7. Óvoda'!K94+'8. Önkormányzat'!K93</f>
        <v>13019</v>
      </c>
      <c r="J13" s="20">
        <f>'6. PMH'!L94+'7. Óvoda'!L94+'8. Önkormányzat'!L93</f>
        <v>18878</v>
      </c>
      <c r="K13" s="20">
        <f>'6. PMH'!M94+'7. Óvoda'!M94+'8. Önkormányzat'!M93</f>
        <v>982</v>
      </c>
      <c r="L13" s="20">
        <f>'6. PMH'!N94+'7. Óvoda'!N94+'8. Önkormányzat'!N93</f>
        <v>13778</v>
      </c>
      <c r="M13" s="20">
        <f>'6. PMH'!O94+'7. Óvoda'!O94+'8. Önkormányzat'!O93</f>
        <v>18496</v>
      </c>
      <c r="N13" s="20">
        <f>'6. PMH'!P94+'7. Óvoda'!P94+'8. Önkormányzat'!P93</f>
        <v>432</v>
      </c>
      <c r="O13" s="20">
        <f>'6. PMH'!Q94+'7. Óvoda'!Q94+'8. Önkormányzat'!Q93</f>
        <v>13167</v>
      </c>
      <c r="P13" s="21">
        <f t="shared" si="0"/>
        <v>97.97648055938129</v>
      </c>
      <c r="Q13" s="21">
        <f t="shared" si="1"/>
        <v>43.9918533604888</v>
      </c>
      <c r="R13" s="21">
        <f t="shared" si="2"/>
        <v>95.56539410654666</v>
      </c>
      <c r="S13" s="65"/>
      <c r="T13" s="65"/>
      <c r="U13" s="65"/>
    </row>
    <row r="14" spans="1:21" ht="12.75">
      <c r="A14" s="17"/>
      <c r="B14" s="55" t="s">
        <v>81</v>
      </c>
      <c r="C14" s="53"/>
      <c r="D14" s="53"/>
      <c r="E14" s="53"/>
      <c r="F14" s="53"/>
      <c r="G14" s="20">
        <f>'6. PMH'!I95+'7. Óvoda'!I95+'8. Önkormányzat'!I94</f>
        <v>152599</v>
      </c>
      <c r="H14" s="20">
        <f>'6. PMH'!J95+'7. Óvoda'!J95+'8. Önkormányzat'!J94</f>
        <v>32507</v>
      </c>
      <c r="I14" s="20">
        <f>'6. PMH'!K95+'7. Óvoda'!K95+'8. Önkormányzat'!K94</f>
        <v>18911</v>
      </c>
      <c r="J14" s="20">
        <f>'6. PMH'!L95+'7. Óvoda'!L95+'8. Önkormányzat'!L94</f>
        <v>149640</v>
      </c>
      <c r="K14" s="20">
        <f>'6. PMH'!M95+'7. Óvoda'!M95+'8. Önkormányzat'!M94</f>
        <v>38096</v>
      </c>
      <c r="L14" s="20">
        <f>'6. PMH'!N95+'7. Óvoda'!N95+'8. Önkormányzat'!N94</f>
        <v>19130</v>
      </c>
      <c r="M14" s="20">
        <f>'6. PMH'!O95+'7. Óvoda'!O95+'8. Önkormányzat'!O94</f>
        <v>131752</v>
      </c>
      <c r="N14" s="20">
        <f>'6. PMH'!P95+'7. Óvoda'!P95+'8. Önkormányzat'!P94</f>
        <v>36877</v>
      </c>
      <c r="O14" s="20">
        <f>'6. PMH'!Q95+'7. Óvoda'!Q95+'8. Önkormányzat'!Q94</f>
        <v>11998</v>
      </c>
      <c r="P14" s="21">
        <f t="shared" si="0"/>
        <v>88.04597701149424</v>
      </c>
      <c r="Q14" s="21">
        <f t="shared" si="1"/>
        <v>96.80018899622007</v>
      </c>
      <c r="R14" s="21">
        <f t="shared" si="2"/>
        <v>62.718243596445376</v>
      </c>
      <c r="S14" s="65"/>
      <c r="T14" s="65"/>
      <c r="U14" s="65"/>
    </row>
    <row r="15" spans="1:21" ht="12.75">
      <c r="A15" s="17"/>
      <c r="B15" s="55" t="s">
        <v>82</v>
      </c>
      <c r="C15" s="53"/>
      <c r="D15" s="53"/>
      <c r="E15" s="53"/>
      <c r="F15" s="53"/>
      <c r="G15" s="20">
        <f>'6. PMH'!I96+'7. Óvoda'!I96+'8. Önkormányzat'!I95</f>
        <v>13255</v>
      </c>
      <c r="H15" s="20">
        <f>'6. PMH'!J96+'7. Óvoda'!J96+'8. Önkormányzat'!J95</f>
        <v>1861</v>
      </c>
      <c r="I15" s="20"/>
      <c r="J15" s="20">
        <f>'6. PMH'!L96+'7. Óvoda'!L96+'8. Önkormányzat'!L95</f>
        <v>13169</v>
      </c>
      <c r="K15" s="20">
        <f>'6. PMH'!M96+'7. Óvoda'!M96+'8. Önkormányzat'!M95</f>
        <v>4348</v>
      </c>
      <c r="L15" s="20"/>
      <c r="M15" s="20">
        <f>'6. PMH'!O96+'7. Óvoda'!O96+'8. Önkormányzat'!O95</f>
        <v>10882</v>
      </c>
      <c r="N15" s="20">
        <f>'6. PMH'!P96+'7. Óvoda'!P96+'8. Önkormányzat'!P95</f>
        <v>3419</v>
      </c>
      <c r="O15" s="20"/>
      <c r="P15" s="21">
        <f t="shared" si="0"/>
        <v>82.63345736198649</v>
      </c>
      <c r="Q15" s="21">
        <f t="shared" si="1"/>
        <v>78.63385464581417</v>
      </c>
      <c r="R15" s="21"/>
      <c r="S15" s="65"/>
      <c r="T15" s="65"/>
      <c r="U15" s="65"/>
    </row>
    <row r="16" spans="1:21" ht="12.75">
      <c r="A16" s="17"/>
      <c r="B16" s="55" t="s">
        <v>83</v>
      </c>
      <c r="C16" s="53"/>
      <c r="D16" s="53"/>
      <c r="E16" s="53"/>
      <c r="F16" s="53"/>
      <c r="G16" s="20">
        <f>'6. PMH'!I97+'7. Óvoda'!I97+'8. Önkormányzat'!I96</f>
        <v>75773</v>
      </c>
      <c r="H16" s="20">
        <f>'6. PMH'!J97+'7. Óvoda'!J97+'8. Önkormányzat'!J96</f>
        <v>1801</v>
      </c>
      <c r="I16" s="20"/>
      <c r="J16" s="20">
        <f>'6. PMH'!L97+'7. Óvoda'!L97+'8. Önkormányzat'!L96</f>
        <v>95857</v>
      </c>
      <c r="K16" s="20">
        <f>'6. PMH'!M97+'7. Óvoda'!M97+'8. Önkormányzat'!M96</f>
        <v>3397</v>
      </c>
      <c r="L16" s="20">
        <f>'6. PMH'!N97+'7. Óvoda'!N97+'8. Önkormányzat'!N96</f>
        <v>131</v>
      </c>
      <c r="M16" s="20">
        <f>'6. PMH'!O97+'7. Óvoda'!O97+'8. Önkormányzat'!O96</f>
        <v>79962</v>
      </c>
      <c r="N16" s="20">
        <f>'6. PMH'!P97+'7. Óvoda'!P97+'8. Önkormányzat'!P96</f>
        <v>3236</v>
      </c>
      <c r="O16" s="20">
        <f>'6. PMH'!Q97+'7. Óvoda'!Q97+'8. Önkormányzat'!Q96</f>
        <v>131</v>
      </c>
      <c r="P16" s="21">
        <f t="shared" si="0"/>
        <v>83.41800807452768</v>
      </c>
      <c r="Q16" s="21">
        <f t="shared" si="1"/>
        <v>95.26052399175742</v>
      </c>
      <c r="R16" s="21"/>
      <c r="S16" s="65"/>
      <c r="T16" s="65"/>
      <c r="U16" s="65"/>
    </row>
    <row r="17" spans="1:21" ht="12.75">
      <c r="A17" s="58" t="s">
        <v>84</v>
      </c>
      <c r="B17" s="53"/>
      <c r="C17" s="53"/>
      <c r="D17" s="53"/>
      <c r="E17" s="53"/>
      <c r="F17" s="53"/>
      <c r="G17" s="13">
        <f>SUM(G18:G20)</f>
        <v>229016</v>
      </c>
      <c r="H17" s="13">
        <f>SUM(H18:H20)</f>
        <v>11500</v>
      </c>
      <c r="I17" s="13">
        <f>SUM(I18:I20)</f>
        <v>624</v>
      </c>
      <c r="J17" s="13">
        <f>SUM(J18:J20)</f>
        <v>273070</v>
      </c>
      <c r="K17" s="13">
        <f>SUM(K18:K20)</f>
        <v>17920</v>
      </c>
      <c r="L17" s="13">
        <f>SUM(L18:L20)</f>
        <v>1039</v>
      </c>
      <c r="M17" s="13">
        <f>SUM(M18:M20)</f>
        <v>169314</v>
      </c>
      <c r="N17" s="13">
        <f>SUM(N18:N20)</f>
        <v>15649</v>
      </c>
      <c r="O17" s="13">
        <f>SUM(O18:O20)</f>
        <v>714</v>
      </c>
      <c r="P17" s="13">
        <f t="shared" si="0"/>
        <v>62.003881788552384</v>
      </c>
      <c r="Q17" s="13">
        <f t="shared" si="1"/>
        <v>87.32700892857143</v>
      </c>
      <c r="R17" s="13">
        <f aca="true" t="shared" si="3" ref="R17:R18">O17/L17*100</f>
        <v>68.7199230028874</v>
      </c>
      <c r="S17" s="65"/>
      <c r="T17" s="65"/>
      <c r="U17" s="65"/>
    </row>
    <row r="18" spans="1:21" ht="12.75">
      <c r="A18" s="17"/>
      <c r="B18" s="55" t="s">
        <v>85</v>
      </c>
      <c r="C18" s="53"/>
      <c r="D18" s="53"/>
      <c r="E18" s="53"/>
      <c r="F18" s="53"/>
      <c r="G18" s="20">
        <f>'6. PMH'!I99+'7. Óvoda'!I99+'8. Önkormányzat'!I98</f>
        <v>176450</v>
      </c>
      <c r="H18" s="20">
        <f>'6. PMH'!J99+'7. Óvoda'!J99+'8. Önkormányzat'!J98</f>
        <v>10000</v>
      </c>
      <c r="I18" s="20">
        <f>'6. PMH'!K99+'7. Óvoda'!K99+'8. Önkormányzat'!K98</f>
        <v>624</v>
      </c>
      <c r="J18" s="20">
        <f>'6. PMH'!L99+'7. Óvoda'!L99+'8. Önkormányzat'!L98</f>
        <v>178965</v>
      </c>
      <c r="K18" s="20">
        <f>'6. PMH'!M99+'7. Óvoda'!M99+'8. Önkormányzat'!M98</f>
        <v>16420</v>
      </c>
      <c r="L18" s="20">
        <f>'6. PMH'!N99+'7. Óvoda'!N99+'8. Önkormányzat'!N98</f>
        <v>1039</v>
      </c>
      <c r="M18" s="20">
        <f>'6. PMH'!O99+'7. Óvoda'!O99+'8. Önkormányzat'!O98</f>
        <v>127030</v>
      </c>
      <c r="N18" s="20">
        <f>'6. PMH'!P99+'7. Óvoda'!P99+'8. Önkormányzat'!P98</f>
        <v>14923</v>
      </c>
      <c r="O18" s="20">
        <f>'6. PMH'!Q99+'7. Óvoda'!Q99+'8. Önkormányzat'!Q98</f>
        <v>714</v>
      </c>
      <c r="P18" s="21">
        <f t="shared" si="0"/>
        <v>70.98035928812897</v>
      </c>
      <c r="Q18" s="21">
        <f t="shared" si="1"/>
        <v>90.8830694275274</v>
      </c>
      <c r="R18" s="21">
        <f t="shared" si="3"/>
        <v>68.7199230028874</v>
      </c>
      <c r="S18" s="65"/>
      <c r="T18" s="65"/>
      <c r="U18" s="65"/>
    </row>
    <row r="19" spans="1:21" ht="12.75">
      <c r="A19" s="17"/>
      <c r="B19" s="55" t="s">
        <v>86</v>
      </c>
      <c r="C19" s="53"/>
      <c r="D19" s="53"/>
      <c r="E19" s="53"/>
      <c r="F19" s="53"/>
      <c r="G19" s="20">
        <f>'6. PMH'!I100+'7. Óvoda'!I100+'8. Önkormányzat'!I99</f>
        <v>45251</v>
      </c>
      <c r="H19" s="20"/>
      <c r="I19" s="20"/>
      <c r="J19" s="20">
        <f>'6. PMH'!L100+'7. Óvoda'!L100+'8. Önkormányzat'!L99</f>
        <v>86790</v>
      </c>
      <c r="K19" s="20"/>
      <c r="L19" s="20"/>
      <c r="M19" s="20">
        <f>'6. PMH'!O100+'7. Óvoda'!O100+'8. Önkormányzat'!O99</f>
        <v>34969</v>
      </c>
      <c r="N19" s="20"/>
      <c r="O19" s="20"/>
      <c r="P19" s="21">
        <f t="shared" si="0"/>
        <v>40.29150823827629</v>
      </c>
      <c r="Q19" s="21"/>
      <c r="R19" s="21"/>
      <c r="S19" s="65"/>
      <c r="T19" s="65"/>
      <c r="U19" s="65"/>
    </row>
    <row r="20" spans="1:21" ht="12.75">
      <c r="A20" s="17"/>
      <c r="B20" s="55" t="s">
        <v>87</v>
      </c>
      <c r="C20" s="56"/>
      <c r="D20" s="56"/>
      <c r="E20" s="56"/>
      <c r="F20" s="56"/>
      <c r="G20" s="20">
        <f>'6. PMH'!I101+'7. Óvoda'!I101+'8. Önkormányzat'!I100</f>
        <v>7315</v>
      </c>
      <c r="H20" s="20">
        <f>'6. PMH'!J101+'7. Óvoda'!J101+'8. Önkormányzat'!J100</f>
        <v>1500</v>
      </c>
      <c r="I20" s="20"/>
      <c r="J20" s="20">
        <f>'6. PMH'!L101+'7. Óvoda'!L101+'8. Önkormányzat'!L100</f>
        <v>7315</v>
      </c>
      <c r="K20" s="20">
        <f>'6. PMH'!M101+'7. Óvoda'!M101+'8. Önkormányzat'!M100</f>
        <v>1500</v>
      </c>
      <c r="L20" s="20"/>
      <c r="M20" s="20">
        <f>'6. PMH'!O101+'7. Óvoda'!O101+'8. Önkormányzat'!O100</f>
        <v>7315</v>
      </c>
      <c r="N20" s="20">
        <f>'6. PMH'!P101+'7. Óvoda'!P101+'8. Önkormányzat'!P100</f>
        <v>726</v>
      </c>
      <c r="O20" s="20"/>
      <c r="P20" s="21">
        <f t="shared" si="0"/>
        <v>100</v>
      </c>
      <c r="Q20" s="21">
        <f aca="true" t="shared" si="4" ref="Q20:Q21">N20/K20*100</f>
        <v>48.4</v>
      </c>
      <c r="R20" s="21"/>
      <c r="S20" s="65"/>
      <c r="T20" s="65"/>
      <c r="U20" s="65"/>
    </row>
    <row r="21" spans="1:21" ht="12.75">
      <c r="A21" s="58" t="s">
        <v>88</v>
      </c>
      <c r="B21" s="56"/>
      <c r="C21" s="56"/>
      <c r="D21" s="56"/>
      <c r="E21" s="56"/>
      <c r="F21" s="56"/>
      <c r="G21" s="13">
        <f>G11+G17</f>
        <v>567105</v>
      </c>
      <c r="H21" s="13">
        <f>H11+H17</f>
        <v>55118</v>
      </c>
      <c r="I21" s="13">
        <f>I11+I17</f>
        <v>80090</v>
      </c>
      <c r="J21" s="13">
        <f>J11+J17</f>
        <v>630241</v>
      </c>
      <c r="K21" s="13">
        <f>K11+K17</f>
        <v>70305</v>
      </c>
      <c r="L21" s="13">
        <f>L11+L17</f>
        <v>84772</v>
      </c>
      <c r="M21" s="13">
        <f>M11+M17</f>
        <v>488305</v>
      </c>
      <c r="N21" s="13">
        <f>N11+N17</f>
        <v>63569</v>
      </c>
      <c r="O21" s="13">
        <f>O11+O17</f>
        <v>73750</v>
      </c>
      <c r="P21" s="13">
        <f t="shared" si="0"/>
        <v>77.47909133172865</v>
      </c>
      <c r="Q21" s="13">
        <f t="shared" si="4"/>
        <v>90.41888912595121</v>
      </c>
      <c r="R21" s="13">
        <f>O21/L21*100</f>
        <v>86.99806539895249</v>
      </c>
      <c r="S21" s="65"/>
      <c r="T21" s="65"/>
      <c r="U21" s="65"/>
    </row>
    <row r="22" spans="1:21" ht="12.75">
      <c r="A22" s="58" t="s">
        <v>89</v>
      </c>
      <c r="B22" s="56"/>
      <c r="C22" s="56"/>
      <c r="D22" s="56"/>
      <c r="E22" s="56"/>
      <c r="F22" s="56"/>
      <c r="G22" s="13"/>
      <c r="H22" s="13"/>
      <c r="I22" s="13"/>
      <c r="J22" s="13">
        <f>J23+J27</f>
        <v>11297</v>
      </c>
      <c r="K22" s="66"/>
      <c r="L22" s="66"/>
      <c r="M22" s="13">
        <f>M23+M27</f>
        <v>11297</v>
      </c>
      <c r="N22" s="21"/>
      <c r="O22" s="21"/>
      <c r="P22" s="68">
        <f t="shared" si="0"/>
        <v>100</v>
      </c>
      <c r="Q22" s="66"/>
      <c r="R22" s="66"/>
      <c r="S22" s="65"/>
      <c r="T22" s="65"/>
      <c r="U22" s="65"/>
    </row>
    <row r="23" spans="1:21" ht="12.75">
      <c r="A23" s="59"/>
      <c r="B23" s="55" t="s">
        <v>90</v>
      </c>
      <c r="C23" s="56"/>
      <c r="D23" s="56"/>
      <c r="E23" s="56"/>
      <c r="F23" s="56"/>
      <c r="G23" s="13"/>
      <c r="H23" s="13"/>
      <c r="I23" s="13"/>
      <c r="J23" s="20">
        <f>SUM(J24:J26)</f>
        <v>11297</v>
      </c>
      <c r="K23" s="66"/>
      <c r="L23" s="66"/>
      <c r="M23" s="21">
        <f>SUM(M24:M26)</f>
        <v>11297</v>
      </c>
      <c r="N23" s="21"/>
      <c r="O23" s="21"/>
      <c r="P23" s="66">
        <f t="shared" si="0"/>
        <v>100</v>
      </c>
      <c r="Q23" s="66"/>
      <c r="R23" s="66"/>
      <c r="S23" s="65"/>
      <c r="T23" s="65"/>
      <c r="U23" s="65"/>
    </row>
    <row r="24" spans="1:21" ht="12.75">
      <c r="A24" s="60"/>
      <c r="B24" s="25"/>
      <c r="C24" s="53" t="s">
        <v>91</v>
      </c>
      <c r="D24" s="56"/>
      <c r="E24" s="56"/>
      <c r="F24" s="56"/>
      <c r="G24" s="13"/>
      <c r="H24" s="13"/>
      <c r="I24" s="13"/>
      <c r="J24" s="20">
        <v>11297</v>
      </c>
      <c r="K24" s="66"/>
      <c r="L24" s="66"/>
      <c r="M24" s="21">
        <v>11297</v>
      </c>
      <c r="N24" s="21"/>
      <c r="O24" s="21"/>
      <c r="P24" s="66">
        <f t="shared" si="0"/>
        <v>100</v>
      </c>
      <c r="Q24" s="66"/>
      <c r="R24" s="66"/>
      <c r="S24" s="65"/>
      <c r="T24" s="65"/>
      <c r="U24" s="65"/>
    </row>
    <row r="25" spans="1:21" ht="12.75">
      <c r="A25" s="60"/>
      <c r="B25" s="27"/>
      <c r="C25" s="53" t="s">
        <v>92</v>
      </c>
      <c r="D25" s="56"/>
      <c r="E25" s="56"/>
      <c r="F25" s="56"/>
      <c r="G25" s="13"/>
      <c r="H25" s="13"/>
      <c r="I25" s="13"/>
      <c r="J25" s="13"/>
      <c r="K25" s="66"/>
      <c r="L25" s="66"/>
      <c r="M25" s="21"/>
      <c r="N25" s="21"/>
      <c r="O25" s="21"/>
      <c r="P25" s="66"/>
      <c r="Q25" s="66"/>
      <c r="R25" s="66"/>
      <c r="S25" s="65"/>
      <c r="T25" s="65"/>
      <c r="U25" s="65"/>
    </row>
    <row r="26" spans="1:21" ht="12.75">
      <c r="A26" s="60"/>
      <c r="B26" s="31"/>
      <c r="C26" s="53" t="s">
        <v>93</v>
      </c>
      <c r="D26" s="56"/>
      <c r="E26" s="56"/>
      <c r="F26" s="56"/>
      <c r="G26" s="13"/>
      <c r="H26" s="13"/>
      <c r="I26" s="13"/>
      <c r="J26" s="13"/>
      <c r="K26" s="66"/>
      <c r="L26" s="66"/>
      <c r="M26" s="21"/>
      <c r="N26" s="21"/>
      <c r="O26" s="21"/>
      <c r="P26" s="66"/>
      <c r="Q26" s="66"/>
      <c r="R26" s="66"/>
      <c r="S26" s="65"/>
      <c r="T26" s="65"/>
      <c r="U26" s="65"/>
    </row>
    <row r="27" spans="1:21" ht="12.75">
      <c r="A27" s="60"/>
      <c r="B27" s="55" t="s">
        <v>94</v>
      </c>
      <c r="C27" s="56"/>
      <c r="D27" s="56"/>
      <c r="E27" s="56"/>
      <c r="F27" s="56"/>
      <c r="G27" s="13"/>
      <c r="H27" s="13"/>
      <c r="I27" s="13"/>
      <c r="J27" s="13"/>
      <c r="K27" s="66"/>
      <c r="L27" s="66"/>
      <c r="M27" s="21"/>
      <c r="N27" s="21"/>
      <c r="O27" s="21"/>
      <c r="P27" s="66"/>
      <c r="Q27" s="66"/>
      <c r="R27" s="66"/>
      <c r="S27" s="65"/>
      <c r="T27" s="65"/>
      <c r="U27" s="65"/>
    </row>
    <row r="28" spans="1:21" ht="12.75">
      <c r="A28" s="60"/>
      <c r="B28" s="61"/>
      <c r="C28" s="55" t="s">
        <v>91</v>
      </c>
      <c r="D28" s="56"/>
      <c r="E28" s="56"/>
      <c r="F28" s="56"/>
      <c r="G28" s="13"/>
      <c r="H28" s="13"/>
      <c r="I28" s="13"/>
      <c r="J28" s="13"/>
      <c r="K28" s="66"/>
      <c r="L28" s="66"/>
      <c r="M28" s="21"/>
      <c r="N28" s="21"/>
      <c r="O28" s="21"/>
      <c r="P28" s="66"/>
      <c r="Q28" s="66"/>
      <c r="R28" s="66"/>
      <c r="S28" s="65"/>
      <c r="T28" s="65"/>
      <c r="U28" s="65"/>
    </row>
    <row r="29" spans="1:21" ht="12.75">
      <c r="A29" s="60"/>
      <c r="B29" s="4"/>
      <c r="C29" s="55" t="s">
        <v>92</v>
      </c>
      <c r="D29" s="56"/>
      <c r="E29" s="56"/>
      <c r="F29" s="56"/>
      <c r="G29" s="13"/>
      <c r="H29" s="13"/>
      <c r="I29" s="13"/>
      <c r="J29" s="13"/>
      <c r="K29" s="66"/>
      <c r="L29" s="66"/>
      <c r="M29" s="21"/>
      <c r="N29" s="21"/>
      <c r="O29" s="21"/>
      <c r="P29" s="66"/>
      <c r="Q29" s="66"/>
      <c r="R29" s="66"/>
      <c r="S29" s="65"/>
      <c r="T29" s="65"/>
      <c r="U29" s="65"/>
    </row>
    <row r="30" spans="1:21" ht="12.75">
      <c r="A30" s="60"/>
      <c r="B30" s="4"/>
      <c r="C30" s="55" t="s">
        <v>93</v>
      </c>
      <c r="D30" s="56"/>
      <c r="E30" s="56"/>
      <c r="F30" s="56"/>
      <c r="G30" s="13"/>
      <c r="H30" s="13"/>
      <c r="I30" s="13"/>
      <c r="J30" s="13"/>
      <c r="K30" s="66"/>
      <c r="L30" s="66"/>
      <c r="M30" s="21"/>
      <c r="N30" s="21"/>
      <c r="O30" s="21"/>
      <c r="P30" s="66"/>
      <c r="Q30" s="66"/>
      <c r="R30" s="66"/>
      <c r="S30" s="65"/>
      <c r="T30" s="65"/>
      <c r="U30" s="65"/>
    </row>
    <row r="31" spans="1:21" ht="12.75">
      <c r="A31" s="58" t="s">
        <v>95</v>
      </c>
      <c r="B31" s="56"/>
      <c r="C31" s="56"/>
      <c r="D31" s="56"/>
      <c r="E31" s="56"/>
      <c r="F31" s="56"/>
      <c r="G31" s="13">
        <f>G21+G22</f>
        <v>567105</v>
      </c>
      <c r="H31" s="13">
        <f>H21+H22</f>
        <v>55118</v>
      </c>
      <c r="I31" s="13">
        <f>I21+I22</f>
        <v>80090</v>
      </c>
      <c r="J31" s="13">
        <f>J21+J22</f>
        <v>641538</v>
      </c>
      <c r="K31" s="13">
        <f>K21+K22</f>
        <v>70305</v>
      </c>
      <c r="L31" s="13">
        <f>L21+L22</f>
        <v>84772</v>
      </c>
      <c r="M31" s="13">
        <f>M21+M22</f>
        <v>499602</v>
      </c>
      <c r="N31" s="13">
        <f>N21+N22</f>
        <v>63569</v>
      </c>
      <c r="O31" s="13">
        <f>O21+O22</f>
        <v>73750</v>
      </c>
      <c r="P31" s="13">
        <f>M31/J31*100</f>
        <v>77.87566753645146</v>
      </c>
      <c r="Q31" s="13">
        <f>N31/K31*100</f>
        <v>90.41888912595121</v>
      </c>
      <c r="R31" s="13">
        <f>O31/L31*100</f>
        <v>86.99806539895249</v>
      </c>
      <c r="S31" s="65"/>
      <c r="T31" s="65"/>
      <c r="U31" s="65"/>
    </row>
  </sheetData>
  <sheetProtection selectLockedCells="1" selectUnlockedCells="1"/>
  <mergeCells count="9">
    <mergeCell ref="A3:R3"/>
    <mergeCell ref="A4:R4"/>
    <mergeCell ref="A5:R5"/>
    <mergeCell ref="A6:R6"/>
    <mergeCell ref="A9:F10"/>
    <mergeCell ref="G9:I9"/>
    <mergeCell ref="J9:L9"/>
    <mergeCell ref="M9:O9"/>
    <mergeCell ref="P9:R9"/>
  </mergeCells>
  <printOptions horizontalCentered="1"/>
  <pageMargins left="0.5902777777777778" right="0.5902777777777778" top="0.5902777777777778" bottom="0.5902777777777778" header="0.5118055555555555" footer="0.5118055555555555"/>
  <pageSetup horizontalDpi="300" verticalDpi="300" orientation="landscape" paperSize="9" scale="65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20"/>
  <sheetViews>
    <sheetView workbookViewId="0" topLeftCell="A1">
      <selection activeCell="A3" sqref="A3"/>
    </sheetView>
  </sheetViews>
  <sheetFormatPr defaultColWidth="9.140625" defaultRowHeight="12.75"/>
  <cols>
    <col min="8" max="8" width="17.57421875" style="0" customWidth="1"/>
    <col min="9" max="17" width="10.57421875" style="0" customWidth="1"/>
  </cols>
  <sheetData>
    <row r="1" ht="12.75">
      <c r="T1" s="1" t="s">
        <v>102</v>
      </c>
    </row>
    <row r="3" spans="1:20" ht="12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2.75">
      <c r="A4" s="2" t="s">
        <v>103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75">
      <c r="A5" s="2" t="s">
        <v>104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2.75">
      <c r="A6" s="2" t="s">
        <v>105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2.75">
      <c r="A7" s="2" t="s">
        <v>106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9" spans="1:17" ht="12.75">
      <c r="A9" s="8"/>
      <c r="B9" s="8"/>
      <c r="C9" s="8"/>
      <c r="D9" s="8"/>
      <c r="E9" s="8"/>
      <c r="F9" s="8"/>
      <c r="G9" s="8"/>
      <c r="H9" s="8"/>
      <c r="P9" s="1"/>
      <c r="Q9" s="1" t="s">
        <v>11</v>
      </c>
    </row>
    <row r="10" spans="1:20" ht="25.5" customHeight="1">
      <c r="A10" s="9" t="s">
        <v>12</v>
      </c>
      <c r="B10" s="9"/>
      <c r="C10" s="9"/>
      <c r="D10" s="9"/>
      <c r="E10" s="9"/>
      <c r="F10" s="9"/>
      <c r="G10" s="9"/>
      <c r="H10" s="9"/>
      <c r="I10" s="64" t="s">
        <v>13</v>
      </c>
      <c r="J10" s="64"/>
      <c r="K10" s="64"/>
      <c r="L10" s="64" t="s">
        <v>14</v>
      </c>
      <c r="M10" s="64"/>
      <c r="N10" s="64"/>
      <c r="O10" s="11" t="s">
        <v>15</v>
      </c>
      <c r="P10" s="11"/>
      <c r="Q10" s="11"/>
      <c r="R10" s="64" t="s">
        <v>16</v>
      </c>
      <c r="S10" s="64"/>
      <c r="T10" s="64"/>
    </row>
    <row r="11" spans="1:20" ht="51">
      <c r="A11" s="9"/>
      <c r="B11" s="9"/>
      <c r="C11" s="9"/>
      <c r="D11" s="9"/>
      <c r="E11" s="9"/>
      <c r="F11" s="9"/>
      <c r="G11" s="9"/>
      <c r="H11" s="9"/>
      <c r="I11" s="64" t="s">
        <v>98</v>
      </c>
      <c r="J11" s="64" t="s">
        <v>99</v>
      </c>
      <c r="K11" s="64" t="s">
        <v>100</v>
      </c>
      <c r="L11" s="64" t="s">
        <v>98</v>
      </c>
      <c r="M11" s="64" t="s">
        <v>99</v>
      </c>
      <c r="N11" s="64" t="s">
        <v>100</v>
      </c>
      <c r="O11" s="64" t="s">
        <v>98</v>
      </c>
      <c r="P11" s="64" t="s">
        <v>99</v>
      </c>
      <c r="Q11" s="64" t="s">
        <v>100</v>
      </c>
      <c r="R11" s="64" t="s">
        <v>98</v>
      </c>
      <c r="S11" s="64" t="s">
        <v>99</v>
      </c>
      <c r="T11" s="64" t="s">
        <v>100</v>
      </c>
    </row>
    <row r="12" spans="1:20" ht="12.75">
      <c r="A12" s="12" t="s">
        <v>17</v>
      </c>
      <c r="B12" s="12"/>
      <c r="C12" s="12"/>
      <c r="D12" s="12"/>
      <c r="E12" s="12"/>
      <c r="F12" s="12"/>
      <c r="G12" s="12"/>
      <c r="H12" s="12"/>
      <c r="I12" s="13"/>
      <c r="J12" s="13">
        <f>J13+J20+J27+J38</f>
        <v>1076</v>
      </c>
      <c r="K12" s="13">
        <f>K13+K20+K27+K38</f>
        <v>215</v>
      </c>
      <c r="L12" s="13"/>
      <c r="M12" s="13">
        <f>M13+M20+M27+M38</f>
        <v>1165</v>
      </c>
      <c r="N12" s="13">
        <f>N13+N20+N27+N38</f>
        <v>2492</v>
      </c>
      <c r="O12" s="13"/>
      <c r="P12" s="13">
        <f>P13+P20+P27+P38</f>
        <v>121</v>
      </c>
      <c r="Q12" s="13">
        <f>Q13+Q20+Q27+Q38</f>
        <v>2288</v>
      </c>
      <c r="R12" s="13"/>
      <c r="S12" s="13">
        <f aca="true" t="shared" si="0" ref="S12:S13">P12/M12*100</f>
        <v>10.386266094420602</v>
      </c>
      <c r="T12" s="13">
        <f aca="true" t="shared" si="1" ref="T12:T13">Q12/N12*100</f>
        <v>91.81380417335474</v>
      </c>
    </row>
    <row r="13" spans="1:20" ht="12.75">
      <c r="A13" s="14"/>
      <c r="B13" s="15" t="s">
        <v>18</v>
      </c>
      <c r="C13" s="15"/>
      <c r="D13" s="15"/>
      <c r="E13" s="15"/>
      <c r="F13" s="15"/>
      <c r="G13" s="15"/>
      <c r="H13" s="15"/>
      <c r="I13" s="16"/>
      <c r="J13" s="16">
        <f>SUM(J14:J19)</f>
        <v>1000</v>
      </c>
      <c r="K13" s="16"/>
      <c r="L13" s="16"/>
      <c r="M13" s="16">
        <f>SUM(M14:M19)</f>
        <v>1000</v>
      </c>
      <c r="N13" s="16">
        <f>SUM(N14:N19)</f>
        <v>2100</v>
      </c>
      <c r="O13" s="16"/>
      <c r="P13" s="16"/>
      <c r="Q13" s="16">
        <f>SUM(Q14:Q19)</f>
        <v>2068</v>
      </c>
      <c r="R13" s="16"/>
      <c r="S13" s="16">
        <f t="shared" si="0"/>
        <v>0</v>
      </c>
      <c r="T13" s="16">
        <f t="shared" si="1"/>
        <v>98.47619047619047</v>
      </c>
    </row>
    <row r="14" spans="1:20" ht="12.75">
      <c r="A14" s="17"/>
      <c r="B14" s="18"/>
      <c r="C14" s="19" t="s">
        <v>19</v>
      </c>
      <c r="D14" s="19"/>
      <c r="E14" s="19"/>
      <c r="F14" s="19"/>
      <c r="G14" s="19"/>
      <c r="H14" s="19"/>
      <c r="I14" s="20"/>
      <c r="J14" s="20"/>
      <c r="K14" s="20"/>
      <c r="L14" s="20"/>
      <c r="M14" s="20"/>
      <c r="N14" s="20"/>
      <c r="O14" s="20"/>
      <c r="P14" s="20"/>
      <c r="Q14" s="20"/>
      <c r="R14" s="21"/>
      <c r="S14" s="21"/>
      <c r="T14" s="21"/>
    </row>
    <row r="15" spans="1:20" ht="12.75">
      <c r="A15" s="17"/>
      <c r="B15" s="22"/>
      <c r="C15" s="19" t="s">
        <v>20</v>
      </c>
      <c r="D15" s="19"/>
      <c r="E15" s="19"/>
      <c r="F15" s="19"/>
      <c r="G15" s="19"/>
      <c r="H15" s="19"/>
      <c r="I15" s="20"/>
      <c r="J15" s="20"/>
      <c r="K15" s="20"/>
      <c r="L15" s="20"/>
      <c r="M15" s="20"/>
      <c r="N15" s="20"/>
      <c r="O15" s="20"/>
      <c r="P15" s="20"/>
      <c r="Q15" s="20"/>
      <c r="R15" s="21"/>
      <c r="S15" s="21"/>
      <c r="T15" s="21"/>
    </row>
    <row r="16" spans="1:20" ht="12.75">
      <c r="A16" s="17"/>
      <c r="B16" s="22"/>
      <c r="C16" s="19" t="s">
        <v>21</v>
      </c>
      <c r="D16" s="19"/>
      <c r="E16" s="19"/>
      <c r="F16" s="19"/>
      <c r="G16" s="19"/>
      <c r="H16" s="19"/>
      <c r="I16" s="20"/>
      <c r="J16" s="20"/>
      <c r="K16" s="20"/>
      <c r="L16" s="20"/>
      <c r="M16" s="20"/>
      <c r="N16" s="20"/>
      <c r="O16" s="20"/>
      <c r="P16" s="20"/>
      <c r="Q16" s="20"/>
      <c r="R16" s="21"/>
      <c r="S16" s="21"/>
      <c r="T16" s="21"/>
    </row>
    <row r="17" spans="1:20" ht="12.75">
      <c r="A17" s="17"/>
      <c r="B17" s="22"/>
      <c r="C17" s="19" t="s">
        <v>22</v>
      </c>
      <c r="D17" s="19"/>
      <c r="E17" s="19"/>
      <c r="F17" s="19"/>
      <c r="G17" s="19"/>
      <c r="H17" s="19"/>
      <c r="I17" s="20"/>
      <c r="J17" s="20"/>
      <c r="K17" s="20"/>
      <c r="L17" s="20"/>
      <c r="M17" s="20"/>
      <c r="N17" s="20"/>
      <c r="O17" s="20"/>
      <c r="P17" s="20"/>
      <c r="Q17" s="20"/>
      <c r="R17" s="21"/>
      <c r="S17" s="21"/>
      <c r="T17" s="21"/>
    </row>
    <row r="18" spans="1:20" ht="12.75">
      <c r="A18" s="17"/>
      <c r="B18" s="22"/>
      <c r="C18" s="19" t="s">
        <v>23</v>
      </c>
      <c r="D18" s="19"/>
      <c r="E18" s="19"/>
      <c r="F18" s="19"/>
      <c r="G18" s="19"/>
      <c r="H18" s="19"/>
      <c r="I18" s="20"/>
      <c r="J18" s="20"/>
      <c r="K18" s="20"/>
      <c r="L18" s="20"/>
      <c r="M18" s="20"/>
      <c r="N18" s="20"/>
      <c r="O18" s="20"/>
      <c r="P18" s="20"/>
      <c r="Q18" s="20"/>
      <c r="R18" s="21"/>
      <c r="S18" s="21"/>
      <c r="T18" s="21"/>
    </row>
    <row r="19" spans="1:20" ht="12.75">
      <c r="A19" s="17"/>
      <c r="B19" s="22"/>
      <c r="C19" s="23" t="s">
        <v>24</v>
      </c>
      <c r="D19" s="23"/>
      <c r="E19" s="23"/>
      <c r="F19" s="23"/>
      <c r="G19" s="23"/>
      <c r="H19" s="23"/>
      <c r="I19" s="20"/>
      <c r="J19" s="20">
        <v>1000</v>
      </c>
      <c r="K19" s="20"/>
      <c r="L19" s="20"/>
      <c r="M19" s="20">
        <v>1000</v>
      </c>
      <c r="N19" s="20">
        <v>2100</v>
      </c>
      <c r="O19" s="20"/>
      <c r="P19" s="20"/>
      <c r="Q19" s="20">
        <v>2068</v>
      </c>
      <c r="R19" s="21"/>
      <c r="S19" s="21">
        <f>P19/M19*100</f>
        <v>0</v>
      </c>
      <c r="T19" s="21">
        <f aca="true" t="shared" si="2" ref="T19:T20">Q19/N19*100</f>
        <v>98.47619047619047</v>
      </c>
    </row>
    <row r="20" spans="1:20" ht="12.75">
      <c r="A20" s="14"/>
      <c r="B20" s="24" t="s">
        <v>25</v>
      </c>
      <c r="C20" s="24"/>
      <c r="D20" s="24"/>
      <c r="E20" s="24"/>
      <c r="F20" s="24"/>
      <c r="G20" s="24"/>
      <c r="H20" s="24"/>
      <c r="I20" s="16"/>
      <c r="J20" s="16"/>
      <c r="K20" s="16">
        <f>SUM(K21:K26)</f>
        <v>100</v>
      </c>
      <c r="L20" s="16"/>
      <c r="M20" s="16"/>
      <c r="N20" s="16">
        <f>SUM(N21:N26)</f>
        <v>100</v>
      </c>
      <c r="O20" s="16"/>
      <c r="P20" s="16"/>
      <c r="Q20" s="16"/>
      <c r="R20" s="16"/>
      <c r="S20" s="16"/>
      <c r="T20" s="16">
        <f t="shared" si="2"/>
        <v>0</v>
      </c>
    </row>
    <row r="21" spans="1:20" ht="12.75">
      <c r="A21" s="17"/>
      <c r="B21" s="25"/>
      <c r="C21" s="26" t="s">
        <v>26</v>
      </c>
      <c r="D21" s="26"/>
      <c r="E21" s="26"/>
      <c r="F21" s="26"/>
      <c r="G21" s="26"/>
      <c r="H21" s="26"/>
      <c r="I21" s="20"/>
      <c r="J21" s="20"/>
      <c r="K21" s="20"/>
      <c r="L21" s="20"/>
      <c r="M21" s="20"/>
      <c r="N21" s="20"/>
      <c r="O21" s="20"/>
      <c r="P21" s="20"/>
      <c r="Q21" s="20"/>
      <c r="R21" s="21"/>
      <c r="S21" s="21"/>
      <c r="T21" s="21"/>
    </row>
    <row r="22" spans="1:20" ht="12.75" customHeight="1">
      <c r="A22" s="17"/>
      <c r="B22" s="27"/>
      <c r="C22" s="28" t="s">
        <v>27</v>
      </c>
      <c r="D22" s="28"/>
      <c r="E22" s="28"/>
      <c r="F22" s="28"/>
      <c r="G22" s="28"/>
      <c r="H22" s="28"/>
      <c r="I22" s="20"/>
      <c r="J22" s="20"/>
      <c r="K22" s="20"/>
      <c r="L22" s="20"/>
      <c r="M22" s="20"/>
      <c r="N22" s="20"/>
      <c r="O22" s="20"/>
      <c r="P22" s="20"/>
      <c r="Q22" s="20"/>
      <c r="R22" s="21"/>
      <c r="S22" s="21"/>
      <c r="T22" s="21"/>
    </row>
    <row r="23" spans="1:20" ht="12.75">
      <c r="A23" s="17"/>
      <c r="B23" s="27"/>
      <c r="C23" s="26" t="s">
        <v>28</v>
      </c>
      <c r="D23" s="26"/>
      <c r="E23" s="26"/>
      <c r="F23" s="26"/>
      <c r="G23" s="26"/>
      <c r="H23" s="26"/>
      <c r="I23" s="20"/>
      <c r="J23" s="20"/>
      <c r="K23" s="20"/>
      <c r="L23" s="20"/>
      <c r="M23" s="20"/>
      <c r="N23" s="20"/>
      <c r="O23" s="20"/>
      <c r="P23" s="20"/>
      <c r="Q23" s="20"/>
      <c r="R23" s="21"/>
      <c r="S23" s="21"/>
      <c r="T23" s="21"/>
    </row>
    <row r="24" spans="1:20" ht="12.75">
      <c r="A24" s="17"/>
      <c r="B24" s="27"/>
      <c r="C24" s="26" t="s">
        <v>29</v>
      </c>
      <c r="D24" s="26"/>
      <c r="E24" s="26"/>
      <c r="F24" s="26"/>
      <c r="G24" s="26"/>
      <c r="H24" s="26"/>
      <c r="I24" s="20"/>
      <c r="J24" s="20"/>
      <c r="K24" s="20"/>
      <c r="L24" s="20"/>
      <c r="M24" s="20"/>
      <c r="N24" s="20"/>
      <c r="O24" s="20"/>
      <c r="P24" s="20"/>
      <c r="Q24" s="20"/>
      <c r="R24" s="21"/>
      <c r="S24" s="21"/>
      <c r="T24" s="21"/>
    </row>
    <row r="25" spans="1:20" ht="12.75">
      <c r="A25" s="17"/>
      <c r="B25" s="27"/>
      <c r="C25" s="26" t="s">
        <v>30</v>
      </c>
      <c r="D25" s="26"/>
      <c r="E25" s="26"/>
      <c r="F25" s="26"/>
      <c r="G25" s="26"/>
      <c r="H25" s="26"/>
      <c r="I25" s="20"/>
      <c r="J25" s="20"/>
      <c r="K25" s="20"/>
      <c r="L25" s="20"/>
      <c r="M25" s="20"/>
      <c r="N25" s="20"/>
      <c r="O25" s="20"/>
      <c r="P25" s="20"/>
      <c r="Q25" s="20"/>
      <c r="R25" s="21"/>
      <c r="S25" s="21"/>
      <c r="T25" s="21"/>
    </row>
    <row r="26" spans="1:20" ht="12.75">
      <c r="A26" s="17"/>
      <c r="B26" s="27"/>
      <c r="C26" s="26" t="s">
        <v>31</v>
      </c>
      <c r="D26" s="26"/>
      <c r="E26" s="26"/>
      <c r="F26" s="26"/>
      <c r="G26" s="26"/>
      <c r="H26" s="26"/>
      <c r="I26" s="20"/>
      <c r="J26" s="20"/>
      <c r="K26" s="20">
        <v>100</v>
      </c>
      <c r="L26" s="20"/>
      <c r="M26" s="20"/>
      <c r="N26" s="20">
        <v>100</v>
      </c>
      <c r="O26" s="20"/>
      <c r="P26" s="20"/>
      <c r="Q26" s="20"/>
      <c r="R26" s="21"/>
      <c r="S26" s="21"/>
      <c r="T26" s="21">
        <f aca="true" t="shared" si="3" ref="T26:T27">Q26/N26*100</f>
        <v>0</v>
      </c>
    </row>
    <row r="27" spans="1:20" ht="12.75">
      <c r="A27" s="14"/>
      <c r="B27" s="24" t="s">
        <v>32</v>
      </c>
      <c r="C27" s="24"/>
      <c r="D27" s="24"/>
      <c r="E27" s="24"/>
      <c r="F27" s="24"/>
      <c r="G27" s="24"/>
      <c r="H27" s="24"/>
      <c r="I27" s="16"/>
      <c r="J27" s="16">
        <f>SUM(J28:J37)</f>
        <v>76</v>
      </c>
      <c r="K27" s="16">
        <f>SUM(K28:K37)</f>
        <v>115</v>
      </c>
      <c r="L27" s="16"/>
      <c r="M27" s="16">
        <f>SUM(M28:M37)</f>
        <v>165</v>
      </c>
      <c r="N27" s="16">
        <f>SUM(N28:N37)</f>
        <v>292</v>
      </c>
      <c r="O27" s="16"/>
      <c r="P27" s="16">
        <f>SUM(P28:P37)</f>
        <v>121</v>
      </c>
      <c r="Q27" s="16">
        <f>SUM(Q28:Q37)</f>
        <v>220</v>
      </c>
      <c r="R27" s="16"/>
      <c r="S27" s="16">
        <f>P27/M27*100</f>
        <v>73.33333333333333</v>
      </c>
      <c r="T27" s="16">
        <f t="shared" si="3"/>
        <v>75.34246575342466</v>
      </c>
    </row>
    <row r="28" spans="1:20" ht="12.75">
      <c r="A28" s="17"/>
      <c r="B28" s="25"/>
      <c r="C28" s="29" t="s">
        <v>33</v>
      </c>
      <c r="D28" s="29"/>
      <c r="E28" s="29"/>
      <c r="F28" s="29"/>
      <c r="G28" s="29"/>
      <c r="H28" s="29"/>
      <c r="I28" s="20"/>
      <c r="J28" s="20"/>
      <c r="K28" s="20"/>
      <c r="L28" s="20"/>
      <c r="M28" s="20"/>
      <c r="N28" s="20"/>
      <c r="O28" s="20"/>
      <c r="P28" s="20"/>
      <c r="Q28" s="20"/>
      <c r="R28" s="21"/>
      <c r="S28" s="21"/>
      <c r="T28" s="21"/>
    </row>
    <row r="29" spans="1:20" ht="12.75">
      <c r="A29" s="17"/>
      <c r="B29" s="27"/>
      <c r="C29" s="29" t="s">
        <v>35</v>
      </c>
      <c r="D29" s="29"/>
      <c r="E29" s="29"/>
      <c r="F29" s="29"/>
      <c r="G29" s="29"/>
      <c r="H29" s="29"/>
      <c r="I29" s="20"/>
      <c r="J29" s="20">
        <v>10</v>
      </c>
      <c r="K29" s="20">
        <v>90</v>
      </c>
      <c r="L29" s="20"/>
      <c r="M29" s="20">
        <v>10</v>
      </c>
      <c r="N29" s="20">
        <v>190</v>
      </c>
      <c r="O29" s="20"/>
      <c r="P29" s="20"/>
      <c r="Q29" s="20">
        <v>145</v>
      </c>
      <c r="R29" s="21"/>
      <c r="S29" s="21">
        <f aca="true" t="shared" si="4" ref="S29:S30">P29/M29*100</f>
        <v>0</v>
      </c>
      <c r="T29" s="21">
        <f>Q29/N29*100</f>
        <v>76.31578947368422</v>
      </c>
    </row>
    <row r="30" spans="1:20" ht="12.75">
      <c r="A30" s="17"/>
      <c r="B30" s="27"/>
      <c r="C30" s="29" t="s">
        <v>36</v>
      </c>
      <c r="D30" s="29"/>
      <c r="E30" s="29"/>
      <c r="F30" s="29"/>
      <c r="G30" s="29"/>
      <c r="H30" s="29"/>
      <c r="I30" s="20"/>
      <c r="J30" s="20">
        <v>50</v>
      </c>
      <c r="K30" s="20"/>
      <c r="L30" s="20"/>
      <c r="M30" s="20">
        <v>120</v>
      </c>
      <c r="N30" s="20"/>
      <c r="O30" s="20"/>
      <c r="P30" s="20">
        <v>95</v>
      </c>
      <c r="Q30" s="20"/>
      <c r="R30" s="21"/>
      <c r="S30" s="21">
        <f t="shared" si="4"/>
        <v>79.16666666666666</v>
      </c>
      <c r="T30" s="21"/>
    </row>
    <row r="31" spans="1:20" ht="12.75">
      <c r="A31" s="17"/>
      <c r="B31" s="27"/>
      <c r="C31" s="26" t="s">
        <v>37</v>
      </c>
      <c r="D31" s="26"/>
      <c r="E31" s="26"/>
      <c r="F31" s="26"/>
      <c r="G31" s="26"/>
      <c r="H31" s="26"/>
      <c r="I31" s="20"/>
      <c r="J31" s="20"/>
      <c r="K31" s="20"/>
      <c r="L31" s="20"/>
      <c r="M31" s="20"/>
      <c r="N31" s="20"/>
      <c r="O31" s="20"/>
      <c r="P31" s="20"/>
      <c r="Q31" s="20"/>
      <c r="R31" s="21"/>
      <c r="S31" s="21"/>
      <c r="T31" s="21"/>
    </row>
    <row r="32" spans="1:20" ht="12.75">
      <c r="A32" s="17"/>
      <c r="B32" s="27"/>
      <c r="C32" s="26" t="s">
        <v>38</v>
      </c>
      <c r="D32" s="26"/>
      <c r="E32" s="26"/>
      <c r="F32" s="26"/>
      <c r="G32" s="26"/>
      <c r="H32" s="26"/>
      <c r="I32" s="20"/>
      <c r="J32" s="20"/>
      <c r="K32" s="20"/>
      <c r="L32" s="20"/>
      <c r="M32" s="20"/>
      <c r="N32" s="20"/>
      <c r="O32" s="20"/>
      <c r="P32" s="20"/>
      <c r="Q32" s="20"/>
      <c r="R32" s="21"/>
      <c r="S32" s="21"/>
      <c r="T32" s="21"/>
    </row>
    <row r="33" spans="1:20" ht="12.75">
      <c r="A33" s="17"/>
      <c r="B33" s="27"/>
      <c r="C33" s="19" t="s">
        <v>39</v>
      </c>
      <c r="D33" s="19"/>
      <c r="E33" s="19"/>
      <c r="F33" s="19"/>
      <c r="G33" s="19"/>
      <c r="H33" s="19"/>
      <c r="I33" s="20"/>
      <c r="J33" s="20">
        <v>16</v>
      </c>
      <c r="K33" s="20">
        <v>25</v>
      </c>
      <c r="L33" s="20"/>
      <c r="M33" s="20">
        <v>35</v>
      </c>
      <c r="N33" s="20">
        <v>52</v>
      </c>
      <c r="O33" s="20"/>
      <c r="P33" s="20">
        <v>26</v>
      </c>
      <c r="Q33" s="20">
        <v>39</v>
      </c>
      <c r="R33" s="21"/>
      <c r="S33" s="21">
        <f>P33/M33*100</f>
        <v>74.28571428571429</v>
      </c>
      <c r="T33" s="21">
        <f>Q33/N33*100</f>
        <v>75</v>
      </c>
    </row>
    <row r="34" spans="1:20" ht="12.75">
      <c r="A34" s="17"/>
      <c r="B34" s="27"/>
      <c r="C34" s="19" t="s">
        <v>40</v>
      </c>
      <c r="D34" s="19"/>
      <c r="E34" s="19"/>
      <c r="F34" s="19"/>
      <c r="G34" s="19"/>
      <c r="H34" s="19"/>
      <c r="I34" s="20"/>
      <c r="J34" s="20"/>
      <c r="K34" s="20"/>
      <c r="L34" s="20"/>
      <c r="M34" s="20"/>
      <c r="N34" s="20"/>
      <c r="O34" s="20"/>
      <c r="P34" s="20"/>
      <c r="Q34" s="20"/>
      <c r="R34" s="21"/>
      <c r="S34" s="21"/>
      <c r="T34" s="21"/>
    </row>
    <row r="35" spans="1:20" ht="12.75">
      <c r="A35" s="17"/>
      <c r="B35" s="27"/>
      <c r="C35" s="19" t="s">
        <v>41</v>
      </c>
      <c r="D35" s="19"/>
      <c r="E35" s="19"/>
      <c r="F35" s="19"/>
      <c r="G35" s="19"/>
      <c r="H35" s="19"/>
      <c r="I35" s="20"/>
      <c r="J35" s="20"/>
      <c r="K35" s="20"/>
      <c r="L35" s="20"/>
      <c r="M35" s="20"/>
      <c r="N35" s="20"/>
      <c r="O35" s="20"/>
      <c r="P35" s="20"/>
      <c r="Q35" s="20"/>
      <c r="R35" s="21"/>
      <c r="S35" s="21"/>
      <c r="T35" s="21"/>
    </row>
    <row r="36" spans="1:20" ht="12.75">
      <c r="A36" s="17"/>
      <c r="B36" s="27"/>
      <c r="C36" s="26" t="s">
        <v>42</v>
      </c>
      <c r="D36" s="26"/>
      <c r="E36" s="26"/>
      <c r="F36" s="26"/>
      <c r="G36" s="26"/>
      <c r="H36" s="26"/>
      <c r="I36" s="20"/>
      <c r="J36" s="20"/>
      <c r="K36" s="20"/>
      <c r="L36" s="20"/>
      <c r="M36" s="20"/>
      <c r="N36" s="20"/>
      <c r="O36" s="20"/>
      <c r="P36" s="20"/>
      <c r="Q36" s="20"/>
      <c r="R36" s="21"/>
      <c r="S36" s="21"/>
      <c r="T36" s="21"/>
    </row>
    <row r="37" spans="1:20" ht="12.75">
      <c r="A37" s="17"/>
      <c r="B37" s="31"/>
      <c r="C37" s="26" t="s">
        <v>43</v>
      </c>
      <c r="D37" s="26"/>
      <c r="E37" s="26"/>
      <c r="F37" s="26"/>
      <c r="G37" s="26"/>
      <c r="H37" s="26"/>
      <c r="I37" s="20"/>
      <c r="J37" s="20"/>
      <c r="K37" s="20"/>
      <c r="L37" s="20"/>
      <c r="M37" s="20"/>
      <c r="N37" s="20">
        <v>50</v>
      </c>
      <c r="O37" s="20"/>
      <c r="P37" s="20"/>
      <c r="Q37" s="20">
        <v>36</v>
      </c>
      <c r="R37" s="21"/>
      <c r="S37" s="21"/>
      <c r="T37" s="21">
        <f>Q37/N37*100</f>
        <v>72</v>
      </c>
    </row>
    <row r="38" spans="1:20" ht="12.75">
      <c r="A38" s="14"/>
      <c r="B38" s="24" t="s">
        <v>107</v>
      </c>
      <c r="C38" s="24"/>
      <c r="D38" s="24"/>
      <c r="E38" s="24"/>
      <c r="F38" s="24"/>
      <c r="G38" s="24"/>
      <c r="H38" s="24"/>
      <c r="I38" s="20"/>
      <c r="J38" s="20"/>
      <c r="K38" s="20"/>
      <c r="L38" s="20"/>
      <c r="M38" s="20"/>
      <c r="N38" s="20"/>
      <c r="O38" s="20"/>
      <c r="P38" s="20"/>
      <c r="Q38" s="20"/>
      <c r="R38" s="21"/>
      <c r="S38" s="21"/>
      <c r="T38" s="21"/>
    </row>
    <row r="39" spans="1:20" ht="12.75">
      <c r="A39" s="17"/>
      <c r="B39" s="33"/>
      <c r="C39" s="26" t="s">
        <v>45</v>
      </c>
      <c r="D39" s="26"/>
      <c r="E39" s="26"/>
      <c r="F39" s="26"/>
      <c r="G39" s="26"/>
      <c r="H39" s="26"/>
      <c r="I39" s="20"/>
      <c r="J39" s="20"/>
      <c r="K39" s="20"/>
      <c r="L39" s="20"/>
      <c r="M39" s="20"/>
      <c r="N39" s="20"/>
      <c r="O39" s="20"/>
      <c r="P39" s="20"/>
      <c r="Q39" s="20"/>
      <c r="R39" s="21"/>
      <c r="S39" s="21"/>
      <c r="T39" s="21"/>
    </row>
    <row r="40" spans="1:20" ht="12.75">
      <c r="A40" s="17"/>
      <c r="B40" s="34"/>
      <c r="C40" s="26" t="s">
        <v>46</v>
      </c>
      <c r="D40" s="26"/>
      <c r="E40" s="26"/>
      <c r="F40" s="26"/>
      <c r="G40" s="26"/>
      <c r="H40" s="26"/>
      <c r="I40" s="20"/>
      <c r="J40" s="20"/>
      <c r="K40" s="20"/>
      <c r="L40" s="20"/>
      <c r="M40" s="20"/>
      <c r="N40" s="20"/>
      <c r="O40" s="20"/>
      <c r="P40" s="20"/>
      <c r="Q40" s="20"/>
      <c r="R40" s="21"/>
      <c r="S40" s="21"/>
      <c r="T40" s="21"/>
    </row>
    <row r="41" spans="1:20" ht="12.75">
      <c r="A41" s="17"/>
      <c r="B41" s="34"/>
      <c r="C41" s="26" t="s">
        <v>47</v>
      </c>
      <c r="D41" s="26"/>
      <c r="E41" s="26"/>
      <c r="F41" s="26"/>
      <c r="G41" s="26"/>
      <c r="H41" s="26"/>
      <c r="I41" s="20"/>
      <c r="J41" s="20"/>
      <c r="K41" s="20"/>
      <c r="L41" s="20"/>
      <c r="M41" s="20"/>
      <c r="N41" s="20"/>
      <c r="O41" s="20"/>
      <c r="P41" s="20"/>
      <c r="Q41" s="20"/>
      <c r="R41" s="21"/>
      <c r="S41" s="21"/>
      <c r="T41" s="21"/>
    </row>
    <row r="42" spans="1:20" ht="12.75">
      <c r="A42" s="35"/>
      <c r="B42" s="35"/>
      <c r="C42" s="35"/>
      <c r="D42" s="35"/>
      <c r="E42" s="35"/>
      <c r="F42" s="35"/>
      <c r="G42" s="35"/>
      <c r="H42" s="35"/>
      <c r="I42" s="20"/>
      <c r="J42" s="20"/>
      <c r="K42" s="20"/>
      <c r="L42" s="20"/>
      <c r="M42" s="20"/>
      <c r="N42" s="20"/>
      <c r="O42" s="20"/>
      <c r="P42" s="20"/>
      <c r="Q42" s="20"/>
      <c r="R42" s="21"/>
      <c r="S42" s="21"/>
      <c r="T42" s="21"/>
    </row>
    <row r="43" spans="1:20" ht="12.75">
      <c r="A43" s="12" t="s">
        <v>48</v>
      </c>
      <c r="B43" s="12"/>
      <c r="C43" s="12"/>
      <c r="D43" s="12"/>
      <c r="E43" s="12"/>
      <c r="F43" s="12"/>
      <c r="G43" s="12"/>
      <c r="H43" s="12"/>
      <c r="I43" s="20"/>
      <c r="J43" s="20"/>
      <c r="K43" s="20"/>
      <c r="L43" s="20"/>
      <c r="M43" s="20"/>
      <c r="N43" s="20"/>
      <c r="O43" s="20"/>
      <c r="P43" s="20"/>
      <c r="Q43" s="20"/>
      <c r="R43" s="21"/>
      <c r="S43" s="21"/>
      <c r="T43" s="21"/>
    </row>
    <row r="44" spans="1:20" ht="12.75">
      <c r="A44" s="36"/>
      <c r="B44" s="37" t="s">
        <v>49</v>
      </c>
      <c r="C44" s="37"/>
      <c r="D44" s="37"/>
      <c r="E44" s="37"/>
      <c r="F44" s="37"/>
      <c r="G44" s="37"/>
      <c r="H44" s="37"/>
      <c r="I44" s="20"/>
      <c r="J44" s="20"/>
      <c r="K44" s="20"/>
      <c r="L44" s="20"/>
      <c r="M44" s="20"/>
      <c r="N44" s="20"/>
      <c r="O44" s="20"/>
      <c r="P44" s="20"/>
      <c r="Q44" s="20"/>
      <c r="R44" s="21"/>
      <c r="S44" s="21"/>
      <c r="T44" s="21"/>
    </row>
    <row r="45" spans="1:20" ht="12.75" customHeight="1">
      <c r="A45" s="38"/>
      <c r="B45" s="27"/>
      <c r="C45" s="39" t="s">
        <v>50</v>
      </c>
      <c r="D45" s="39"/>
      <c r="E45" s="39"/>
      <c r="F45" s="39"/>
      <c r="G45" s="39"/>
      <c r="H45" s="39"/>
      <c r="I45" s="20"/>
      <c r="J45" s="20"/>
      <c r="K45" s="20"/>
      <c r="L45" s="20"/>
      <c r="M45" s="20"/>
      <c r="N45" s="20"/>
      <c r="O45" s="20"/>
      <c r="P45" s="20"/>
      <c r="Q45" s="20"/>
      <c r="R45" s="21"/>
      <c r="S45" s="21"/>
      <c r="T45" s="21"/>
    </row>
    <row r="46" spans="1:20" ht="12.75">
      <c r="A46" s="38"/>
      <c r="B46" s="27"/>
      <c r="C46" s="19" t="s">
        <v>21</v>
      </c>
      <c r="D46" s="19"/>
      <c r="E46" s="19"/>
      <c r="F46" s="19"/>
      <c r="G46" s="19"/>
      <c r="H46" s="19"/>
      <c r="I46" s="20"/>
      <c r="J46" s="20"/>
      <c r="K46" s="20"/>
      <c r="L46" s="20"/>
      <c r="M46" s="20"/>
      <c r="N46" s="20"/>
      <c r="O46" s="20"/>
      <c r="P46" s="20"/>
      <c r="Q46" s="20"/>
      <c r="R46" s="21"/>
      <c r="S46" s="21"/>
      <c r="T46" s="21"/>
    </row>
    <row r="47" spans="1:20" ht="12.75">
      <c r="A47" s="38"/>
      <c r="B47" s="27"/>
      <c r="C47" s="19" t="s">
        <v>22</v>
      </c>
      <c r="D47" s="19"/>
      <c r="E47" s="19"/>
      <c r="F47" s="19"/>
      <c r="G47" s="19"/>
      <c r="H47" s="19"/>
      <c r="I47" s="20"/>
      <c r="J47" s="20"/>
      <c r="K47" s="20"/>
      <c r="L47" s="20"/>
      <c r="M47" s="20"/>
      <c r="N47" s="20"/>
      <c r="O47" s="20"/>
      <c r="P47" s="20"/>
      <c r="Q47" s="20"/>
      <c r="R47" s="21"/>
      <c r="S47" s="21"/>
      <c r="T47" s="21"/>
    </row>
    <row r="48" spans="1:20" ht="12.75">
      <c r="A48" s="38"/>
      <c r="B48" s="27"/>
      <c r="C48" s="40" t="s">
        <v>23</v>
      </c>
      <c r="D48" s="40"/>
      <c r="E48" s="40"/>
      <c r="F48" s="40"/>
      <c r="G48" s="40"/>
      <c r="H48" s="40"/>
      <c r="I48" s="20"/>
      <c r="J48" s="20"/>
      <c r="K48" s="20"/>
      <c r="L48" s="20"/>
      <c r="M48" s="20"/>
      <c r="N48" s="20"/>
      <c r="O48" s="20"/>
      <c r="P48" s="20"/>
      <c r="Q48" s="20"/>
      <c r="R48" s="21"/>
      <c r="S48" s="21"/>
      <c r="T48" s="21"/>
    </row>
    <row r="49" spans="1:20" ht="12.75">
      <c r="A49" s="38"/>
      <c r="B49" s="27"/>
      <c r="C49" s="19" t="s">
        <v>51</v>
      </c>
      <c r="D49" s="19"/>
      <c r="E49" s="19"/>
      <c r="F49" s="19"/>
      <c r="G49" s="19"/>
      <c r="H49" s="19"/>
      <c r="I49" s="20"/>
      <c r="J49" s="20"/>
      <c r="K49" s="20"/>
      <c r="L49" s="20"/>
      <c r="M49" s="20"/>
      <c r="N49" s="20"/>
      <c r="O49" s="20"/>
      <c r="P49" s="20"/>
      <c r="Q49" s="20"/>
      <c r="R49" s="21"/>
      <c r="S49" s="21"/>
      <c r="T49" s="21"/>
    </row>
    <row r="50" spans="1:20" ht="12.75">
      <c r="A50" s="14"/>
      <c r="B50" s="15" t="s">
        <v>52</v>
      </c>
      <c r="C50" s="15"/>
      <c r="D50" s="15"/>
      <c r="E50" s="15"/>
      <c r="F50" s="15"/>
      <c r="G50" s="15"/>
      <c r="H50" s="15"/>
      <c r="I50" s="20"/>
      <c r="J50" s="20"/>
      <c r="K50" s="20"/>
      <c r="L50" s="20"/>
      <c r="M50" s="20"/>
      <c r="N50" s="20"/>
      <c r="O50" s="20"/>
      <c r="P50" s="20"/>
      <c r="Q50" s="20"/>
      <c r="R50" s="21"/>
      <c r="S50" s="21"/>
      <c r="T50" s="21"/>
    </row>
    <row r="51" spans="1:20" ht="12.75">
      <c r="A51" s="17"/>
      <c r="B51" s="18"/>
      <c r="C51" s="19" t="s">
        <v>53</v>
      </c>
      <c r="D51" s="19"/>
      <c r="E51" s="19"/>
      <c r="F51" s="19"/>
      <c r="G51" s="19"/>
      <c r="H51" s="19"/>
      <c r="I51" s="20"/>
      <c r="J51" s="20"/>
      <c r="K51" s="20"/>
      <c r="L51" s="20"/>
      <c r="M51" s="20"/>
      <c r="N51" s="20"/>
      <c r="O51" s="20"/>
      <c r="P51" s="20"/>
      <c r="Q51" s="20"/>
      <c r="R51" s="21"/>
      <c r="S51" s="21"/>
      <c r="T51" s="21"/>
    </row>
    <row r="52" spans="1:20" ht="12.75">
      <c r="A52" s="17"/>
      <c r="B52" s="22"/>
      <c r="C52" s="19" t="s">
        <v>54</v>
      </c>
      <c r="D52" s="19"/>
      <c r="E52" s="19"/>
      <c r="F52" s="19"/>
      <c r="G52" s="19"/>
      <c r="H52" s="19"/>
      <c r="I52" s="20"/>
      <c r="J52" s="20"/>
      <c r="K52" s="20"/>
      <c r="L52" s="20"/>
      <c r="M52" s="20"/>
      <c r="N52" s="20"/>
      <c r="O52" s="20"/>
      <c r="P52" s="20"/>
      <c r="Q52" s="20"/>
      <c r="R52" s="21"/>
      <c r="S52" s="21"/>
      <c r="T52" s="21"/>
    </row>
    <row r="53" spans="1:20" ht="12.75">
      <c r="A53" s="17"/>
      <c r="B53" s="22"/>
      <c r="C53" s="19" t="s">
        <v>55</v>
      </c>
      <c r="D53" s="19"/>
      <c r="E53" s="19"/>
      <c r="F53" s="19"/>
      <c r="G53" s="19"/>
      <c r="H53" s="19"/>
      <c r="I53" s="20"/>
      <c r="J53" s="20"/>
      <c r="K53" s="20"/>
      <c r="L53" s="20"/>
      <c r="M53" s="20"/>
      <c r="N53" s="20"/>
      <c r="O53" s="20"/>
      <c r="P53" s="20"/>
      <c r="Q53" s="20"/>
      <c r="R53" s="21"/>
      <c r="S53" s="21"/>
      <c r="T53" s="21"/>
    </row>
    <row r="54" spans="1:20" ht="12.75">
      <c r="A54" s="17"/>
      <c r="B54" s="27"/>
      <c r="C54" s="26" t="s">
        <v>56</v>
      </c>
      <c r="D54" s="26"/>
      <c r="E54" s="26"/>
      <c r="F54" s="26"/>
      <c r="G54" s="26"/>
      <c r="H54" s="26"/>
      <c r="I54" s="20"/>
      <c r="J54" s="20"/>
      <c r="K54" s="20"/>
      <c r="L54" s="20"/>
      <c r="M54" s="20"/>
      <c r="N54" s="20"/>
      <c r="O54" s="20"/>
      <c r="P54" s="20"/>
      <c r="Q54" s="20"/>
      <c r="R54" s="21"/>
      <c r="S54" s="21"/>
      <c r="T54" s="21"/>
    </row>
    <row r="55" spans="1:20" ht="12.75">
      <c r="A55" s="17"/>
      <c r="B55" s="27"/>
      <c r="C55" s="26" t="s">
        <v>57</v>
      </c>
      <c r="D55" s="26"/>
      <c r="E55" s="26"/>
      <c r="F55" s="26"/>
      <c r="G55" s="26"/>
      <c r="H55" s="26"/>
      <c r="I55" s="20"/>
      <c r="J55" s="20"/>
      <c r="K55" s="20"/>
      <c r="L55" s="20"/>
      <c r="M55" s="20"/>
      <c r="N55" s="20"/>
      <c r="O55" s="20"/>
      <c r="P55" s="20"/>
      <c r="Q55" s="20"/>
      <c r="R55" s="21"/>
      <c r="S55" s="21"/>
      <c r="T55" s="21"/>
    </row>
    <row r="56" spans="1:20" ht="12.75">
      <c r="A56" s="14"/>
      <c r="B56" s="24" t="s">
        <v>58</v>
      </c>
      <c r="C56" s="24"/>
      <c r="D56" s="24"/>
      <c r="E56" s="24"/>
      <c r="F56" s="24"/>
      <c r="G56" s="24"/>
      <c r="H56" s="24"/>
      <c r="I56" s="20"/>
      <c r="J56" s="20"/>
      <c r="K56" s="20"/>
      <c r="L56" s="20"/>
      <c r="M56" s="20"/>
      <c r="N56" s="20"/>
      <c r="O56" s="20"/>
      <c r="P56" s="20"/>
      <c r="Q56" s="20"/>
      <c r="R56" s="21"/>
      <c r="S56" s="21"/>
      <c r="T56" s="21"/>
    </row>
    <row r="57" spans="1:20" ht="12.75">
      <c r="A57" s="17"/>
      <c r="B57" s="33"/>
      <c r="C57" s="26" t="s">
        <v>45</v>
      </c>
      <c r="D57" s="26"/>
      <c r="E57" s="26"/>
      <c r="F57" s="26"/>
      <c r="G57" s="26"/>
      <c r="H57" s="26"/>
      <c r="I57" s="20"/>
      <c r="J57" s="20"/>
      <c r="K57" s="20"/>
      <c r="L57" s="20"/>
      <c r="M57" s="20"/>
      <c r="N57" s="20"/>
      <c r="O57" s="20"/>
      <c r="P57" s="20"/>
      <c r="Q57" s="20"/>
      <c r="R57" s="21"/>
      <c r="S57" s="21"/>
      <c r="T57" s="21"/>
    </row>
    <row r="58" spans="1:20" ht="12.75">
      <c r="A58" s="17"/>
      <c r="B58" s="34"/>
      <c r="C58" s="26" t="s">
        <v>46</v>
      </c>
      <c r="D58" s="26"/>
      <c r="E58" s="26"/>
      <c r="F58" s="26"/>
      <c r="G58" s="26"/>
      <c r="H58" s="26"/>
      <c r="I58" s="20"/>
      <c r="J58" s="20"/>
      <c r="K58" s="20"/>
      <c r="L58" s="20"/>
      <c r="M58" s="20"/>
      <c r="N58" s="20"/>
      <c r="O58" s="20"/>
      <c r="P58" s="20"/>
      <c r="Q58" s="20"/>
      <c r="R58" s="21"/>
      <c r="S58" s="21"/>
      <c r="T58" s="21"/>
    </row>
    <row r="59" spans="1:20" ht="12.75">
      <c r="A59" s="17"/>
      <c r="B59" s="34"/>
      <c r="C59" s="26" t="s">
        <v>59</v>
      </c>
      <c r="D59" s="26"/>
      <c r="E59" s="26"/>
      <c r="F59" s="26"/>
      <c r="G59" s="26"/>
      <c r="H59" s="26"/>
      <c r="I59" s="20"/>
      <c r="J59" s="20"/>
      <c r="K59" s="20"/>
      <c r="L59" s="20"/>
      <c r="M59" s="20"/>
      <c r="N59" s="20"/>
      <c r="O59" s="20"/>
      <c r="P59" s="20"/>
      <c r="Q59" s="20"/>
      <c r="R59" s="21"/>
      <c r="S59" s="21"/>
      <c r="T59" s="21"/>
    </row>
    <row r="60" spans="1:20" ht="12.75">
      <c r="A60" s="35"/>
      <c r="B60" s="35"/>
      <c r="C60" s="35"/>
      <c r="D60" s="35"/>
      <c r="E60" s="35"/>
      <c r="F60" s="35"/>
      <c r="G60" s="35"/>
      <c r="H60" s="35"/>
      <c r="I60" s="20"/>
      <c r="J60" s="20"/>
      <c r="K60" s="20"/>
      <c r="L60" s="20"/>
      <c r="M60" s="20"/>
      <c r="N60" s="20"/>
      <c r="O60" s="20"/>
      <c r="P60" s="20"/>
      <c r="Q60" s="20"/>
      <c r="R60" s="21"/>
      <c r="S60" s="21"/>
      <c r="T60" s="21"/>
    </row>
    <row r="61" spans="1:20" ht="12.75">
      <c r="A61" s="12" t="s">
        <v>60</v>
      </c>
      <c r="B61" s="12"/>
      <c r="C61" s="12"/>
      <c r="D61" s="12"/>
      <c r="E61" s="12"/>
      <c r="F61" s="12"/>
      <c r="G61" s="12"/>
      <c r="H61" s="12"/>
      <c r="I61" s="13"/>
      <c r="J61" s="13">
        <f>J43+J12</f>
        <v>1076</v>
      </c>
      <c r="K61" s="13">
        <f>K43+K12</f>
        <v>215</v>
      </c>
      <c r="L61" s="13"/>
      <c r="M61" s="13">
        <f>M43+M12</f>
        <v>1165</v>
      </c>
      <c r="N61" s="13">
        <f>N43+N12</f>
        <v>2492</v>
      </c>
      <c r="O61" s="13"/>
      <c r="P61" s="13">
        <f>P43+P12</f>
        <v>121</v>
      </c>
      <c r="Q61" s="13">
        <f>Q43+Q12</f>
        <v>2288</v>
      </c>
      <c r="R61" s="13"/>
      <c r="S61" s="13">
        <f>P61/M61*100</f>
        <v>10.386266094420602</v>
      </c>
      <c r="T61" s="13">
        <f>Q61/N61*100</f>
        <v>91.81380417335474</v>
      </c>
    </row>
    <row r="62" spans="1:20" ht="12.75">
      <c r="A62" s="12"/>
      <c r="B62" s="12"/>
      <c r="C62" s="12"/>
      <c r="D62" s="12"/>
      <c r="E62" s="12"/>
      <c r="F62" s="12"/>
      <c r="G62" s="12"/>
      <c r="H62" s="12"/>
      <c r="I62" s="20"/>
      <c r="J62" s="20"/>
      <c r="K62" s="20"/>
      <c r="L62" s="20"/>
      <c r="M62" s="20"/>
      <c r="N62" s="20"/>
      <c r="O62" s="20"/>
      <c r="P62" s="20"/>
      <c r="Q62" s="20"/>
      <c r="R62" s="21"/>
      <c r="S62" s="21"/>
      <c r="T62" s="21"/>
    </row>
    <row r="63" spans="1:20" ht="25.5" customHeight="1">
      <c r="A63" s="41" t="s">
        <v>61</v>
      </c>
      <c r="B63" s="41"/>
      <c r="C63" s="41"/>
      <c r="D63" s="41"/>
      <c r="E63" s="41"/>
      <c r="F63" s="41"/>
      <c r="G63" s="41"/>
      <c r="H63" s="41"/>
      <c r="I63" s="42"/>
      <c r="J63" s="42"/>
      <c r="K63" s="42"/>
      <c r="L63" s="42"/>
      <c r="M63" s="42"/>
      <c r="N63" s="42">
        <f>SUM(N64:N65)</f>
        <v>2225</v>
      </c>
      <c r="O63" s="42"/>
      <c r="P63" s="42"/>
      <c r="Q63" s="42">
        <f>SUM(Q64:Q65)</f>
        <v>2225</v>
      </c>
      <c r="R63" s="42"/>
      <c r="S63" s="13"/>
      <c r="T63" s="42">
        <f aca="true" t="shared" si="5" ref="T63:T64">Q63/N63*100</f>
        <v>100</v>
      </c>
    </row>
    <row r="64" spans="1:20" ht="12.75">
      <c r="A64" s="43"/>
      <c r="B64" s="26" t="s">
        <v>62</v>
      </c>
      <c r="C64" s="26"/>
      <c r="D64" s="26"/>
      <c r="E64" s="26"/>
      <c r="F64" s="26"/>
      <c r="G64" s="26"/>
      <c r="H64" s="26"/>
      <c r="I64" s="20"/>
      <c r="J64" s="20"/>
      <c r="K64" s="20"/>
      <c r="L64" s="20"/>
      <c r="M64" s="20"/>
      <c r="N64" s="20">
        <v>2225</v>
      </c>
      <c r="O64" s="20"/>
      <c r="P64" s="20"/>
      <c r="Q64" s="20">
        <v>2225</v>
      </c>
      <c r="R64" s="21"/>
      <c r="S64" s="21"/>
      <c r="T64" s="21">
        <f t="shared" si="5"/>
        <v>100</v>
      </c>
    </row>
    <row r="65" spans="1:20" ht="12.75">
      <c r="A65" s="14"/>
      <c r="B65" s="26" t="s">
        <v>63</v>
      </c>
      <c r="C65" s="26"/>
      <c r="D65" s="26"/>
      <c r="E65" s="26"/>
      <c r="F65" s="26"/>
      <c r="G65" s="26"/>
      <c r="H65" s="26"/>
      <c r="I65" s="20"/>
      <c r="J65" s="20"/>
      <c r="K65" s="20"/>
      <c r="L65" s="20"/>
      <c r="M65" s="20"/>
      <c r="N65" s="20"/>
      <c r="O65" s="20"/>
      <c r="P65" s="20"/>
      <c r="Q65" s="20"/>
      <c r="R65" s="21"/>
      <c r="S65" s="21"/>
      <c r="T65" s="21"/>
    </row>
    <row r="66" spans="1:20" ht="12.75">
      <c r="A66" s="35"/>
      <c r="B66" s="35"/>
      <c r="C66" s="35"/>
      <c r="D66" s="35"/>
      <c r="E66" s="35"/>
      <c r="F66" s="35"/>
      <c r="G66" s="35"/>
      <c r="H66" s="35"/>
      <c r="I66" s="20"/>
      <c r="J66" s="20"/>
      <c r="K66" s="20"/>
      <c r="L66" s="20"/>
      <c r="M66" s="20"/>
      <c r="N66" s="20"/>
      <c r="O66" s="20"/>
      <c r="P66" s="20"/>
      <c r="Q66" s="20"/>
      <c r="R66" s="21"/>
      <c r="S66" s="21"/>
      <c r="T66" s="21"/>
    </row>
    <row r="67" spans="1:21" ht="12.75">
      <c r="A67" s="12" t="s">
        <v>64</v>
      </c>
      <c r="B67" s="12"/>
      <c r="C67" s="12"/>
      <c r="D67" s="12"/>
      <c r="E67" s="12"/>
      <c r="F67" s="12"/>
      <c r="G67" s="12"/>
      <c r="H67" s="12"/>
      <c r="I67" s="13">
        <f>I68+I77</f>
        <v>4195</v>
      </c>
      <c r="J67" s="13"/>
      <c r="K67" s="13">
        <f>K68+K77</f>
        <v>78799</v>
      </c>
      <c r="L67" s="13">
        <f>L68+L77</f>
        <v>1905</v>
      </c>
      <c r="M67" s="13"/>
      <c r="N67" s="13">
        <f>N68+N77</f>
        <v>78890</v>
      </c>
      <c r="O67" s="13">
        <f>O68+O77</f>
        <v>1290</v>
      </c>
      <c r="P67" s="13"/>
      <c r="Q67" s="13">
        <f>Q68+Q77</f>
        <v>70969</v>
      </c>
      <c r="R67" s="13">
        <f>O67/L67*100</f>
        <v>67.71653543307087</v>
      </c>
      <c r="S67" s="13"/>
      <c r="T67" s="13">
        <f aca="true" t="shared" si="6" ref="T67:T68">Q67/N67*100</f>
        <v>89.95943719102549</v>
      </c>
      <c r="U67" s="65"/>
    </row>
    <row r="68" spans="1:20" ht="12.75">
      <c r="A68" s="43"/>
      <c r="B68" s="26" t="s">
        <v>65</v>
      </c>
      <c r="C68" s="26"/>
      <c r="D68" s="26"/>
      <c r="E68" s="26"/>
      <c r="F68" s="26"/>
      <c r="G68" s="26"/>
      <c r="H68" s="26"/>
      <c r="I68" s="20"/>
      <c r="J68" s="20"/>
      <c r="K68" s="20">
        <f>SUM(K69:K76)</f>
        <v>78175</v>
      </c>
      <c r="L68" s="20"/>
      <c r="M68" s="20"/>
      <c r="N68" s="20">
        <f>SUM(N69:N76)</f>
        <v>77851</v>
      </c>
      <c r="O68" s="20"/>
      <c r="P68" s="20"/>
      <c r="Q68" s="20">
        <f>SUM(Q69:Q76)</f>
        <v>70255</v>
      </c>
      <c r="R68" s="21"/>
      <c r="S68" s="21"/>
      <c r="T68" s="20">
        <f t="shared" si="6"/>
        <v>90.2428998985241</v>
      </c>
    </row>
    <row r="69" spans="1:20" ht="12.75">
      <c r="A69" s="17"/>
      <c r="B69" s="44"/>
      <c r="C69" s="26" t="s">
        <v>66</v>
      </c>
      <c r="D69" s="26"/>
      <c r="E69" s="26"/>
      <c r="F69" s="26"/>
      <c r="G69" s="26"/>
      <c r="H69" s="26"/>
      <c r="I69" s="20"/>
      <c r="J69" s="20"/>
      <c r="K69" s="20"/>
      <c r="L69" s="20"/>
      <c r="M69" s="20"/>
      <c r="N69" s="20"/>
      <c r="O69" s="20"/>
      <c r="P69" s="20"/>
      <c r="Q69" s="20"/>
      <c r="R69" s="21"/>
      <c r="S69" s="21"/>
      <c r="T69" s="20"/>
    </row>
    <row r="70" spans="1:20" ht="12.75">
      <c r="A70" s="17"/>
      <c r="B70" s="45"/>
      <c r="C70" s="26" t="s">
        <v>67</v>
      </c>
      <c r="D70" s="26"/>
      <c r="E70" s="26"/>
      <c r="F70" s="26"/>
      <c r="G70" s="26"/>
      <c r="H70" s="26"/>
      <c r="I70" s="20"/>
      <c r="J70" s="20"/>
      <c r="K70" s="20"/>
      <c r="L70" s="20"/>
      <c r="M70" s="20"/>
      <c r="N70" s="20"/>
      <c r="O70" s="20"/>
      <c r="P70" s="20"/>
      <c r="Q70" s="20"/>
      <c r="R70" s="21"/>
      <c r="S70" s="21"/>
      <c r="T70" s="20"/>
    </row>
    <row r="71" spans="1:20" ht="12.75">
      <c r="A71" s="17"/>
      <c r="B71" s="45"/>
      <c r="C71" s="26" t="s">
        <v>68</v>
      </c>
      <c r="D71" s="26"/>
      <c r="E71" s="26"/>
      <c r="F71" s="26"/>
      <c r="G71" s="26"/>
      <c r="H71" s="26"/>
      <c r="I71" s="20"/>
      <c r="J71" s="20"/>
      <c r="K71" s="20"/>
      <c r="L71" s="20"/>
      <c r="M71" s="20"/>
      <c r="N71" s="20"/>
      <c r="O71" s="20"/>
      <c r="P71" s="20"/>
      <c r="Q71" s="20"/>
      <c r="R71" s="21"/>
      <c r="S71" s="21"/>
      <c r="T71" s="20"/>
    </row>
    <row r="72" spans="1:20" ht="12.75">
      <c r="A72" s="17"/>
      <c r="B72" s="45"/>
      <c r="C72" s="19" t="s">
        <v>69</v>
      </c>
      <c r="D72" s="19"/>
      <c r="E72" s="19"/>
      <c r="F72" s="19"/>
      <c r="G72" s="19"/>
      <c r="H72" s="19"/>
      <c r="I72" s="20"/>
      <c r="J72" s="20"/>
      <c r="K72" s="20"/>
      <c r="L72" s="20"/>
      <c r="M72" s="20"/>
      <c r="N72" s="20"/>
      <c r="O72" s="20"/>
      <c r="P72" s="20"/>
      <c r="Q72" s="20"/>
      <c r="R72" s="21"/>
      <c r="S72" s="21"/>
      <c r="T72" s="20"/>
    </row>
    <row r="73" spans="1:20" ht="12.75">
      <c r="A73" s="17"/>
      <c r="B73" s="45"/>
      <c r="C73" s="26" t="s">
        <v>70</v>
      </c>
      <c r="D73" s="26"/>
      <c r="E73" s="26"/>
      <c r="F73" s="26"/>
      <c r="G73" s="26"/>
      <c r="H73" s="26"/>
      <c r="I73" s="20"/>
      <c r="J73" s="20"/>
      <c r="K73" s="20">
        <v>78175</v>
      </c>
      <c r="L73" s="20"/>
      <c r="M73" s="20"/>
      <c r="N73" s="20">
        <v>77851</v>
      </c>
      <c r="O73" s="20"/>
      <c r="P73" s="20"/>
      <c r="Q73" s="20">
        <v>70255</v>
      </c>
      <c r="R73" s="21"/>
      <c r="S73" s="21"/>
      <c r="T73" s="20">
        <f>Q73/N73*100</f>
        <v>90.2428998985241</v>
      </c>
    </row>
    <row r="74" spans="1:20" ht="12.75">
      <c r="A74" s="17"/>
      <c r="B74" s="45"/>
      <c r="C74" s="26" t="s">
        <v>71</v>
      </c>
      <c r="D74" s="26"/>
      <c r="E74" s="26"/>
      <c r="F74" s="26"/>
      <c r="G74" s="26"/>
      <c r="H74" s="26"/>
      <c r="I74" s="20"/>
      <c r="J74" s="20"/>
      <c r="K74" s="20"/>
      <c r="L74" s="20"/>
      <c r="M74" s="20"/>
      <c r="N74" s="20"/>
      <c r="O74" s="20"/>
      <c r="P74" s="20"/>
      <c r="Q74" s="20"/>
      <c r="R74" s="21"/>
      <c r="S74" s="21"/>
      <c r="T74" s="21"/>
    </row>
    <row r="75" spans="1:20" ht="12.75">
      <c r="A75" s="17"/>
      <c r="B75" s="45"/>
      <c r="C75" s="26" t="s">
        <v>72</v>
      </c>
      <c r="D75" s="26"/>
      <c r="E75" s="26"/>
      <c r="F75" s="26"/>
      <c r="G75" s="26"/>
      <c r="H75" s="26"/>
      <c r="I75" s="20"/>
      <c r="J75" s="20"/>
      <c r="K75" s="20"/>
      <c r="L75" s="20"/>
      <c r="M75" s="20"/>
      <c r="N75" s="20"/>
      <c r="O75" s="20"/>
      <c r="P75" s="20"/>
      <c r="Q75" s="20"/>
      <c r="R75" s="21"/>
      <c r="S75" s="21"/>
      <c r="T75" s="21"/>
    </row>
    <row r="76" spans="1:20" ht="12.75">
      <c r="A76" s="17"/>
      <c r="B76" s="46"/>
      <c r="C76" s="26" t="s">
        <v>73</v>
      </c>
      <c r="D76" s="26"/>
      <c r="E76" s="26"/>
      <c r="F76" s="26"/>
      <c r="G76" s="26"/>
      <c r="H76" s="26"/>
      <c r="I76" s="20"/>
      <c r="J76" s="20"/>
      <c r="K76" s="20"/>
      <c r="L76" s="20"/>
      <c r="M76" s="20"/>
      <c r="N76" s="20"/>
      <c r="O76" s="20"/>
      <c r="P76" s="20"/>
      <c r="Q76" s="20"/>
      <c r="R76" s="21"/>
      <c r="S76" s="21"/>
      <c r="T76" s="21"/>
    </row>
    <row r="77" spans="1:20" ht="12.75">
      <c r="A77" s="14"/>
      <c r="B77" s="29" t="s">
        <v>74</v>
      </c>
      <c r="C77" s="29"/>
      <c r="D77" s="29"/>
      <c r="E77" s="29"/>
      <c r="F77" s="29"/>
      <c r="G77" s="29"/>
      <c r="H77" s="29"/>
      <c r="I77" s="20">
        <f>SUM(I78:I85)</f>
        <v>4195</v>
      </c>
      <c r="J77" s="20"/>
      <c r="K77" s="20">
        <f>SUM(K78:K85)</f>
        <v>624</v>
      </c>
      <c r="L77" s="20">
        <f>SUM(L78:L85)</f>
        <v>1905</v>
      </c>
      <c r="M77" s="20"/>
      <c r="N77" s="20">
        <f>SUM(N78:N85)</f>
        <v>1039</v>
      </c>
      <c r="O77" s="20">
        <f>SUM(O78:O85)</f>
        <v>1290</v>
      </c>
      <c r="P77" s="20"/>
      <c r="Q77" s="20">
        <f>SUM(Q78:Q85)</f>
        <v>714</v>
      </c>
      <c r="R77" s="21">
        <f>O77/L77*100</f>
        <v>67.71653543307087</v>
      </c>
      <c r="S77" s="21"/>
      <c r="T77" s="21">
        <f>Q77/N77*100</f>
        <v>68.7199230028874</v>
      </c>
    </row>
    <row r="78" spans="1:20" ht="12.75">
      <c r="A78" s="17"/>
      <c r="B78" s="47"/>
      <c r="C78" s="26" t="s">
        <v>66</v>
      </c>
      <c r="D78" s="26"/>
      <c r="E78" s="26"/>
      <c r="F78" s="26"/>
      <c r="G78" s="26"/>
      <c r="H78" s="26"/>
      <c r="I78" s="20"/>
      <c r="J78" s="20"/>
      <c r="K78" s="20"/>
      <c r="L78" s="20"/>
      <c r="M78" s="20"/>
      <c r="N78" s="20"/>
      <c r="O78" s="20"/>
      <c r="P78" s="20"/>
      <c r="Q78" s="20"/>
      <c r="R78" s="21"/>
      <c r="S78" s="21"/>
      <c r="T78" s="21"/>
    </row>
    <row r="79" spans="1:20" ht="12.75">
      <c r="A79" s="17"/>
      <c r="B79" s="48"/>
      <c r="C79" s="26" t="s">
        <v>67</v>
      </c>
      <c r="D79" s="26"/>
      <c r="E79" s="26"/>
      <c r="F79" s="26"/>
      <c r="G79" s="26"/>
      <c r="H79" s="26"/>
      <c r="I79" s="20"/>
      <c r="J79" s="20"/>
      <c r="K79" s="20"/>
      <c r="L79" s="20"/>
      <c r="M79" s="20"/>
      <c r="N79" s="20"/>
      <c r="O79" s="20"/>
      <c r="P79" s="20"/>
      <c r="Q79" s="20"/>
      <c r="R79" s="21"/>
      <c r="S79" s="21"/>
      <c r="T79" s="21"/>
    </row>
    <row r="80" spans="1:20" ht="12.75">
      <c r="A80" s="17"/>
      <c r="B80" s="48"/>
      <c r="C80" s="26" t="s">
        <v>68</v>
      </c>
      <c r="D80" s="26"/>
      <c r="E80" s="26"/>
      <c r="F80" s="26"/>
      <c r="G80" s="26"/>
      <c r="H80" s="26"/>
      <c r="I80" s="20"/>
      <c r="J80" s="20"/>
      <c r="K80" s="20"/>
      <c r="L80" s="20"/>
      <c r="M80" s="20"/>
      <c r="N80" s="20"/>
      <c r="O80" s="20"/>
      <c r="P80" s="20"/>
      <c r="Q80" s="20"/>
      <c r="R80" s="21"/>
      <c r="S80" s="21"/>
      <c r="T80" s="21"/>
    </row>
    <row r="81" spans="1:20" ht="12.75">
      <c r="A81" s="17"/>
      <c r="B81" s="48"/>
      <c r="C81" s="19" t="s">
        <v>69</v>
      </c>
      <c r="D81" s="19"/>
      <c r="E81" s="19"/>
      <c r="F81" s="19"/>
      <c r="G81" s="19"/>
      <c r="H81" s="19"/>
      <c r="I81" s="20"/>
      <c r="J81" s="20"/>
      <c r="K81" s="20"/>
      <c r="L81" s="20"/>
      <c r="M81" s="20"/>
      <c r="N81" s="20"/>
      <c r="O81" s="20"/>
      <c r="P81" s="20"/>
      <c r="Q81" s="20"/>
      <c r="R81" s="21"/>
      <c r="S81" s="21"/>
      <c r="T81" s="21"/>
    </row>
    <row r="82" spans="1:20" ht="12.75">
      <c r="A82" s="17"/>
      <c r="B82" s="48"/>
      <c r="C82" s="26" t="s">
        <v>70</v>
      </c>
      <c r="D82" s="26"/>
      <c r="E82" s="26"/>
      <c r="F82" s="26"/>
      <c r="G82" s="26"/>
      <c r="H82" s="26"/>
      <c r="I82" s="20">
        <v>4195</v>
      </c>
      <c r="J82" s="20"/>
      <c r="K82" s="20">
        <v>624</v>
      </c>
      <c r="L82" s="20">
        <v>1905</v>
      </c>
      <c r="M82" s="20"/>
      <c r="N82" s="20">
        <v>1039</v>
      </c>
      <c r="O82" s="20">
        <v>1290</v>
      </c>
      <c r="P82" s="20"/>
      <c r="Q82" s="20">
        <v>714</v>
      </c>
      <c r="R82" s="21">
        <f>O82/L82*100</f>
        <v>67.71653543307087</v>
      </c>
      <c r="S82" s="21"/>
      <c r="T82" s="21">
        <f>Q82/N82*100</f>
        <v>68.7199230028874</v>
      </c>
    </row>
    <row r="83" spans="1:20" ht="12.75">
      <c r="A83" s="17"/>
      <c r="B83" s="48"/>
      <c r="C83" s="26" t="s">
        <v>71</v>
      </c>
      <c r="D83" s="26"/>
      <c r="E83" s="26"/>
      <c r="F83" s="26"/>
      <c r="G83" s="26"/>
      <c r="H83" s="26"/>
      <c r="I83" s="20"/>
      <c r="J83" s="20"/>
      <c r="K83" s="20"/>
      <c r="L83" s="20"/>
      <c r="M83" s="20"/>
      <c r="N83" s="20"/>
      <c r="O83" s="20"/>
      <c r="P83" s="20"/>
      <c r="Q83" s="20"/>
      <c r="R83" s="21"/>
      <c r="S83" s="21"/>
      <c r="T83" s="21"/>
    </row>
    <row r="84" spans="1:20" ht="12.75">
      <c r="A84" s="17"/>
      <c r="B84" s="48"/>
      <c r="C84" s="26" t="s">
        <v>72</v>
      </c>
      <c r="D84" s="26"/>
      <c r="E84" s="26"/>
      <c r="F84" s="26"/>
      <c r="G84" s="26"/>
      <c r="H84" s="26"/>
      <c r="I84" s="20"/>
      <c r="J84" s="20"/>
      <c r="K84" s="20"/>
      <c r="L84" s="20"/>
      <c r="M84" s="20"/>
      <c r="N84" s="20"/>
      <c r="O84" s="20"/>
      <c r="P84" s="20"/>
      <c r="Q84" s="20"/>
      <c r="R84" s="21"/>
      <c r="S84" s="21"/>
      <c r="T84" s="21"/>
    </row>
    <row r="85" spans="1:20" ht="12.75">
      <c r="A85" s="17"/>
      <c r="B85" s="48"/>
      <c r="C85" s="26" t="s">
        <v>73</v>
      </c>
      <c r="D85" s="26"/>
      <c r="E85" s="26"/>
      <c r="F85" s="26"/>
      <c r="G85" s="26"/>
      <c r="H85" s="26"/>
      <c r="I85" s="20"/>
      <c r="J85" s="20"/>
      <c r="K85" s="20"/>
      <c r="L85" s="20"/>
      <c r="M85" s="20"/>
      <c r="N85" s="20"/>
      <c r="O85" s="20"/>
      <c r="P85" s="20"/>
      <c r="Q85" s="20"/>
      <c r="R85" s="21"/>
      <c r="S85" s="21"/>
      <c r="T85" s="21"/>
    </row>
    <row r="86" spans="1:20" ht="12.75">
      <c r="A86" s="35"/>
      <c r="B86" s="35"/>
      <c r="C86" s="35"/>
      <c r="D86" s="35"/>
      <c r="E86" s="35"/>
      <c r="F86" s="35"/>
      <c r="G86" s="35"/>
      <c r="H86" s="35"/>
      <c r="I86" s="20"/>
      <c r="J86" s="20"/>
      <c r="K86" s="20"/>
      <c r="L86" s="20"/>
      <c r="M86" s="20"/>
      <c r="N86" s="20"/>
      <c r="O86" s="20"/>
      <c r="P86" s="20"/>
      <c r="Q86" s="20"/>
      <c r="R86" s="21"/>
      <c r="S86" s="21"/>
      <c r="T86" s="21"/>
    </row>
    <row r="87" spans="1:22" ht="12.75">
      <c r="A87" s="12" t="s">
        <v>75</v>
      </c>
      <c r="B87" s="12"/>
      <c r="C87" s="12"/>
      <c r="D87" s="12"/>
      <c r="E87" s="12"/>
      <c r="F87" s="12"/>
      <c r="G87" s="12"/>
      <c r="H87" s="12"/>
      <c r="I87" s="13">
        <f>I61+I63+I67</f>
        <v>4195</v>
      </c>
      <c r="J87" s="13">
        <f>J61+J63+J67</f>
        <v>1076</v>
      </c>
      <c r="K87" s="13">
        <f>K61+K63+K67</f>
        <v>79014</v>
      </c>
      <c r="L87" s="13">
        <f>L61+L63+L67</f>
        <v>1905</v>
      </c>
      <c r="M87" s="13">
        <f>M61+M63+M67</f>
        <v>1165</v>
      </c>
      <c r="N87" s="13">
        <f>N61+N63+N67</f>
        <v>83607</v>
      </c>
      <c r="O87" s="13">
        <f>O61+O63+O67</f>
        <v>1290</v>
      </c>
      <c r="P87" s="13">
        <f>P61+P63+P67</f>
        <v>121</v>
      </c>
      <c r="Q87" s="13">
        <f>Q61+Q63+Q67</f>
        <v>75482</v>
      </c>
      <c r="R87" s="13">
        <f>O87/L87*100</f>
        <v>67.71653543307087</v>
      </c>
      <c r="S87" s="13">
        <f>P87/M87*100</f>
        <v>10.386266094420602</v>
      </c>
      <c r="T87" s="13">
        <f>Q87/N87*100</f>
        <v>90.2819141937876</v>
      </c>
      <c r="U87" s="65"/>
      <c r="V87" s="65"/>
    </row>
    <row r="88" spans="1:20" ht="12.75">
      <c r="A88" s="74"/>
      <c r="B88" s="74"/>
      <c r="C88" s="74"/>
      <c r="D88" s="74"/>
      <c r="E88" s="74"/>
      <c r="F88" s="74"/>
      <c r="G88" s="74"/>
      <c r="H88" s="74"/>
      <c r="I88" s="75"/>
      <c r="J88" s="75"/>
      <c r="K88" s="75"/>
      <c r="L88" s="76"/>
      <c r="M88" s="76"/>
      <c r="N88" s="76"/>
      <c r="O88" s="76"/>
      <c r="P88" s="76"/>
      <c r="Q88" s="76"/>
      <c r="R88" s="76"/>
      <c r="S88" s="4"/>
      <c r="T88" s="4"/>
    </row>
    <row r="89" spans="16:17" ht="12.75">
      <c r="P89" s="1"/>
      <c r="Q89" s="1" t="s">
        <v>11</v>
      </c>
    </row>
    <row r="90" spans="1:20" ht="12.75" customHeight="1">
      <c r="A90" s="9" t="s">
        <v>12</v>
      </c>
      <c r="B90" s="9"/>
      <c r="C90" s="9"/>
      <c r="D90" s="9"/>
      <c r="E90" s="9"/>
      <c r="F90" s="9"/>
      <c r="G90" s="9"/>
      <c r="H90" s="9"/>
      <c r="I90" s="64" t="s">
        <v>13</v>
      </c>
      <c r="J90" s="64"/>
      <c r="K90" s="64"/>
      <c r="L90" s="64" t="s">
        <v>14</v>
      </c>
      <c r="M90" s="64"/>
      <c r="N90" s="64"/>
      <c r="O90" s="11" t="s">
        <v>15</v>
      </c>
      <c r="P90" s="11"/>
      <c r="Q90" s="11"/>
      <c r="R90" s="64" t="s">
        <v>16</v>
      </c>
      <c r="S90" s="64"/>
      <c r="T90" s="64"/>
    </row>
    <row r="91" spans="1:20" ht="51">
      <c r="A91" s="9"/>
      <c r="B91" s="9"/>
      <c r="C91" s="9"/>
      <c r="D91" s="9"/>
      <c r="E91" s="9"/>
      <c r="F91" s="9"/>
      <c r="G91" s="9"/>
      <c r="H91" s="9"/>
      <c r="I91" s="64" t="s">
        <v>98</v>
      </c>
      <c r="J91" s="64" t="s">
        <v>99</v>
      </c>
      <c r="K91" s="64" t="s">
        <v>100</v>
      </c>
      <c r="L91" s="64" t="s">
        <v>98</v>
      </c>
      <c r="M91" s="64" t="s">
        <v>99</v>
      </c>
      <c r="N91" s="64" t="s">
        <v>100</v>
      </c>
      <c r="O91" s="64" t="s">
        <v>98</v>
      </c>
      <c r="P91" s="64" t="s">
        <v>99</v>
      </c>
      <c r="Q91" s="64" t="s">
        <v>100</v>
      </c>
      <c r="R91" s="64" t="s">
        <v>98</v>
      </c>
      <c r="S91" s="64" t="s">
        <v>99</v>
      </c>
      <c r="T91" s="64" t="s">
        <v>100</v>
      </c>
    </row>
    <row r="92" spans="1:20" ht="12.75">
      <c r="A92" s="52" t="s">
        <v>78</v>
      </c>
      <c r="B92" s="53"/>
      <c r="C92" s="53"/>
      <c r="D92" s="53"/>
      <c r="E92" s="53"/>
      <c r="F92" s="53"/>
      <c r="G92" s="56"/>
      <c r="H92" s="77"/>
      <c r="I92" s="21"/>
      <c r="J92" s="21"/>
      <c r="K92" s="13">
        <f>SUM(K93:K97)</f>
        <v>79466</v>
      </c>
      <c r="L92" s="13"/>
      <c r="M92" s="13"/>
      <c r="N92" s="13">
        <f>SUM(N93:N97)</f>
        <v>83733</v>
      </c>
      <c r="O92" s="21"/>
      <c r="P92" s="21"/>
      <c r="Q92" s="13">
        <f>SUM(Q93:Q97)</f>
        <v>73036</v>
      </c>
      <c r="R92" s="21"/>
      <c r="S92" s="21"/>
      <c r="T92" s="13">
        <f aca="true" t="shared" si="7" ref="T92:T95">Q92/N92*100</f>
        <v>87.22486952575449</v>
      </c>
    </row>
    <row r="93" spans="1:20" ht="12.75">
      <c r="A93" s="17"/>
      <c r="B93" s="55" t="s">
        <v>79</v>
      </c>
      <c r="C93" s="56"/>
      <c r="D93" s="53"/>
      <c r="E93" s="53"/>
      <c r="F93" s="53"/>
      <c r="G93" s="56"/>
      <c r="H93" s="77"/>
      <c r="I93" s="21"/>
      <c r="J93" s="21"/>
      <c r="K93" s="21">
        <v>47536</v>
      </c>
      <c r="L93" s="21"/>
      <c r="M93" s="21"/>
      <c r="N93" s="21">
        <v>50694</v>
      </c>
      <c r="O93" s="21"/>
      <c r="P93" s="21"/>
      <c r="Q93" s="21">
        <v>47740</v>
      </c>
      <c r="R93" s="21"/>
      <c r="S93" s="21"/>
      <c r="T93" s="21">
        <f t="shared" si="7"/>
        <v>94.17288041977355</v>
      </c>
    </row>
    <row r="94" spans="1:20" ht="12.75">
      <c r="A94" s="17"/>
      <c r="B94" s="55" t="s">
        <v>80</v>
      </c>
      <c r="C94" s="53"/>
      <c r="D94" s="53"/>
      <c r="E94" s="53"/>
      <c r="F94" s="53"/>
      <c r="G94" s="56"/>
      <c r="H94" s="77"/>
      <c r="I94" s="21"/>
      <c r="J94" s="21"/>
      <c r="K94" s="21">
        <v>13019</v>
      </c>
      <c r="L94" s="21"/>
      <c r="M94" s="21"/>
      <c r="N94" s="21">
        <v>13778</v>
      </c>
      <c r="O94" s="21"/>
      <c r="P94" s="21"/>
      <c r="Q94" s="21">
        <v>13167</v>
      </c>
      <c r="R94" s="21"/>
      <c r="S94" s="21"/>
      <c r="T94" s="21">
        <f t="shared" si="7"/>
        <v>95.56539410654666</v>
      </c>
    </row>
    <row r="95" spans="1:20" ht="12.75">
      <c r="A95" s="17"/>
      <c r="B95" s="55" t="s">
        <v>81</v>
      </c>
      <c r="C95" s="53"/>
      <c r="D95" s="53"/>
      <c r="E95" s="53"/>
      <c r="F95" s="53"/>
      <c r="G95" s="56"/>
      <c r="H95" s="77"/>
      <c r="I95" s="21"/>
      <c r="J95" s="21"/>
      <c r="K95" s="21">
        <v>18911</v>
      </c>
      <c r="L95" s="21"/>
      <c r="M95" s="21"/>
      <c r="N95" s="21">
        <v>19130</v>
      </c>
      <c r="O95" s="21"/>
      <c r="P95" s="21"/>
      <c r="Q95" s="21">
        <v>11998</v>
      </c>
      <c r="R95" s="21"/>
      <c r="S95" s="21"/>
      <c r="T95" s="21">
        <f t="shared" si="7"/>
        <v>62.718243596445376</v>
      </c>
    </row>
    <row r="96" spans="1:20" ht="12.75">
      <c r="A96" s="17"/>
      <c r="B96" s="55" t="s">
        <v>82</v>
      </c>
      <c r="C96" s="53"/>
      <c r="D96" s="53"/>
      <c r="E96" s="53"/>
      <c r="F96" s="53"/>
      <c r="G96" s="56"/>
      <c r="H96" s="77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</row>
    <row r="97" spans="1:20" ht="12.75">
      <c r="A97" s="17"/>
      <c r="B97" s="55" t="s">
        <v>83</v>
      </c>
      <c r="C97" s="53"/>
      <c r="D97" s="53"/>
      <c r="E97" s="53"/>
      <c r="F97" s="53"/>
      <c r="G97" s="56"/>
      <c r="H97" s="77"/>
      <c r="I97" s="21"/>
      <c r="J97" s="21"/>
      <c r="K97" s="21"/>
      <c r="L97" s="21"/>
      <c r="M97" s="21"/>
      <c r="N97" s="21">
        <v>131</v>
      </c>
      <c r="O97" s="21"/>
      <c r="P97" s="21"/>
      <c r="Q97" s="21">
        <v>131</v>
      </c>
      <c r="R97" s="21"/>
      <c r="S97" s="21"/>
      <c r="T97" s="21">
        <f aca="true" t="shared" si="8" ref="T97:T99">Q97/N97*100</f>
        <v>100</v>
      </c>
    </row>
    <row r="98" spans="1:20" ht="12.75">
      <c r="A98" s="58" t="s">
        <v>84</v>
      </c>
      <c r="B98" s="53"/>
      <c r="C98" s="53"/>
      <c r="D98" s="53"/>
      <c r="E98" s="53"/>
      <c r="F98" s="53"/>
      <c r="G98" s="56"/>
      <c r="H98" s="77"/>
      <c r="I98" s="13">
        <f>SUM(I99:I101)</f>
        <v>4195</v>
      </c>
      <c r="J98" s="13"/>
      <c r="K98" s="13">
        <f>SUM(K99:K101)</f>
        <v>624</v>
      </c>
      <c r="L98" s="13">
        <f>SUM(L99:L101)</f>
        <v>1905</v>
      </c>
      <c r="M98" s="13"/>
      <c r="N98" s="13">
        <f>SUM(N99:N101)</f>
        <v>1039</v>
      </c>
      <c r="O98" s="13">
        <f>SUM(O99:O101)</f>
        <v>1290</v>
      </c>
      <c r="P98" s="13"/>
      <c r="Q98" s="13">
        <f>Q99</f>
        <v>714</v>
      </c>
      <c r="R98" s="13">
        <f aca="true" t="shared" si="9" ref="R98:R99">O98/L98*100</f>
        <v>67.71653543307087</v>
      </c>
      <c r="S98" s="13"/>
      <c r="T98" s="13">
        <f t="shared" si="8"/>
        <v>68.7199230028874</v>
      </c>
    </row>
    <row r="99" spans="1:20" ht="12.75">
      <c r="A99" s="17"/>
      <c r="B99" s="55" t="s">
        <v>85</v>
      </c>
      <c r="C99" s="53"/>
      <c r="D99" s="53"/>
      <c r="E99" s="53"/>
      <c r="F99" s="53"/>
      <c r="G99" s="56"/>
      <c r="H99" s="77"/>
      <c r="I99" s="21">
        <v>1905</v>
      </c>
      <c r="J99" s="21"/>
      <c r="K99" s="21">
        <v>624</v>
      </c>
      <c r="L99" s="21">
        <v>1905</v>
      </c>
      <c r="M99" s="21"/>
      <c r="N99" s="21">
        <v>1039</v>
      </c>
      <c r="O99" s="21">
        <v>1290</v>
      </c>
      <c r="P99" s="21"/>
      <c r="Q99" s="21">
        <v>714</v>
      </c>
      <c r="R99" s="21">
        <f t="shared" si="9"/>
        <v>67.71653543307087</v>
      </c>
      <c r="S99" s="21"/>
      <c r="T99" s="21">
        <f t="shared" si="8"/>
        <v>68.7199230028874</v>
      </c>
    </row>
    <row r="100" spans="1:20" ht="12.75">
      <c r="A100" s="17"/>
      <c r="B100" s="55" t="s">
        <v>86</v>
      </c>
      <c r="C100" s="53"/>
      <c r="D100" s="53"/>
      <c r="E100" s="53"/>
      <c r="F100" s="53"/>
      <c r="G100" s="56"/>
      <c r="H100" s="77"/>
      <c r="I100" s="21">
        <v>2290</v>
      </c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</row>
    <row r="101" spans="1:20" ht="12.75">
      <c r="A101" s="17"/>
      <c r="B101" s="55" t="s">
        <v>87</v>
      </c>
      <c r="C101" s="56"/>
      <c r="D101" s="56"/>
      <c r="E101" s="56"/>
      <c r="F101" s="56"/>
      <c r="G101" s="56"/>
      <c r="H101" s="77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</row>
    <row r="102" spans="1:20" ht="12.75">
      <c r="A102" s="58" t="s">
        <v>88</v>
      </c>
      <c r="B102" s="56"/>
      <c r="C102" s="56"/>
      <c r="D102" s="56"/>
      <c r="E102" s="56"/>
      <c r="F102" s="56"/>
      <c r="G102" s="56"/>
      <c r="H102" s="77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</row>
    <row r="103" spans="1:20" ht="12.75">
      <c r="A103" s="58" t="s">
        <v>89</v>
      </c>
      <c r="B103" s="56"/>
      <c r="C103" s="56"/>
      <c r="D103" s="56"/>
      <c r="E103" s="56"/>
      <c r="F103" s="56"/>
      <c r="G103" s="56"/>
      <c r="H103" s="77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</row>
    <row r="104" spans="1:20" ht="12.75">
      <c r="A104" s="59"/>
      <c r="B104" s="55" t="s">
        <v>90</v>
      </c>
      <c r="C104" s="56"/>
      <c r="D104" s="56"/>
      <c r="E104" s="56"/>
      <c r="F104" s="56"/>
      <c r="G104" s="56"/>
      <c r="H104" s="77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</row>
    <row r="105" spans="1:20" ht="12.75">
      <c r="A105" s="60"/>
      <c r="B105" s="25"/>
      <c r="C105" s="53" t="s">
        <v>91</v>
      </c>
      <c r="D105" s="56"/>
      <c r="E105" s="56"/>
      <c r="F105" s="56"/>
      <c r="G105" s="56"/>
      <c r="H105" s="77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</row>
    <row r="106" spans="1:20" ht="12.75">
      <c r="A106" s="60"/>
      <c r="B106" s="27"/>
      <c r="C106" s="53" t="s">
        <v>92</v>
      </c>
      <c r="D106" s="56"/>
      <c r="E106" s="56"/>
      <c r="F106" s="56"/>
      <c r="G106" s="56"/>
      <c r="H106" s="77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</row>
    <row r="107" spans="1:20" ht="12.75">
      <c r="A107" s="60"/>
      <c r="B107" s="31"/>
      <c r="C107" s="53" t="s">
        <v>93</v>
      </c>
      <c r="D107" s="56"/>
      <c r="E107" s="56"/>
      <c r="F107" s="56"/>
      <c r="G107" s="56"/>
      <c r="H107" s="77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</row>
    <row r="108" spans="1:20" ht="12.75">
      <c r="A108" s="60"/>
      <c r="B108" s="55" t="s">
        <v>94</v>
      </c>
      <c r="C108" s="56"/>
      <c r="D108" s="56"/>
      <c r="E108" s="56"/>
      <c r="F108" s="56"/>
      <c r="G108" s="56"/>
      <c r="H108" s="77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</row>
    <row r="109" spans="1:20" ht="12.75">
      <c r="A109" s="60"/>
      <c r="B109" s="61"/>
      <c r="C109" s="55" t="s">
        <v>91</v>
      </c>
      <c r="D109" s="56"/>
      <c r="E109" s="56"/>
      <c r="F109" s="56"/>
      <c r="G109" s="56"/>
      <c r="H109" s="77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</row>
    <row r="110" spans="1:20" ht="12.75">
      <c r="A110" s="60"/>
      <c r="B110" s="4"/>
      <c r="C110" s="55" t="s">
        <v>92</v>
      </c>
      <c r="D110" s="56"/>
      <c r="E110" s="56"/>
      <c r="F110" s="56"/>
      <c r="G110" s="56"/>
      <c r="H110" s="77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</row>
    <row r="111" spans="1:20" ht="12.75">
      <c r="A111" s="60"/>
      <c r="B111" s="4"/>
      <c r="C111" s="55" t="s">
        <v>93</v>
      </c>
      <c r="D111" s="56"/>
      <c r="E111" s="56"/>
      <c r="F111" s="56"/>
      <c r="G111" s="56"/>
      <c r="H111" s="77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</row>
    <row r="112" spans="1:22" ht="12.75">
      <c r="A112" s="58" t="s">
        <v>95</v>
      </c>
      <c r="B112" s="56"/>
      <c r="C112" s="56"/>
      <c r="D112" s="56"/>
      <c r="E112" s="56"/>
      <c r="F112" s="56"/>
      <c r="G112" s="56"/>
      <c r="H112" s="77"/>
      <c r="I112" s="13">
        <f>I92+I98+I103</f>
        <v>4195</v>
      </c>
      <c r="J112" s="13"/>
      <c r="K112" s="13">
        <f>K92+K98+K103</f>
        <v>80090</v>
      </c>
      <c r="L112" s="13">
        <f>L92+L98+L103</f>
        <v>1905</v>
      </c>
      <c r="M112" s="13"/>
      <c r="N112" s="13">
        <f>N92+N98+N103</f>
        <v>84772</v>
      </c>
      <c r="O112" s="13">
        <f>O92+O98+O103</f>
        <v>1290</v>
      </c>
      <c r="P112" s="13"/>
      <c r="Q112" s="13">
        <f>Q92+Q98+Q103</f>
        <v>73750</v>
      </c>
      <c r="R112" s="13">
        <f>O112/L112*100</f>
        <v>67.71653543307087</v>
      </c>
      <c r="S112" s="13"/>
      <c r="T112" s="13">
        <f>Q112/N112*100</f>
        <v>86.99806539895249</v>
      </c>
      <c r="U112" s="65"/>
      <c r="V112" s="65"/>
    </row>
    <row r="114" ht="12.75">
      <c r="G114" s="78" t="s">
        <v>108</v>
      </c>
    </row>
    <row r="115" spans="1:7" ht="12.75">
      <c r="A115" s="55" t="s">
        <v>109</v>
      </c>
      <c r="B115" s="56"/>
      <c r="C115" s="56"/>
      <c r="D115" s="56"/>
      <c r="E115" s="56"/>
      <c r="F115" s="56"/>
      <c r="G115" s="68">
        <f>SUM(G116:G120)</f>
        <v>16</v>
      </c>
    </row>
    <row r="116" spans="1:7" ht="12.75">
      <c r="A116" s="17"/>
      <c r="B116" s="55" t="s">
        <v>110</v>
      </c>
      <c r="C116" s="55" t="s">
        <v>111</v>
      </c>
      <c r="D116" s="56"/>
      <c r="E116" s="56"/>
      <c r="F116" s="56"/>
      <c r="G116" s="66">
        <v>12</v>
      </c>
    </row>
    <row r="117" spans="1:7" ht="12.75">
      <c r="A117" s="17"/>
      <c r="B117" s="4"/>
      <c r="C117" s="55" t="s">
        <v>112</v>
      </c>
      <c r="D117" s="56"/>
      <c r="E117" s="56"/>
      <c r="F117" s="56"/>
      <c r="G117" s="66"/>
    </row>
    <row r="118" spans="1:7" ht="12.75">
      <c r="A118" s="17"/>
      <c r="B118" s="4"/>
      <c r="C118" s="55" t="s">
        <v>113</v>
      </c>
      <c r="D118" s="56"/>
      <c r="E118" s="56"/>
      <c r="F118" s="56"/>
      <c r="G118" s="66">
        <v>1</v>
      </c>
    </row>
    <row r="119" spans="1:7" ht="12.75">
      <c r="A119" s="17"/>
      <c r="B119" s="4"/>
      <c r="C119" s="55" t="s">
        <v>114</v>
      </c>
      <c r="D119" s="56"/>
      <c r="E119" s="56"/>
      <c r="F119" s="56"/>
      <c r="G119" s="66"/>
    </row>
    <row r="120" spans="1:7" ht="12.75">
      <c r="A120" s="79"/>
      <c r="B120" s="80"/>
      <c r="C120" s="55" t="s">
        <v>115</v>
      </c>
      <c r="D120" s="56"/>
      <c r="E120" s="56"/>
      <c r="F120" s="56"/>
      <c r="G120" s="66">
        <v>3</v>
      </c>
    </row>
  </sheetData>
  <sheetProtection selectLockedCells="1" selectUnlockedCells="1"/>
  <mergeCells count="91">
    <mergeCell ref="A3:T3"/>
    <mergeCell ref="A4:T4"/>
    <mergeCell ref="A5:T5"/>
    <mergeCell ref="A6:T6"/>
    <mergeCell ref="A7:T7"/>
    <mergeCell ref="A10:H11"/>
    <mergeCell ref="I10:K10"/>
    <mergeCell ref="L10:N10"/>
    <mergeCell ref="O10:Q10"/>
    <mergeCell ref="R10:T10"/>
    <mergeCell ref="A12:H12"/>
    <mergeCell ref="B13:H13"/>
    <mergeCell ref="C14:H14"/>
    <mergeCell ref="C15:H15"/>
    <mergeCell ref="C16:H16"/>
    <mergeCell ref="C17:H17"/>
    <mergeCell ref="C18:H18"/>
    <mergeCell ref="C19:H19"/>
    <mergeCell ref="B20:H20"/>
    <mergeCell ref="C21:H21"/>
    <mergeCell ref="C22:H22"/>
    <mergeCell ref="C23:H23"/>
    <mergeCell ref="C24:H24"/>
    <mergeCell ref="C25:H25"/>
    <mergeCell ref="C26:H26"/>
    <mergeCell ref="B27:H27"/>
    <mergeCell ref="C28:H28"/>
    <mergeCell ref="C29:H29"/>
    <mergeCell ref="C30:H30"/>
    <mergeCell ref="C31:H31"/>
    <mergeCell ref="C32:H32"/>
    <mergeCell ref="C33:H33"/>
    <mergeCell ref="C34:H34"/>
    <mergeCell ref="C35:H35"/>
    <mergeCell ref="C36:H36"/>
    <mergeCell ref="C37:H37"/>
    <mergeCell ref="B38:H38"/>
    <mergeCell ref="C39:H39"/>
    <mergeCell ref="C40:H40"/>
    <mergeCell ref="C41:H41"/>
    <mergeCell ref="A42:H42"/>
    <mergeCell ref="A43:H43"/>
    <mergeCell ref="B44:H44"/>
    <mergeCell ref="C45:H45"/>
    <mergeCell ref="C46:H46"/>
    <mergeCell ref="C47:H47"/>
    <mergeCell ref="C48:H48"/>
    <mergeCell ref="C49:H49"/>
    <mergeCell ref="B50:H50"/>
    <mergeCell ref="C51:H51"/>
    <mergeCell ref="C52:H52"/>
    <mergeCell ref="C53:H53"/>
    <mergeCell ref="C54:H54"/>
    <mergeCell ref="C55:H55"/>
    <mergeCell ref="B56:H56"/>
    <mergeCell ref="C57:H57"/>
    <mergeCell ref="C58:H58"/>
    <mergeCell ref="C59:H59"/>
    <mergeCell ref="A60:H60"/>
    <mergeCell ref="A61:H61"/>
    <mergeCell ref="A62:H62"/>
    <mergeCell ref="A63:H63"/>
    <mergeCell ref="B64:H64"/>
    <mergeCell ref="B65:H65"/>
    <mergeCell ref="A66:H66"/>
    <mergeCell ref="A67:H67"/>
    <mergeCell ref="B68:H68"/>
    <mergeCell ref="C69:H69"/>
    <mergeCell ref="C70:H70"/>
    <mergeCell ref="C71:H71"/>
    <mergeCell ref="C72:H72"/>
    <mergeCell ref="C73:H73"/>
    <mergeCell ref="C74:H74"/>
    <mergeCell ref="C75:H75"/>
    <mergeCell ref="C76:H76"/>
    <mergeCell ref="B77:H77"/>
    <mergeCell ref="C78:H78"/>
    <mergeCell ref="C79:H79"/>
    <mergeCell ref="C80:H80"/>
    <mergeCell ref="C81:H81"/>
    <mergeCell ref="C82:H82"/>
    <mergeCell ref="C83:H83"/>
    <mergeCell ref="C84:H84"/>
    <mergeCell ref="C85:H85"/>
    <mergeCell ref="A86:H86"/>
    <mergeCell ref="A87:H87"/>
    <mergeCell ref="A90:H91"/>
    <mergeCell ref="I90:K90"/>
    <mergeCell ref="L90:N90"/>
    <mergeCell ref="O90:Q90"/>
    <mergeCell ref="R90:T90"/>
  </mergeCells>
  <printOptions/>
  <pageMargins left="0.5902777777777778" right="0.5902777777777778" top="0.39375" bottom="0.39375" header="0.5118055555555555" footer="0.5118055555555555"/>
  <pageSetup horizontalDpi="300" verticalDpi="300" orientation="landscape" paperSize="9" scale="66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19"/>
  <sheetViews>
    <sheetView workbookViewId="0" topLeftCell="A1">
      <selection activeCell="A3" sqref="A3"/>
    </sheetView>
  </sheetViews>
  <sheetFormatPr defaultColWidth="9.140625" defaultRowHeight="12.75"/>
  <cols>
    <col min="8" max="8" width="17.57421875" style="0" customWidth="1"/>
    <col min="9" max="17" width="10.57421875" style="0" customWidth="1"/>
  </cols>
  <sheetData>
    <row r="1" ht="12.75">
      <c r="T1" s="1" t="s">
        <v>116</v>
      </c>
    </row>
    <row r="3" spans="1:20" ht="12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2.75">
      <c r="A4" s="2" t="s">
        <v>103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75">
      <c r="A5" s="2" t="s">
        <v>117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2.75">
      <c r="A6" s="2" t="s">
        <v>105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2.75">
      <c r="A7" s="2" t="s">
        <v>106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9" spans="1:17" ht="12.75">
      <c r="A9" s="8"/>
      <c r="B9" s="8"/>
      <c r="C9" s="8"/>
      <c r="D9" s="8"/>
      <c r="E9" s="8"/>
      <c r="F9" s="8"/>
      <c r="G9" s="8"/>
      <c r="H9" s="8"/>
      <c r="P9" s="1"/>
      <c r="Q9" s="1" t="s">
        <v>11</v>
      </c>
    </row>
    <row r="10" spans="1:20" ht="25.5" customHeight="1">
      <c r="A10" s="9" t="s">
        <v>12</v>
      </c>
      <c r="B10" s="9"/>
      <c r="C10" s="9"/>
      <c r="D10" s="9"/>
      <c r="E10" s="9"/>
      <c r="F10" s="9"/>
      <c r="G10" s="9"/>
      <c r="H10" s="9"/>
      <c r="I10" s="64" t="s">
        <v>13</v>
      </c>
      <c r="J10" s="64"/>
      <c r="K10" s="64"/>
      <c r="L10" s="64" t="s">
        <v>14</v>
      </c>
      <c r="M10" s="64"/>
      <c r="N10" s="64"/>
      <c r="O10" s="11" t="s">
        <v>15</v>
      </c>
      <c r="P10" s="11"/>
      <c r="Q10" s="11"/>
      <c r="R10" s="64" t="s">
        <v>16</v>
      </c>
      <c r="S10" s="64"/>
      <c r="T10" s="64"/>
    </row>
    <row r="11" spans="1:20" ht="51">
      <c r="A11" s="9"/>
      <c r="B11" s="9"/>
      <c r="C11" s="9"/>
      <c r="D11" s="9"/>
      <c r="E11" s="9"/>
      <c r="F11" s="9"/>
      <c r="G11" s="9"/>
      <c r="H11" s="9"/>
      <c r="I11" s="64" t="s">
        <v>98</v>
      </c>
      <c r="J11" s="64" t="s">
        <v>99</v>
      </c>
      <c r="K11" s="64" t="s">
        <v>100</v>
      </c>
      <c r="L11" s="64" t="s">
        <v>98</v>
      </c>
      <c r="M11" s="64" t="s">
        <v>99</v>
      </c>
      <c r="N11" s="64" t="s">
        <v>100</v>
      </c>
      <c r="O11" s="64" t="s">
        <v>98</v>
      </c>
      <c r="P11" s="64" t="s">
        <v>99</v>
      </c>
      <c r="Q11" s="64" t="s">
        <v>100</v>
      </c>
      <c r="R11" s="64" t="s">
        <v>98</v>
      </c>
      <c r="S11" s="64" t="s">
        <v>99</v>
      </c>
      <c r="T11" s="64" t="s">
        <v>100</v>
      </c>
    </row>
    <row r="12" spans="1:20" ht="12.75">
      <c r="A12" s="12" t="s">
        <v>17</v>
      </c>
      <c r="B12" s="12"/>
      <c r="C12" s="12"/>
      <c r="D12" s="12"/>
      <c r="E12" s="12"/>
      <c r="F12" s="12"/>
      <c r="G12" s="12"/>
      <c r="H12" s="12"/>
      <c r="I12" s="13"/>
      <c r="J12" s="13"/>
      <c r="K12" s="13"/>
      <c r="L12" s="13">
        <f>L13+L20+L27+L38</f>
        <v>20</v>
      </c>
      <c r="M12" s="21"/>
      <c r="N12" s="21"/>
      <c r="O12" s="13">
        <f>O13+O20+O27+O38</f>
        <v>17</v>
      </c>
      <c r="P12" s="21"/>
      <c r="Q12" s="21"/>
      <c r="R12" s="32">
        <f>O12/L12*100</f>
        <v>85</v>
      </c>
      <c r="S12" s="66"/>
      <c r="T12" s="66"/>
    </row>
    <row r="13" spans="1:20" ht="12.75">
      <c r="A13" s="14"/>
      <c r="B13" s="15" t="s">
        <v>18</v>
      </c>
      <c r="C13" s="15"/>
      <c r="D13" s="15"/>
      <c r="E13" s="15"/>
      <c r="F13" s="15"/>
      <c r="G13" s="15"/>
      <c r="H13" s="15"/>
      <c r="I13" s="16"/>
      <c r="J13" s="16"/>
      <c r="K13" s="16"/>
      <c r="L13" s="21"/>
      <c r="M13" s="21"/>
      <c r="N13" s="21"/>
      <c r="O13" s="21"/>
      <c r="P13" s="21"/>
      <c r="Q13" s="21"/>
      <c r="R13" s="21"/>
      <c r="S13" s="66"/>
      <c r="T13" s="66"/>
    </row>
    <row r="14" spans="1:20" ht="12.75">
      <c r="A14" s="17"/>
      <c r="B14" s="18"/>
      <c r="C14" s="19" t="s">
        <v>19</v>
      </c>
      <c r="D14" s="19"/>
      <c r="E14" s="19"/>
      <c r="F14" s="19"/>
      <c r="G14" s="19"/>
      <c r="H14" s="19"/>
      <c r="I14" s="16"/>
      <c r="J14" s="16"/>
      <c r="K14" s="16"/>
      <c r="L14" s="21"/>
      <c r="M14" s="21"/>
      <c r="N14" s="21"/>
      <c r="O14" s="21"/>
      <c r="P14" s="21"/>
      <c r="Q14" s="21"/>
      <c r="R14" s="21"/>
      <c r="S14" s="66"/>
      <c r="T14" s="66"/>
    </row>
    <row r="15" spans="1:20" ht="12.75">
      <c r="A15" s="17"/>
      <c r="B15" s="22"/>
      <c r="C15" s="19" t="s">
        <v>20</v>
      </c>
      <c r="D15" s="19"/>
      <c r="E15" s="19"/>
      <c r="F15" s="19"/>
      <c r="G15" s="19"/>
      <c r="H15" s="19"/>
      <c r="I15" s="16"/>
      <c r="J15" s="16"/>
      <c r="K15" s="16"/>
      <c r="L15" s="21"/>
      <c r="M15" s="21"/>
      <c r="N15" s="21"/>
      <c r="O15" s="21"/>
      <c r="P15" s="21"/>
      <c r="Q15" s="21"/>
      <c r="R15" s="21"/>
      <c r="S15" s="66"/>
      <c r="T15" s="66"/>
    </row>
    <row r="16" spans="1:20" ht="12.75">
      <c r="A16" s="17"/>
      <c r="B16" s="22"/>
      <c r="C16" s="19" t="s">
        <v>21</v>
      </c>
      <c r="D16" s="19"/>
      <c r="E16" s="19"/>
      <c r="F16" s="19"/>
      <c r="G16" s="19"/>
      <c r="H16" s="19"/>
      <c r="I16" s="16"/>
      <c r="J16" s="16"/>
      <c r="K16" s="16"/>
      <c r="L16" s="21"/>
      <c r="M16" s="21"/>
      <c r="N16" s="21"/>
      <c r="O16" s="21"/>
      <c r="P16" s="21"/>
      <c r="Q16" s="21"/>
      <c r="R16" s="21"/>
      <c r="S16" s="66"/>
      <c r="T16" s="66"/>
    </row>
    <row r="17" spans="1:20" ht="12.75">
      <c r="A17" s="17"/>
      <c r="B17" s="22"/>
      <c r="C17" s="19" t="s">
        <v>22</v>
      </c>
      <c r="D17" s="19"/>
      <c r="E17" s="19"/>
      <c r="F17" s="19"/>
      <c r="G17" s="19"/>
      <c r="H17" s="19"/>
      <c r="I17" s="16"/>
      <c r="J17" s="16"/>
      <c r="K17" s="16"/>
      <c r="L17" s="21"/>
      <c r="M17" s="21"/>
      <c r="N17" s="21"/>
      <c r="O17" s="21"/>
      <c r="P17" s="21"/>
      <c r="Q17" s="21"/>
      <c r="R17" s="21"/>
      <c r="S17" s="66"/>
      <c r="T17" s="66"/>
    </row>
    <row r="18" spans="1:20" ht="12.75">
      <c r="A18" s="17"/>
      <c r="B18" s="22"/>
      <c r="C18" s="19" t="s">
        <v>23</v>
      </c>
      <c r="D18" s="19"/>
      <c r="E18" s="19"/>
      <c r="F18" s="19"/>
      <c r="G18" s="19"/>
      <c r="H18" s="19"/>
      <c r="I18" s="16"/>
      <c r="J18" s="16"/>
      <c r="K18" s="16"/>
      <c r="L18" s="21"/>
      <c r="M18" s="21"/>
      <c r="N18" s="21"/>
      <c r="O18" s="21"/>
      <c r="P18" s="21"/>
      <c r="Q18" s="21"/>
      <c r="R18" s="21"/>
      <c r="S18" s="66"/>
      <c r="T18" s="66"/>
    </row>
    <row r="19" spans="1:20" ht="12.75">
      <c r="A19" s="17"/>
      <c r="B19" s="22"/>
      <c r="C19" s="23" t="s">
        <v>24</v>
      </c>
      <c r="D19" s="23"/>
      <c r="E19" s="23"/>
      <c r="F19" s="23"/>
      <c r="G19" s="23"/>
      <c r="H19" s="23"/>
      <c r="I19" s="16"/>
      <c r="J19" s="16"/>
      <c r="K19" s="16"/>
      <c r="L19" s="21"/>
      <c r="M19" s="21"/>
      <c r="N19" s="21"/>
      <c r="O19" s="21"/>
      <c r="P19" s="21"/>
      <c r="Q19" s="21"/>
      <c r="R19" s="21"/>
      <c r="S19" s="66"/>
      <c r="T19" s="66"/>
    </row>
    <row r="20" spans="1:20" ht="12.75">
      <c r="A20" s="14"/>
      <c r="B20" s="24" t="s">
        <v>25</v>
      </c>
      <c r="C20" s="24"/>
      <c r="D20" s="24"/>
      <c r="E20" s="24"/>
      <c r="F20" s="24"/>
      <c r="G20" s="24"/>
      <c r="H20" s="24"/>
      <c r="I20" s="16"/>
      <c r="J20" s="16"/>
      <c r="K20" s="16"/>
      <c r="L20" s="21"/>
      <c r="M20" s="21"/>
      <c r="N20" s="21"/>
      <c r="O20" s="21"/>
      <c r="P20" s="21"/>
      <c r="Q20" s="21"/>
      <c r="R20" s="21"/>
      <c r="S20" s="66"/>
      <c r="T20" s="66"/>
    </row>
    <row r="21" spans="1:20" ht="12.75">
      <c r="A21" s="17"/>
      <c r="B21" s="25"/>
      <c r="C21" s="26" t="s">
        <v>26</v>
      </c>
      <c r="D21" s="26"/>
      <c r="E21" s="26"/>
      <c r="F21" s="26"/>
      <c r="G21" s="26"/>
      <c r="H21" s="26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66"/>
      <c r="T21" s="66"/>
    </row>
    <row r="22" spans="1:20" ht="12.75" customHeight="1">
      <c r="A22" s="17"/>
      <c r="B22" s="27"/>
      <c r="C22" s="28" t="s">
        <v>27</v>
      </c>
      <c r="D22" s="28"/>
      <c r="E22" s="28"/>
      <c r="F22" s="28"/>
      <c r="G22" s="28"/>
      <c r="H22" s="28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66"/>
      <c r="T22" s="66"/>
    </row>
    <row r="23" spans="1:20" ht="12.75">
      <c r="A23" s="17"/>
      <c r="B23" s="27"/>
      <c r="C23" s="26" t="s">
        <v>28</v>
      </c>
      <c r="D23" s="26"/>
      <c r="E23" s="26"/>
      <c r="F23" s="26"/>
      <c r="G23" s="26"/>
      <c r="H23" s="26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66"/>
      <c r="T23" s="66"/>
    </row>
    <row r="24" spans="1:20" ht="12.75">
      <c r="A24" s="17"/>
      <c r="B24" s="27"/>
      <c r="C24" s="26" t="s">
        <v>29</v>
      </c>
      <c r="D24" s="26"/>
      <c r="E24" s="26"/>
      <c r="F24" s="26"/>
      <c r="G24" s="26"/>
      <c r="H24" s="26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66"/>
      <c r="T24" s="66"/>
    </row>
    <row r="25" spans="1:20" ht="12.75">
      <c r="A25" s="17"/>
      <c r="B25" s="27"/>
      <c r="C25" s="26" t="s">
        <v>30</v>
      </c>
      <c r="D25" s="26"/>
      <c r="E25" s="26"/>
      <c r="F25" s="26"/>
      <c r="G25" s="26"/>
      <c r="H25" s="26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66"/>
      <c r="T25" s="66"/>
    </row>
    <row r="26" spans="1:20" ht="12.75">
      <c r="A26" s="17"/>
      <c r="B26" s="27"/>
      <c r="C26" s="26" t="s">
        <v>31</v>
      </c>
      <c r="D26" s="26"/>
      <c r="E26" s="26"/>
      <c r="F26" s="26"/>
      <c r="G26" s="26"/>
      <c r="H26" s="26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66"/>
      <c r="T26" s="66"/>
    </row>
    <row r="27" spans="1:20" ht="12.75">
      <c r="A27" s="14"/>
      <c r="B27" s="24" t="s">
        <v>32</v>
      </c>
      <c r="C27" s="24"/>
      <c r="D27" s="24"/>
      <c r="E27" s="24"/>
      <c r="F27" s="24"/>
      <c r="G27" s="24"/>
      <c r="H27" s="24"/>
      <c r="I27" s="16"/>
      <c r="J27" s="16"/>
      <c r="K27" s="16"/>
      <c r="L27" s="16">
        <f>SUM(L28:L37)</f>
        <v>20</v>
      </c>
      <c r="M27" s="16"/>
      <c r="N27" s="16"/>
      <c r="O27" s="16">
        <f>SUM(O28:O37)</f>
        <v>17</v>
      </c>
      <c r="P27" s="16"/>
      <c r="Q27" s="16"/>
      <c r="R27" s="81">
        <f>O27/L27*100</f>
        <v>85</v>
      </c>
      <c r="S27" s="66"/>
      <c r="T27" s="66"/>
    </row>
    <row r="28" spans="1:20" ht="12.75">
      <c r="A28" s="17"/>
      <c r="B28" s="25"/>
      <c r="C28" s="29" t="s">
        <v>33</v>
      </c>
      <c r="D28" s="29"/>
      <c r="E28" s="29"/>
      <c r="F28" s="29"/>
      <c r="G28" s="29"/>
      <c r="H28" s="29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66"/>
      <c r="T28" s="66"/>
    </row>
    <row r="29" spans="1:20" ht="12.75">
      <c r="A29" s="17"/>
      <c r="B29" s="27"/>
      <c r="C29" s="29" t="s">
        <v>35</v>
      </c>
      <c r="D29" s="29"/>
      <c r="E29" s="29"/>
      <c r="F29" s="29"/>
      <c r="G29" s="29"/>
      <c r="H29" s="29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66"/>
      <c r="T29" s="66"/>
    </row>
    <row r="30" spans="1:20" ht="12.75">
      <c r="A30" s="17"/>
      <c r="B30" s="27"/>
      <c r="C30" s="29" t="s">
        <v>36</v>
      </c>
      <c r="D30" s="29"/>
      <c r="E30" s="29"/>
      <c r="F30" s="29"/>
      <c r="G30" s="29"/>
      <c r="H30" s="29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66"/>
      <c r="T30" s="66"/>
    </row>
    <row r="31" spans="1:20" ht="12.75">
      <c r="A31" s="17"/>
      <c r="B31" s="27"/>
      <c r="C31" s="26" t="s">
        <v>37</v>
      </c>
      <c r="D31" s="26"/>
      <c r="E31" s="26"/>
      <c r="F31" s="26"/>
      <c r="G31" s="26"/>
      <c r="H31" s="26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66"/>
      <c r="T31" s="66"/>
    </row>
    <row r="32" spans="1:20" ht="12.75">
      <c r="A32" s="17"/>
      <c r="B32" s="27"/>
      <c r="C32" s="26" t="s">
        <v>38</v>
      </c>
      <c r="D32" s="26"/>
      <c r="E32" s="26"/>
      <c r="F32" s="26"/>
      <c r="G32" s="26"/>
      <c r="H32" s="26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66"/>
      <c r="T32" s="66"/>
    </row>
    <row r="33" spans="1:20" ht="12.75">
      <c r="A33" s="17"/>
      <c r="B33" s="27"/>
      <c r="C33" s="19" t="s">
        <v>39</v>
      </c>
      <c r="D33" s="19"/>
      <c r="E33" s="19"/>
      <c r="F33" s="19"/>
      <c r="G33" s="19"/>
      <c r="H33" s="19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66"/>
      <c r="T33" s="66"/>
    </row>
    <row r="34" spans="1:20" ht="12.75">
      <c r="A34" s="17"/>
      <c r="B34" s="27"/>
      <c r="C34" s="19" t="s">
        <v>40</v>
      </c>
      <c r="D34" s="19"/>
      <c r="E34" s="19"/>
      <c r="F34" s="19"/>
      <c r="G34" s="19"/>
      <c r="H34" s="19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66"/>
      <c r="T34" s="66"/>
    </row>
    <row r="35" spans="1:20" ht="12.75">
      <c r="A35" s="17"/>
      <c r="B35" s="27"/>
      <c r="C35" s="19" t="s">
        <v>41</v>
      </c>
      <c r="D35" s="19"/>
      <c r="E35" s="19"/>
      <c r="F35" s="19"/>
      <c r="G35" s="19"/>
      <c r="H35" s="19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66"/>
      <c r="T35" s="66"/>
    </row>
    <row r="36" spans="1:20" ht="12.75">
      <c r="A36" s="17"/>
      <c r="B36" s="27"/>
      <c r="C36" s="26" t="s">
        <v>42</v>
      </c>
      <c r="D36" s="26"/>
      <c r="E36" s="26"/>
      <c r="F36" s="26"/>
      <c r="G36" s="26"/>
      <c r="H36" s="26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66"/>
      <c r="T36" s="66"/>
    </row>
    <row r="37" spans="1:20" ht="12.75">
      <c r="A37" s="17"/>
      <c r="B37" s="31"/>
      <c r="C37" s="26" t="s">
        <v>43</v>
      </c>
      <c r="D37" s="26"/>
      <c r="E37" s="26"/>
      <c r="F37" s="26"/>
      <c r="G37" s="26"/>
      <c r="H37" s="26"/>
      <c r="I37" s="21"/>
      <c r="J37" s="21"/>
      <c r="K37" s="21"/>
      <c r="L37" s="21">
        <v>20</v>
      </c>
      <c r="M37" s="21"/>
      <c r="N37" s="21"/>
      <c r="O37" s="21">
        <v>17</v>
      </c>
      <c r="P37" s="21"/>
      <c r="Q37" s="21"/>
      <c r="R37" s="30">
        <f>O37/L37*100</f>
        <v>85</v>
      </c>
      <c r="S37" s="66"/>
      <c r="T37" s="66"/>
    </row>
    <row r="38" spans="1:20" ht="12.75">
      <c r="A38" s="14"/>
      <c r="B38" s="24" t="s">
        <v>107</v>
      </c>
      <c r="C38" s="24"/>
      <c r="D38" s="24"/>
      <c r="E38" s="24"/>
      <c r="F38" s="24"/>
      <c r="G38" s="24"/>
      <c r="H38" s="24"/>
      <c r="I38" s="16"/>
      <c r="J38" s="16"/>
      <c r="K38" s="16"/>
      <c r="L38" s="21"/>
      <c r="M38" s="21"/>
      <c r="N38" s="21"/>
      <c r="O38" s="21"/>
      <c r="P38" s="21"/>
      <c r="Q38" s="21"/>
      <c r="R38" s="21"/>
      <c r="S38" s="66"/>
      <c r="T38" s="66"/>
    </row>
    <row r="39" spans="1:20" ht="12.75">
      <c r="A39" s="17"/>
      <c r="B39" s="33"/>
      <c r="C39" s="26" t="s">
        <v>45</v>
      </c>
      <c r="D39" s="26"/>
      <c r="E39" s="26"/>
      <c r="F39" s="26"/>
      <c r="G39" s="26"/>
      <c r="H39" s="26"/>
      <c r="I39" s="20"/>
      <c r="J39" s="20"/>
      <c r="K39" s="20"/>
      <c r="L39" s="21"/>
      <c r="M39" s="21"/>
      <c r="N39" s="21"/>
      <c r="O39" s="21"/>
      <c r="P39" s="21"/>
      <c r="Q39" s="21"/>
      <c r="R39" s="21"/>
      <c r="S39" s="66"/>
      <c r="T39" s="66"/>
    </row>
    <row r="40" spans="1:20" ht="12.75">
      <c r="A40" s="17"/>
      <c r="B40" s="34"/>
      <c r="C40" s="26" t="s">
        <v>46</v>
      </c>
      <c r="D40" s="26"/>
      <c r="E40" s="26"/>
      <c r="F40" s="26"/>
      <c r="G40" s="26"/>
      <c r="H40" s="26"/>
      <c r="I40" s="20"/>
      <c r="J40" s="20"/>
      <c r="K40" s="20"/>
      <c r="L40" s="21"/>
      <c r="M40" s="21"/>
      <c r="N40" s="21"/>
      <c r="O40" s="21"/>
      <c r="P40" s="21"/>
      <c r="Q40" s="21"/>
      <c r="R40" s="21"/>
      <c r="S40" s="66"/>
      <c r="T40" s="66"/>
    </row>
    <row r="41" spans="1:20" ht="12.75">
      <c r="A41" s="17"/>
      <c r="B41" s="34"/>
      <c r="C41" s="26" t="s">
        <v>47</v>
      </c>
      <c r="D41" s="26"/>
      <c r="E41" s="26"/>
      <c r="F41" s="26"/>
      <c r="G41" s="26"/>
      <c r="H41" s="26"/>
      <c r="I41" s="20"/>
      <c r="J41" s="20"/>
      <c r="K41" s="20"/>
      <c r="L41" s="21"/>
      <c r="M41" s="21"/>
      <c r="N41" s="21"/>
      <c r="O41" s="21"/>
      <c r="P41" s="21"/>
      <c r="Q41" s="21"/>
      <c r="R41" s="21"/>
      <c r="S41" s="66"/>
      <c r="T41" s="66"/>
    </row>
    <row r="42" spans="1:20" ht="12.75">
      <c r="A42" s="35"/>
      <c r="B42" s="35"/>
      <c r="C42" s="35"/>
      <c r="D42" s="35"/>
      <c r="E42" s="35"/>
      <c r="F42" s="35"/>
      <c r="G42" s="35"/>
      <c r="H42" s="35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66"/>
      <c r="T42" s="66"/>
    </row>
    <row r="43" spans="1:20" ht="12.75">
      <c r="A43" s="12" t="s">
        <v>48</v>
      </c>
      <c r="B43" s="12"/>
      <c r="C43" s="12"/>
      <c r="D43" s="12"/>
      <c r="E43" s="12"/>
      <c r="F43" s="12"/>
      <c r="G43" s="12"/>
      <c r="H43" s="12"/>
      <c r="I43" s="13"/>
      <c r="J43" s="13"/>
      <c r="K43" s="13"/>
      <c r="L43" s="21"/>
      <c r="M43" s="21"/>
      <c r="N43" s="21"/>
      <c r="O43" s="21"/>
      <c r="P43" s="21"/>
      <c r="Q43" s="21"/>
      <c r="R43" s="21"/>
      <c r="S43" s="66"/>
      <c r="T43" s="66"/>
    </row>
    <row r="44" spans="1:20" ht="12.75">
      <c r="A44" s="36"/>
      <c r="B44" s="37" t="s">
        <v>49</v>
      </c>
      <c r="C44" s="37"/>
      <c r="D44" s="37"/>
      <c r="E44" s="37"/>
      <c r="F44" s="37"/>
      <c r="G44" s="37"/>
      <c r="H44" s="37"/>
      <c r="I44" s="13"/>
      <c r="J44" s="13"/>
      <c r="K44" s="13"/>
      <c r="L44" s="21"/>
      <c r="M44" s="21"/>
      <c r="N44" s="21"/>
      <c r="O44" s="21"/>
      <c r="P44" s="21"/>
      <c r="Q44" s="21"/>
      <c r="R44" s="21"/>
      <c r="S44" s="66"/>
      <c r="T44" s="66"/>
    </row>
    <row r="45" spans="1:20" ht="12.75" customHeight="1">
      <c r="A45" s="38"/>
      <c r="B45" s="27"/>
      <c r="C45" s="39" t="s">
        <v>50</v>
      </c>
      <c r="D45" s="39"/>
      <c r="E45" s="39"/>
      <c r="F45" s="39"/>
      <c r="G45" s="39"/>
      <c r="H45" s="39"/>
      <c r="I45" s="13"/>
      <c r="J45" s="13"/>
      <c r="K45" s="13"/>
      <c r="L45" s="21"/>
      <c r="M45" s="21"/>
      <c r="N45" s="21"/>
      <c r="O45" s="21"/>
      <c r="P45" s="21"/>
      <c r="Q45" s="21"/>
      <c r="R45" s="21"/>
      <c r="S45" s="66"/>
      <c r="T45" s="66"/>
    </row>
    <row r="46" spans="1:20" ht="12.75">
      <c r="A46" s="38"/>
      <c r="B46" s="27"/>
      <c r="C46" s="19" t="s">
        <v>21</v>
      </c>
      <c r="D46" s="19"/>
      <c r="E46" s="19"/>
      <c r="F46" s="19"/>
      <c r="G46" s="19"/>
      <c r="H46" s="19"/>
      <c r="I46" s="13"/>
      <c r="J46" s="13"/>
      <c r="K46" s="13"/>
      <c r="L46" s="21"/>
      <c r="M46" s="21"/>
      <c r="N46" s="21"/>
      <c r="O46" s="21"/>
      <c r="P46" s="21"/>
      <c r="Q46" s="21"/>
      <c r="R46" s="21"/>
      <c r="S46" s="66"/>
      <c r="T46" s="66"/>
    </row>
    <row r="47" spans="1:20" ht="12.75">
      <c r="A47" s="38"/>
      <c r="B47" s="27"/>
      <c r="C47" s="19" t="s">
        <v>22</v>
      </c>
      <c r="D47" s="19"/>
      <c r="E47" s="19"/>
      <c r="F47" s="19"/>
      <c r="G47" s="19"/>
      <c r="H47" s="19"/>
      <c r="I47" s="13"/>
      <c r="J47" s="13"/>
      <c r="K47" s="13"/>
      <c r="L47" s="21"/>
      <c r="M47" s="21"/>
      <c r="N47" s="21"/>
      <c r="O47" s="21"/>
      <c r="P47" s="21"/>
      <c r="Q47" s="21"/>
      <c r="R47" s="21"/>
      <c r="S47" s="66"/>
      <c r="T47" s="66"/>
    </row>
    <row r="48" spans="1:20" ht="12.75">
      <c r="A48" s="38"/>
      <c r="B48" s="27"/>
      <c r="C48" s="40" t="s">
        <v>23</v>
      </c>
      <c r="D48" s="40"/>
      <c r="E48" s="40"/>
      <c r="F48" s="40"/>
      <c r="G48" s="40"/>
      <c r="H48" s="40"/>
      <c r="I48" s="13"/>
      <c r="J48" s="13"/>
      <c r="K48" s="13"/>
      <c r="L48" s="21"/>
      <c r="M48" s="21"/>
      <c r="N48" s="21"/>
      <c r="O48" s="21"/>
      <c r="P48" s="21"/>
      <c r="Q48" s="21"/>
      <c r="R48" s="21"/>
      <c r="S48" s="66"/>
      <c r="T48" s="66"/>
    </row>
    <row r="49" spans="1:20" ht="12.75">
      <c r="A49" s="38"/>
      <c r="B49" s="27"/>
      <c r="C49" s="19" t="s">
        <v>51</v>
      </c>
      <c r="D49" s="19"/>
      <c r="E49" s="19"/>
      <c r="F49" s="19"/>
      <c r="G49" s="19"/>
      <c r="H49" s="19"/>
      <c r="I49" s="13"/>
      <c r="J49" s="13"/>
      <c r="K49" s="13"/>
      <c r="L49" s="21"/>
      <c r="M49" s="21"/>
      <c r="N49" s="21"/>
      <c r="O49" s="21"/>
      <c r="P49" s="21"/>
      <c r="Q49" s="21"/>
      <c r="R49" s="21"/>
      <c r="S49" s="66"/>
      <c r="T49" s="66"/>
    </row>
    <row r="50" spans="1:20" ht="12.75">
      <c r="A50" s="14"/>
      <c r="B50" s="15" t="s">
        <v>52</v>
      </c>
      <c r="C50" s="15"/>
      <c r="D50" s="15"/>
      <c r="E50" s="15"/>
      <c r="F50" s="15"/>
      <c r="G50" s="15"/>
      <c r="H50" s="15"/>
      <c r="I50" s="13"/>
      <c r="J50" s="13"/>
      <c r="K50" s="13"/>
      <c r="L50" s="21"/>
      <c r="M50" s="21"/>
      <c r="N50" s="21"/>
      <c r="O50" s="21"/>
      <c r="P50" s="21"/>
      <c r="Q50" s="21"/>
      <c r="R50" s="21"/>
      <c r="S50" s="66"/>
      <c r="T50" s="66"/>
    </row>
    <row r="51" spans="1:20" ht="12.75">
      <c r="A51" s="17"/>
      <c r="B51" s="18"/>
      <c r="C51" s="19" t="s">
        <v>53</v>
      </c>
      <c r="D51" s="19"/>
      <c r="E51" s="19"/>
      <c r="F51" s="19"/>
      <c r="G51" s="19"/>
      <c r="H51" s="19"/>
      <c r="I51" s="13"/>
      <c r="J51" s="13"/>
      <c r="K51" s="13"/>
      <c r="L51" s="21"/>
      <c r="M51" s="21"/>
      <c r="N51" s="21"/>
      <c r="O51" s="21"/>
      <c r="P51" s="21"/>
      <c r="Q51" s="21"/>
      <c r="R51" s="21"/>
      <c r="S51" s="66"/>
      <c r="T51" s="66"/>
    </row>
    <row r="52" spans="1:20" ht="12.75">
      <c r="A52" s="17"/>
      <c r="B52" s="22"/>
      <c r="C52" s="19" t="s">
        <v>54</v>
      </c>
      <c r="D52" s="19"/>
      <c r="E52" s="19"/>
      <c r="F52" s="19"/>
      <c r="G52" s="19"/>
      <c r="H52" s="19"/>
      <c r="I52" s="13"/>
      <c r="J52" s="13"/>
      <c r="K52" s="13"/>
      <c r="L52" s="21"/>
      <c r="M52" s="21"/>
      <c r="N52" s="21"/>
      <c r="O52" s="21"/>
      <c r="P52" s="21"/>
      <c r="Q52" s="21"/>
      <c r="R52" s="21"/>
      <c r="S52" s="66"/>
      <c r="T52" s="66"/>
    </row>
    <row r="53" spans="1:20" ht="12.75">
      <c r="A53" s="17"/>
      <c r="B53" s="22"/>
      <c r="C53" s="19" t="s">
        <v>55</v>
      </c>
      <c r="D53" s="19"/>
      <c r="E53" s="19"/>
      <c r="F53" s="19"/>
      <c r="G53" s="19"/>
      <c r="H53" s="19"/>
      <c r="I53" s="13"/>
      <c r="J53" s="13"/>
      <c r="K53" s="13"/>
      <c r="L53" s="21"/>
      <c r="M53" s="21"/>
      <c r="N53" s="21"/>
      <c r="O53" s="21"/>
      <c r="P53" s="21"/>
      <c r="Q53" s="21"/>
      <c r="R53" s="21"/>
      <c r="S53" s="66"/>
      <c r="T53" s="66"/>
    </row>
    <row r="54" spans="1:20" ht="12.75">
      <c r="A54" s="17"/>
      <c r="B54" s="27"/>
      <c r="C54" s="26" t="s">
        <v>56</v>
      </c>
      <c r="D54" s="26"/>
      <c r="E54" s="26"/>
      <c r="F54" s="26"/>
      <c r="G54" s="26"/>
      <c r="H54" s="26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66"/>
      <c r="T54" s="66"/>
    </row>
    <row r="55" spans="1:20" ht="12.75">
      <c r="A55" s="17"/>
      <c r="B55" s="27"/>
      <c r="C55" s="26" t="s">
        <v>57</v>
      </c>
      <c r="D55" s="26"/>
      <c r="E55" s="26"/>
      <c r="F55" s="26"/>
      <c r="G55" s="26"/>
      <c r="H55" s="26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66"/>
      <c r="T55" s="66"/>
    </row>
    <row r="56" spans="1:20" ht="12.75">
      <c r="A56" s="14"/>
      <c r="B56" s="24" t="s">
        <v>58</v>
      </c>
      <c r="C56" s="24"/>
      <c r="D56" s="24"/>
      <c r="E56" s="24"/>
      <c r="F56" s="24"/>
      <c r="G56" s="24"/>
      <c r="H56" s="24"/>
      <c r="I56" s="16"/>
      <c r="J56" s="16"/>
      <c r="K56" s="16"/>
      <c r="L56" s="21"/>
      <c r="M56" s="21"/>
      <c r="N56" s="21"/>
      <c r="O56" s="21"/>
      <c r="P56" s="21"/>
      <c r="Q56" s="21"/>
      <c r="R56" s="21"/>
      <c r="S56" s="66"/>
      <c r="T56" s="66"/>
    </row>
    <row r="57" spans="1:20" ht="12.75">
      <c r="A57" s="17"/>
      <c r="B57" s="33"/>
      <c r="C57" s="26" t="s">
        <v>45</v>
      </c>
      <c r="D57" s="26"/>
      <c r="E57" s="26"/>
      <c r="F57" s="26"/>
      <c r="G57" s="26"/>
      <c r="H57" s="26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66"/>
      <c r="T57" s="66"/>
    </row>
    <row r="58" spans="1:20" ht="12.75">
      <c r="A58" s="17"/>
      <c r="B58" s="34"/>
      <c r="C58" s="26" t="s">
        <v>46</v>
      </c>
      <c r="D58" s="26"/>
      <c r="E58" s="26"/>
      <c r="F58" s="26"/>
      <c r="G58" s="26"/>
      <c r="H58" s="26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66"/>
      <c r="T58" s="66"/>
    </row>
    <row r="59" spans="1:20" ht="12.75">
      <c r="A59" s="17"/>
      <c r="B59" s="34"/>
      <c r="C59" s="26" t="s">
        <v>59</v>
      </c>
      <c r="D59" s="26"/>
      <c r="E59" s="26"/>
      <c r="F59" s="26"/>
      <c r="G59" s="26"/>
      <c r="H59" s="26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66"/>
      <c r="T59" s="66"/>
    </row>
    <row r="60" spans="1:20" ht="12.75">
      <c r="A60" s="35"/>
      <c r="B60" s="35"/>
      <c r="C60" s="35"/>
      <c r="D60" s="35"/>
      <c r="E60" s="35"/>
      <c r="F60" s="35"/>
      <c r="G60" s="35"/>
      <c r="H60" s="35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66"/>
      <c r="T60" s="66"/>
    </row>
    <row r="61" spans="1:20" ht="12.75">
      <c r="A61" s="12" t="s">
        <v>60</v>
      </c>
      <c r="B61" s="12"/>
      <c r="C61" s="12"/>
      <c r="D61" s="12"/>
      <c r="E61" s="12"/>
      <c r="F61" s="12"/>
      <c r="G61" s="12"/>
      <c r="H61" s="12"/>
      <c r="I61" s="13"/>
      <c r="J61" s="13"/>
      <c r="K61" s="13"/>
      <c r="L61" s="13">
        <f>L12+L43</f>
        <v>20</v>
      </c>
      <c r="M61" s="21"/>
      <c r="N61" s="21"/>
      <c r="O61" s="13">
        <f>O12+O43</f>
        <v>17</v>
      </c>
      <c r="P61" s="21"/>
      <c r="Q61" s="21"/>
      <c r="R61" s="32">
        <f>O61/L61*100</f>
        <v>85</v>
      </c>
      <c r="S61" s="66"/>
      <c r="T61" s="66"/>
    </row>
    <row r="62" spans="1:20" ht="12.75">
      <c r="A62" s="12"/>
      <c r="B62" s="12"/>
      <c r="C62" s="12"/>
      <c r="D62" s="12"/>
      <c r="E62" s="12"/>
      <c r="F62" s="12"/>
      <c r="G62" s="12"/>
      <c r="H62" s="12"/>
      <c r="I62" s="13"/>
      <c r="J62" s="13"/>
      <c r="K62" s="13"/>
      <c r="L62" s="21"/>
      <c r="M62" s="21"/>
      <c r="N62" s="21"/>
      <c r="O62" s="21"/>
      <c r="P62" s="21"/>
      <c r="Q62" s="21"/>
      <c r="R62" s="21"/>
      <c r="S62" s="66"/>
      <c r="T62" s="66"/>
    </row>
    <row r="63" spans="1:20" ht="25.5" customHeight="1">
      <c r="A63" s="41" t="s">
        <v>61</v>
      </c>
      <c r="B63" s="41"/>
      <c r="C63" s="41"/>
      <c r="D63" s="41"/>
      <c r="E63" s="41"/>
      <c r="F63" s="41"/>
      <c r="G63" s="41"/>
      <c r="H63" s="41"/>
      <c r="I63" s="42"/>
      <c r="J63" s="42"/>
      <c r="K63" s="42"/>
      <c r="L63" s="42">
        <f>L64+L65</f>
        <v>1016</v>
      </c>
      <c r="M63" s="42"/>
      <c r="N63" s="42"/>
      <c r="O63" s="42">
        <f>SUM(O64:O65)</f>
        <v>1016</v>
      </c>
      <c r="P63" s="42"/>
      <c r="Q63" s="42"/>
      <c r="R63" s="42">
        <f aca="true" t="shared" si="0" ref="R63:R64">O63/L63*100</f>
        <v>100</v>
      </c>
      <c r="S63" s="68"/>
      <c r="T63" s="68"/>
    </row>
    <row r="64" spans="1:20" ht="12.75">
      <c r="A64" s="43"/>
      <c r="B64" s="26" t="s">
        <v>62</v>
      </c>
      <c r="C64" s="26"/>
      <c r="D64" s="26"/>
      <c r="E64" s="26"/>
      <c r="F64" s="26"/>
      <c r="G64" s="26"/>
      <c r="H64" s="26"/>
      <c r="I64" s="21"/>
      <c r="J64" s="21"/>
      <c r="K64" s="21"/>
      <c r="L64" s="21">
        <v>1016</v>
      </c>
      <c r="M64" s="21"/>
      <c r="N64" s="21"/>
      <c r="O64" s="21">
        <v>1016</v>
      </c>
      <c r="P64" s="21"/>
      <c r="Q64" s="21"/>
      <c r="R64" s="21">
        <f t="shared" si="0"/>
        <v>100</v>
      </c>
      <c r="S64" s="66"/>
      <c r="T64" s="66"/>
    </row>
    <row r="65" spans="1:20" ht="12.75">
      <c r="A65" s="14"/>
      <c r="B65" s="26" t="s">
        <v>63</v>
      </c>
      <c r="C65" s="26"/>
      <c r="D65" s="26"/>
      <c r="E65" s="26"/>
      <c r="F65" s="26"/>
      <c r="G65" s="26"/>
      <c r="H65" s="26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66"/>
      <c r="T65" s="66"/>
    </row>
    <row r="66" spans="1:20" ht="12.75">
      <c r="A66" s="35"/>
      <c r="B66" s="35"/>
      <c r="C66" s="35"/>
      <c r="D66" s="35"/>
      <c r="E66" s="35"/>
      <c r="F66" s="35"/>
      <c r="G66" s="35"/>
      <c r="H66" s="35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66"/>
      <c r="T66" s="66"/>
    </row>
    <row r="67" spans="1:20" ht="12.75">
      <c r="A67" s="12" t="s">
        <v>64</v>
      </c>
      <c r="B67" s="12"/>
      <c r="C67" s="12"/>
      <c r="D67" s="12"/>
      <c r="E67" s="12"/>
      <c r="F67" s="12"/>
      <c r="G67" s="12"/>
      <c r="H67" s="12"/>
      <c r="I67" s="13">
        <f>I68+I77</f>
        <v>38450</v>
      </c>
      <c r="J67" s="13"/>
      <c r="K67" s="21"/>
      <c r="L67" s="13">
        <f>L68+L77</f>
        <v>37089</v>
      </c>
      <c r="M67" s="13"/>
      <c r="N67" s="13"/>
      <c r="O67" s="13">
        <f>O68+O77</f>
        <v>34186</v>
      </c>
      <c r="P67" s="21"/>
      <c r="Q67" s="21"/>
      <c r="R67" s="13">
        <f aca="true" t="shared" si="1" ref="R67:R68">O67/L67*100</f>
        <v>92.1728814473294</v>
      </c>
      <c r="S67" s="66"/>
      <c r="T67" s="66"/>
    </row>
    <row r="68" spans="1:20" ht="12.75">
      <c r="A68" s="43"/>
      <c r="B68" s="26" t="s">
        <v>65</v>
      </c>
      <c r="C68" s="26"/>
      <c r="D68" s="26"/>
      <c r="E68" s="26"/>
      <c r="F68" s="26"/>
      <c r="G68" s="26"/>
      <c r="H68" s="26"/>
      <c r="I68" s="21">
        <f>SUM(I69:I76)</f>
        <v>34870</v>
      </c>
      <c r="J68" s="21"/>
      <c r="K68" s="21"/>
      <c r="L68" s="21">
        <f>SUM(L69:L76)</f>
        <v>34159</v>
      </c>
      <c r="M68" s="21"/>
      <c r="N68" s="21"/>
      <c r="O68" s="21">
        <f>SUM(O69:O76)</f>
        <v>31765</v>
      </c>
      <c r="P68" s="21"/>
      <c r="Q68" s="21"/>
      <c r="R68" s="21">
        <f t="shared" si="1"/>
        <v>92.9915981146989</v>
      </c>
      <c r="S68" s="66"/>
      <c r="T68" s="66"/>
    </row>
    <row r="69" spans="1:20" ht="12.75">
      <c r="A69" s="17"/>
      <c r="B69" s="44"/>
      <c r="C69" s="26" t="s">
        <v>66</v>
      </c>
      <c r="D69" s="26"/>
      <c r="E69" s="26"/>
      <c r="F69" s="26"/>
      <c r="G69" s="26"/>
      <c r="H69" s="26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66"/>
      <c r="T69" s="66"/>
    </row>
    <row r="70" spans="1:20" ht="12.75">
      <c r="A70" s="17"/>
      <c r="B70" s="45"/>
      <c r="C70" s="26" t="s">
        <v>67</v>
      </c>
      <c r="D70" s="26"/>
      <c r="E70" s="26"/>
      <c r="F70" s="26"/>
      <c r="G70" s="26"/>
      <c r="H70" s="26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66"/>
      <c r="T70" s="66"/>
    </row>
    <row r="71" spans="1:20" ht="12.75">
      <c r="A71" s="17"/>
      <c r="B71" s="45"/>
      <c r="C71" s="26" t="s">
        <v>68</v>
      </c>
      <c r="D71" s="26"/>
      <c r="E71" s="26"/>
      <c r="F71" s="26"/>
      <c r="G71" s="26"/>
      <c r="H71" s="26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66"/>
      <c r="T71" s="66"/>
    </row>
    <row r="72" spans="1:20" ht="12.75">
      <c r="A72" s="17"/>
      <c r="B72" s="45"/>
      <c r="C72" s="19" t="s">
        <v>69</v>
      </c>
      <c r="D72" s="19"/>
      <c r="E72" s="19"/>
      <c r="F72" s="19"/>
      <c r="G72" s="19"/>
      <c r="H72" s="19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66"/>
      <c r="T72" s="66"/>
    </row>
    <row r="73" spans="1:20" ht="12.75">
      <c r="A73" s="17"/>
      <c r="B73" s="45"/>
      <c r="C73" s="26" t="s">
        <v>70</v>
      </c>
      <c r="D73" s="26"/>
      <c r="E73" s="26"/>
      <c r="F73" s="26"/>
      <c r="G73" s="26"/>
      <c r="H73" s="26"/>
      <c r="I73" s="21">
        <v>34870</v>
      </c>
      <c r="J73" s="21"/>
      <c r="K73" s="21"/>
      <c r="L73" s="21">
        <v>34159</v>
      </c>
      <c r="M73" s="21"/>
      <c r="N73" s="21"/>
      <c r="O73" s="21">
        <v>31765</v>
      </c>
      <c r="P73" s="21"/>
      <c r="Q73" s="21"/>
      <c r="R73" s="21">
        <f>O73/L73*100</f>
        <v>92.9915981146989</v>
      </c>
      <c r="S73" s="66"/>
      <c r="T73" s="66"/>
    </row>
    <row r="74" spans="1:20" ht="12.75">
      <c r="A74" s="17"/>
      <c r="B74" s="45"/>
      <c r="C74" s="26" t="s">
        <v>71</v>
      </c>
      <c r="D74" s="26"/>
      <c r="E74" s="26"/>
      <c r="F74" s="26"/>
      <c r="G74" s="26"/>
      <c r="H74" s="26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66"/>
      <c r="T74" s="66"/>
    </row>
    <row r="75" spans="1:20" ht="12.75">
      <c r="A75" s="17"/>
      <c r="B75" s="45"/>
      <c r="C75" s="26" t="s">
        <v>72</v>
      </c>
      <c r="D75" s="26"/>
      <c r="E75" s="26"/>
      <c r="F75" s="26"/>
      <c r="G75" s="26"/>
      <c r="H75" s="26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66"/>
      <c r="T75" s="66"/>
    </row>
    <row r="76" spans="1:20" ht="12.75">
      <c r="A76" s="17"/>
      <c r="B76" s="46"/>
      <c r="C76" s="26" t="s">
        <v>73</v>
      </c>
      <c r="D76" s="26"/>
      <c r="E76" s="26"/>
      <c r="F76" s="26"/>
      <c r="G76" s="26"/>
      <c r="H76" s="26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66"/>
      <c r="T76" s="66"/>
    </row>
    <row r="77" spans="1:20" ht="12.75">
      <c r="A77" s="14"/>
      <c r="B77" s="29" t="s">
        <v>74</v>
      </c>
      <c r="C77" s="29"/>
      <c r="D77" s="29"/>
      <c r="E77" s="29"/>
      <c r="F77" s="29"/>
      <c r="G77" s="29"/>
      <c r="H77" s="29"/>
      <c r="I77" s="21">
        <f>SUM(I78:I85)</f>
        <v>3580</v>
      </c>
      <c r="J77" s="21"/>
      <c r="K77" s="21"/>
      <c r="L77" s="21">
        <f>SUM(L78:L86)</f>
        <v>2930</v>
      </c>
      <c r="M77" s="21"/>
      <c r="N77" s="21"/>
      <c r="O77" s="21">
        <f>SUM(O78:O86)</f>
        <v>2421</v>
      </c>
      <c r="P77" s="21"/>
      <c r="Q77" s="21"/>
      <c r="R77" s="21">
        <f>O77/L77*100</f>
        <v>82.62798634812286</v>
      </c>
      <c r="S77" s="66"/>
      <c r="T77" s="66"/>
    </row>
    <row r="78" spans="1:20" ht="12.75">
      <c r="A78" s="17"/>
      <c r="B78" s="47"/>
      <c r="C78" s="26" t="s">
        <v>66</v>
      </c>
      <c r="D78" s="26"/>
      <c r="E78" s="26"/>
      <c r="F78" s="26"/>
      <c r="G78" s="26"/>
      <c r="H78" s="26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66"/>
      <c r="T78" s="66"/>
    </row>
    <row r="79" spans="1:20" ht="12.75">
      <c r="A79" s="17"/>
      <c r="B79" s="48"/>
      <c r="C79" s="26" t="s">
        <v>67</v>
      </c>
      <c r="D79" s="26"/>
      <c r="E79" s="26"/>
      <c r="F79" s="26"/>
      <c r="G79" s="26"/>
      <c r="H79" s="26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66"/>
      <c r="T79" s="66"/>
    </row>
    <row r="80" spans="1:20" ht="12.75">
      <c r="A80" s="17"/>
      <c r="B80" s="48"/>
      <c r="C80" s="26" t="s">
        <v>68</v>
      </c>
      <c r="D80" s="26"/>
      <c r="E80" s="26"/>
      <c r="F80" s="26"/>
      <c r="G80" s="26"/>
      <c r="H80" s="26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66"/>
      <c r="T80" s="66"/>
    </row>
    <row r="81" spans="1:20" ht="12.75">
      <c r="A81" s="17"/>
      <c r="B81" s="48"/>
      <c r="C81" s="19" t="s">
        <v>69</v>
      </c>
      <c r="D81" s="19"/>
      <c r="E81" s="19"/>
      <c r="F81" s="19"/>
      <c r="G81" s="19"/>
      <c r="H81" s="19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66"/>
      <c r="T81" s="66"/>
    </row>
    <row r="82" spans="1:20" ht="12.75">
      <c r="A82" s="17"/>
      <c r="B82" s="48"/>
      <c r="C82" s="26" t="s">
        <v>70</v>
      </c>
      <c r="D82" s="26"/>
      <c r="E82" s="26"/>
      <c r="F82" s="26"/>
      <c r="G82" s="26"/>
      <c r="H82" s="26"/>
      <c r="I82" s="21">
        <v>3580</v>
      </c>
      <c r="J82" s="21"/>
      <c r="K82" s="21"/>
      <c r="L82" s="21">
        <v>2930</v>
      </c>
      <c r="M82" s="21"/>
      <c r="N82" s="21"/>
      <c r="O82" s="21">
        <v>2421</v>
      </c>
      <c r="P82" s="21"/>
      <c r="Q82" s="21"/>
      <c r="R82" s="21">
        <f>O82/L82*100</f>
        <v>82.62798634812286</v>
      </c>
      <c r="S82" s="66"/>
      <c r="T82" s="66"/>
    </row>
    <row r="83" spans="1:20" ht="12.75">
      <c r="A83" s="17"/>
      <c r="B83" s="48"/>
      <c r="C83" s="26" t="s">
        <v>71</v>
      </c>
      <c r="D83" s="26"/>
      <c r="E83" s="26"/>
      <c r="F83" s="26"/>
      <c r="G83" s="26"/>
      <c r="H83" s="26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66"/>
      <c r="T83" s="66"/>
    </row>
    <row r="84" spans="1:20" ht="12.75">
      <c r="A84" s="17"/>
      <c r="B84" s="48"/>
      <c r="C84" s="26" t="s">
        <v>72</v>
      </c>
      <c r="D84" s="26"/>
      <c r="E84" s="26"/>
      <c r="F84" s="26"/>
      <c r="G84" s="26"/>
      <c r="H84" s="26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66"/>
      <c r="T84" s="66"/>
    </row>
    <row r="85" spans="1:20" ht="12.75">
      <c r="A85" s="17"/>
      <c r="B85" s="48"/>
      <c r="C85" s="26" t="s">
        <v>73</v>
      </c>
      <c r="D85" s="26"/>
      <c r="E85" s="26"/>
      <c r="F85" s="26"/>
      <c r="G85" s="26"/>
      <c r="H85" s="26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66"/>
      <c r="T85" s="66"/>
    </row>
    <row r="86" spans="1:20" ht="12.75">
      <c r="A86" s="35"/>
      <c r="B86" s="35"/>
      <c r="C86" s="35"/>
      <c r="D86" s="35"/>
      <c r="E86" s="35"/>
      <c r="F86" s="35"/>
      <c r="G86" s="35"/>
      <c r="H86" s="35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66"/>
      <c r="T86" s="66"/>
    </row>
    <row r="87" spans="1:20" ht="12.75">
      <c r="A87" s="12" t="s">
        <v>75</v>
      </c>
      <c r="B87" s="12"/>
      <c r="C87" s="12"/>
      <c r="D87" s="12"/>
      <c r="E87" s="12"/>
      <c r="F87" s="12"/>
      <c r="G87" s="12"/>
      <c r="H87" s="12"/>
      <c r="I87" s="13">
        <f>I61+I63+I67</f>
        <v>38450</v>
      </c>
      <c r="J87" s="13"/>
      <c r="K87" s="13"/>
      <c r="L87" s="13">
        <f>L61+L63+L67</f>
        <v>38125</v>
      </c>
      <c r="M87" s="13"/>
      <c r="N87" s="13"/>
      <c r="O87" s="13">
        <f>O61+O63+O67</f>
        <v>35219</v>
      </c>
      <c r="P87" s="21"/>
      <c r="Q87" s="21"/>
      <c r="R87" s="13">
        <f>O87/L87*100</f>
        <v>92.37770491803279</v>
      </c>
      <c r="S87" s="66"/>
      <c r="T87" s="66"/>
    </row>
    <row r="88" spans="1:20" ht="12.75">
      <c r="A88" s="74"/>
      <c r="B88" s="74"/>
      <c r="C88" s="74"/>
      <c r="D88" s="74"/>
      <c r="E88" s="74"/>
      <c r="F88" s="74"/>
      <c r="G88" s="74"/>
      <c r="H88" s="74"/>
      <c r="I88" s="75"/>
      <c r="J88" s="75"/>
      <c r="K88" s="75"/>
      <c r="L88" s="76"/>
      <c r="M88" s="76"/>
      <c r="N88" s="76"/>
      <c r="O88" s="76"/>
      <c r="P88" s="76"/>
      <c r="Q88" s="76"/>
      <c r="R88" s="76"/>
      <c r="S88" s="4"/>
      <c r="T88" s="4"/>
    </row>
    <row r="89" spans="16:17" ht="12.75">
      <c r="P89" s="1"/>
      <c r="Q89" s="1" t="s">
        <v>11</v>
      </c>
    </row>
    <row r="90" spans="1:20" ht="12.75" customHeight="1">
      <c r="A90" s="9" t="s">
        <v>12</v>
      </c>
      <c r="B90" s="9"/>
      <c r="C90" s="9"/>
      <c r="D90" s="9"/>
      <c r="E90" s="9"/>
      <c r="F90" s="9"/>
      <c r="G90" s="9"/>
      <c r="H90" s="9"/>
      <c r="I90" s="64" t="s">
        <v>13</v>
      </c>
      <c r="J90" s="64"/>
      <c r="K90" s="64"/>
      <c r="L90" s="64" t="s">
        <v>14</v>
      </c>
      <c r="M90" s="64"/>
      <c r="N90" s="64"/>
      <c r="O90" s="11" t="s">
        <v>15</v>
      </c>
      <c r="P90" s="11"/>
      <c r="Q90" s="11"/>
      <c r="R90" s="64" t="s">
        <v>16</v>
      </c>
      <c r="S90" s="64"/>
      <c r="T90" s="64"/>
    </row>
    <row r="91" spans="1:20" ht="51">
      <c r="A91" s="9"/>
      <c r="B91" s="9"/>
      <c r="C91" s="9"/>
      <c r="D91" s="9"/>
      <c r="E91" s="9"/>
      <c r="F91" s="9"/>
      <c r="G91" s="9"/>
      <c r="H91" s="9"/>
      <c r="I91" s="64" t="s">
        <v>98</v>
      </c>
      <c r="J91" s="64" t="s">
        <v>99</v>
      </c>
      <c r="K91" s="64" t="s">
        <v>100</v>
      </c>
      <c r="L91" s="64" t="s">
        <v>98</v>
      </c>
      <c r="M91" s="64" t="s">
        <v>99</v>
      </c>
      <c r="N91" s="64" t="s">
        <v>100</v>
      </c>
      <c r="O91" s="64" t="s">
        <v>98</v>
      </c>
      <c r="P91" s="64" t="s">
        <v>99</v>
      </c>
      <c r="Q91" s="64" t="s">
        <v>100</v>
      </c>
      <c r="R91" s="64" t="s">
        <v>98</v>
      </c>
      <c r="S91" s="64" t="s">
        <v>99</v>
      </c>
      <c r="T91" s="64" t="s">
        <v>100</v>
      </c>
    </row>
    <row r="92" spans="1:20" ht="12.75">
      <c r="A92" s="52" t="s">
        <v>78</v>
      </c>
      <c r="B92" s="53"/>
      <c r="C92" s="53"/>
      <c r="D92" s="53"/>
      <c r="E92" s="53"/>
      <c r="F92" s="53"/>
      <c r="G92" s="56"/>
      <c r="H92" s="77"/>
      <c r="I92" s="13">
        <f>SUM(I93:I97)</f>
        <v>34870</v>
      </c>
      <c r="J92" s="21"/>
      <c r="K92" s="21"/>
      <c r="L92" s="13">
        <f>SUM(L93:L97)</f>
        <v>35195</v>
      </c>
      <c r="M92" s="21"/>
      <c r="N92" s="21"/>
      <c r="O92" s="13">
        <f>SUM(O93:O97)</f>
        <v>31628</v>
      </c>
      <c r="P92" s="21"/>
      <c r="Q92" s="21"/>
      <c r="R92" s="13">
        <f aca="true" t="shared" si="2" ref="R92:R95">O92/L92*100</f>
        <v>89.8650376473931</v>
      </c>
      <c r="S92" s="66"/>
      <c r="T92" s="66"/>
    </row>
    <row r="93" spans="1:20" ht="12.75">
      <c r="A93" s="17"/>
      <c r="B93" s="55" t="s">
        <v>79</v>
      </c>
      <c r="C93" s="56"/>
      <c r="D93" s="53"/>
      <c r="E93" s="53"/>
      <c r="F93" s="53"/>
      <c r="G93" s="56"/>
      <c r="H93" s="77"/>
      <c r="I93" s="21">
        <v>20814</v>
      </c>
      <c r="J93" s="21"/>
      <c r="K93" s="21"/>
      <c r="L93" s="21">
        <v>21070</v>
      </c>
      <c r="M93" s="21"/>
      <c r="N93" s="21"/>
      <c r="O93" s="21">
        <v>19941</v>
      </c>
      <c r="P93" s="21"/>
      <c r="Q93" s="21"/>
      <c r="R93" s="21">
        <f t="shared" si="2"/>
        <v>94.64167062173706</v>
      </c>
      <c r="S93" s="66"/>
      <c r="T93" s="66"/>
    </row>
    <row r="94" spans="1:20" ht="12.75">
      <c r="A94" s="17"/>
      <c r="B94" s="55" t="s">
        <v>80</v>
      </c>
      <c r="C94" s="53"/>
      <c r="D94" s="53"/>
      <c r="E94" s="53"/>
      <c r="F94" s="53"/>
      <c r="G94" s="56"/>
      <c r="H94" s="77"/>
      <c r="I94" s="21">
        <v>5751</v>
      </c>
      <c r="J94" s="21"/>
      <c r="K94" s="21"/>
      <c r="L94" s="21">
        <v>5472</v>
      </c>
      <c r="M94" s="21"/>
      <c r="N94" s="21"/>
      <c r="O94" s="21">
        <v>5135</v>
      </c>
      <c r="P94" s="21"/>
      <c r="Q94" s="21"/>
      <c r="R94" s="21">
        <f t="shared" si="2"/>
        <v>93.84137426900585</v>
      </c>
      <c r="S94" s="66"/>
      <c r="T94" s="66"/>
    </row>
    <row r="95" spans="1:20" ht="12.75">
      <c r="A95" s="17"/>
      <c r="B95" s="55" t="s">
        <v>81</v>
      </c>
      <c r="C95" s="53"/>
      <c r="D95" s="53"/>
      <c r="E95" s="53"/>
      <c r="F95" s="53"/>
      <c r="G95" s="56"/>
      <c r="H95" s="77"/>
      <c r="I95" s="21">
        <v>8305</v>
      </c>
      <c r="J95" s="21"/>
      <c r="K95" s="21"/>
      <c r="L95" s="21">
        <v>8305</v>
      </c>
      <c r="M95" s="21"/>
      <c r="N95" s="21"/>
      <c r="O95" s="21">
        <v>6204</v>
      </c>
      <c r="P95" s="21"/>
      <c r="Q95" s="21"/>
      <c r="R95" s="21">
        <f t="shared" si="2"/>
        <v>74.70198675496688</v>
      </c>
      <c r="S95" s="66"/>
      <c r="T95" s="66"/>
    </row>
    <row r="96" spans="1:20" ht="12.75">
      <c r="A96" s="17"/>
      <c r="B96" s="55" t="s">
        <v>82</v>
      </c>
      <c r="C96" s="53"/>
      <c r="D96" s="53"/>
      <c r="E96" s="53"/>
      <c r="F96" s="53"/>
      <c r="G96" s="56"/>
      <c r="H96" s="77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66"/>
      <c r="T96" s="66"/>
    </row>
    <row r="97" spans="1:20" ht="12.75">
      <c r="A97" s="17"/>
      <c r="B97" s="55" t="s">
        <v>83</v>
      </c>
      <c r="C97" s="53"/>
      <c r="D97" s="53"/>
      <c r="E97" s="53"/>
      <c r="F97" s="53"/>
      <c r="G97" s="56"/>
      <c r="H97" s="77"/>
      <c r="I97" s="21"/>
      <c r="J97" s="21"/>
      <c r="K97" s="21"/>
      <c r="L97" s="21">
        <v>348</v>
      </c>
      <c r="M97" s="21"/>
      <c r="N97" s="21"/>
      <c r="O97" s="21">
        <v>348</v>
      </c>
      <c r="P97" s="21"/>
      <c r="Q97" s="21"/>
      <c r="R97" s="21">
        <f aca="true" t="shared" si="3" ref="R97:R99">O97/L97*100</f>
        <v>100</v>
      </c>
      <c r="S97" s="66"/>
      <c r="T97" s="66"/>
    </row>
    <row r="98" spans="1:20" ht="12.75">
      <c r="A98" s="58" t="s">
        <v>84</v>
      </c>
      <c r="B98" s="53"/>
      <c r="C98" s="53"/>
      <c r="D98" s="53"/>
      <c r="E98" s="53"/>
      <c r="F98" s="53"/>
      <c r="G98" s="56"/>
      <c r="H98" s="77"/>
      <c r="I98" s="13">
        <f>SUM(I99:I101)</f>
        <v>3580</v>
      </c>
      <c r="J98" s="13"/>
      <c r="K98" s="21"/>
      <c r="L98" s="13">
        <f>SUM(L99:L101)</f>
        <v>2930</v>
      </c>
      <c r="M98" s="21"/>
      <c r="N98" s="21"/>
      <c r="O98" s="13">
        <f>SUM(O99:O101)</f>
        <v>2421</v>
      </c>
      <c r="P98" s="21"/>
      <c r="Q98" s="21"/>
      <c r="R98" s="13">
        <f t="shared" si="3"/>
        <v>82.62798634812286</v>
      </c>
      <c r="S98" s="66"/>
      <c r="T98" s="66"/>
    </row>
    <row r="99" spans="1:20" ht="12.75">
      <c r="A99" s="17"/>
      <c r="B99" s="55" t="s">
        <v>85</v>
      </c>
      <c r="C99" s="53"/>
      <c r="D99" s="53"/>
      <c r="E99" s="53"/>
      <c r="F99" s="53"/>
      <c r="G99" s="56"/>
      <c r="H99" s="77"/>
      <c r="I99" s="21">
        <v>3580</v>
      </c>
      <c r="J99" s="21"/>
      <c r="K99" s="21"/>
      <c r="L99" s="21">
        <v>2930</v>
      </c>
      <c r="M99" s="21"/>
      <c r="N99" s="21"/>
      <c r="O99" s="21">
        <v>2421</v>
      </c>
      <c r="P99" s="21"/>
      <c r="Q99" s="21"/>
      <c r="R99" s="21">
        <f t="shared" si="3"/>
        <v>82.62798634812286</v>
      </c>
      <c r="S99" s="66"/>
      <c r="T99" s="66"/>
    </row>
    <row r="100" spans="1:20" ht="12.75">
      <c r="A100" s="17"/>
      <c r="B100" s="55" t="s">
        <v>86</v>
      </c>
      <c r="C100" s="53"/>
      <c r="D100" s="53"/>
      <c r="E100" s="53"/>
      <c r="F100" s="53"/>
      <c r="G100" s="56"/>
      <c r="H100" s="77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66"/>
      <c r="T100" s="66"/>
    </row>
    <row r="101" spans="1:20" ht="12.75">
      <c r="A101" s="17"/>
      <c r="B101" s="55" t="s">
        <v>87</v>
      </c>
      <c r="C101" s="56"/>
      <c r="D101" s="56"/>
      <c r="E101" s="56"/>
      <c r="F101" s="56"/>
      <c r="G101" s="56"/>
      <c r="H101" s="77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66"/>
      <c r="T101" s="66"/>
    </row>
    <row r="102" spans="1:20" ht="12.75">
      <c r="A102" s="58" t="s">
        <v>88</v>
      </c>
      <c r="B102" s="56"/>
      <c r="C102" s="56"/>
      <c r="D102" s="56"/>
      <c r="E102" s="56"/>
      <c r="F102" s="56"/>
      <c r="G102" s="56"/>
      <c r="H102" s="77"/>
      <c r="I102" s="13">
        <f>I92+I98</f>
        <v>38450</v>
      </c>
      <c r="J102" s="13"/>
      <c r="K102" s="21"/>
      <c r="L102" s="13">
        <f>L92+L98</f>
        <v>38125</v>
      </c>
      <c r="M102" s="21"/>
      <c r="N102" s="21"/>
      <c r="O102" s="13">
        <f>O92+O98</f>
        <v>34049</v>
      </c>
      <c r="P102" s="21"/>
      <c r="Q102" s="21"/>
      <c r="R102" s="13">
        <f>O102/L102*100</f>
        <v>89.30885245901639</v>
      </c>
      <c r="S102" s="66"/>
      <c r="T102" s="66"/>
    </row>
    <row r="103" spans="1:20" ht="12.75">
      <c r="A103" s="58" t="s">
        <v>89</v>
      </c>
      <c r="B103" s="56"/>
      <c r="C103" s="56"/>
      <c r="D103" s="56"/>
      <c r="E103" s="56"/>
      <c r="F103" s="56"/>
      <c r="G103" s="56"/>
      <c r="H103" s="77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66"/>
      <c r="T103" s="66"/>
    </row>
    <row r="104" spans="1:20" ht="12.75">
      <c r="A104" s="59"/>
      <c r="B104" s="55" t="s">
        <v>90</v>
      </c>
      <c r="C104" s="56"/>
      <c r="D104" s="56"/>
      <c r="E104" s="56"/>
      <c r="F104" s="56"/>
      <c r="G104" s="56"/>
      <c r="H104" s="77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66"/>
      <c r="T104" s="66"/>
    </row>
    <row r="105" spans="1:20" ht="12.75">
      <c r="A105" s="60"/>
      <c r="B105" s="25"/>
      <c r="C105" s="53" t="s">
        <v>91</v>
      </c>
      <c r="D105" s="56"/>
      <c r="E105" s="56"/>
      <c r="F105" s="56"/>
      <c r="G105" s="56"/>
      <c r="H105" s="77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66"/>
      <c r="T105" s="66"/>
    </row>
    <row r="106" spans="1:20" ht="12.75">
      <c r="A106" s="60"/>
      <c r="B106" s="27"/>
      <c r="C106" s="53" t="s">
        <v>92</v>
      </c>
      <c r="D106" s="56"/>
      <c r="E106" s="56"/>
      <c r="F106" s="56"/>
      <c r="G106" s="56"/>
      <c r="H106" s="77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66"/>
      <c r="T106" s="66"/>
    </row>
    <row r="107" spans="1:20" ht="12.75">
      <c r="A107" s="60"/>
      <c r="B107" s="31"/>
      <c r="C107" s="53" t="s">
        <v>93</v>
      </c>
      <c r="D107" s="56"/>
      <c r="E107" s="56"/>
      <c r="F107" s="56"/>
      <c r="G107" s="56"/>
      <c r="H107" s="77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66"/>
      <c r="T107" s="66"/>
    </row>
    <row r="108" spans="1:20" ht="12.75">
      <c r="A108" s="60"/>
      <c r="B108" s="55" t="s">
        <v>94</v>
      </c>
      <c r="C108" s="56"/>
      <c r="D108" s="56"/>
      <c r="E108" s="56"/>
      <c r="F108" s="56"/>
      <c r="G108" s="56"/>
      <c r="H108" s="77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66"/>
      <c r="T108" s="66"/>
    </row>
    <row r="109" spans="1:20" ht="12.75">
      <c r="A109" s="60"/>
      <c r="B109" s="61"/>
      <c r="C109" s="55" t="s">
        <v>91</v>
      </c>
      <c r="D109" s="56"/>
      <c r="E109" s="56"/>
      <c r="F109" s="56"/>
      <c r="G109" s="56"/>
      <c r="H109" s="77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66"/>
      <c r="T109" s="66"/>
    </row>
    <row r="110" spans="1:20" ht="12.75">
      <c r="A110" s="60"/>
      <c r="B110" s="4"/>
      <c r="C110" s="55" t="s">
        <v>92</v>
      </c>
      <c r="D110" s="56"/>
      <c r="E110" s="56"/>
      <c r="F110" s="56"/>
      <c r="G110" s="56"/>
      <c r="H110" s="77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66"/>
      <c r="T110" s="66"/>
    </row>
    <row r="111" spans="1:20" ht="12.75">
      <c r="A111" s="60"/>
      <c r="B111" s="4"/>
      <c r="C111" s="55" t="s">
        <v>93</v>
      </c>
      <c r="D111" s="56"/>
      <c r="E111" s="56"/>
      <c r="F111" s="56"/>
      <c r="G111" s="56"/>
      <c r="H111" s="77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66"/>
      <c r="T111" s="66"/>
    </row>
    <row r="112" spans="1:20" ht="12.75">
      <c r="A112" s="58" t="s">
        <v>95</v>
      </c>
      <c r="B112" s="56"/>
      <c r="C112" s="56"/>
      <c r="D112" s="56"/>
      <c r="E112" s="56"/>
      <c r="F112" s="56"/>
      <c r="G112" s="56"/>
      <c r="H112" s="77"/>
      <c r="I112" s="13">
        <f>I102+I103</f>
        <v>38450</v>
      </c>
      <c r="J112" s="13"/>
      <c r="K112" s="21"/>
      <c r="L112" s="13">
        <f>L102+L103</f>
        <v>38125</v>
      </c>
      <c r="M112" s="13"/>
      <c r="N112" s="13"/>
      <c r="O112" s="13">
        <f>O102+O103</f>
        <v>34049</v>
      </c>
      <c r="P112" s="21"/>
      <c r="Q112" s="21"/>
      <c r="R112" s="13">
        <f>O112/L112*100</f>
        <v>89.30885245901639</v>
      </c>
      <c r="S112" s="66"/>
      <c r="T112" s="66"/>
    </row>
    <row r="114" ht="12.75">
      <c r="G114" s="78" t="s">
        <v>108</v>
      </c>
    </row>
    <row r="115" spans="1:7" ht="12.75">
      <c r="A115" s="55" t="s">
        <v>109</v>
      </c>
      <c r="B115" s="56"/>
      <c r="C115" s="56"/>
      <c r="D115" s="56"/>
      <c r="E115" s="56"/>
      <c r="F115" s="56"/>
      <c r="G115" s="68">
        <f>SUM(G116:G119)</f>
        <v>7.5</v>
      </c>
    </row>
    <row r="116" spans="1:7" ht="12.75">
      <c r="A116" s="17"/>
      <c r="B116" s="55" t="s">
        <v>110</v>
      </c>
      <c r="C116" s="55" t="s">
        <v>111</v>
      </c>
      <c r="D116" s="56"/>
      <c r="E116" s="56"/>
      <c r="F116" s="56"/>
      <c r="G116" s="66"/>
    </row>
    <row r="117" spans="1:7" ht="12.75">
      <c r="A117" s="17"/>
      <c r="B117" s="4"/>
      <c r="C117" s="55" t="s">
        <v>112</v>
      </c>
      <c r="D117" s="56"/>
      <c r="E117" s="56"/>
      <c r="F117" s="56"/>
      <c r="G117" s="66">
        <v>7.5</v>
      </c>
    </row>
    <row r="118" spans="1:7" ht="12.75">
      <c r="A118" s="17"/>
      <c r="B118" s="4"/>
      <c r="C118" s="55" t="s">
        <v>113</v>
      </c>
      <c r="D118" s="56"/>
      <c r="E118" s="56"/>
      <c r="F118" s="56"/>
      <c r="G118" s="66"/>
    </row>
    <row r="119" spans="1:7" ht="12.75">
      <c r="A119" s="79"/>
      <c r="B119" s="31"/>
      <c r="C119" s="55" t="s">
        <v>114</v>
      </c>
      <c r="D119" s="56"/>
      <c r="E119" s="56"/>
      <c r="F119" s="56"/>
      <c r="G119" s="66"/>
    </row>
  </sheetData>
  <sheetProtection selectLockedCells="1" selectUnlockedCells="1"/>
  <mergeCells count="91">
    <mergeCell ref="A3:T3"/>
    <mergeCell ref="A4:T4"/>
    <mergeCell ref="A5:T5"/>
    <mergeCell ref="A6:T6"/>
    <mergeCell ref="A7:T7"/>
    <mergeCell ref="A10:H11"/>
    <mergeCell ref="I10:K10"/>
    <mergeCell ref="L10:N10"/>
    <mergeCell ref="O10:Q10"/>
    <mergeCell ref="R10:T10"/>
    <mergeCell ref="A12:H12"/>
    <mergeCell ref="B13:H13"/>
    <mergeCell ref="C14:H14"/>
    <mergeCell ref="C15:H15"/>
    <mergeCell ref="C16:H16"/>
    <mergeCell ref="C17:H17"/>
    <mergeCell ref="C18:H18"/>
    <mergeCell ref="C19:H19"/>
    <mergeCell ref="B20:H20"/>
    <mergeCell ref="C21:H21"/>
    <mergeCell ref="C22:H22"/>
    <mergeCell ref="C23:H23"/>
    <mergeCell ref="C24:H24"/>
    <mergeCell ref="C25:H25"/>
    <mergeCell ref="C26:H26"/>
    <mergeCell ref="B27:H27"/>
    <mergeCell ref="C28:H28"/>
    <mergeCell ref="C29:H29"/>
    <mergeCell ref="C30:H30"/>
    <mergeCell ref="C31:H31"/>
    <mergeCell ref="C32:H32"/>
    <mergeCell ref="C33:H33"/>
    <mergeCell ref="C34:H34"/>
    <mergeCell ref="C35:H35"/>
    <mergeCell ref="C36:H36"/>
    <mergeCell ref="C37:H37"/>
    <mergeCell ref="B38:H38"/>
    <mergeCell ref="C39:H39"/>
    <mergeCell ref="C40:H40"/>
    <mergeCell ref="C41:H41"/>
    <mergeCell ref="A42:H42"/>
    <mergeCell ref="A43:H43"/>
    <mergeCell ref="B44:H44"/>
    <mergeCell ref="C45:H45"/>
    <mergeCell ref="C46:H46"/>
    <mergeCell ref="C47:H47"/>
    <mergeCell ref="C48:H48"/>
    <mergeCell ref="C49:H49"/>
    <mergeCell ref="B50:H50"/>
    <mergeCell ref="C51:H51"/>
    <mergeCell ref="C52:H52"/>
    <mergeCell ref="C53:H53"/>
    <mergeCell ref="C54:H54"/>
    <mergeCell ref="C55:H55"/>
    <mergeCell ref="B56:H56"/>
    <mergeCell ref="C57:H57"/>
    <mergeCell ref="C58:H58"/>
    <mergeCell ref="C59:H59"/>
    <mergeCell ref="A60:H60"/>
    <mergeCell ref="A61:H61"/>
    <mergeCell ref="A62:H62"/>
    <mergeCell ref="A63:H63"/>
    <mergeCell ref="B64:H64"/>
    <mergeCell ref="B65:H65"/>
    <mergeCell ref="A66:H66"/>
    <mergeCell ref="A67:H67"/>
    <mergeCell ref="B68:H68"/>
    <mergeCell ref="C69:H69"/>
    <mergeCell ref="C70:H70"/>
    <mergeCell ref="C71:H71"/>
    <mergeCell ref="C72:H72"/>
    <mergeCell ref="C73:H73"/>
    <mergeCell ref="C74:H74"/>
    <mergeCell ref="C75:H75"/>
    <mergeCell ref="C76:H76"/>
    <mergeCell ref="B77:H77"/>
    <mergeCell ref="C78:H78"/>
    <mergeCell ref="C79:H79"/>
    <mergeCell ref="C80:H80"/>
    <mergeCell ref="C81:H81"/>
    <mergeCell ref="C82:H82"/>
    <mergeCell ref="C83:H83"/>
    <mergeCell ref="C84:H84"/>
    <mergeCell ref="C85:H85"/>
    <mergeCell ref="A86:H86"/>
    <mergeCell ref="A87:H87"/>
    <mergeCell ref="A90:H91"/>
    <mergeCell ref="I90:K90"/>
    <mergeCell ref="L90:N90"/>
    <mergeCell ref="O90:Q90"/>
    <mergeCell ref="R90:T90"/>
  </mergeCells>
  <printOptions/>
  <pageMargins left="0.5902777777777778" right="0.5902777777777778" top="0.39375" bottom="0.39375" header="0.5118055555555555" footer="0.5118055555555555"/>
  <pageSetup horizontalDpi="300" verticalDpi="300" orientation="landscape" paperSize="9" scale="66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18"/>
  <sheetViews>
    <sheetView workbookViewId="0" topLeftCell="A1">
      <selection activeCell="A3" sqref="A3"/>
    </sheetView>
  </sheetViews>
  <sheetFormatPr defaultColWidth="9.140625" defaultRowHeight="12.75"/>
  <cols>
    <col min="8" max="8" width="17.57421875" style="0" customWidth="1"/>
    <col min="9" max="17" width="10.57421875" style="0" customWidth="1"/>
  </cols>
  <sheetData>
    <row r="1" ht="12.75">
      <c r="T1" s="1" t="s">
        <v>118</v>
      </c>
    </row>
    <row r="3" spans="1:20" ht="12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2.7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75">
      <c r="A5" s="2" t="s">
        <v>119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2.75">
      <c r="A6" s="2" t="s">
        <v>106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8" spans="1:17" ht="12.75">
      <c r="A8" s="8"/>
      <c r="B8" s="8"/>
      <c r="C8" s="8"/>
      <c r="D8" s="8"/>
      <c r="E8" s="8"/>
      <c r="F8" s="8"/>
      <c r="G8" s="8"/>
      <c r="H8" s="8"/>
      <c r="P8" s="1"/>
      <c r="Q8" s="1" t="s">
        <v>11</v>
      </c>
    </row>
    <row r="9" spans="1:20" ht="25.5" customHeight="1">
      <c r="A9" s="9" t="s">
        <v>12</v>
      </c>
      <c r="B9" s="9"/>
      <c r="C9" s="9"/>
      <c r="D9" s="9"/>
      <c r="E9" s="9"/>
      <c r="F9" s="9"/>
      <c r="G9" s="9"/>
      <c r="H9" s="9"/>
      <c r="I9" s="64" t="s">
        <v>13</v>
      </c>
      <c r="J9" s="64"/>
      <c r="K9" s="64"/>
      <c r="L9" s="64" t="s">
        <v>14</v>
      </c>
      <c r="M9" s="64"/>
      <c r="N9" s="64"/>
      <c r="O9" s="11" t="s">
        <v>15</v>
      </c>
      <c r="P9" s="11"/>
      <c r="Q9" s="11"/>
      <c r="R9" s="64" t="s">
        <v>16</v>
      </c>
      <c r="S9" s="64"/>
      <c r="T9" s="64"/>
    </row>
    <row r="10" spans="1:20" ht="51">
      <c r="A10" s="9"/>
      <c r="B10" s="9"/>
      <c r="C10" s="9"/>
      <c r="D10" s="9"/>
      <c r="E10" s="9"/>
      <c r="F10" s="9"/>
      <c r="G10" s="9"/>
      <c r="H10" s="9"/>
      <c r="I10" s="64" t="s">
        <v>98</v>
      </c>
      <c r="J10" s="64" t="s">
        <v>99</v>
      </c>
      <c r="K10" s="64" t="s">
        <v>100</v>
      </c>
      <c r="L10" s="64" t="s">
        <v>98</v>
      </c>
      <c r="M10" s="64" t="s">
        <v>99</v>
      </c>
      <c r="N10" s="64" t="s">
        <v>100</v>
      </c>
      <c r="O10" s="64" t="s">
        <v>98</v>
      </c>
      <c r="P10" s="64" t="s">
        <v>99</v>
      </c>
      <c r="Q10" s="64" t="s">
        <v>100</v>
      </c>
      <c r="R10" s="64" t="s">
        <v>98</v>
      </c>
      <c r="S10" s="64" t="s">
        <v>99</v>
      </c>
      <c r="T10" s="64" t="s">
        <v>100</v>
      </c>
    </row>
    <row r="11" spans="1:22" ht="12.75">
      <c r="A11" s="12" t="s">
        <v>17</v>
      </c>
      <c r="B11" s="12"/>
      <c r="C11" s="12"/>
      <c r="D11" s="12"/>
      <c r="E11" s="12"/>
      <c r="F11" s="12"/>
      <c r="G11" s="12"/>
      <c r="H11" s="12"/>
      <c r="I11" s="13">
        <f>I12+I19+I26+I37</f>
        <v>434285</v>
      </c>
      <c r="J11" s="13">
        <f>J12+J19+J26+J37</f>
        <v>20056</v>
      </c>
      <c r="K11" s="13">
        <f>K12+K19+K26+K37</f>
        <v>29678</v>
      </c>
      <c r="L11" s="13">
        <f>L12+L19+L26+L37</f>
        <v>464028</v>
      </c>
      <c r="M11" s="13">
        <f>M12+M19+M26+M37</f>
        <v>20056</v>
      </c>
      <c r="N11" s="13">
        <f>N12+N19+N26+N37</f>
        <v>30546</v>
      </c>
      <c r="O11" s="13">
        <f>O12+O19+O26+O37</f>
        <v>461622</v>
      </c>
      <c r="P11" s="13">
        <f>P12+P19+P26+P37</f>
        <v>17851</v>
      </c>
      <c r="Q11" s="13">
        <f>Q12+Q19+Q26+Q37</f>
        <v>30546</v>
      </c>
      <c r="R11" s="13">
        <f aca="true" t="shared" si="0" ref="R11:R13">O11/L11*100</f>
        <v>99.48149680622721</v>
      </c>
      <c r="S11" s="13">
        <f aca="true" t="shared" si="1" ref="S11:S12">P11/M11*100</f>
        <v>89.00578380534503</v>
      </c>
      <c r="T11" s="13">
        <f aca="true" t="shared" si="2" ref="T11:T13">Q11/N11*100</f>
        <v>100</v>
      </c>
      <c r="U11" s="65"/>
      <c r="V11" s="65"/>
    </row>
    <row r="12" spans="1:22" ht="12.75">
      <c r="A12" s="14"/>
      <c r="B12" s="15" t="s">
        <v>18</v>
      </c>
      <c r="C12" s="15"/>
      <c r="D12" s="15"/>
      <c r="E12" s="15"/>
      <c r="F12" s="15"/>
      <c r="G12" s="15"/>
      <c r="H12" s="15"/>
      <c r="I12" s="16">
        <f>SUM(I13:I18)</f>
        <v>136138</v>
      </c>
      <c r="J12" s="16">
        <f>SUM(J13:J18)</f>
        <v>10238</v>
      </c>
      <c r="K12" s="16">
        <f>SUM(K13:K18)</f>
        <v>29678</v>
      </c>
      <c r="L12" s="16">
        <f>SUM(L13:L18)</f>
        <v>164931</v>
      </c>
      <c r="M12" s="16">
        <f>SUM(M13:M18)</f>
        <v>10238</v>
      </c>
      <c r="N12" s="16">
        <f>SUM(N13:N18)</f>
        <v>30546</v>
      </c>
      <c r="O12" s="16">
        <f>SUM(O13:O18)</f>
        <v>164152</v>
      </c>
      <c r="P12" s="16">
        <f>SUM(P13:P18)</f>
        <v>9426</v>
      </c>
      <c r="Q12" s="16">
        <f>SUM(Q13:Q18)</f>
        <v>30546</v>
      </c>
      <c r="R12" s="16">
        <f t="shared" si="0"/>
        <v>99.52768127277467</v>
      </c>
      <c r="S12" s="16">
        <f t="shared" si="1"/>
        <v>92.06876343035749</v>
      </c>
      <c r="T12" s="16">
        <f t="shared" si="2"/>
        <v>100</v>
      </c>
      <c r="U12" s="65"/>
      <c r="V12" s="65"/>
    </row>
    <row r="13" spans="1:22" ht="12.75">
      <c r="A13" s="17"/>
      <c r="B13" s="18"/>
      <c r="C13" s="19" t="s">
        <v>19</v>
      </c>
      <c r="D13" s="19"/>
      <c r="E13" s="19"/>
      <c r="F13" s="19"/>
      <c r="G13" s="19"/>
      <c r="H13" s="19"/>
      <c r="I13" s="20">
        <v>118341</v>
      </c>
      <c r="J13" s="20"/>
      <c r="K13" s="20">
        <v>29678</v>
      </c>
      <c r="L13" s="20">
        <v>151986</v>
      </c>
      <c r="M13" s="20"/>
      <c r="N13" s="20">
        <v>30546</v>
      </c>
      <c r="O13" s="20">
        <v>151986</v>
      </c>
      <c r="P13" s="20"/>
      <c r="Q13" s="20">
        <v>30546</v>
      </c>
      <c r="R13" s="20">
        <f t="shared" si="0"/>
        <v>100</v>
      </c>
      <c r="S13" s="20"/>
      <c r="T13" s="20">
        <f t="shared" si="2"/>
        <v>100</v>
      </c>
      <c r="U13" s="65"/>
      <c r="V13" s="65"/>
    </row>
    <row r="14" spans="1:22" ht="12.75">
      <c r="A14" s="17"/>
      <c r="B14" s="22"/>
      <c r="C14" s="19" t="s">
        <v>20</v>
      </c>
      <c r="D14" s="19"/>
      <c r="E14" s="19"/>
      <c r="F14" s="19"/>
      <c r="G14" s="19"/>
      <c r="H14" s="19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65"/>
      <c r="V14" s="65"/>
    </row>
    <row r="15" spans="1:22" ht="12.75">
      <c r="A15" s="17"/>
      <c r="B15" s="22"/>
      <c r="C15" s="19" t="s">
        <v>21</v>
      </c>
      <c r="D15" s="19"/>
      <c r="E15" s="19"/>
      <c r="F15" s="19"/>
      <c r="G15" s="19"/>
      <c r="H15" s="19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65"/>
      <c r="V15" s="65"/>
    </row>
    <row r="16" spans="1:22" ht="12.75">
      <c r="A16" s="17"/>
      <c r="B16" s="22"/>
      <c r="C16" s="19" t="s">
        <v>22</v>
      </c>
      <c r="D16" s="19"/>
      <c r="E16" s="19"/>
      <c r="F16" s="19"/>
      <c r="G16" s="19"/>
      <c r="H16" s="19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65"/>
      <c r="V16" s="65"/>
    </row>
    <row r="17" spans="1:22" ht="12.75">
      <c r="A17" s="17"/>
      <c r="B17" s="22"/>
      <c r="C17" s="19" t="s">
        <v>23</v>
      </c>
      <c r="D17" s="19"/>
      <c r="E17" s="19"/>
      <c r="F17" s="19"/>
      <c r="G17" s="19"/>
      <c r="H17" s="19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65"/>
      <c r="V17" s="65"/>
    </row>
    <row r="18" spans="1:22" ht="12.75">
      <c r="A18" s="17"/>
      <c r="B18" s="22"/>
      <c r="C18" s="23" t="s">
        <v>24</v>
      </c>
      <c r="D18" s="23"/>
      <c r="E18" s="23"/>
      <c r="F18" s="23"/>
      <c r="G18" s="23"/>
      <c r="H18" s="23"/>
      <c r="I18" s="20">
        <v>17797</v>
      </c>
      <c r="J18" s="20">
        <v>10238</v>
      </c>
      <c r="K18" s="20"/>
      <c r="L18" s="20">
        <v>12945</v>
      </c>
      <c r="M18" s="20">
        <v>10238</v>
      </c>
      <c r="N18" s="20"/>
      <c r="O18" s="20">
        <v>12166</v>
      </c>
      <c r="P18" s="20">
        <v>9426</v>
      </c>
      <c r="Q18" s="20"/>
      <c r="R18" s="20">
        <f aca="true" t="shared" si="3" ref="R18:R19">O18/L18*100</f>
        <v>93.98223252220936</v>
      </c>
      <c r="S18" s="20">
        <f>P18/M18*100</f>
        <v>92.06876343035749</v>
      </c>
      <c r="T18" s="20"/>
      <c r="U18" s="65"/>
      <c r="V18" s="65"/>
    </row>
    <row r="19" spans="1:22" ht="12.75">
      <c r="A19" s="14"/>
      <c r="B19" s="24" t="s">
        <v>25</v>
      </c>
      <c r="C19" s="24"/>
      <c r="D19" s="24"/>
      <c r="E19" s="24"/>
      <c r="F19" s="24"/>
      <c r="G19" s="24"/>
      <c r="H19" s="24"/>
      <c r="I19" s="16">
        <f>SUM(I20:I25)</f>
        <v>203700</v>
      </c>
      <c r="J19" s="16"/>
      <c r="K19" s="16"/>
      <c r="L19" s="16">
        <f>SUM(L20:L25)</f>
        <v>203700</v>
      </c>
      <c r="M19" s="16"/>
      <c r="N19" s="16"/>
      <c r="O19" s="16">
        <f>SUM(O20:O25)</f>
        <v>228999</v>
      </c>
      <c r="P19" s="16"/>
      <c r="Q19" s="16"/>
      <c r="R19" s="16">
        <f t="shared" si="3"/>
        <v>112.419734904271</v>
      </c>
      <c r="S19" s="16"/>
      <c r="T19" s="16"/>
      <c r="U19" s="65"/>
      <c r="V19" s="65"/>
    </row>
    <row r="20" spans="1:22" ht="12.75">
      <c r="A20" s="17"/>
      <c r="B20" s="25"/>
      <c r="C20" s="26" t="s">
        <v>26</v>
      </c>
      <c r="D20" s="26"/>
      <c r="E20" s="26"/>
      <c r="F20" s="26"/>
      <c r="G20" s="26"/>
      <c r="H20" s="26"/>
      <c r="I20" s="20"/>
      <c r="J20" s="20"/>
      <c r="K20" s="20"/>
      <c r="L20" s="20"/>
      <c r="M20" s="20"/>
      <c r="N20" s="20"/>
      <c r="O20" s="20"/>
      <c r="P20" s="20"/>
      <c r="Q20" s="20"/>
      <c r="R20" s="13"/>
      <c r="S20" s="13"/>
      <c r="T20" s="13"/>
      <c r="U20" s="65"/>
      <c r="V20" s="65"/>
    </row>
    <row r="21" spans="1:22" ht="12.75" customHeight="1">
      <c r="A21" s="17"/>
      <c r="B21" s="27"/>
      <c r="C21" s="28" t="s">
        <v>27</v>
      </c>
      <c r="D21" s="28"/>
      <c r="E21" s="28"/>
      <c r="F21" s="28"/>
      <c r="G21" s="28"/>
      <c r="H21" s="28"/>
      <c r="I21" s="20"/>
      <c r="J21" s="20"/>
      <c r="K21" s="20"/>
      <c r="L21" s="20"/>
      <c r="M21" s="20"/>
      <c r="N21" s="20"/>
      <c r="O21" s="20"/>
      <c r="P21" s="20"/>
      <c r="Q21" s="20"/>
      <c r="R21" s="13"/>
      <c r="S21" s="13"/>
      <c r="T21" s="13"/>
      <c r="U21" s="65"/>
      <c r="V21" s="65"/>
    </row>
    <row r="22" spans="1:22" ht="12.75">
      <c r="A22" s="17"/>
      <c r="B22" s="27"/>
      <c r="C22" s="26" t="s">
        <v>28</v>
      </c>
      <c r="D22" s="26"/>
      <c r="E22" s="26"/>
      <c r="F22" s="26"/>
      <c r="G22" s="26"/>
      <c r="H22" s="26"/>
      <c r="I22" s="20"/>
      <c r="J22" s="20"/>
      <c r="K22" s="20"/>
      <c r="L22" s="20"/>
      <c r="M22" s="20"/>
      <c r="N22" s="20"/>
      <c r="O22" s="20"/>
      <c r="P22" s="20"/>
      <c r="Q22" s="20"/>
      <c r="R22" s="13"/>
      <c r="S22" s="13"/>
      <c r="T22" s="13"/>
      <c r="U22" s="65"/>
      <c r="V22" s="65"/>
    </row>
    <row r="23" spans="1:22" ht="12.75">
      <c r="A23" s="17"/>
      <c r="B23" s="27"/>
      <c r="C23" s="26" t="s">
        <v>29</v>
      </c>
      <c r="D23" s="26"/>
      <c r="E23" s="26"/>
      <c r="F23" s="26"/>
      <c r="G23" s="26"/>
      <c r="H23" s="26"/>
      <c r="I23" s="20">
        <v>160000</v>
      </c>
      <c r="J23" s="20"/>
      <c r="K23" s="20"/>
      <c r="L23" s="20">
        <v>160000</v>
      </c>
      <c r="M23" s="20"/>
      <c r="N23" s="20"/>
      <c r="O23" s="20">
        <v>168270</v>
      </c>
      <c r="P23" s="20"/>
      <c r="Q23" s="20"/>
      <c r="R23" s="20">
        <f aca="true" t="shared" si="4" ref="R23:R26">O23/L23*100</f>
        <v>105.16875000000002</v>
      </c>
      <c r="S23" s="13"/>
      <c r="T23" s="13"/>
      <c r="U23" s="65"/>
      <c r="V23" s="65"/>
    </row>
    <row r="24" spans="1:22" ht="12.75">
      <c r="A24" s="17"/>
      <c r="B24" s="27"/>
      <c r="C24" s="26" t="s">
        <v>30</v>
      </c>
      <c r="D24" s="26"/>
      <c r="E24" s="26"/>
      <c r="F24" s="26"/>
      <c r="G24" s="26"/>
      <c r="H24" s="26"/>
      <c r="I24" s="20">
        <v>42500</v>
      </c>
      <c r="J24" s="20"/>
      <c r="K24" s="20"/>
      <c r="L24" s="20">
        <v>42500</v>
      </c>
      <c r="M24" s="20"/>
      <c r="N24" s="20"/>
      <c r="O24" s="20">
        <v>60256</v>
      </c>
      <c r="P24" s="20"/>
      <c r="Q24" s="20"/>
      <c r="R24" s="20">
        <f t="shared" si="4"/>
        <v>141.77882352941177</v>
      </c>
      <c r="S24" s="13"/>
      <c r="T24" s="13"/>
      <c r="U24" s="65"/>
      <c r="V24" s="65"/>
    </row>
    <row r="25" spans="1:22" ht="12.75">
      <c r="A25" s="17"/>
      <c r="B25" s="27"/>
      <c r="C25" s="26" t="s">
        <v>31</v>
      </c>
      <c r="D25" s="26"/>
      <c r="E25" s="26"/>
      <c r="F25" s="26"/>
      <c r="G25" s="26"/>
      <c r="H25" s="26"/>
      <c r="I25" s="20">
        <v>1200</v>
      </c>
      <c r="J25" s="20"/>
      <c r="K25" s="20"/>
      <c r="L25" s="20">
        <v>1200</v>
      </c>
      <c r="M25" s="20"/>
      <c r="N25" s="20"/>
      <c r="O25" s="20">
        <v>473</v>
      </c>
      <c r="P25" s="20"/>
      <c r="Q25" s="20"/>
      <c r="R25" s="20">
        <f t="shared" si="4"/>
        <v>39.416666666666664</v>
      </c>
      <c r="S25" s="13"/>
      <c r="T25" s="13"/>
      <c r="U25" s="65"/>
      <c r="V25" s="65"/>
    </row>
    <row r="26" spans="1:22" ht="12.75">
      <c r="A26" s="14"/>
      <c r="B26" s="24" t="s">
        <v>32</v>
      </c>
      <c r="C26" s="24"/>
      <c r="D26" s="24"/>
      <c r="E26" s="24"/>
      <c r="F26" s="24"/>
      <c r="G26" s="24"/>
      <c r="H26" s="24"/>
      <c r="I26" s="16">
        <f>SUM(I27:I36)</f>
        <v>94447</v>
      </c>
      <c r="J26" s="16">
        <f>SUM(J27:J36)</f>
        <v>9818</v>
      </c>
      <c r="K26" s="16"/>
      <c r="L26" s="16">
        <f>SUM(L27:L36)</f>
        <v>94447</v>
      </c>
      <c r="M26" s="16">
        <f>SUM(M27:M36)</f>
        <v>9818</v>
      </c>
      <c r="N26" s="16"/>
      <c r="O26" s="16">
        <f>SUM(O27:O36)</f>
        <v>67521</v>
      </c>
      <c r="P26" s="16">
        <f>SUM(P27:P36)</f>
        <v>8345</v>
      </c>
      <c r="Q26" s="16"/>
      <c r="R26" s="16">
        <f t="shared" si="4"/>
        <v>71.49088907006046</v>
      </c>
      <c r="S26" s="16">
        <f>P26/M26*100</f>
        <v>84.99694438785903</v>
      </c>
      <c r="T26" s="16"/>
      <c r="U26" s="65"/>
      <c r="V26" s="65"/>
    </row>
    <row r="27" spans="1:22" ht="12.75">
      <c r="A27" s="17"/>
      <c r="B27" s="25"/>
      <c r="C27" s="29" t="s">
        <v>33</v>
      </c>
      <c r="D27" s="29"/>
      <c r="E27" s="29"/>
      <c r="F27" s="29"/>
      <c r="G27" s="29"/>
      <c r="H27" s="29"/>
      <c r="I27" s="20"/>
      <c r="J27" s="20"/>
      <c r="K27" s="20"/>
      <c r="L27" s="20"/>
      <c r="M27" s="20"/>
      <c r="N27" s="20"/>
      <c r="O27" s="20"/>
      <c r="P27" s="20">
        <v>255</v>
      </c>
      <c r="Q27" s="20"/>
      <c r="R27" s="20"/>
      <c r="S27" s="30" t="s">
        <v>34</v>
      </c>
      <c r="T27" s="20"/>
      <c r="U27" s="65"/>
      <c r="V27" s="65"/>
    </row>
    <row r="28" spans="1:22" ht="12.75">
      <c r="A28" s="17"/>
      <c r="B28" s="27"/>
      <c r="C28" s="29" t="s">
        <v>35</v>
      </c>
      <c r="D28" s="29"/>
      <c r="E28" s="29"/>
      <c r="F28" s="29"/>
      <c r="G28" s="29"/>
      <c r="H28" s="29"/>
      <c r="I28" s="20">
        <v>39879</v>
      </c>
      <c r="J28" s="20">
        <v>5511</v>
      </c>
      <c r="K28" s="20"/>
      <c r="L28" s="20">
        <v>39879</v>
      </c>
      <c r="M28" s="20">
        <v>5511</v>
      </c>
      <c r="N28" s="20"/>
      <c r="O28" s="20">
        <v>34311</v>
      </c>
      <c r="P28" s="20">
        <v>6473</v>
      </c>
      <c r="Q28" s="20"/>
      <c r="R28" s="20">
        <f aca="true" t="shared" si="5" ref="R28:R35">O28/L28*100</f>
        <v>86.03776423681637</v>
      </c>
      <c r="S28" s="20">
        <f aca="true" t="shared" si="6" ref="S28:S29">P28/M28*100</f>
        <v>117.45599709671566</v>
      </c>
      <c r="T28" s="20"/>
      <c r="U28" s="65"/>
      <c r="V28" s="65"/>
    </row>
    <row r="29" spans="1:22" ht="12.75">
      <c r="A29" s="17"/>
      <c r="B29" s="27"/>
      <c r="C29" s="29" t="s">
        <v>36</v>
      </c>
      <c r="D29" s="29"/>
      <c r="E29" s="29"/>
      <c r="F29" s="29"/>
      <c r="G29" s="29"/>
      <c r="H29" s="29"/>
      <c r="I29" s="20">
        <v>830</v>
      </c>
      <c r="J29" s="20">
        <v>5</v>
      </c>
      <c r="K29" s="20"/>
      <c r="L29" s="20">
        <v>830</v>
      </c>
      <c r="M29" s="20">
        <v>5</v>
      </c>
      <c r="N29" s="20"/>
      <c r="O29" s="20">
        <v>1424</v>
      </c>
      <c r="P29" s="20">
        <v>2</v>
      </c>
      <c r="Q29" s="20"/>
      <c r="R29" s="20">
        <f t="shared" si="5"/>
        <v>171.56626506024097</v>
      </c>
      <c r="S29" s="20">
        <f t="shared" si="6"/>
        <v>40</v>
      </c>
      <c r="T29" s="20"/>
      <c r="U29" s="65"/>
      <c r="V29" s="65"/>
    </row>
    <row r="30" spans="1:22" ht="12.75">
      <c r="A30" s="17"/>
      <c r="B30" s="27"/>
      <c r="C30" s="26" t="s">
        <v>37</v>
      </c>
      <c r="D30" s="26"/>
      <c r="E30" s="26"/>
      <c r="F30" s="26"/>
      <c r="G30" s="26"/>
      <c r="H30" s="26"/>
      <c r="I30" s="20">
        <v>9143</v>
      </c>
      <c r="J30" s="20"/>
      <c r="K30" s="20"/>
      <c r="L30" s="20">
        <v>9143</v>
      </c>
      <c r="M30" s="20"/>
      <c r="N30" s="20"/>
      <c r="O30" s="20">
        <v>9143</v>
      </c>
      <c r="P30" s="20"/>
      <c r="Q30" s="20"/>
      <c r="R30" s="20">
        <f t="shared" si="5"/>
        <v>100</v>
      </c>
      <c r="S30" s="20"/>
      <c r="T30" s="20"/>
      <c r="U30" s="65"/>
      <c r="V30" s="65"/>
    </row>
    <row r="31" spans="1:22" ht="12.75">
      <c r="A31" s="17"/>
      <c r="B31" s="27"/>
      <c r="C31" s="26" t="s">
        <v>38</v>
      </c>
      <c r="D31" s="26"/>
      <c r="E31" s="26"/>
      <c r="F31" s="26"/>
      <c r="G31" s="26"/>
      <c r="H31" s="26"/>
      <c r="I31" s="20">
        <v>5093</v>
      </c>
      <c r="J31" s="20"/>
      <c r="K31" s="20"/>
      <c r="L31" s="20">
        <v>5093</v>
      </c>
      <c r="M31" s="20"/>
      <c r="N31" s="20"/>
      <c r="O31" s="20">
        <v>4946</v>
      </c>
      <c r="P31" s="20"/>
      <c r="Q31" s="20"/>
      <c r="R31" s="20">
        <f t="shared" si="5"/>
        <v>97.11368545061849</v>
      </c>
      <c r="S31" s="20"/>
      <c r="T31" s="20"/>
      <c r="U31" s="65"/>
      <c r="V31" s="65"/>
    </row>
    <row r="32" spans="1:22" ht="12.75">
      <c r="A32" s="17"/>
      <c r="B32" s="27"/>
      <c r="C32" s="19" t="s">
        <v>39</v>
      </c>
      <c r="D32" s="19"/>
      <c r="E32" s="19"/>
      <c r="F32" s="19"/>
      <c r="G32" s="19"/>
      <c r="H32" s="19"/>
      <c r="I32" s="20">
        <v>12857</v>
      </c>
      <c r="J32" s="20">
        <v>2013</v>
      </c>
      <c r="K32" s="20"/>
      <c r="L32" s="20">
        <v>12857</v>
      </c>
      <c r="M32" s="20">
        <v>2013</v>
      </c>
      <c r="N32" s="20"/>
      <c r="O32" s="20">
        <v>13588</v>
      </c>
      <c r="P32" s="20">
        <v>1603</v>
      </c>
      <c r="Q32" s="20"/>
      <c r="R32" s="20">
        <f t="shared" si="5"/>
        <v>105.68561872909699</v>
      </c>
      <c r="S32" s="20">
        <f>P32/M32*100</f>
        <v>79.63238946845505</v>
      </c>
      <c r="T32" s="20"/>
      <c r="U32" s="65"/>
      <c r="V32" s="65"/>
    </row>
    <row r="33" spans="1:22" ht="12.75">
      <c r="A33" s="17"/>
      <c r="B33" s="27"/>
      <c r="C33" s="19" t="s">
        <v>40</v>
      </c>
      <c r="D33" s="19"/>
      <c r="E33" s="19"/>
      <c r="F33" s="19"/>
      <c r="G33" s="19"/>
      <c r="H33" s="19"/>
      <c r="I33" s="20">
        <v>24070</v>
      </c>
      <c r="J33" s="20"/>
      <c r="K33" s="20"/>
      <c r="L33" s="20">
        <v>24070</v>
      </c>
      <c r="M33" s="20"/>
      <c r="N33" s="20"/>
      <c r="O33" s="20"/>
      <c r="P33" s="20"/>
      <c r="Q33" s="20"/>
      <c r="R33" s="20">
        <f t="shared" si="5"/>
        <v>0</v>
      </c>
      <c r="S33" s="20"/>
      <c r="T33" s="20"/>
      <c r="U33" s="65"/>
      <c r="V33" s="65"/>
    </row>
    <row r="34" spans="1:22" ht="12.75">
      <c r="A34" s="17"/>
      <c r="B34" s="27"/>
      <c r="C34" s="19" t="s">
        <v>41</v>
      </c>
      <c r="D34" s="19"/>
      <c r="E34" s="19"/>
      <c r="F34" s="19"/>
      <c r="G34" s="19"/>
      <c r="H34" s="19"/>
      <c r="I34" s="20">
        <v>75</v>
      </c>
      <c r="J34" s="20"/>
      <c r="K34" s="20"/>
      <c r="L34" s="20">
        <v>75</v>
      </c>
      <c r="M34" s="20"/>
      <c r="N34" s="20"/>
      <c r="O34" s="20">
        <v>3</v>
      </c>
      <c r="P34" s="20"/>
      <c r="Q34" s="20"/>
      <c r="R34" s="20">
        <f t="shared" si="5"/>
        <v>4</v>
      </c>
      <c r="S34" s="20"/>
      <c r="T34" s="20"/>
      <c r="U34" s="65"/>
      <c r="V34" s="65"/>
    </row>
    <row r="35" spans="1:22" ht="12.75">
      <c r="A35" s="17"/>
      <c r="B35" s="27"/>
      <c r="C35" s="26" t="s">
        <v>42</v>
      </c>
      <c r="D35" s="26"/>
      <c r="E35" s="26"/>
      <c r="F35" s="26"/>
      <c r="G35" s="26"/>
      <c r="H35" s="26"/>
      <c r="I35" s="20">
        <v>2500</v>
      </c>
      <c r="J35" s="20"/>
      <c r="K35" s="20"/>
      <c r="L35" s="20">
        <v>2500</v>
      </c>
      <c r="M35" s="20"/>
      <c r="N35" s="20"/>
      <c r="O35" s="20">
        <v>2301</v>
      </c>
      <c r="P35" s="20"/>
      <c r="Q35" s="20"/>
      <c r="R35" s="20">
        <f t="shared" si="5"/>
        <v>92.04</v>
      </c>
      <c r="S35" s="20"/>
      <c r="T35" s="20"/>
      <c r="U35" s="65"/>
      <c r="V35" s="65"/>
    </row>
    <row r="36" spans="1:22" ht="12.75">
      <c r="A36" s="17"/>
      <c r="B36" s="31"/>
      <c r="C36" s="26" t="s">
        <v>43</v>
      </c>
      <c r="D36" s="26"/>
      <c r="E36" s="26"/>
      <c r="F36" s="26"/>
      <c r="G36" s="26"/>
      <c r="H36" s="26"/>
      <c r="I36" s="20"/>
      <c r="J36" s="20">
        <v>2289</v>
      </c>
      <c r="K36" s="20"/>
      <c r="L36" s="20"/>
      <c r="M36" s="20">
        <v>2289</v>
      </c>
      <c r="N36" s="20"/>
      <c r="O36" s="20">
        <v>1805</v>
      </c>
      <c r="P36" s="20">
        <v>12</v>
      </c>
      <c r="Q36" s="20"/>
      <c r="R36" s="30" t="s">
        <v>34</v>
      </c>
      <c r="S36" s="20">
        <f>P36/M36*100</f>
        <v>0.5242463958060288</v>
      </c>
      <c r="T36" s="20"/>
      <c r="U36" s="65"/>
      <c r="V36" s="65"/>
    </row>
    <row r="37" spans="1:22" ht="12.75">
      <c r="A37" s="14"/>
      <c r="B37" s="24" t="s">
        <v>107</v>
      </c>
      <c r="C37" s="24"/>
      <c r="D37" s="24"/>
      <c r="E37" s="24"/>
      <c r="F37" s="24"/>
      <c r="G37" s="24"/>
      <c r="H37" s="24"/>
      <c r="I37" s="20"/>
      <c r="J37" s="20"/>
      <c r="K37" s="20"/>
      <c r="L37" s="16">
        <f>SUM(L38:L40)</f>
        <v>950</v>
      </c>
      <c r="M37" s="16"/>
      <c r="N37" s="16"/>
      <c r="O37" s="16">
        <f>SUM(O38:O40)</f>
        <v>950</v>
      </c>
      <c r="P37" s="16">
        <f>SUM(P38:P40)</f>
        <v>80</v>
      </c>
      <c r="Q37" s="20"/>
      <c r="R37" s="81">
        <f>O37/L37*100</f>
        <v>100</v>
      </c>
      <c r="S37" s="81" t="s">
        <v>34</v>
      </c>
      <c r="T37" s="16"/>
      <c r="U37" s="65"/>
      <c r="V37" s="65"/>
    </row>
    <row r="38" spans="1:22" ht="12.75">
      <c r="A38" s="17"/>
      <c r="B38" s="33"/>
      <c r="C38" s="26" t="s">
        <v>45</v>
      </c>
      <c r="D38" s="26"/>
      <c r="E38" s="26"/>
      <c r="F38" s="26"/>
      <c r="G38" s="26"/>
      <c r="H38" s="26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65"/>
      <c r="V38" s="65"/>
    </row>
    <row r="39" spans="1:22" ht="12.75">
      <c r="A39" s="17"/>
      <c r="B39" s="34"/>
      <c r="C39" s="26" t="s">
        <v>46</v>
      </c>
      <c r="D39" s="26"/>
      <c r="E39" s="26"/>
      <c r="F39" s="26"/>
      <c r="G39" s="26"/>
      <c r="H39" s="26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65"/>
      <c r="V39" s="65"/>
    </row>
    <row r="40" spans="1:22" ht="12.75">
      <c r="A40" s="17"/>
      <c r="B40" s="34"/>
      <c r="C40" s="26" t="s">
        <v>47</v>
      </c>
      <c r="D40" s="26"/>
      <c r="E40" s="26"/>
      <c r="F40" s="26"/>
      <c r="G40" s="26"/>
      <c r="H40" s="26"/>
      <c r="I40" s="20"/>
      <c r="J40" s="20"/>
      <c r="K40" s="20"/>
      <c r="L40" s="20">
        <v>950</v>
      </c>
      <c r="M40" s="20"/>
      <c r="N40" s="20"/>
      <c r="O40" s="20">
        <v>950</v>
      </c>
      <c r="P40" s="20">
        <v>80</v>
      </c>
      <c r="Q40" s="20"/>
      <c r="R40" s="30">
        <f>O40/L40*100</f>
        <v>100</v>
      </c>
      <c r="S40" s="30" t="s">
        <v>34</v>
      </c>
      <c r="T40" s="20"/>
      <c r="U40" s="65"/>
      <c r="V40" s="65"/>
    </row>
    <row r="41" spans="1:22" ht="12.75">
      <c r="A41" s="35"/>
      <c r="B41" s="35"/>
      <c r="C41" s="35"/>
      <c r="D41" s="35"/>
      <c r="E41" s="35"/>
      <c r="F41" s="35"/>
      <c r="G41" s="35"/>
      <c r="H41" s="35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65"/>
      <c r="V41" s="65"/>
    </row>
    <row r="42" spans="1:22" ht="12.75">
      <c r="A42" s="12" t="s">
        <v>48</v>
      </c>
      <c r="B42" s="12"/>
      <c r="C42" s="12"/>
      <c r="D42" s="12"/>
      <c r="E42" s="12"/>
      <c r="F42" s="12"/>
      <c r="G42" s="12"/>
      <c r="H42" s="12"/>
      <c r="I42" s="13">
        <f>I43+I49+I55</f>
        <v>90124</v>
      </c>
      <c r="J42" s="13">
        <f>J43+J49+J55</f>
        <v>812</v>
      </c>
      <c r="K42" s="13"/>
      <c r="L42" s="13">
        <f>L43+L49+L55</f>
        <v>138304</v>
      </c>
      <c r="M42" s="13">
        <f>M43+M49+M55</f>
        <v>1812</v>
      </c>
      <c r="N42" s="13"/>
      <c r="O42" s="13">
        <f>O43+O49+O55</f>
        <v>93888</v>
      </c>
      <c r="P42" s="13">
        <f>P43+P49+P55</f>
        <v>1791</v>
      </c>
      <c r="Q42" s="13"/>
      <c r="R42" s="13">
        <f aca="true" t="shared" si="7" ref="R42:R44">O42/L42*100</f>
        <v>67.88523831559463</v>
      </c>
      <c r="S42" s="13">
        <f>P42/M42*100</f>
        <v>98.84105960264901</v>
      </c>
      <c r="T42" s="13"/>
      <c r="U42" s="65"/>
      <c r="V42" s="65"/>
    </row>
    <row r="43" spans="1:22" ht="12.75">
      <c r="A43" s="36"/>
      <c r="B43" s="37" t="s">
        <v>49</v>
      </c>
      <c r="C43" s="37"/>
      <c r="D43" s="37"/>
      <c r="E43" s="37"/>
      <c r="F43" s="37"/>
      <c r="G43" s="37"/>
      <c r="H43" s="37"/>
      <c r="I43" s="16">
        <f>SUM(I44:I48)</f>
        <v>90124</v>
      </c>
      <c r="J43" s="16"/>
      <c r="K43" s="16"/>
      <c r="L43" s="16">
        <f>SUM(L44:L48)</f>
        <v>138304</v>
      </c>
      <c r="M43" s="16"/>
      <c r="N43" s="16"/>
      <c r="O43" s="16">
        <f>SUM(O44:O48)</f>
        <v>93888</v>
      </c>
      <c r="P43" s="16"/>
      <c r="Q43" s="16"/>
      <c r="R43" s="16">
        <f t="shared" si="7"/>
        <v>67.88523831559463</v>
      </c>
      <c r="S43" s="16"/>
      <c r="T43" s="16"/>
      <c r="U43" s="65"/>
      <c r="V43" s="65"/>
    </row>
    <row r="44" spans="1:22" ht="12.75" customHeight="1">
      <c r="A44" s="38"/>
      <c r="B44" s="27"/>
      <c r="C44" s="39" t="s">
        <v>50</v>
      </c>
      <c r="D44" s="39"/>
      <c r="E44" s="39"/>
      <c r="F44" s="39"/>
      <c r="G44" s="39"/>
      <c r="H44" s="39"/>
      <c r="I44" s="20"/>
      <c r="J44" s="20"/>
      <c r="K44" s="20"/>
      <c r="L44" s="20">
        <v>14744</v>
      </c>
      <c r="M44" s="20"/>
      <c r="N44" s="20"/>
      <c r="O44" s="20">
        <v>6847</v>
      </c>
      <c r="P44" s="20"/>
      <c r="Q44" s="20"/>
      <c r="R44" s="20">
        <f t="shared" si="7"/>
        <v>46.4392295170917</v>
      </c>
      <c r="S44" s="20"/>
      <c r="T44" s="20"/>
      <c r="U44" s="65"/>
      <c r="V44" s="65"/>
    </row>
    <row r="45" spans="1:22" ht="12.75">
      <c r="A45" s="38"/>
      <c r="B45" s="27"/>
      <c r="C45" s="19" t="s">
        <v>21</v>
      </c>
      <c r="D45" s="19"/>
      <c r="E45" s="19"/>
      <c r="F45" s="19"/>
      <c r="G45" s="19"/>
      <c r="H45" s="19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65"/>
      <c r="V45" s="65"/>
    </row>
    <row r="46" spans="1:22" ht="12.75">
      <c r="A46" s="38"/>
      <c r="B46" s="27"/>
      <c r="C46" s="19" t="s">
        <v>22</v>
      </c>
      <c r="D46" s="19"/>
      <c r="E46" s="19"/>
      <c r="F46" s="19"/>
      <c r="G46" s="19"/>
      <c r="H46" s="19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65"/>
      <c r="V46" s="65"/>
    </row>
    <row r="47" spans="1:22" ht="12.75">
      <c r="A47" s="38"/>
      <c r="B47" s="27"/>
      <c r="C47" s="40" t="s">
        <v>23</v>
      </c>
      <c r="D47" s="40"/>
      <c r="E47" s="40"/>
      <c r="F47" s="40"/>
      <c r="G47" s="40"/>
      <c r="H47" s="4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65"/>
      <c r="V47" s="65"/>
    </row>
    <row r="48" spans="1:22" ht="12.75">
      <c r="A48" s="38"/>
      <c r="B48" s="27"/>
      <c r="C48" s="19" t="s">
        <v>51</v>
      </c>
      <c r="D48" s="19"/>
      <c r="E48" s="19"/>
      <c r="F48" s="19"/>
      <c r="G48" s="19"/>
      <c r="H48" s="19"/>
      <c r="I48" s="20">
        <v>90124</v>
      </c>
      <c r="J48" s="20"/>
      <c r="K48" s="20"/>
      <c r="L48" s="20">
        <v>123560</v>
      </c>
      <c r="M48" s="20"/>
      <c r="N48" s="20"/>
      <c r="O48" s="20">
        <v>87041</v>
      </c>
      <c r="P48" s="20"/>
      <c r="Q48" s="20"/>
      <c r="R48" s="20">
        <f>O48/L48*100</f>
        <v>70.44431854969245</v>
      </c>
      <c r="S48" s="20"/>
      <c r="T48" s="20"/>
      <c r="U48" s="65"/>
      <c r="V48" s="65"/>
    </row>
    <row r="49" spans="1:22" ht="12.75">
      <c r="A49" s="14"/>
      <c r="B49" s="15" t="s">
        <v>52</v>
      </c>
      <c r="C49" s="15"/>
      <c r="D49" s="15"/>
      <c r="E49" s="15"/>
      <c r="F49" s="15"/>
      <c r="G49" s="15"/>
      <c r="H49" s="15"/>
      <c r="I49" s="20"/>
      <c r="J49" s="20"/>
      <c r="K49" s="20"/>
      <c r="L49" s="20"/>
      <c r="M49" s="20"/>
      <c r="N49" s="20"/>
      <c r="O49" s="20"/>
      <c r="P49" s="20"/>
      <c r="Q49" s="20"/>
      <c r="R49" s="16"/>
      <c r="S49" s="16"/>
      <c r="T49" s="16"/>
      <c r="U49" s="65"/>
      <c r="V49" s="65"/>
    </row>
    <row r="50" spans="1:22" ht="12.75">
      <c r="A50" s="17"/>
      <c r="B50" s="18"/>
      <c r="C50" s="19" t="s">
        <v>53</v>
      </c>
      <c r="D50" s="19"/>
      <c r="E50" s="19"/>
      <c r="F50" s="19"/>
      <c r="G50" s="19"/>
      <c r="H50" s="19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65"/>
      <c r="V50" s="65"/>
    </row>
    <row r="51" spans="1:22" ht="12.75">
      <c r="A51" s="17"/>
      <c r="B51" s="22"/>
      <c r="C51" s="19" t="s">
        <v>54</v>
      </c>
      <c r="D51" s="19"/>
      <c r="E51" s="19"/>
      <c r="F51" s="19"/>
      <c r="G51" s="19"/>
      <c r="H51" s="19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65"/>
      <c r="V51" s="65"/>
    </row>
    <row r="52" spans="1:22" ht="12.75">
      <c r="A52" s="17"/>
      <c r="B52" s="22"/>
      <c r="C52" s="19" t="s">
        <v>55</v>
      </c>
      <c r="D52" s="19"/>
      <c r="E52" s="19"/>
      <c r="F52" s="19"/>
      <c r="G52" s="19"/>
      <c r="H52" s="19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65"/>
      <c r="V52" s="65"/>
    </row>
    <row r="53" spans="1:22" ht="12.75">
      <c r="A53" s="17"/>
      <c r="B53" s="27"/>
      <c r="C53" s="26" t="s">
        <v>56</v>
      </c>
      <c r="D53" s="26"/>
      <c r="E53" s="26"/>
      <c r="F53" s="26"/>
      <c r="G53" s="26"/>
      <c r="H53" s="26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65"/>
      <c r="V53" s="65"/>
    </row>
    <row r="54" spans="1:22" ht="12.75">
      <c r="A54" s="17"/>
      <c r="B54" s="27"/>
      <c r="C54" s="26" t="s">
        <v>57</v>
      </c>
      <c r="D54" s="26"/>
      <c r="E54" s="26"/>
      <c r="F54" s="26"/>
      <c r="G54" s="26"/>
      <c r="H54" s="26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65"/>
      <c r="V54" s="65"/>
    </row>
    <row r="55" spans="1:22" ht="12.75">
      <c r="A55" s="14"/>
      <c r="B55" s="24" t="s">
        <v>58</v>
      </c>
      <c r="C55" s="24"/>
      <c r="D55" s="24"/>
      <c r="E55" s="24"/>
      <c r="F55" s="24"/>
      <c r="G55" s="24"/>
      <c r="H55" s="24"/>
      <c r="I55" s="16"/>
      <c r="J55" s="16">
        <f>SUM(J56:J58)</f>
        <v>812</v>
      </c>
      <c r="K55" s="16"/>
      <c r="L55" s="16"/>
      <c r="M55" s="16">
        <f>SUM(M56:M58)</f>
        <v>1812</v>
      </c>
      <c r="N55" s="16"/>
      <c r="O55" s="16"/>
      <c r="P55" s="16">
        <f>SUM(P56:P58)</f>
        <v>1791</v>
      </c>
      <c r="Q55" s="16"/>
      <c r="R55" s="16"/>
      <c r="S55" s="16">
        <f>P55/M55*100</f>
        <v>98.84105960264901</v>
      </c>
      <c r="T55" s="16"/>
      <c r="U55" s="65"/>
      <c r="V55" s="65"/>
    </row>
    <row r="56" spans="1:22" ht="12.75">
      <c r="A56" s="17"/>
      <c r="B56" s="33"/>
      <c r="C56" s="26" t="s">
        <v>45</v>
      </c>
      <c r="D56" s="26"/>
      <c r="E56" s="26"/>
      <c r="F56" s="26"/>
      <c r="G56" s="26"/>
      <c r="H56" s="26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65"/>
      <c r="V56" s="65"/>
    </row>
    <row r="57" spans="1:22" ht="12.75">
      <c r="A57" s="17"/>
      <c r="B57" s="34"/>
      <c r="C57" s="26" t="s">
        <v>46</v>
      </c>
      <c r="D57" s="26"/>
      <c r="E57" s="26"/>
      <c r="F57" s="26"/>
      <c r="G57" s="26"/>
      <c r="H57" s="26"/>
      <c r="I57" s="20"/>
      <c r="J57" s="20">
        <v>812</v>
      </c>
      <c r="K57" s="20"/>
      <c r="L57" s="20"/>
      <c r="M57" s="20">
        <v>812</v>
      </c>
      <c r="N57" s="20"/>
      <c r="O57" s="20"/>
      <c r="P57" s="20">
        <v>828</v>
      </c>
      <c r="Q57" s="20"/>
      <c r="R57" s="20"/>
      <c r="S57" s="20">
        <f>P57/M57*100</f>
        <v>101.9704433497537</v>
      </c>
      <c r="T57" s="20"/>
      <c r="U57" s="65"/>
      <c r="V57" s="65"/>
    </row>
    <row r="58" spans="1:22" ht="12.75">
      <c r="A58" s="17"/>
      <c r="B58" s="34"/>
      <c r="C58" s="26" t="s">
        <v>59</v>
      </c>
      <c r="D58" s="26"/>
      <c r="E58" s="26"/>
      <c r="F58" s="26"/>
      <c r="G58" s="26"/>
      <c r="H58" s="26"/>
      <c r="I58" s="20"/>
      <c r="J58" s="20"/>
      <c r="K58" s="20"/>
      <c r="L58" s="20"/>
      <c r="M58" s="20">
        <v>1000</v>
      </c>
      <c r="N58" s="20"/>
      <c r="O58" s="20"/>
      <c r="P58" s="20">
        <v>963</v>
      </c>
      <c r="Q58" s="20"/>
      <c r="R58" s="20"/>
      <c r="S58" s="30" t="s">
        <v>34</v>
      </c>
      <c r="T58" s="20"/>
      <c r="U58" s="65"/>
      <c r="V58" s="65"/>
    </row>
    <row r="59" spans="1:22" ht="12.75">
      <c r="A59" s="35"/>
      <c r="B59" s="35"/>
      <c r="C59" s="35"/>
      <c r="D59" s="35"/>
      <c r="E59" s="35"/>
      <c r="F59" s="35"/>
      <c r="G59" s="35"/>
      <c r="H59" s="35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65"/>
      <c r="V59" s="65"/>
    </row>
    <row r="60" spans="1:22" ht="12.75">
      <c r="A60" s="12" t="s">
        <v>60</v>
      </c>
      <c r="B60" s="12"/>
      <c r="C60" s="12"/>
      <c r="D60" s="12"/>
      <c r="E60" s="12"/>
      <c r="F60" s="12"/>
      <c r="G60" s="12"/>
      <c r="H60" s="12"/>
      <c r="I60" s="13">
        <f>I11+I42</f>
        <v>524409</v>
      </c>
      <c r="J60" s="13">
        <f>J11+J42</f>
        <v>20868</v>
      </c>
      <c r="K60" s="13">
        <f>K11+K42</f>
        <v>29678</v>
      </c>
      <c r="L60" s="13">
        <f>L11+L42</f>
        <v>602332</v>
      </c>
      <c r="M60" s="13">
        <f>M11+M42</f>
        <v>21868</v>
      </c>
      <c r="N60" s="13">
        <f>N11+N42</f>
        <v>30546</v>
      </c>
      <c r="O60" s="13">
        <f>O11+O42</f>
        <v>555510</v>
      </c>
      <c r="P60" s="13">
        <f>P11+P42</f>
        <v>19642</v>
      </c>
      <c r="Q60" s="13">
        <f>Q11+Q42</f>
        <v>30546</v>
      </c>
      <c r="R60" s="13">
        <f>O60/L60*100</f>
        <v>92.22654615726876</v>
      </c>
      <c r="S60" s="13">
        <f>P60/M60*100</f>
        <v>89.82074263764405</v>
      </c>
      <c r="T60" s="13">
        <f>Q60/N60*100</f>
        <v>100</v>
      </c>
      <c r="U60" s="65"/>
      <c r="V60" s="65"/>
    </row>
    <row r="61" spans="1:22" ht="12.75">
      <c r="A61" s="12"/>
      <c r="B61" s="12"/>
      <c r="C61" s="12"/>
      <c r="D61" s="12"/>
      <c r="E61" s="12"/>
      <c r="F61" s="12"/>
      <c r="G61" s="12"/>
      <c r="H61" s="12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65"/>
      <c r="V61" s="65"/>
    </row>
    <row r="62" spans="1:22" ht="25.5" customHeight="1">
      <c r="A62" s="41" t="s">
        <v>61</v>
      </c>
      <c r="B62" s="41"/>
      <c r="C62" s="41"/>
      <c r="D62" s="41"/>
      <c r="E62" s="41"/>
      <c r="F62" s="41"/>
      <c r="G62" s="41"/>
      <c r="H62" s="41"/>
      <c r="I62" s="42">
        <f>SUM(I63:I64)</f>
        <v>42696</v>
      </c>
      <c r="J62" s="42">
        <f>SUM(J63:J64)</f>
        <v>34250</v>
      </c>
      <c r="K62" s="42">
        <f>SUM(K63:K64)</f>
        <v>49121</v>
      </c>
      <c r="L62" s="42">
        <f>SUM(L63:L64)</f>
        <v>32224</v>
      </c>
      <c r="M62" s="42">
        <f>SUM(M63:M64)</f>
        <v>48437</v>
      </c>
      <c r="N62" s="42">
        <f>SUM(N63:N64)</f>
        <v>48344</v>
      </c>
      <c r="O62" s="42">
        <f>SUM(O63:O64)</f>
        <v>44655</v>
      </c>
      <c r="P62" s="42">
        <f>SUM(P63:P64)</f>
        <v>43927</v>
      </c>
      <c r="Q62" s="42">
        <f>SUM(Q63:Q64)</f>
        <v>40423</v>
      </c>
      <c r="R62" s="42">
        <f aca="true" t="shared" si="8" ref="R62:R63">O62/L62*100</f>
        <v>138.57683714001988</v>
      </c>
      <c r="S62" s="42">
        <f aca="true" t="shared" si="9" ref="S62:S63">P62/M62*100</f>
        <v>90.68893614385696</v>
      </c>
      <c r="T62" s="42">
        <f aca="true" t="shared" si="10" ref="T62:T63">Q62/N62*100</f>
        <v>83.61534006288267</v>
      </c>
      <c r="U62" s="65"/>
      <c r="V62" s="65"/>
    </row>
    <row r="63" spans="1:22" ht="12.75">
      <c r="A63" s="43"/>
      <c r="B63" s="26" t="s">
        <v>62</v>
      </c>
      <c r="C63" s="26"/>
      <c r="D63" s="26"/>
      <c r="E63" s="26"/>
      <c r="F63" s="26"/>
      <c r="G63" s="26"/>
      <c r="H63" s="26"/>
      <c r="I63" s="20">
        <v>42696</v>
      </c>
      <c r="J63" s="20">
        <v>34250</v>
      </c>
      <c r="K63" s="20">
        <v>49121</v>
      </c>
      <c r="L63" s="20">
        <v>32224</v>
      </c>
      <c r="M63" s="20">
        <v>48437</v>
      </c>
      <c r="N63" s="20">
        <v>48344</v>
      </c>
      <c r="O63" s="20">
        <v>44655</v>
      </c>
      <c r="P63" s="20">
        <v>43927</v>
      </c>
      <c r="Q63" s="20">
        <v>40423</v>
      </c>
      <c r="R63" s="20">
        <f t="shared" si="8"/>
        <v>138.57683714001988</v>
      </c>
      <c r="S63" s="20">
        <f t="shared" si="9"/>
        <v>90.68893614385696</v>
      </c>
      <c r="T63" s="20">
        <f t="shared" si="10"/>
        <v>83.61534006288267</v>
      </c>
      <c r="U63" s="65"/>
      <c r="V63" s="65"/>
    </row>
    <row r="64" spans="1:22" ht="12.75">
      <c r="A64" s="14"/>
      <c r="B64" s="26" t="s">
        <v>63</v>
      </c>
      <c r="C64" s="26"/>
      <c r="D64" s="26"/>
      <c r="E64" s="26"/>
      <c r="F64" s="26"/>
      <c r="G64" s="26"/>
      <c r="H64" s="26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65"/>
      <c r="V64" s="65"/>
    </row>
    <row r="65" spans="1:22" ht="12.75">
      <c r="A65" s="35"/>
      <c r="B65" s="35"/>
      <c r="C65" s="35"/>
      <c r="D65" s="35"/>
      <c r="E65" s="35"/>
      <c r="F65" s="35"/>
      <c r="G65" s="35"/>
      <c r="H65" s="35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65"/>
      <c r="V65" s="65"/>
    </row>
    <row r="66" spans="1:22" ht="12.75">
      <c r="A66" s="12" t="s">
        <v>64</v>
      </c>
      <c r="B66" s="12"/>
      <c r="C66" s="12"/>
      <c r="D66" s="12"/>
      <c r="E66" s="12"/>
      <c r="F66" s="12"/>
      <c r="G66" s="12"/>
      <c r="H66" s="12"/>
      <c r="I66" s="13"/>
      <c r="J66" s="13"/>
      <c r="K66" s="13"/>
      <c r="L66" s="13">
        <f>L67+L76</f>
        <v>5946</v>
      </c>
      <c r="M66" s="13"/>
      <c r="N66" s="13"/>
      <c r="O66" s="13">
        <f>O67+O76</f>
        <v>5946</v>
      </c>
      <c r="P66" s="13"/>
      <c r="Q66" s="13"/>
      <c r="R66" s="13">
        <f aca="true" t="shared" si="11" ref="R66:R67">O66/L66*100</f>
        <v>100</v>
      </c>
      <c r="S66" s="13"/>
      <c r="T66" s="13"/>
      <c r="U66" s="65"/>
      <c r="V66" s="65"/>
    </row>
    <row r="67" spans="1:22" ht="12.75">
      <c r="A67" s="43"/>
      <c r="B67" s="26" t="s">
        <v>65</v>
      </c>
      <c r="C67" s="26"/>
      <c r="D67" s="26"/>
      <c r="E67" s="26"/>
      <c r="F67" s="26"/>
      <c r="G67" s="26"/>
      <c r="H67" s="26"/>
      <c r="I67" s="20"/>
      <c r="J67" s="20"/>
      <c r="K67" s="20"/>
      <c r="L67" s="20">
        <f>SUM(L68:L75)</f>
        <v>5946</v>
      </c>
      <c r="M67" s="20"/>
      <c r="N67" s="20"/>
      <c r="O67" s="20">
        <f>SUM(O68:O75)</f>
        <v>5946</v>
      </c>
      <c r="P67" s="20"/>
      <c r="Q67" s="20"/>
      <c r="R67" s="20">
        <f t="shared" si="11"/>
        <v>100</v>
      </c>
      <c r="S67" s="20"/>
      <c r="T67" s="20"/>
      <c r="U67" s="65"/>
      <c r="V67" s="65"/>
    </row>
    <row r="68" spans="1:22" ht="12.75">
      <c r="A68" s="17"/>
      <c r="B68" s="44"/>
      <c r="C68" s="26" t="s">
        <v>66</v>
      </c>
      <c r="D68" s="26"/>
      <c r="E68" s="26"/>
      <c r="F68" s="26"/>
      <c r="G68" s="26"/>
      <c r="H68" s="26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65"/>
      <c r="V68" s="65"/>
    </row>
    <row r="69" spans="1:22" ht="12.75">
      <c r="A69" s="17"/>
      <c r="B69" s="45"/>
      <c r="C69" s="26" t="s">
        <v>67</v>
      </c>
      <c r="D69" s="26"/>
      <c r="E69" s="26"/>
      <c r="F69" s="26"/>
      <c r="G69" s="26"/>
      <c r="H69" s="26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65"/>
      <c r="V69" s="65"/>
    </row>
    <row r="70" spans="1:22" ht="12.75">
      <c r="A70" s="17"/>
      <c r="B70" s="45"/>
      <c r="C70" s="26" t="s">
        <v>68</v>
      </c>
      <c r="D70" s="26"/>
      <c r="E70" s="26"/>
      <c r="F70" s="26"/>
      <c r="G70" s="26"/>
      <c r="H70" s="26"/>
      <c r="I70" s="20"/>
      <c r="J70" s="20"/>
      <c r="K70" s="20"/>
      <c r="L70" s="20">
        <v>5946</v>
      </c>
      <c r="M70" s="20"/>
      <c r="N70" s="20"/>
      <c r="O70" s="20">
        <v>5946</v>
      </c>
      <c r="P70" s="20"/>
      <c r="Q70" s="20"/>
      <c r="R70" s="20">
        <f>O70/L70*100</f>
        <v>100</v>
      </c>
      <c r="S70" s="20"/>
      <c r="T70" s="20"/>
      <c r="U70" s="65"/>
      <c r="V70" s="65"/>
    </row>
    <row r="71" spans="1:22" ht="12.75">
      <c r="A71" s="17"/>
      <c r="B71" s="45"/>
      <c r="C71" s="19" t="s">
        <v>69</v>
      </c>
      <c r="D71" s="19"/>
      <c r="E71" s="19"/>
      <c r="F71" s="19"/>
      <c r="G71" s="19"/>
      <c r="H71" s="19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65"/>
      <c r="V71" s="65"/>
    </row>
    <row r="72" spans="1:22" ht="12.75">
      <c r="A72" s="17"/>
      <c r="B72" s="45"/>
      <c r="C72" s="26" t="s">
        <v>70</v>
      </c>
      <c r="D72" s="26"/>
      <c r="E72" s="26"/>
      <c r="F72" s="26"/>
      <c r="G72" s="26"/>
      <c r="H72" s="26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65"/>
      <c r="V72" s="65"/>
    </row>
    <row r="73" spans="1:22" ht="12.75">
      <c r="A73" s="17"/>
      <c r="B73" s="45"/>
      <c r="C73" s="26" t="s">
        <v>71</v>
      </c>
      <c r="D73" s="26"/>
      <c r="E73" s="26"/>
      <c r="F73" s="26"/>
      <c r="G73" s="26"/>
      <c r="H73" s="26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65"/>
      <c r="V73" s="65"/>
    </row>
    <row r="74" spans="1:22" ht="12.75">
      <c r="A74" s="17"/>
      <c r="B74" s="45"/>
      <c r="C74" s="26" t="s">
        <v>72</v>
      </c>
      <c r="D74" s="26"/>
      <c r="E74" s="26"/>
      <c r="F74" s="26"/>
      <c r="G74" s="26"/>
      <c r="H74" s="26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65"/>
      <c r="V74" s="65"/>
    </row>
    <row r="75" spans="1:22" ht="12.75">
      <c r="A75" s="17"/>
      <c r="B75" s="46"/>
      <c r="C75" s="26" t="s">
        <v>73</v>
      </c>
      <c r="D75" s="26"/>
      <c r="E75" s="26"/>
      <c r="F75" s="26"/>
      <c r="G75" s="26"/>
      <c r="H75" s="26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65"/>
      <c r="V75" s="65"/>
    </row>
    <row r="76" spans="1:22" ht="12.75">
      <c r="A76" s="14"/>
      <c r="B76" s="29" t="s">
        <v>74</v>
      </c>
      <c r="C76" s="29"/>
      <c r="D76" s="29"/>
      <c r="E76" s="29"/>
      <c r="F76" s="29"/>
      <c r="G76" s="29"/>
      <c r="H76" s="29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65"/>
      <c r="V76" s="65"/>
    </row>
    <row r="77" spans="1:22" ht="12.75">
      <c r="A77" s="17"/>
      <c r="B77" s="47"/>
      <c r="C77" s="26" t="s">
        <v>66</v>
      </c>
      <c r="D77" s="26"/>
      <c r="E77" s="26"/>
      <c r="F77" s="26"/>
      <c r="G77" s="26"/>
      <c r="H77" s="26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65"/>
      <c r="V77" s="65"/>
    </row>
    <row r="78" spans="1:22" ht="12.75">
      <c r="A78" s="17"/>
      <c r="B78" s="48"/>
      <c r="C78" s="26" t="s">
        <v>67</v>
      </c>
      <c r="D78" s="26"/>
      <c r="E78" s="26"/>
      <c r="F78" s="26"/>
      <c r="G78" s="26"/>
      <c r="H78" s="26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65"/>
      <c r="V78" s="65"/>
    </row>
    <row r="79" spans="1:22" ht="12.75">
      <c r="A79" s="17"/>
      <c r="B79" s="48"/>
      <c r="C79" s="26" t="s">
        <v>68</v>
      </c>
      <c r="D79" s="26"/>
      <c r="E79" s="26"/>
      <c r="F79" s="26"/>
      <c r="G79" s="26"/>
      <c r="H79" s="26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65"/>
      <c r="V79" s="65"/>
    </row>
    <row r="80" spans="1:22" ht="12.75">
      <c r="A80" s="17"/>
      <c r="B80" s="48"/>
      <c r="C80" s="19" t="s">
        <v>69</v>
      </c>
      <c r="D80" s="19"/>
      <c r="E80" s="19"/>
      <c r="F80" s="19"/>
      <c r="G80" s="19"/>
      <c r="H80" s="19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65"/>
      <c r="V80" s="65"/>
    </row>
    <row r="81" spans="1:22" ht="12.75">
      <c r="A81" s="17"/>
      <c r="B81" s="48"/>
      <c r="C81" s="26" t="s">
        <v>70</v>
      </c>
      <c r="D81" s="26"/>
      <c r="E81" s="26"/>
      <c r="F81" s="26"/>
      <c r="G81" s="26"/>
      <c r="H81" s="26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65"/>
      <c r="V81" s="65"/>
    </row>
    <row r="82" spans="1:22" ht="12.75">
      <c r="A82" s="17"/>
      <c r="B82" s="48"/>
      <c r="C82" s="26" t="s">
        <v>71</v>
      </c>
      <c r="D82" s="26"/>
      <c r="E82" s="26"/>
      <c r="F82" s="26"/>
      <c r="G82" s="26"/>
      <c r="H82" s="26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65"/>
      <c r="V82" s="65"/>
    </row>
    <row r="83" spans="1:22" ht="12.75">
      <c r="A83" s="17"/>
      <c r="B83" s="48"/>
      <c r="C83" s="26" t="s">
        <v>72</v>
      </c>
      <c r="D83" s="26"/>
      <c r="E83" s="26"/>
      <c r="F83" s="26"/>
      <c r="G83" s="26"/>
      <c r="H83" s="26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65"/>
      <c r="V83" s="65"/>
    </row>
    <row r="84" spans="1:22" ht="12.75">
      <c r="A84" s="17"/>
      <c r="B84" s="48"/>
      <c r="C84" s="26" t="s">
        <v>73</v>
      </c>
      <c r="D84" s="26"/>
      <c r="E84" s="26"/>
      <c r="F84" s="26"/>
      <c r="G84" s="26"/>
      <c r="H84" s="26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65"/>
      <c r="V84" s="65"/>
    </row>
    <row r="85" spans="1:22" ht="12.75">
      <c r="A85" s="35"/>
      <c r="B85" s="35"/>
      <c r="C85" s="35"/>
      <c r="D85" s="35"/>
      <c r="E85" s="35"/>
      <c r="F85" s="35"/>
      <c r="G85" s="35"/>
      <c r="H85" s="35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65"/>
      <c r="V85" s="65"/>
    </row>
    <row r="86" spans="1:22" ht="12.75">
      <c r="A86" s="12" t="s">
        <v>75</v>
      </c>
      <c r="B86" s="12"/>
      <c r="C86" s="12"/>
      <c r="D86" s="12"/>
      <c r="E86" s="12"/>
      <c r="F86" s="12"/>
      <c r="G86" s="12"/>
      <c r="H86" s="12"/>
      <c r="I86" s="13">
        <f>I60+I62+I66</f>
        <v>567105</v>
      </c>
      <c r="J86" s="13">
        <f>J60+J62+J66</f>
        <v>55118</v>
      </c>
      <c r="K86" s="13">
        <f>K60+K62+K66</f>
        <v>78799</v>
      </c>
      <c r="L86" s="13">
        <f>L60+L62+L66</f>
        <v>640502</v>
      </c>
      <c r="M86" s="13">
        <f>M60+M62+M66</f>
        <v>70305</v>
      </c>
      <c r="N86" s="13">
        <f>N60+N62+N66</f>
        <v>78890</v>
      </c>
      <c r="O86" s="13">
        <f>O60+O62+O66</f>
        <v>606111</v>
      </c>
      <c r="P86" s="13">
        <f>P60+P62+P66</f>
        <v>63569</v>
      </c>
      <c r="Q86" s="13">
        <f>Q60+Q62+Q66</f>
        <v>70969</v>
      </c>
      <c r="R86" s="13">
        <f>O86/L86*100</f>
        <v>94.63061785911675</v>
      </c>
      <c r="S86" s="13">
        <f>P86/M86*100</f>
        <v>90.41888912595121</v>
      </c>
      <c r="T86" s="13">
        <f>Q86/N86*100</f>
        <v>89.95943719102549</v>
      </c>
      <c r="U86" s="65"/>
      <c r="V86" s="65"/>
    </row>
    <row r="87" spans="1:20" ht="12.75">
      <c r="A87" s="74"/>
      <c r="B87" s="74"/>
      <c r="C87" s="74"/>
      <c r="D87" s="74"/>
      <c r="E87" s="74"/>
      <c r="F87" s="74"/>
      <c r="G87" s="74"/>
      <c r="H87" s="74"/>
      <c r="I87" s="75"/>
      <c r="J87" s="75"/>
      <c r="K87" s="75"/>
      <c r="L87" s="76"/>
      <c r="M87" s="76"/>
      <c r="N87" s="76"/>
      <c r="O87" s="76"/>
      <c r="P87" s="76"/>
      <c r="Q87" s="76"/>
      <c r="R87" s="76"/>
      <c r="S87" s="4"/>
      <c r="T87" s="4"/>
    </row>
    <row r="88" spans="16:17" ht="12.75">
      <c r="P88" s="1"/>
      <c r="Q88" s="1" t="s">
        <v>11</v>
      </c>
    </row>
    <row r="89" spans="1:20" ht="12.75" customHeight="1">
      <c r="A89" s="9" t="s">
        <v>12</v>
      </c>
      <c r="B89" s="9"/>
      <c r="C89" s="9"/>
      <c r="D89" s="9"/>
      <c r="E89" s="9"/>
      <c r="F89" s="9"/>
      <c r="G89" s="9"/>
      <c r="H89" s="9"/>
      <c r="I89" s="64" t="s">
        <v>13</v>
      </c>
      <c r="J89" s="64"/>
      <c r="K89" s="64"/>
      <c r="L89" s="64" t="s">
        <v>14</v>
      </c>
      <c r="M89" s="64"/>
      <c r="N89" s="64"/>
      <c r="O89" s="11" t="s">
        <v>15</v>
      </c>
      <c r="P89" s="11"/>
      <c r="Q89" s="11"/>
      <c r="R89" s="64" t="s">
        <v>16</v>
      </c>
      <c r="S89" s="64"/>
      <c r="T89" s="64"/>
    </row>
    <row r="90" spans="1:20" ht="51">
      <c r="A90" s="9"/>
      <c r="B90" s="9"/>
      <c r="C90" s="9"/>
      <c r="D90" s="9"/>
      <c r="E90" s="9"/>
      <c r="F90" s="9"/>
      <c r="G90" s="9"/>
      <c r="H90" s="9"/>
      <c r="I90" s="64" t="s">
        <v>98</v>
      </c>
      <c r="J90" s="64" t="s">
        <v>99</v>
      </c>
      <c r="K90" s="64" t="s">
        <v>100</v>
      </c>
      <c r="L90" s="64" t="s">
        <v>98</v>
      </c>
      <c r="M90" s="64" t="s">
        <v>99</v>
      </c>
      <c r="N90" s="64" t="s">
        <v>100</v>
      </c>
      <c r="O90" s="64" t="s">
        <v>98</v>
      </c>
      <c r="P90" s="64" t="s">
        <v>99</v>
      </c>
      <c r="Q90" s="64" t="s">
        <v>100</v>
      </c>
      <c r="R90" s="64" t="s">
        <v>98</v>
      </c>
      <c r="S90" s="64" t="s">
        <v>99</v>
      </c>
      <c r="T90" s="64" t="s">
        <v>100</v>
      </c>
    </row>
    <row r="91" spans="1:22" ht="12.75">
      <c r="A91" s="52" t="s">
        <v>78</v>
      </c>
      <c r="B91" s="53"/>
      <c r="C91" s="53"/>
      <c r="D91" s="53"/>
      <c r="E91" s="53"/>
      <c r="F91" s="53"/>
      <c r="G91" s="56"/>
      <c r="H91" s="77"/>
      <c r="I91" s="13">
        <f>SUM(I92:I96)</f>
        <v>303219</v>
      </c>
      <c r="J91" s="13">
        <f>SUM(J92:J96)</f>
        <v>43618</v>
      </c>
      <c r="K91" s="13"/>
      <c r="L91" s="13">
        <f>SUM(L92:L96)</f>
        <v>321976</v>
      </c>
      <c r="M91" s="13">
        <f>SUM(M92:M96)</f>
        <v>52385</v>
      </c>
      <c r="N91" s="13"/>
      <c r="O91" s="13">
        <f>SUM(O92:O96)</f>
        <v>287363</v>
      </c>
      <c r="P91" s="13">
        <f>SUM(P92:P96)</f>
        <v>47920</v>
      </c>
      <c r="Q91" s="13"/>
      <c r="R91" s="13">
        <f aca="true" t="shared" si="12" ref="R91:R104">O91/L91*100</f>
        <v>89.24981986235</v>
      </c>
      <c r="S91" s="13">
        <f aca="true" t="shared" si="13" ref="S91:S98">P91/M91*100</f>
        <v>91.4765677197671</v>
      </c>
      <c r="T91" s="13"/>
      <c r="U91" s="65"/>
      <c r="V91" s="65"/>
    </row>
    <row r="92" spans="1:22" ht="12.75">
      <c r="A92" s="17"/>
      <c r="B92" s="55" t="s">
        <v>79</v>
      </c>
      <c r="C92" s="56"/>
      <c r="D92" s="53"/>
      <c r="E92" s="53"/>
      <c r="F92" s="53"/>
      <c r="G92" s="56"/>
      <c r="H92" s="77"/>
      <c r="I92" s="21">
        <v>54932</v>
      </c>
      <c r="J92" s="21">
        <v>6558</v>
      </c>
      <c r="K92" s="21"/>
      <c r="L92" s="21">
        <v>58557</v>
      </c>
      <c r="M92" s="21">
        <v>5562</v>
      </c>
      <c r="N92" s="21"/>
      <c r="O92" s="21">
        <v>57958</v>
      </c>
      <c r="P92" s="21">
        <v>3956</v>
      </c>
      <c r="Q92" s="21"/>
      <c r="R92" s="20">
        <f t="shared" si="12"/>
        <v>98.97706508188602</v>
      </c>
      <c r="S92" s="20">
        <f t="shared" si="13"/>
        <v>71.1254944264653</v>
      </c>
      <c r="T92" s="21"/>
      <c r="U92" s="65"/>
      <c r="V92" s="65"/>
    </row>
    <row r="93" spans="1:22" ht="12.75">
      <c r="A93" s="17"/>
      <c r="B93" s="55" t="s">
        <v>80</v>
      </c>
      <c r="C93" s="53"/>
      <c r="D93" s="53"/>
      <c r="E93" s="53"/>
      <c r="F93" s="53"/>
      <c r="G93" s="56"/>
      <c r="H93" s="77"/>
      <c r="I93" s="21">
        <v>14965</v>
      </c>
      <c r="J93" s="21">
        <v>891</v>
      </c>
      <c r="K93" s="21"/>
      <c r="L93" s="21">
        <v>13406</v>
      </c>
      <c r="M93" s="21">
        <v>982</v>
      </c>
      <c r="N93" s="21"/>
      <c r="O93" s="21">
        <v>13361</v>
      </c>
      <c r="P93" s="21">
        <v>432</v>
      </c>
      <c r="Q93" s="21"/>
      <c r="R93" s="20">
        <f t="shared" si="12"/>
        <v>99.66432940474415</v>
      </c>
      <c r="S93" s="20">
        <f t="shared" si="13"/>
        <v>43.9918533604888</v>
      </c>
      <c r="T93" s="21"/>
      <c r="U93" s="65"/>
      <c r="V93" s="65"/>
    </row>
    <row r="94" spans="1:22" ht="12.75">
      <c r="A94" s="17"/>
      <c r="B94" s="55" t="s">
        <v>81</v>
      </c>
      <c r="C94" s="53"/>
      <c r="D94" s="53"/>
      <c r="E94" s="53"/>
      <c r="F94" s="53"/>
      <c r="G94" s="56"/>
      <c r="H94" s="77"/>
      <c r="I94" s="21">
        <v>144294</v>
      </c>
      <c r="J94" s="21">
        <v>32507</v>
      </c>
      <c r="K94" s="21"/>
      <c r="L94" s="21">
        <v>141335</v>
      </c>
      <c r="M94" s="21">
        <v>38096</v>
      </c>
      <c r="N94" s="21"/>
      <c r="O94" s="21">
        <v>125548</v>
      </c>
      <c r="P94" s="21">
        <v>36877</v>
      </c>
      <c r="Q94" s="21"/>
      <c r="R94" s="20">
        <f t="shared" si="12"/>
        <v>88.83008455088974</v>
      </c>
      <c r="S94" s="20">
        <f t="shared" si="13"/>
        <v>96.80018899622007</v>
      </c>
      <c r="T94" s="21"/>
      <c r="U94" s="65"/>
      <c r="V94" s="65"/>
    </row>
    <row r="95" spans="1:22" ht="12.75">
      <c r="A95" s="17"/>
      <c r="B95" s="55" t="s">
        <v>82</v>
      </c>
      <c r="C95" s="53"/>
      <c r="D95" s="53"/>
      <c r="E95" s="53"/>
      <c r="F95" s="53"/>
      <c r="G95" s="56"/>
      <c r="H95" s="77"/>
      <c r="I95" s="21">
        <v>13255</v>
      </c>
      <c r="J95" s="21">
        <v>1861</v>
      </c>
      <c r="K95" s="21"/>
      <c r="L95" s="21">
        <v>13169</v>
      </c>
      <c r="M95" s="21">
        <v>4348</v>
      </c>
      <c r="N95" s="21"/>
      <c r="O95" s="21">
        <v>10882</v>
      </c>
      <c r="P95" s="21">
        <v>3419</v>
      </c>
      <c r="Q95" s="21"/>
      <c r="R95" s="20">
        <f t="shared" si="12"/>
        <v>82.63345736198649</v>
      </c>
      <c r="S95" s="20">
        <f t="shared" si="13"/>
        <v>78.63385464581417</v>
      </c>
      <c r="T95" s="21"/>
      <c r="U95" s="65"/>
      <c r="V95" s="65"/>
    </row>
    <row r="96" spans="1:22" ht="12.75">
      <c r="A96" s="17"/>
      <c r="B96" s="55" t="s">
        <v>83</v>
      </c>
      <c r="C96" s="53"/>
      <c r="D96" s="53"/>
      <c r="E96" s="53"/>
      <c r="F96" s="53"/>
      <c r="G96" s="56"/>
      <c r="H96" s="77"/>
      <c r="I96" s="21">
        <v>75773</v>
      </c>
      <c r="J96" s="21">
        <v>1801</v>
      </c>
      <c r="K96" s="21"/>
      <c r="L96" s="21">
        <v>95509</v>
      </c>
      <c r="M96" s="21">
        <v>3397</v>
      </c>
      <c r="N96" s="21"/>
      <c r="O96" s="21">
        <v>79614</v>
      </c>
      <c r="P96" s="21">
        <v>3236</v>
      </c>
      <c r="Q96" s="21"/>
      <c r="R96" s="20">
        <f t="shared" si="12"/>
        <v>83.35758933713053</v>
      </c>
      <c r="S96" s="20">
        <f t="shared" si="13"/>
        <v>95.26052399175742</v>
      </c>
      <c r="T96" s="21"/>
      <c r="U96" s="65"/>
      <c r="V96" s="65"/>
    </row>
    <row r="97" spans="1:22" ht="12.75">
      <c r="A97" s="58" t="s">
        <v>84</v>
      </c>
      <c r="B97" s="53"/>
      <c r="C97" s="53"/>
      <c r="D97" s="53"/>
      <c r="E97" s="53"/>
      <c r="F97" s="53"/>
      <c r="G97" s="56"/>
      <c r="H97" s="77"/>
      <c r="I97" s="13">
        <f>SUM(I98:I100)</f>
        <v>221241</v>
      </c>
      <c r="J97" s="13">
        <f>SUM(J98:J100)</f>
        <v>11500</v>
      </c>
      <c r="K97" s="13"/>
      <c r="L97" s="13">
        <f>SUM(L98:L100)</f>
        <v>268235</v>
      </c>
      <c r="M97" s="13">
        <f>SUM(M98:M100)</f>
        <v>17920</v>
      </c>
      <c r="N97" s="13"/>
      <c r="O97" s="13">
        <f>SUM(O98:O100)</f>
        <v>165603</v>
      </c>
      <c r="P97" s="13">
        <f>SUM(P98:P100)</f>
        <v>15649</v>
      </c>
      <c r="Q97" s="13"/>
      <c r="R97" s="13">
        <f t="shared" si="12"/>
        <v>61.73802822152217</v>
      </c>
      <c r="S97" s="13">
        <f t="shared" si="13"/>
        <v>87.32700892857143</v>
      </c>
      <c r="T97" s="13"/>
      <c r="U97" s="65"/>
      <c r="V97" s="65"/>
    </row>
    <row r="98" spans="1:22" ht="12.75">
      <c r="A98" s="17"/>
      <c r="B98" s="55" t="s">
        <v>85</v>
      </c>
      <c r="C98" s="53"/>
      <c r="D98" s="53"/>
      <c r="E98" s="53"/>
      <c r="F98" s="53"/>
      <c r="G98" s="56"/>
      <c r="H98" s="77"/>
      <c r="I98" s="21">
        <v>170965</v>
      </c>
      <c r="J98" s="21">
        <v>10000</v>
      </c>
      <c r="K98" s="21"/>
      <c r="L98" s="21">
        <v>174130</v>
      </c>
      <c r="M98" s="21">
        <v>16420</v>
      </c>
      <c r="N98" s="21"/>
      <c r="O98" s="21">
        <v>123319</v>
      </c>
      <c r="P98" s="21">
        <v>14923</v>
      </c>
      <c r="Q98" s="21"/>
      <c r="R98" s="20">
        <f t="shared" si="12"/>
        <v>70.82007695399989</v>
      </c>
      <c r="S98" s="20">
        <f t="shared" si="13"/>
        <v>90.8830694275274</v>
      </c>
      <c r="T98" s="21"/>
      <c r="U98" s="65"/>
      <c r="V98" s="65"/>
    </row>
    <row r="99" spans="1:22" ht="12.75">
      <c r="A99" s="17"/>
      <c r="B99" s="55" t="s">
        <v>86</v>
      </c>
      <c r="C99" s="53"/>
      <c r="D99" s="53"/>
      <c r="E99" s="53"/>
      <c r="F99" s="53"/>
      <c r="G99" s="56"/>
      <c r="H99" s="77"/>
      <c r="I99" s="21">
        <v>42961</v>
      </c>
      <c r="J99" s="21"/>
      <c r="K99" s="21"/>
      <c r="L99" s="21">
        <v>86790</v>
      </c>
      <c r="M99" s="21"/>
      <c r="N99" s="21"/>
      <c r="O99" s="21">
        <v>34969</v>
      </c>
      <c r="P99" s="21"/>
      <c r="Q99" s="21"/>
      <c r="R99" s="20">
        <f t="shared" si="12"/>
        <v>40.29150823827629</v>
      </c>
      <c r="S99" s="20"/>
      <c r="T99" s="21"/>
      <c r="U99" s="65"/>
      <c r="V99" s="65"/>
    </row>
    <row r="100" spans="1:22" ht="12.75">
      <c r="A100" s="17"/>
      <c r="B100" s="55" t="s">
        <v>87</v>
      </c>
      <c r="C100" s="56"/>
      <c r="D100" s="56"/>
      <c r="E100" s="56"/>
      <c r="F100" s="56"/>
      <c r="G100" s="56"/>
      <c r="H100" s="77"/>
      <c r="I100" s="21">
        <v>7315</v>
      </c>
      <c r="J100" s="21">
        <v>1500</v>
      </c>
      <c r="K100" s="21"/>
      <c r="L100" s="21">
        <v>7315</v>
      </c>
      <c r="M100" s="21">
        <v>1500</v>
      </c>
      <c r="N100" s="21"/>
      <c r="O100" s="21">
        <v>7315</v>
      </c>
      <c r="P100" s="21">
        <v>726</v>
      </c>
      <c r="Q100" s="21"/>
      <c r="R100" s="20">
        <f t="shared" si="12"/>
        <v>100</v>
      </c>
      <c r="S100" s="20">
        <f aca="true" t="shared" si="14" ref="S100:S101">P100/M100*100</f>
        <v>48.4</v>
      </c>
      <c r="T100" s="21"/>
      <c r="U100" s="65"/>
      <c r="V100" s="65"/>
    </row>
    <row r="101" spans="1:22" ht="12.75">
      <c r="A101" s="58" t="s">
        <v>88</v>
      </c>
      <c r="B101" s="56"/>
      <c r="C101" s="56"/>
      <c r="D101" s="56"/>
      <c r="E101" s="56"/>
      <c r="F101" s="56"/>
      <c r="G101" s="56"/>
      <c r="H101" s="77"/>
      <c r="I101" s="13">
        <f>I91+I97</f>
        <v>524460</v>
      </c>
      <c r="J101" s="13">
        <f>J91+J97</f>
        <v>55118</v>
      </c>
      <c r="K101" s="13"/>
      <c r="L101" s="13">
        <f>L91+L97</f>
        <v>590211</v>
      </c>
      <c r="M101" s="13">
        <f>M91+M97</f>
        <v>70305</v>
      </c>
      <c r="N101" s="13"/>
      <c r="O101" s="13">
        <f>O91+O97</f>
        <v>452966</v>
      </c>
      <c r="P101" s="13">
        <f>P91+P97</f>
        <v>63569</v>
      </c>
      <c r="Q101" s="13"/>
      <c r="R101" s="13">
        <f t="shared" si="12"/>
        <v>76.74645169269972</v>
      </c>
      <c r="S101" s="13">
        <f t="shared" si="14"/>
        <v>90.41888912595121</v>
      </c>
      <c r="T101" s="13"/>
      <c r="U101" s="65"/>
      <c r="V101" s="65"/>
    </row>
    <row r="102" spans="1:22" ht="12.75">
      <c r="A102" s="58" t="s">
        <v>89</v>
      </c>
      <c r="B102" s="56"/>
      <c r="C102" s="56"/>
      <c r="D102" s="56"/>
      <c r="E102" s="56"/>
      <c r="F102" s="56"/>
      <c r="G102" s="56"/>
      <c r="H102" s="77"/>
      <c r="I102" s="13">
        <f>I103+I107</f>
        <v>42645</v>
      </c>
      <c r="J102" s="13"/>
      <c r="K102" s="13">
        <f>K103+K107</f>
        <v>78799</v>
      </c>
      <c r="L102" s="13">
        <f>L103+L107</f>
        <v>50291</v>
      </c>
      <c r="M102" s="13"/>
      <c r="N102" s="13">
        <f>N103+N107</f>
        <v>78890</v>
      </c>
      <c r="O102" s="13">
        <f>O103+O107</f>
        <v>46773</v>
      </c>
      <c r="P102" s="13"/>
      <c r="Q102" s="13">
        <f>Q103+Q107</f>
        <v>70969</v>
      </c>
      <c r="R102" s="13">
        <f t="shared" si="12"/>
        <v>93.00471257282615</v>
      </c>
      <c r="S102" s="13"/>
      <c r="T102" s="13">
        <f aca="true" t="shared" si="15" ref="T102:T104">Q102/N102*100</f>
        <v>89.95943719102549</v>
      </c>
      <c r="U102" s="65"/>
      <c r="V102" s="65"/>
    </row>
    <row r="103" spans="1:22" ht="12.75">
      <c r="A103" s="59"/>
      <c r="B103" s="55" t="s">
        <v>90</v>
      </c>
      <c r="C103" s="56"/>
      <c r="D103" s="56"/>
      <c r="E103" s="56"/>
      <c r="F103" s="56"/>
      <c r="G103" s="56"/>
      <c r="H103" s="77"/>
      <c r="I103" s="21">
        <f>SUM(I104:I106)</f>
        <v>34870</v>
      </c>
      <c r="J103" s="21"/>
      <c r="K103" s="21">
        <f>SUM(K104:K106)</f>
        <v>78175</v>
      </c>
      <c r="L103" s="21">
        <f>SUM(L104:L106)</f>
        <v>45456</v>
      </c>
      <c r="M103" s="21"/>
      <c r="N103" s="21">
        <f>SUM(N104:N106)</f>
        <v>77851</v>
      </c>
      <c r="O103" s="21">
        <f>SUM(O104:O106)</f>
        <v>43062</v>
      </c>
      <c r="P103" s="21"/>
      <c r="Q103" s="21">
        <f>SUM(Q104:Q106)</f>
        <v>70255</v>
      </c>
      <c r="R103" s="20">
        <f t="shared" si="12"/>
        <v>94.73336853220698</v>
      </c>
      <c r="S103" s="21"/>
      <c r="T103" s="20">
        <f t="shared" si="15"/>
        <v>90.2428998985241</v>
      </c>
      <c r="U103" s="65"/>
      <c r="V103" s="65"/>
    </row>
    <row r="104" spans="1:22" ht="12.75">
      <c r="A104" s="60"/>
      <c r="B104" s="25"/>
      <c r="C104" s="53" t="s">
        <v>91</v>
      </c>
      <c r="D104" s="56"/>
      <c r="E104" s="56"/>
      <c r="F104" s="56"/>
      <c r="G104" s="56"/>
      <c r="H104" s="77"/>
      <c r="I104" s="21">
        <v>34870</v>
      </c>
      <c r="J104" s="21"/>
      <c r="K104" s="21">
        <v>78175</v>
      </c>
      <c r="L104" s="21">
        <v>45456</v>
      </c>
      <c r="M104" s="21"/>
      <c r="N104" s="21">
        <v>77851</v>
      </c>
      <c r="O104" s="21">
        <v>43062</v>
      </c>
      <c r="P104" s="21"/>
      <c r="Q104" s="21">
        <v>70255</v>
      </c>
      <c r="R104" s="20">
        <f t="shared" si="12"/>
        <v>94.73336853220698</v>
      </c>
      <c r="S104" s="21"/>
      <c r="T104" s="20">
        <f t="shared" si="15"/>
        <v>90.2428998985241</v>
      </c>
      <c r="U104" s="65"/>
      <c r="V104" s="65"/>
    </row>
    <row r="105" spans="1:22" ht="12.75">
      <c r="A105" s="60"/>
      <c r="B105" s="27"/>
      <c r="C105" s="53" t="s">
        <v>92</v>
      </c>
      <c r="D105" s="56"/>
      <c r="E105" s="56"/>
      <c r="F105" s="56"/>
      <c r="G105" s="56"/>
      <c r="H105" s="77"/>
      <c r="I105" s="21"/>
      <c r="J105" s="21"/>
      <c r="K105" s="21"/>
      <c r="L105" s="21"/>
      <c r="M105" s="21"/>
      <c r="N105" s="21"/>
      <c r="O105" s="21"/>
      <c r="P105" s="21"/>
      <c r="Q105" s="21"/>
      <c r="R105" s="13"/>
      <c r="S105" s="21"/>
      <c r="T105" s="13"/>
      <c r="U105" s="65"/>
      <c r="V105" s="65"/>
    </row>
    <row r="106" spans="1:22" ht="12.75">
      <c r="A106" s="60"/>
      <c r="B106" s="31"/>
      <c r="C106" s="53" t="s">
        <v>93</v>
      </c>
      <c r="D106" s="56"/>
      <c r="E106" s="56"/>
      <c r="F106" s="56"/>
      <c r="G106" s="56"/>
      <c r="H106" s="77"/>
      <c r="I106" s="21"/>
      <c r="J106" s="21"/>
      <c r="K106" s="21"/>
      <c r="L106" s="21"/>
      <c r="M106" s="21"/>
      <c r="N106" s="21"/>
      <c r="O106" s="21"/>
      <c r="P106" s="21"/>
      <c r="Q106" s="21"/>
      <c r="R106" s="13"/>
      <c r="S106" s="21"/>
      <c r="T106" s="13"/>
      <c r="U106" s="65"/>
      <c r="V106" s="65"/>
    </row>
    <row r="107" spans="1:22" ht="12.75">
      <c r="A107" s="60"/>
      <c r="B107" s="55" t="s">
        <v>94</v>
      </c>
      <c r="C107" s="56"/>
      <c r="D107" s="56"/>
      <c r="E107" s="56"/>
      <c r="F107" s="56"/>
      <c r="G107" s="56"/>
      <c r="H107" s="77"/>
      <c r="I107" s="21">
        <f>SUM(I108:I110)</f>
        <v>7775</v>
      </c>
      <c r="J107" s="21"/>
      <c r="K107" s="21">
        <f>SUM(K108:K110)</f>
        <v>624</v>
      </c>
      <c r="L107" s="21">
        <f>SUM(L108:L110)</f>
        <v>4835</v>
      </c>
      <c r="M107" s="21"/>
      <c r="N107" s="21">
        <f>SUM(N108:N110)</f>
        <v>1039</v>
      </c>
      <c r="O107" s="21">
        <f>SUM(O108:O110)</f>
        <v>3711</v>
      </c>
      <c r="P107" s="21"/>
      <c r="Q107" s="21">
        <f>Q108+Q109+Q110</f>
        <v>714</v>
      </c>
      <c r="R107" s="20">
        <f aca="true" t="shared" si="16" ref="R107:R108">O107/L107*100</f>
        <v>76.75284384694933</v>
      </c>
      <c r="S107" s="21"/>
      <c r="T107" s="20">
        <f aca="true" t="shared" si="17" ref="T107:T108">Q107/N107*100</f>
        <v>68.7199230028874</v>
      </c>
      <c r="U107" s="65"/>
      <c r="V107" s="65"/>
    </row>
    <row r="108" spans="1:22" ht="12.75">
      <c r="A108" s="60"/>
      <c r="B108" s="61"/>
      <c r="C108" s="55" t="s">
        <v>91</v>
      </c>
      <c r="D108" s="56"/>
      <c r="E108" s="56"/>
      <c r="F108" s="56"/>
      <c r="G108" s="56"/>
      <c r="H108" s="77"/>
      <c r="I108" s="21">
        <v>7775</v>
      </c>
      <c r="J108" s="21"/>
      <c r="K108" s="21">
        <v>624</v>
      </c>
      <c r="L108" s="21">
        <v>4835</v>
      </c>
      <c r="M108" s="21"/>
      <c r="N108" s="21">
        <v>1039</v>
      </c>
      <c r="O108" s="21">
        <v>3711</v>
      </c>
      <c r="P108" s="21"/>
      <c r="Q108" s="21">
        <v>714</v>
      </c>
      <c r="R108" s="20">
        <f t="shared" si="16"/>
        <v>76.75284384694933</v>
      </c>
      <c r="S108" s="21"/>
      <c r="T108" s="20">
        <f t="shared" si="17"/>
        <v>68.7199230028874</v>
      </c>
      <c r="U108" s="65"/>
      <c r="V108" s="65"/>
    </row>
    <row r="109" spans="1:22" ht="12.75">
      <c r="A109" s="60"/>
      <c r="B109" s="4"/>
      <c r="C109" s="55" t="s">
        <v>92</v>
      </c>
      <c r="D109" s="56"/>
      <c r="E109" s="56"/>
      <c r="F109" s="56"/>
      <c r="G109" s="56"/>
      <c r="H109" s="77"/>
      <c r="I109" s="21"/>
      <c r="J109" s="21"/>
      <c r="K109" s="21"/>
      <c r="L109" s="21"/>
      <c r="M109" s="21"/>
      <c r="N109" s="21"/>
      <c r="O109" s="21"/>
      <c r="P109" s="21"/>
      <c r="Q109" s="21"/>
      <c r="R109" s="13"/>
      <c r="S109" s="21"/>
      <c r="T109" s="13"/>
      <c r="U109" s="65"/>
      <c r="V109" s="65"/>
    </row>
    <row r="110" spans="1:22" ht="12.75">
      <c r="A110" s="60"/>
      <c r="B110" s="4"/>
      <c r="C110" s="55" t="s">
        <v>93</v>
      </c>
      <c r="D110" s="56"/>
      <c r="E110" s="56"/>
      <c r="F110" s="56"/>
      <c r="G110" s="56"/>
      <c r="H110" s="77"/>
      <c r="I110" s="21"/>
      <c r="J110" s="21"/>
      <c r="K110" s="21"/>
      <c r="L110" s="21"/>
      <c r="M110" s="21"/>
      <c r="N110" s="21"/>
      <c r="O110" s="21"/>
      <c r="P110" s="21"/>
      <c r="Q110" s="21"/>
      <c r="R110" s="13"/>
      <c r="S110" s="21"/>
      <c r="T110" s="13"/>
      <c r="U110" s="65"/>
      <c r="V110" s="65"/>
    </row>
    <row r="111" spans="1:22" ht="12.75">
      <c r="A111" s="58" t="s">
        <v>95</v>
      </c>
      <c r="B111" s="56"/>
      <c r="C111" s="56"/>
      <c r="D111" s="56"/>
      <c r="E111" s="56"/>
      <c r="F111" s="56"/>
      <c r="G111" s="56"/>
      <c r="H111" s="77"/>
      <c r="I111" s="13">
        <f>I91+I97+I102</f>
        <v>567105</v>
      </c>
      <c r="J111" s="13">
        <f>J91+J97+J102</f>
        <v>55118</v>
      </c>
      <c r="K111" s="13">
        <f>K91+K97+K102</f>
        <v>78799</v>
      </c>
      <c r="L111" s="13">
        <f>L91+L97+L102</f>
        <v>640502</v>
      </c>
      <c r="M111" s="13">
        <f>M91+M97+M102</f>
        <v>70305</v>
      </c>
      <c r="N111" s="13">
        <f>N91+N97+N102</f>
        <v>78890</v>
      </c>
      <c r="O111" s="13">
        <f>O91+O97+O102</f>
        <v>499739</v>
      </c>
      <c r="P111" s="13">
        <f>P91+P97+P102</f>
        <v>63569</v>
      </c>
      <c r="Q111" s="13">
        <f>Q91+Q97+Q102</f>
        <v>70969</v>
      </c>
      <c r="R111" s="13">
        <f>O111/L111*100</f>
        <v>78.02301944412352</v>
      </c>
      <c r="S111" s="13">
        <f>P111/M111*100</f>
        <v>90.41888912595121</v>
      </c>
      <c r="T111" s="13">
        <f>Q111/N111*100</f>
        <v>89.95943719102549</v>
      </c>
      <c r="U111" s="65"/>
      <c r="V111" s="65"/>
    </row>
    <row r="113" spans="7:11" ht="12.75">
      <c r="G113" s="78" t="s">
        <v>108</v>
      </c>
      <c r="K113" s="65"/>
    </row>
    <row r="114" spans="1:7" ht="12.75">
      <c r="A114" s="55" t="s">
        <v>109</v>
      </c>
      <c r="B114" s="56"/>
      <c r="C114" s="56"/>
      <c r="D114" s="56"/>
      <c r="E114" s="56"/>
      <c r="F114" s="56"/>
      <c r="G114" s="66">
        <f>SUM(G115:G118)</f>
        <v>26</v>
      </c>
    </row>
    <row r="115" spans="1:7" ht="12.75">
      <c r="A115" s="17"/>
      <c r="B115" s="55" t="s">
        <v>110</v>
      </c>
      <c r="C115" s="55" t="s">
        <v>111</v>
      </c>
      <c r="D115" s="56"/>
      <c r="E115" s="56"/>
      <c r="F115" s="56"/>
      <c r="G115" s="66"/>
    </row>
    <row r="116" spans="1:7" ht="12.75">
      <c r="A116" s="17"/>
      <c r="B116" s="4"/>
      <c r="C116" s="55" t="s">
        <v>112</v>
      </c>
      <c r="D116" s="56"/>
      <c r="E116" s="56"/>
      <c r="F116" s="56"/>
      <c r="G116" s="66">
        <v>17</v>
      </c>
    </row>
    <row r="117" spans="1:7" ht="12.75">
      <c r="A117" s="17"/>
      <c r="B117" s="4"/>
      <c r="C117" s="55" t="s">
        <v>113</v>
      </c>
      <c r="D117" s="56"/>
      <c r="E117" s="56"/>
      <c r="F117" s="56"/>
      <c r="G117" s="66"/>
    </row>
    <row r="118" spans="1:7" ht="12.75">
      <c r="A118" s="79"/>
      <c r="B118" s="31"/>
      <c r="C118" s="55" t="s">
        <v>114</v>
      </c>
      <c r="D118" s="56"/>
      <c r="E118" s="56"/>
      <c r="F118" s="56"/>
      <c r="G118" s="66">
        <v>9</v>
      </c>
    </row>
  </sheetData>
  <sheetProtection selectLockedCells="1" selectUnlockedCells="1"/>
  <mergeCells count="90">
    <mergeCell ref="A3:T3"/>
    <mergeCell ref="A4:T4"/>
    <mergeCell ref="A5:T5"/>
    <mergeCell ref="A6:T6"/>
    <mergeCell ref="A9:H10"/>
    <mergeCell ref="I9:K9"/>
    <mergeCell ref="L9:N9"/>
    <mergeCell ref="O9:Q9"/>
    <mergeCell ref="R9:T9"/>
    <mergeCell ref="A11:H11"/>
    <mergeCell ref="B12:H12"/>
    <mergeCell ref="C13:H13"/>
    <mergeCell ref="C14:H14"/>
    <mergeCell ref="C15:H15"/>
    <mergeCell ref="C16:H16"/>
    <mergeCell ref="C17:H17"/>
    <mergeCell ref="C18:H18"/>
    <mergeCell ref="B19:H19"/>
    <mergeCell ref="C20:H20"/>
    <mergeCell ref="C21:H21"/>
    <mergeCell ref="C22:H22"/>
    <mergeCell ref="C23:H23"/>
    <mergeCell ref="C24:H24"/>
    <mergeCell ref="C25:H25"/>
    <mergeCell ref="B26:H26"/>
    <mergeCell ref="C27:H27"/>
    <mergeCell ref="C28:H28"/>
    <mergeCell ref="C29:H29"/>
    <mergeCell ref="C30:H30"/>
    <mergeCell ref="C31:H31"/>
    <mergeCell ref="C32:H32"/>
    <mergeCell ref="C33:H33"/>
    <mergeCell ref="C34:H34"/>
    <mergeCell ref="C35:H35"/>
    <mergeCell ref="C36:H36"/>
    <mergeCell ref="B37:H37"/>
    <mergeCell ref="C38:H38"/>
    <mergeCell ref="C39:H39"/>
    <mergeCell ref="C40:H40"/>
    <mergeCell ref="A41:H41"/>
    <mergeCell ref="A42:H42"/>
    <mergeCell ref="B43:H43"/>
    <mergeCell ref="C44:H44"/>
    <mergeCell ref="C45:H45"/>
    <mergeCell ref="C46:H46"/>
    <mergeCell ref="C47:H47"/>
    <mergeCell ref="C48:H48"/>
    <mergeCell ref="B49:H49"/>
    <mergeCell ref="C50:H50"/>
    <mergeCell ref="C51:H51"/>
    <mergeCell ref="C52:H52"/>
    <mergeCell ref="C53:H53"/>
    <mergeCell ref="C54:H54"/>
    <mergeCell ref="B55:H55"/>
    <mergeCell ref="C56:H56"/>
    <mergeCell ref="C57:H57"/>
    <mergeCell ref="C58:H58"/>
    <mergeCell ref="A59:H59"/>
    <mergeCell ref="A60:H60"/>
    <mergeCell ref="A61:H61"/>
    <mergeCell ref="A62:H62"/>
    <mergeCell ref="B63:H63"/>
    <mergeCell ref="B64:H64"/>
    <mergeCell ref="A65:H65"/>
    <mergeCell ref="A66:H66"/>
    <mergeCell ref="B67:H67"/>
    <mergeCell ref="C68:H68"/>
    <mergeCell ref="C69:H69"/>
    <mergeCell ref="C70:H70"/>
    <mergeCell ref="C71:H71"/>
    <mergeCell ref="C72:H72"/>
    <mergeCell ref="C73:H73"/>
    <mergeCell ref="C74:H74"/>
    <mergeCell ref="C75:H75"/>
    <mergeCell ref="B76:H76"/>
    <mergeCell ref="C77:H77"/>
    <mergeCell ref="C78:H78"/>
    <mergeCell ref="C79:H79"/>
    <mergeCell ref="C80:H80"/>
    <mergeCell ref="C81:H81"/>
    <mergeCell ref="C82:H82"/>
    <mergeCell ref="C83:H83"/>
    <mergeCell ref="C84:H84"/>
    <mergeCell ref="A85:H85"/>
    <mergeCell ref="A86:H86"/>
    <mergeCell ref="A89:H90"/>
    <mergeCell ref="I89:K89"/>
    <mergeCell ref="L89:N89"/>
    <mergeCell ref="O89:Q89"/>
    <mergeCell ref="R89:T89"/>
  </mergeCells>
  <printOptions/>
  <pageMargins left="0.5902777777777778" right="0.5902777777777778" top="0.39375" bottom="0.39375" header="0.5118055555555555" footer="0.5118055555555555"/>
  <pageSetup horizontalDpi="300" verticalDpi="300" orientation="landscape" paperSize="9" scale="66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A3" sqref="A3"/>
    </sheetView>
  </sheetViews>
  <sheetFormatPr defaultColWidth="9.140625" defaultRowHeight="12.75"/>
  <cols>
    <col min="2" max="2" width="62.00390625" style="0" customWidth="1"/>
    <col min="3" max="5" width="10.8515625" style="0" customWidth="1"/>
    <col min="6" max="6" width="58.140625" style="0" customWidth="1"/>
    <col min="7" max="9" width="11.8515625" style="0" customWidth="1"/>
  </cols>
  <sheetData>
    <row r="1" ht="12.75">
      <c r="I1" s="1" t="s">
        <v>120</v>
      </c>
    </row>
    <row r="3" spans="1:9" ht="12.75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9" ht="12.75">
      <c r="A4" s="82" t="s">
        <v>2</v>
      </c>
      <c r="B4" s="82"/>
      <c r="C4" s="82"/>
      <c r="D4" s="82"/>
      <c r="E4" s="82"/>
      <c r="F4" s="82"/>
      <c r="G4" s="82"/>
      <c r="H4" s="82"/>
      <c r="I4" s="82"/>
    </row>
    <row r="5" spans="1:9" ht="12.75">
      <c r="A5" s="82" t="s">
        <v>121</v>
      </c>
      <c r="B5" s="82"/>
      <c r="C5" s="82"/>
      <c r="D5" s="82"/>
      <c r="E5" s="82"/>
      <c r="F5" s="82"/>
      <c r="G5" s="82"/>
      <c r="H5" s="82"/>
      <c r="I5" s="82"/>
    </row>
    <row r="6" spans="1:9" ht="12.75">
      <c r="A6" s="82" t="s">
        <v>122</v>
      </c>
      <c r="B6" s="82"/>
      <c r="C6" s="82"/>
      <c r="D6" s="82"/>
      <c r="E6" s="82"/>
      <c r="F6" s="82"/>
      <c r="G6" s="82"/>
      <c r="H6" s="82"/>
      <c r="I6" s="82"/>
    </row>
    <row r="7" spans="1:9" ht="12.75">
      <c r="A7" s="83"/>
      <c r="B7" s="84"/>
      <c r="C7" s="85"/>
      <c r="D7" s="85"/>
      <c r="E7" s="85"/>
      <c r="F7" s="85"/>
      <c r="G7" s="85"/>
      <c r="H7" s="85"/>
      <c r="I7" s="85"/>
    </row>
    <row r="8" spans="1:9" ht="13.5">
      <c r="A8" s="83"/>
      <c r="B8" s="86"/>
      <c r="C8" s="83"/>
      <c r="D8" s="83"/>
      <c r="E8" s="83"/>
      <c r="F8" s="83"/>
      <c r="G8" s="87"/>
      <c r="H8" s="87"/>
      <c r="I8" s="87" t="s">
        <v>11</v>
      </c>
    </row>
    <row r="9" spans="1:9" ht="13.5" customHeight="1">
      <c r="A9" s="88" t="s">
        <v>123</v>
      </c>
      <c r="B9" s="89" t="s">
        <v>124</v>
      </c>
      <c r="C9" s="89"/>
      <c r="D9" s="89"/>
      <c r="E9" s="89"/>
      <c r="F9" s="88" t="s">
        <v>125</v>
      </c>
      <c r="G9" s="88"/>
      <c r="H9" s="88"/>
      <c r="I9" s="88"/>
    </row>
    <row r="10" spans="1:9" ht="39">
      <c r="A10" s="88"/>
      <c r="B10" s="89" t="s">
        <v>12</v>
      </c>
      <c r="C10" s="90" t="s">
        <v>13</v>
      </c>
      <c r="D10" s="91" t="s">
        <v>14</v>
      </c>
      <c r="E10" s="91" t="s">
        <v>15</v>
      </c>
      <c r="F10" s="92" t="s">
        <v>12</v>
      </c>
      <c r="G10" s="90" t="s">
        <v>13</v>
      </c>
      <c r="H10" s="91" t="s">
        <v>14</v>
      </c>
      <c r="I10" s="93" t="s">
        <v>15</v>
      </c>
    </row>
    <row r="11" spans="1:9" ht="13.5">
      <c r="A11" s="88" t="s">
        <v>126</v>
      </c>
      <c r="B11" s="89" t="s">
        <v>127</v>
      </c>
      <c r="C11" s="90" t="s">
        <v>128</v>
      </c>
      <c r="D11" s="91" t="s">
        <v>129</v>
      </c>
      <c r="E11" s="91" t="s">
        <v>130</v>
      </c>
      <c r="F11" s="89" t="s">
        <v>131</v>
      </c>
      <c r="G11" s="94" t="s">
        <v>132</v>
      </c>
      <c r="H11" s="90" t="s">
        <v>133</v>
      </c>
      <c r="I11" s="95" t="s">
        <v>134</v>
      </c>
    </row>
    <row r="12" spans="1:9" ht="12.75">
      <c r="A12" s="96" t="s">
        <v>126</v>
      </c>
      <c r="B12" s="97" t="s">
        <v>135</v>
      </c>
      <c r="C12" s="98">
        <f>'2. bevételek ei. szerint'!I10</f>
        <v>177054</v>
      </c>
      <c r="D12" s="98">
        <f>'2. bevételek ei. szerint'!J10</f>
        <v>208815</v>
      </c>
      <c r="E12" s="98">
        <f>'2. bevételek ei. szerint'!K10</f>
        <v>206192</v>
      </c>
      <c r="F12" s="97" t="s">
        <v>79</v>
      </c>
      <c r="G12" s="99">
        <f>'3. kiadások ei. szerint'!G10</f>
        <v>129840</v>
      </c>
      <c r="H12" s="100">
        <f>'3. kiadások ei. szerint'!H10</f>
        <v>135883</v>
      </c>
      <c r="I12" s="101">
        <f>'3. kiadások ei. szerint'!I10</f>
        <v>129595</v>
      </c>
    </row>
    <row r="13" spans="1:9" ht="12.75">
      <c r="A13" s="102" t="s">
        <v>127</v>
      </c>
      <c r="B13" s="103" t="s">
        <v>136</v>
      </c>
      <c r="C13" s="104">
        <f>'2. bevételek ei. szerint'!I17</f>
        <v>203800</v>
      </c>
      <c r="D13" s="104">
        <f>'2. bevételek ei. szerint'!J17</f>
        <v>203800</v>
      </c>
      <c r="E13" s="104">
        <f>'2. bevételek ei. szerint'!K17</f>
        <v>228999</v>
      </c>
      <c r="F13" s="103" t="s">
        <v>137</v>
      </c>
      <c r="G13" s="99">
        <f>'3. kiadások ei. szerint'!G11</f>
        <v>34626</v>
      </c>
      <c r="H13" s="98">
        <f>'3. kiadások ei. szerint'!H11</f>
        <v>33638</v>
      </c>
      <c r="I13" s="105">
        <f>'3. kiadások ei. szerint'!I11</f>
        <v>32095</v>
      </c>
    </row>
    <row r="14" spans="1:9" ht="12.75">
      <c r="A14" s="102" t="s">
        <v>128</v>
      </c>
      <c r="B14" s="103" t="s">
        <v>138</v>
      </c>
      <c r="C14" s="104">
        <f>'2. bevételek ei. szerint'!I24</f>
        <v>104456</v>
      </c>
      <c r="D14" s="104">
        <f>'2. bevételek ei. szerint'!J24</f>
        <v>104742</v>
      </c>
      <c r="E14" s="104">
        <f>'2. bevételek ei. szerint'!K24</f>
        <v>76224</v>
      </c>
      <c r="F14" s="103" t="s">
        <v>81</v>
      </c>
      <c r="G14" s="99">
        <f>'3. kiadások ei. szerint'!G12</f>
        <v>204017</v>
      </c>
      <c r="H14" s="98">
        <f>'3. kiadások ei. szerint'!H12</f>
        <v>206866</v>
      </c>
      <c r="I14" s="105">
        <f>'3. kiadások ei. szerint'!I12</f>
        <v>180627</v>
      </c>
    </row>
    <row r="15" spans="1:9" ht="12.75">
      <c r="A15" s="102" t="s">
        <v>129</v>
      </c>
      <c r="B15" s="106" t="s">
        <v>139</v>
      </c>
      <c r="C15" s="104">
        <f>'2. bevételek ei. szerint'!I35</f>
        <v>0</v>
      </c>
      <c r="D15" s="104">
        <f>'2. bevételek ei. szerint'!J35</f>
        <v>950</v>
      </c>
      <c r="E15" s="104">
        <f>'2. bevételek ei. szerint'!K35</f>
        <v>1030</v>
      </c>
      <c r="F15" s="103" t="s">
        <v>82</v>
      </c>
      <c r="G15" s="99">
        <f>'3. kiadások ei. szerint'!G13</f>
        <v>15116</v>
      </c>
      <c r="H15" s="98">
        <f>'3. kiadások ei. szerint'!H13</f>
        <v>17517</v>
      </c>
      <c r="I15" s="105">
        <f>'3. kiadások ei. szerint'!I13</f>
        <v>14301</v>
      </c>
    </row>
    <row r="16" spans="1:9" ht="13.5">
      <c r="A16" s="102" t="s">
        <v>130</v>
      </c>
      <c r="B16" s="103"/>
      <c r="C16" s="104"/>
      <c r="D16" s="107"/>
      <c r="E16" s="107"/>
      <c r="F16" s="103" t="s">
        <v>140</v>
      </c>
      <c r="G16" s="99">
        <f>'3. kiadások ei. szerint'!G14</f>
        <v>77574</v>
      </c>
      <c r="H16" s="98">
        <f>'3. kiadások ei. szerint'!H14</f>
        <v>99385</v>
      </c>
      <c r="I16" s="108">
        <f>'3. kiadások ei. szerint'!I14</f>
        <v>83329</v>
      </c>
    </row>
    <row r="17" spans="1:9" ht="13.5">
      <c r="A17" s="88" t="s">
        <v>131</v>
      </c>
      <c r="B17" s="109" t="s">
        <v>141</v>
      </c>
      <c r="C17" s="110">
        <f>SUM(C12:C16)</f>
        <v>485310</v>
      </c>
      <c r="D17" s="110">
        <f>SUM(D12:D16)</f>
        <v>518307</v>
      </c>
      <c r="E17" s="110">
        <f>SUM(E12:E16)</f>
        <v>512445</v>
      </c>
      <c r="F17" s="111" t="s">
        <v>142</v>
      </c>
      <c r="G17" s="112">
        <f>SUM(G12:G16)</f>
        <v>461173</v>
      </c>
      <c r="H17" s="110">
        <f>SUM(H12:H16)</f>
        <v>493289</v>
      </c>
      <c r="I17" s="113">
        <f>SUM(I12:I16)</f>
        <v>439947</v>
      </c>
    </row>
    <row r="18" spans="1:9" ht="12.75">
      <c r="A18" s="114" t="s">
        <v>132</v>
      </c>
      <c r="B18" s="115" t="s">
        <v>66</v>
      </c>
      <c r="C18" s="116"/>
      <c r="D18" s="117"/>
      <c r="E18" s="117"/>
      <c r="F18" s="103" t="s">
        <v>143</v>
      </c>
      <c r="G18" s="118"/>
      <c r="H18" s="116"/>
      <c r="I18" s="119"/>
    </row>
    <row r="19" spans="1:9" ht="12.75">
      <c r="A19" s="102" t="s">
        <v>133</v>
      </c>
      <c r="B19" s="103" t="s">
        <v>67</v>
      </c>
      <c r="C19" s="120"/>
      <c r="D19" s="121"/>
      <c r="E19" s="121"/>
      <c r="F19" s="103" t="s">
        <v>144</v>
      </c>
      <c r="G19" s="122"/>
      <c r="H19" s="120">
        <v>11297</v>
      </c>
      <c r="I19" s="123">
        <v>11297</v>
      </c>
    </row>
    <row r="20" spans="1:9" ht="12.75">
      <c r="A20" s="102" t="s">
        <v>134</v>
      </c>
      <c r="B20" s="103" t="s">
        <v>145</v>
      </c>
      <c r="C20" s="120">
        <f>'2. bevételek ei. szerint'!I61</f>
        <v>126067</v>
      </c>
      <c r="D20" s="120">
        <f>'2. bevételek ei. szerint'!J61</f>
        <v>132246</v>
      </c>
      <c r="E20" s="120">
        <f>'2. bevételek ei. szerint'!K61</f>
        <v>132246</v>
      </c>
      <c r="F20" s="103" t="s">
        <v>146</v>
      </c>
      <c r="G20" s="122"/>
      <c r="H20" s="120"/>
      <c r="I20" s="123"/>
    </row>
    <row r="21" spans="1:9" ht="12.75">
      <c r="A21" s="102" t="s">
        <v>147</v>
      </c>
      <c r="B21" s="103" t="s">
        <v>68</v>
      </c>
      <c r="C21" s="120"/>
      <c r="D21" s="121">
        <f>'2. bevételek ei. szerint'!J68</f>
        <v>5946</v>
      </c>
      <c r="E21" s="121">
        <f>'2. bevételek ei. szerint'!K68</f>
        <v>5946</v>
      </c>
      <c r="F21" s="103" t="s">
        <v>148</v>
      </c>
      <c r="G21" s="122"/>
      <c r="H21" s="120"/>
      <c r="I21" s="123"/>
    </row>
    <row r="22" spans="1:9" ht="12.75">
      <c r="A22" s="102" t="s">
        <v>149</v>
      </c>
      <c r="B22" s="103" t="s">
        <v>69</v>
      </c>
      <c r="C22" s="120"/>
      <c r="D22" s="117"/>
      <c r="E22" s="117"/>
      <c r="F22" s="115" t="s">
        <v>150</v>
      </c>
      <c r="G22" s="122"/>
      <c r="H22" s="120"/>
      <c r="I22" s="123"/>
    </row>
    <row r="23" spans="1:9" ht="12.75">
      <c r="A23" s="102" t="s">
        <v>151</v>
      </c>
      <c r="B23" s="103" t="s">
        <v>70</v>
      </c>
      <c r="C23" s="120"/>
      <c r="D23" s="121"/>
      <c r="E23" s="121"/>
      <c r="F23" s="103" t="s">
        <v>152</v>
      </c>
      <c r="G23" s="122"/>
      <c r="H23" s="120"/>
      <c r="I23" s="123"/>
    </row>
    <row r="24" spans="1:9" ht="12.75">
      <c r="A24" s="102" t="s">
        <v>153</v>
      </c>
      <c r="B24" s="115" t="s">
        <v>71</v>
      </c>
      <c r="C24" s="116"/>
      <c r="D24" s="117"/>
      <c r="E24" s="117"/>
      <c r="F24" s="97" t="s">
        <v>154</v>
      </c>
      <c r="G24" s="118"/>
      <c r="H24" s="120"/>
      <c r="I24" s="123"/>
    </row>
    <row r="25" spans="1:9" ht="12.75">
      <c r="A25" s="102" t="s">
        <v>155</v>
      </c>
      <c r="B25" s="103" t="s">
        <v>72</v>
      </c>
      <c r="C25" s="120"/>
      <c r="D25" s="121"/>
      <c r="E25" s="121"/>
      <c r="F25" s="103" t="s">
        <v>92</v>
      </c>
      <c r="G25" s="122"/>
      <c r="H25" s="120"/>
      <c r="I25" s="123"/>
    </row>
    <row r="26" spans="1:9" ht="13.5">
      <c r="A26" s="102" t="s">
        <v>156</v>
      </c>
      <c r="B26" s="97" t="s">
        <v>73</v>
      </c>
      <c r="C26" s="124"/>
      <c r="D26" s="125"/>
      <c r="E26" s="125"/>
      <c r="F26" s="97" t="s">
        <v>93</v>
      </c>
      <c r="G26" s="126"/>
      <c r="H26" s="116"/>
      <c r="I26" s="119"/>
    </row>
    <row r="27" spans="1:9" ht="13.5">
      <c r="A27" s="88" t="s">
        <v>157</v>
      </c>
      <c r="B27" s="109" t="s">
        <v>158</v>
      </c>
      <c r="C27" s="110">
        <f>SUM(C18:C26)</f>
        <v>126067</v>
      </c>
      <c r="D27" s="110">
        <f>SUM(D18:D26)</f>
        <v>138192</v>
      </c>
      <c r="E27" s="127">
        <f>SUM(E18:E26)</f>
        <v>138192</v>
      </c>
      <c r="F27" s="109" t="s">
        <v>159</v>
      </c>
      <c r="G27" s="112"/>
      <c r="H27" s="110">
        <f>SUM(H18:H26)</f>
        <v>11297</v>
      </c>
      <c r="I27" s="113">
        <f>SUM(I18:I26)</f>
        <v>11297</v>
      </c>
    </row>
    <row r="28" spans="1:9" ht="13.5">
      <c r="A28" s="88" t="s">
        <v>160</v>
      </c>
      <c r="B28" s="128" t="s">
        <v>161</v>
      </c>
      <c r="C28" s="110">
        <f>C17+C27</f>
        <v>611377</v>
      </c>
      <c r="D28" s="110">
        <f>D17+D27</f>
        <v>656499</v>
      </c>
      <c r="E28" s="110">
        <f>E17+E27</f>
        <v>650637</v>
      </c>
      <c r="F28" s="128" t="s">
        <v>162</v>
      </c>
      <c r="G28" s="112">
        <f>G17+G27</f>
        <v>461173</v>
      </c>
      <c r="H28" s="110">
        <f>H17+H27</f>
        <v>504586</v>
      </c>
      <c r="I28" s="113">
        <f>I17+I27</f>
        <v>451244</v>
      </c>
    </row>
    <row r="29" spans="1:9" ht="13.5">
      <c r="A29" s="88" t="s">
        <v>163</v>
      </c>
      <c r="B29" s="128" t="s">
        <v>164</v>
      </c>
      <c r="C29" s="129"/>
      <c r="D29" s="130"/>
      <c r="E29" s="130"/>
      <c r="F29" s="128" t="s">
        <v>165</v>
      </c>
      <c r="G29" s="131">
        <f>C28-G28</f>
        <v>150204</v>
      </c>
      <c r="H29" s="129">
        <f>D28-H28</f>
        <v>151913</v>
      </c>
      <c r="I29" s="132">
        <f>E28-I28</f>
        <v>199393</v>
      </c>
    </row>
  </sheetData>
  <sheetProtection selectLockedCells="1" selectUnlockedCells="1"/>
  <mergeCells count="7">
    <mergeCell ref="A3:I3"/>
    <mergeCell ref="A4:I4"/>
    <mergeCell ref="A5:I5"/>
    <mergeCell ref="A6:I6"/>
    <mergeCell ref="A9:A10"/>
    <mergeCell ref="B9:E9"/>
    <mergeCell ref="F9:I9"/>
  </mergeCells>
  <printOptions/>
  <pageMargins left="0.7875" right="0.7875" top="0.5902777777777778" bottom="0.5902777777777778" header="0.5118055555555555" footer="0.5118055555555555"/>
  <pageSetup horizontalDpi="300" verticalDpi="3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/>
  <cp:lastPrinted>2015-04-15T13:46:42Z</cp:lastPrinted>
  <dcterms:created xsi:type="dcterms:W3CDTF">2006-01-17T11:47:21Z</dcterms:created>
  <dcterms:modified xsi:type="dcterms:W3CDTF">2015-04-24T12:38:13Z</dcterms:modified>
  <cp:category/>
  <cp:version/>
  <cp:contentType/>
  <cp:contentStatus/>
  <cp:revision>1</cp:revision>
</cp:coreProperties>
</file>