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555" windowWidth="20415" windowHeight="8895"/>
  </bookViews>
  <sheets>
    <sheet name="2.1.sz.mell 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4" i="1"/>
  <c r="E4" s="1"/>
  <c r="C18"/>
  <c r="E31" s="1"/>
  <c r="E18"/>
  <c r="C19"/>
  <c r="C24"/>
  <c r="C29"/>
  <c r="E29"/>
  <c r="C30"/>
  <c r="E30"/>
  <c r="C31"/>
  <c r="C32"/>
  <c r="E32" l="1"/>
</calcChain>
</file>

<file path=xl/sharedStrings.xml><?xml version="1.0" encoding="utf-8"?>
<sst xmlns="http://schemas.openxmlformats.org/spreadsheetml/2006/main" count="82" uniqueCount="81">
  <si>
    <t>Tárgyévi  többlet:</t>
  </si>
  <si>
    <t>Tárgyévi  hiány:</t>
  </si>
  <si>
    <t>27.</t>
  </si>
  <si>
    <t>Költségvetési többlet:</t>
  </si>
  <si>
    <t>Költségvetési hiány:</t>
  </si>
  <si>
    <t>26.</t>
  </si>
  <si>
    <t>KIADÁSOK ÖSSZESEN (13.+24.)</t>
  </si>
  <si>
    <t>BEVÉTEL ÖSSZESEN (13.+24.)</t>
  </si>
  <si>
    <t>25.</t>
  </si>
  <si>
    <t>Működési célú finanszírozási kiadások összesen (14.+...+23.)</t>
  </si>
  <si>
    <t>Működési célú finanszírozási bevételek összesen (14.+19.+22.+23.)</t>
  </si>
  <si>
    <t>24.</t>
  </si>
  <si>
    <t xml:space="preserve">Egyéb </t>
  </si>
  <si>
    <t>Adóssághoz nem kapcsolódó származékos ügyletek bevételei</t>
  </si>
  <si>
    <t>23.</t>
  </si>
  <si>
    <t>Váltókiadások</t>
  </si>
  <si>
    <t>Váltóbevételek</t>
  </si>
  <si>
    <t>22.</t>
  </si>
  <si>
    <t>Adóssághoz nem kapcsolódó származékos ügyletek</t>
  </si>
  <si>
    <t xml:space="preserve">   Értékpapírok bevételei</t>
  </si>
  <si>
    <t>21.</t>
  </si>
  <si>
    <t>Pénzeszközök lekötött betétként elhelyezése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</si>
  <si>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</si>
  <si>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</si>
  <si>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</si>
  <si>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</si>
  <si>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</si>
  <si>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</si>
  <si>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 xml:space="preserve">   Egyéb belső finanszírozási bevételek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</si>
  <si>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</si>
  <si>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</si>
  <si>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</si>
  <si>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</si>
  <si>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</si>
  <si>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</si>
  <si>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</si>
  <si>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</si>
  <si>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</si>
  <si>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</si>
  <si>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</si>
  <si>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</si>
  <si>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</si>
  <si>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</si>
  <si>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</si>
  <si>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</si>
  <si>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</si>
  <si>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11.</t>
  </si>
  <si>
    <t>10.</t>
  </si>
  <si>
    <t>9.</t>
  </si>
  <si>
    <t>8.</t>
  </si>
  <si>
    <t>6.-ból EU-s támogatás (közvetlen)</t>
  </si>
  <si>
    <t>7.</t>
  </si>
  <si>
    <t>Tartalékok</t>
  </si>
  <si>
    <t>Működési célú átvett pénzeszközök</t>
  </si>
  <si>
    <t>6.</t>
  </si>
  <si>
    <t>Egyéb működési célú kiadások</t>
  </si>
  <si>
    <t>Működési bevételek</t>
  </si>
  <si>
    <t>5.</t>
  </si>
  <si>
    <t>Ellátottak pénzbeli juttatásai</t>
  </si>
  <si>
    <t>Közhatalmi bevételek</t>
  </si>
  <si>
    <t>4.</t>
  </si>
  <si>
    <t xml:space="preserve">Dologi kiadások </t>
  </si>
  <si>
    <t>2.-ból EU-s támogatás</t>
  </si>
  <si>
    <t>3.</t>
  </si>
  <si>
    <t>Munkaadókat terhelő járulékok és szociális hozzájárulási adó</t>
  </si>
  <si>
    <t>Működési célú támogatások államháztartáson belülről</t>
  </si>
  <si>
    <t>2.</t>
  </si>
  <si>
    <t>Személyi juttatások</t>
  </si>
  <si>
    <t>Önkormányzatok működési támogatásai</t>
  </si>
  <si>
    <t>1.</t>
  </si>
  <si>
    <t>E</t>
  </si>
  <si>
    <t>D</t>
  </si>
  <si>
    <t>C</t>
  </si>
  <si>
    <t>B</t>
  </si>
  <si>
    <t>A</t>
  </si>
  <si>
    <t>Megnevezés</t>
  </si>
  <si>
    <t>Kiadások</t>
  </si>
  <si>
    <t>Bevételek</t>
  </si>
  <si>
    <t>Sor-
szám</t>
  </si>
  <si>
    <t xml:space="preserve"> Ezer forintban !</t>
  </si>
  <si>
    <t>I. Működési célú bevételek és kiadások mérlege
(Önkormányzati szinten)</t>
  </si>
</sst>
</file>

<file path=xl/styles.xml><?xml version="1.0" encoding="utf-8"?>
<styleSheet xmlns="http://schemas.openxmlformats.org/spreadsheetml/2006/main">
  <numFmts count="1"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</xf>
    <xf numFmtId="164" fontId="5" fillId="0" borderId="3" xfId="0" applyNumberFormat="1" applyFont="1" applyFill="1" applyBorder="1" applyAlignment="1" applyProtection="1">
      <alignment horizontal="left" vertical="center" wrapText="1" indent="1"/>
    </xf>
    <xf numFmtId="164" fontId="5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10" xfId="0" applyNumberForma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1" fillId="0" borderId="14" xfId="0" applyNumberFormat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left" vertical="center" wrapText="1" indent="1"/>
    </xf>
    <xf numFmtId="164" fontId="1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11" fillId="0" borderId="5" xfId="0" applyNumberFormat="1" applyFont="1" applyFill="1" applyBorder="1" applyAlignment="1" applyProtection="1">
      <alignment horizontal="center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</xf>
    <xf numFmtId="164" fontId="12" fillId="0" borderId="24" xfId="0" applyNumberFormat="1" applyFont="1" applyFill="1" applyBorder="1" applyAlignment="1" applyProtection="1">
      <alignment horizontal="center" vertical="center" wrapText="1"/>
    </xf>
    <xf numFmtId="164" fontId="11" fillId="0" borderId="5" xfId="0" applyNumberFormat="1" applyFont="1" applyFill="1" applyBorder="1" applyAlignment="1" applyProtection="1">
      <alignment horizontal="centerContinuous" vertical="center" wrapText="1"/>
    </xf>
    <xf numFmtId="164" fontId="11" fillId="0" borderId="3" xfId="0" applyNumberFormat="1" applyFont="1" applyFill="1" applyBorder="1" applyAlignment="1" applyProtection="1">
      <alignment horizontal="centerContinuous" vertical="center" wrapText="1"/>
    </xf>
    <xf numFmtId="164" fontId="11" fillId="0" borderId="6" xfId="0" applyNumberFormat="1" applyFont="1" applyFill="1" applyBorder="1" applyAlignment="1" applyProtection="1">
      <alignment horizontal="centerContinuous" vertical="center" wrapText="1"/>
    </xf>
    <xf numFmtId="164" fontId="12" fillId="0" borderId="25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centerContinuous" vertical="center"/>
    </xf>
    <xf numFmtId="164" fontId="14" fillId="0" borderId="0" xfId="0" applyNumberFormat="1" applyFont="1" applyFill="1" applyAlignment="1" applyProtection="1">
      <alignment horizontal="centerContinuous" vertical="center" wrapText="1"/>
    </xf>
  </cellXfs>
  <cellStyles count="10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hetmál kút" xfId="7"/>
    <cellStyle name="Hiperhivatkozás" xfId="8"/>
    <cellStyle name="Már látott hiperhivatkozás" xfId="9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mage\Dokumentumok1\&#214;nkorm&#225;nyzati%20k&#246;lts&#233;gvet&#233;s\K&#246;lts&#233;gvet&#233;s-2015\Rendelet%20m&#243;dos&#237;t&#225;sai\2015.04.13\MINTA-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2015. évi előirányzat BEVÉTELEK</v>
          </cell>
        </row>
      </sheetData>
      <sheetData sheetId="1">
        <row r="3">
          <cell r="C3" t="str">
            <v>2015. évi előirányzat</v>
          </cell>
        </row>
      </sheetData>
      <sheetData sheetId="2"/>
      <sheetData sheetId="3"/>
      <sheetData sheetId="4"/>
      <sheetData sheetId="5">
        <row r="4">
          <cell r="C4" t="str">
            <v>2015. évi előirányzat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1">
    <tabColor rgb="FF92D050"/>
  </sheetPr>
  <dimension ref="A1:F33"/>
  <sheetViews>
    <sheetView tabSelected="1" zoomScaleNormal="115" zoomScaleSheetLayoutView="100" workbookViewId="0">
      <selection activeCell="F90" sqref="F90"/>
    </sheetView>
  </sheetViews>
  <sheetFormatPr defaultRowHeight="12.75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>
      <c r="B1" s="57" t="s">
        <v>80</v>
      </c>
      <c r="C1" s="56"/>
      <c r="D1" s="56"/>
      <c r="E1" s="56"/>
      <c r="F1" s="4"/>
    </row>
    <row r="2" spans="1:6" ht="14.25" thickBot="1">
      <c r="E2" s="55" t="s">
        <v>79</v>
      </c>
      <c r="F2" s="4"/>
    </row>
    <row r="3" spans="1:6" ht="18" customHeight="1" thickBot="1">
      <c r="A3" s="54" t="s">
        <v>78</v>
      </c>
      <c r="B3" s="52" t="s">
        <v>77</v>
      </c>
      <c r="C3" s="53"/>
      <c r="D3" s="52" t="s">
        <v>76</v>
      </c>
      <c r="E3" s="51"/>
      <c r="F3" s="4"/>
    </row>
    <row r="4" spans="1:6" s="46" customFormat="1" ht="35.25" customHeight="1" thickBot="1">
      <c r="A4" s="50"/>
      <c r="B4" s="48" t="s">
        <v>75</v>
      </c>
      <c r="C4" s="49" t="str">
        <f>+'[1]1.1.sz.mell.'!C3</f>
        <v>2015. évi előirányzat</v>
      </c>
      <c r="D4" s="48" t="s">
        <v>75</v>
      </c>
      <c r="E4" s="47" t="str">
        <f>+C4</f>
        <v>2015. évi előirányzat</v>
      </c>
      <c r="F4" s="4"/>
    </row>
    <row r="5" spans="1:6" s="41" customFormat="1" ht="12" customHeight="1" thickBot="1">
      <c r="A5" s="45" t="s">
        <v>74</v>
      </c>
      <c r="B5" s="43" t="s">
        <v>73</v>
      </c>
      <c r="C5" s="44" t="s">
        <v>72</v>
      </c>
      <c r="D5" s="43" t="s">
        <v>71</v>
      </c>
      <c r="E5" s="42" t="s">
        <v>70</v>
      </c>
      <c r="F5" s="4"/>
    </row>
    <row r="6" spans="1:6" ht="12.95" customHeight="1">
      <c r="A6" s="40" t="s">
        <v>69</v>
      </c>
      <c r="B6" s="22" t="s">
        <v>68</v>
      </c>
      <c r="C6" s="39">
        <v>1004185</v>
      </c>
      <c r="D6" s="22" t="s">
        <v>67</v>
      </c>
      <c r="E6" s="38">
        <v>1021942</v>
      </c>
      <c r="F6" s="4"/>
    </row>
    <row r="7" spans="1:6" ht="12.95" customHeight="1">
      <c r="A7" s="20" t="s">
        <v>66</v>
      </c>
      <c r="B7" s="17" t="s">
        <v>65</v>
      </c>
      <c r="C7" s="36">
        <v>594747</v>
      </c>
      <c r="D7" s="17" t="s">
        <v>64</v>
      </c>
      <c r="E7" s="34">
        <v>237375</v>
      </c>
      <c r="F7" s="4"/>
    </row>
    <row r="8" spans="1:6" ht="12.95" customHeight="1">
      <c r="A8" s="20" t="s">
        <v>63</v>
      </c>
      <c r="B8" s="17" t="s">
        <v>62</v>
      </c>
      <c r="C8" s="36">
        <v>48331</v>
      </c>
      <c r="D8" s="17" t="s">
        <v>61</v>
      </c>
      <c r="E8" s="34">
        <v>838888</v>
      </c>
      <c r="F8" s="4"/>
    </row>
    <row r="9" spans="1:6" ht="12.95" customHeight="1">
      <c r="A9" s="20" t="s">
        <v>60</v>
      </c>
      <c r="B9" s="17" t="s">
        <v>59</v>
      </c>
      <c r="C9" s="18">
        <v>294863</v>
      </c>
      <c r="D9" s="17" t="s">
        <v>58</v>
      </c>
      <c r="E9" s="16">
        <v>137787</v>
      </c>
      <c r="F9" s="4"/>
    </row>
    <row r="10" spans="1:6" ht="12.95" customHeight="1">
      <c r="A10" s="20" t="s">
        <v>57</v>
      </c>
      <c r="B10" s="37" t="s">
        <v>56</v>
      </c>
      <c r="C10" s="36">
        <v>434459</v>
      </c>
      <c r="D10" s="17" t="s">
        <v>55</v>
      </c>
      <c r="E10" s="34">
        <v>164759</v>
      </c>
      <c r="F10" s="4"/>
    </row>
    <row r="11" spans="1:6" ht="12.95" customHeight="1">
      <c r="A11" s="20" t="s">
        <v>54</v>
      </c>
      <c r="B11" s="17" t="s">
        <v>53</v>
      </c>
      <c r="C11" s="35">
        <v>13910</v>
      </c>
      <c r="D11" s="17" t="s">
        <v>52</v>
      </c>
      <c r="E11" s="34">
        <v>52577</v>
      </c>
      <c r="F11" s="4"/>
    </row>
    <row r="12" spans="1:6" ht="12.95" customHeight="1">
      <c r="A12" s="20" t="s">
        <v>51</v>
      </c>
      <c r="B12" s="17" t="s">
        <v>50</v>
      </c>
      <c r="C12" s="31"/>
      <c r="D12" s="27"/>
      <c r="E12" s="30"/>
      <c r="F12" s="4"/>
    </row>
    <row r="13" spans="1:6" ht="12.95" customHeight="1">
      <c r="A13" s="20" t="s">
        <v>49</v>
      </c>
      <c r="B13" s="27"/>
      <c r="C13" s="31"/>
      <c r="D13" s="27"/>
      <c r="E13" s="30"/>
      <c r="F13" s="4"/>
    </row>
    <row r="14" spans="1:6" ht="12.95" customHeight="1">
      <c r="A14" s="20" t="s">
        <v>48</v>
      </c>
      <c r="B14" s="33"/>
      <c r="C14" s="32"/>
      <c r="D14" s="27"/>
      <c r="E14" s="30"/>
      <c r="F14" s="4"/>
    </row>
    <row r="15" spans="1:6" ht="12.95" customHeight="1">
      <c r="A15" s="20" t="s">
        <v>47</v>
      </c>
      <c r="B15" s="27"/>
      <c r="C15" s="31"/>
      <c r="D15" s="27"/>
      <c r="E15" s="30"/>
      <c r="F15" s="4"/>
    </row>
    <row r="16" spans="1:6" ht="12.95" customHeight="1">
      <c r="A16" s="20" t="s">
        <v>46</v>
      </c>
      <c r="B16" s="27"/>
      <c r="C16" s="31"/>
      <c r="D16" s="27"/>
      <c r="E16" s="30"/>
      <c r="F16" s="4"/>
    </row>
    <row r="17" spans="1:6" ht="12.95" customHeight="1" thickBot="1">
      <c r="A17" s="20" t="s">
        <v>45</v>
      </c>
      <c r="B17" s="29"/>
      <c r="C17" s="28"/>
      <c r="D17" s="27"/>
      <c r="E17" s="26"/>
      <c r="F17" s="4"/>
    </row>
    <row r="18" spans="1:6" ht="15.95" customHeight="1" thickBot="1">
      <c r="A18" s="7" t="s">
        <v>44</v>
      </c>
      <c r="B18" s="9" t="s">
        <v>43</v>
      </c>
      <c r="C18" s="10">
        <f>SUM(C6:C17)-C8</f>
        <v>2342164</v>
      </c>
      <c r="D18" s="9" t="s">
        <v>42</v>
      </c>
      <c r="E18" s="8">
        <f>SUM(E6:E17)</f>
        <v>2453328</v>
      </c>
      <c r="F18" s="4"/>
    </row>
    <row r="19" spans="1:6" ht="12.95" customHeight="1">
      <c r="A19" s="23" t="s">
        <v>41</v>
      </c>
      <c r="B19" s="14" t="s">
        <v>40</v>
      </c>
      <c r="C19" s="25">
        <f>+C20+C21+C22+C23</f>
        <v>185218</v>
      </c>
      <c r="D19" s="19" t="s">
        <v>39</v>
      </c>
      <c r="E19" s="11"/>
      <c r="F19" s="4"/>
    </row>
    <row r="20" spans="1:6" ht="12.95" customHeight="1">
      <c r="A20" s="21" t="s">
        <v>38</v>
      </c>
      <c r="B20" s="19" t="s">
        <v>37</v>
      </c>
      <c r="C20" s="18">
        <v>185218</v>
      </c>
      <c r="D20" s="19" t="s">
        <v>36</v>
      </c>
      <c r="E20" s="16"/>
      <c r="F20" s="4"/>
    </row>
    <row r="21" spans="1:6" ht="12.95" customHeight="1">
      <c r="A21" s="21" t="s">
        <v>35</v>
      </c>
      <c r="B21" s="19" t="s">
        <v>34</v>
      </c>
      <c r="C21" s="18"/>
      <c r="D21" s="19" t="s">
        <v>33</v>
      </c>
      <c r="E21" s="16">
        <v>100000</v>
      </c>
      <c r="F21" s="4"/>
    </row>
    <row r="22" spans="1:6" ht="12.95" customHeight="1">
      <c r="A22" s="21" t="s">
        <v>32</v>
      </c>
      <c r="B22" s="19" t="s">
        <v>31</v>
      </c>
      <c r="C22" s="18"/>
      <c r="D22" s="19" t="s">
        <v>30</v>
      </c>
      <c r="E22" s="16"/>
      <c r="F22" s="4"/>
    </row>
    <row r="23" spans="1:6" ht="12.95" customHeight="1">
      <c r="A23" s="21" t="s">
        <v>29</v>
      </c>
      <c r="B23" s="19" t="s">
        <v>28</v>
      </c>
      <c r="C23" s="18"/>
      <c r="D23" s="14" t="s">
        <v>27</v>
      </c>
      <c r="E23" s="16"/>
      <c r="F23" s="4"/>
    </row>
    <row r="24" spans="1:6" ht="12.95" customHeight="1">
      <c r="A24" s="21" t="s">
        <v>26</v>
      </c>
      <c r="B24" s="19" t="s">
        <v>25</v>
      </c>
      <c r="C24" s="24">
        <f>+C25+C26</f>
        <v>100000</v>
      </c>
      <c r="D24" s="19" t="s">
        <v>24</v>
      </c>
      <c r="E24" s="16"/>
      <c r="F24" s="4"/>
    </row>
    <row r="25" spans="1:6" ht="12.95" customHeight="1">
      <c r="A25" s="23" t="s">
        <v>23</v>
      </c>
      <c r="B25" s="14" t="s">
        <v>22</v>
      </c>
      <c r="C25" s="13">
        <v>100000</v>
      </c>
      <c r="D25" s="22" t="s">
        <v>21</v>
      </c>
      <c r="E25" s="11"/>
      <c r="F25" s="4"/>
    </row>
    <row r="26" spans="1:6" ht="12.95" customHeight="1">
      <c r="A26" s="21" t="s">
        <v>20</v>
      </c>
      <c r="B26" s="19" t="s">
        <v>19</v>
      </c>
      <c r="C26" s="18"/>
      <c r="D26" s="17" t="s">
        <v>18</v>
      </c>
      <c r="E26" s="16"/>
      <c r="F26" s="4"/>
    </row>
    <row r="27" spans="1:6" ht="12.95" customHeight="1">
      <c r="A27" s="20" t="s">
        <v>17</v>
      </c>
      <c r="B27" s="19" t="s">
        <v>16</v>
      </c>
      <c r="C27" s="18"/>
      <c r="D27" s="17" t="s">
        <v>15</v>
      </c>
      <c r="E27" s="16"/>
      <c r="F27" s="4"/>
    </row>
    <row r="28" spans="1:6" ht="12.95" customHeight="1" thickBot="1">
      <c r="A28" s="15" t="s">
        <v>14</v>
      </c>
      <c r="B28" s="14" t="s">
        <v>13</v>
      </c>
      <c r="C28" s="13"/>
      <c r="D28" s="12" t="s">
        <v>12</v>
      </c>
      <c r="E28" s="11">
        <v>27420</v>
      </c>
      <c r="F28" s="4"/>
    </row>
    <row r="29" spans="1:6" ht="15.95" customHeight="1" thickBot="1">
      <c r="A29" s="7" t="s">
        <v>11</v>
      </c>
      <c r="B29" s="9" t="s">
        <v>10</v>
      </c>
      <c r="C29" s="10">
        <f>+C19+C24+C27+C28</f>
        <v>285218</v>
      </c>
      <c r="D29" s="9" t="s">
        <v>9</v>
      </c>
      <c r="E29" s="8">
        <f>SUM(E19:E28)</f>
        <v>127420</v>
      </c>
      <c r="F29" s="4"/>
    </row>
    <row r="30" spans="1:6" ht="13.5" thickBot="1">
      <c r="A30" s="7" t="s">
        <v>8</v>
      </c>
      <c r="B30" s="6" t="s">
        <v>7</v>
      </c>
      <c r="C30" s="5">
        <f>+C18+C29</f>
        <v>2627382</v>
      </c>
      <c r="D30" s="6" t="s">
        <v>6</v>
      </c>
      <c r="E30" s="5">
        <f>+E18+E29</f>
        <v>2580748</v>
      </c>
      <c r="F30" s="4"/>
    </row>
    <row r="31" spans="1:6" ht="13.5" thickBot="1">
      <c r="A31" s="7" t="s">
        <v>5</v>
      </c>
      <c r="B31" s="6" t="s">
        <v>4</v>
      </c>
      <c r="C31" s="5">
        <f>IF(C18-E18&lt;0,E18-C18,"-")</f>
        <v>111164</v>
      </c>
      <c r="D31" s="6" t="s">
        <v>3</v>
      </c>
      <c r="E31" s="5" t="str">
        <f>IF(C18-E18&gt;0,C18-E18,"-")</f>
        <v>-</v>
      </c>
      <c r="F31" s="4"/>
    </row>
    <row r="32" spans="1:6" ht="13.5" thickBot="1">
      <c r="A32" s="7" t="s">
        <v>2</v>
      </c>
      <c r="B32" s="6" t="s">
        <v>1</v>
      </c>
      <c r="C32" s="5" t="str">
        <f>IF(C18+C29-E30&lt;0,E30-(C18+C29),"-")</f>
        <v>-</v>
      </c>
      <c r="D32" s="6" t="s">
        <v>0</v>
      </c>
      <c r="E32" s="5">
        <f>IF(C18+C29-E30&gt;0,C18+C29-E30,"-")</f>
        <v>46634</v>
      </c>
      <c r="F32" s="4"/>
    </row>
    <row r="33" spans="2:4" ht="18.75">
      <c r="B33" s="3"/>
      <c r="C33" s="3"/>
      <c r="D33" s="3"/>
    </row>
  </sheetData>
  <mergeCells count="3">
    <mergeCell ref="A3:A4"/>
    <mergeCell ref="F1:F32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5. melléklet a 22/2015.(VI.29.)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2.1.sz.mell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2015-06-29T12:31:35Z</dcterms:created>
  <dcterms:modified xsi:type="dcterms:W3CDTF">2015-06-29T12:32:13Z</dcterms:modified>
</cp:coreProperties>
</file>