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<sst xmlns="http://schemas.openxmlformats.org/spreadsheetml/2006/main" count="89" uniqueCount="72">
  <si>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</si>
  <si>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</si>
  <si>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</si>
  <si>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</si>
  <si>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</si>
  <si>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</si>
  <si>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</si>
  <si>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</si>
  <si>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</si>
  <si>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</si>
  <si>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</si>
  <si>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</si>
  <si>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</si>
  <si>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</si>
  <si>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</si>
  <si>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</si>
  <si>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</si>
  <si>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</si>
  <si>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</si>
  <si>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</si>
  <si>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</si>
  <si>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</si>
  <si>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</si>
  <si>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</si>
  <si>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</si>
  <si>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</si>
  <si>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</si>
  <si>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</si>
  <si>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</si>
  <si>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</si>
  <si>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</si>
  <si>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</si>
  <si>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</si>
  <si>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</si>
  <si>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</si>
  <si>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</si>
  <si>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</si>
  <si>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</si>
  <si>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</si>
  <si>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</si>
  <si>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</si>
  <si>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</si>
  <si>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</si>
  <si>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</si>
  <si>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</si>
  <si>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</si>
  <si>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</si>
  <si>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</si>
  <si>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</si>
  <si>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</si>
  <si>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</si>
  <si>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</si>
  <si>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</si>
  <si>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</si>
  <si>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</si>
  <si>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</si>
  <si>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</si>
  <si>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</si>
  <si>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</si>
  <si>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</si>
  <si>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</si>
  <si>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</si>
  <si>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</si>
  <si>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</si>
  <si>
    <t>2015.09.29 Módosítás</t>
  </si>
  <si>
    <t>Módosított előirányzat</t>
  </si>
  <si>
    <t>1. sz melléklet</t>
  </si>
  <si>
    <t>Módosítás 2015.12.31</t>
  </si>
  <si>
    <t xml:space="preserve">   Államháztartáson belüli megelőlegezések</t>
  </si>
  <si>
    <t>Államháztartáson belüli megelőlegezések visszafizetése</t>
  </si>
  <si>
    <t>Kötelezettségvállalással terhelt tartalékok</t>
  </si>
  <si>
    <t>Teljesítés 2015.12.31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</si>
</sst>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vertical="center" wrapText="1"/>
      <protection/>
    </xf>
    <xf numFmtId="164" fontId="0" fillId="0" borderId="12" xfId="0" applyNumberFormat="1" applyFill="1" applyBorder="1" applyAlignment="1" applyProtection="1">
      <alignment vertical="center" wrapTex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tabSelected="1" zoomScale="115" zoomScaleNormal="115" zoomScaleSheetLayoutView="100" workbookViewId="0" topLeftCell="F2">
      <selection activeCell="G26" sqref="G26"/>
    </sheetView>
  </sheetViews>
  <sheetFormatPr defaultColWidth="9.00390625" defaultRowHeight="12.75"/>
  <cols>
    <col min="1" max="1" width="6.875" style="1" customWidth="1"/>
    <col min="2" max="2" width="55.125" style="4" customWidth="1"/>
    <col min="3" max="8" width="16.375" style="1" customWidth="1"/>
    <col min="9" max="9" width="55.125" style="1" customWidth="1"/>
    <col min="10" max="10" width="16.375" style="1" customWidth="1"/>
    <col min="11" max="11" width="12.875" style="1" customWidth="1"/>
    <col min="12" max="15" width="12.125" style="1" customWidth="1"/>
    <col min="16" max="16384" width="9.375" style="1" customWidth="1"/>
  </cols>
  <sheetData>
    <row r="1" spans="2:15" ht="39.75" customHeight="1">
      <c r="B1" s="2" t="s">
        <v>62</v>
      </c>
      <c r="C1" s="3"/>
      <c r="D1" s="3"/>
      <c r="E1" s="3"/>
      <c r="F1" s="3"/>
      <c r="G1" s="3"/>
      <c r="H1" s="3"/>
      <c r="I1" s="3"/>
      <c r="J1" s="3"/>
      <c r="N1" s="1" t="s">
        <v>66</v>
      </c>
      <c r="O1" s="1" t="s">
        <v>66</v>
      </c>
    </row>
    <row r="2" spans="10:15" ht="14.25" thickBot="1">
      <c r="J2" s="5"/>
      <c r="O2" s="5" t="s">
        <v>0</v>
      </c>
    </row>
    <row r="3" spans="1:15" ht="13.5" thickBot="1">
      <c r="A3" s="60" t="s">
        <v>1</v>
      </c>
      <c r="B3" s="11" t="s">
        <v>2</v>
      </c>
      <c r="C3" s="12"/>
      <c r="D3" s="44"/>
      <c r="E3" s="44"/>
      <c r="F3" s="44"/>
      <c r="G3" s="44"/>
      <c r="H3" s="44"/>
      <c r="I3" s="11" t="s">
        <v>3</v>
      </c>
      <c r="J3" s="13"/>
      <c r="K3" s="42"/>
      <c r="L3" s="43"/>
      <c r="M3" s="43"/>
      <c r="N3" s="43"/>
      <c r="O3" s="43"/>
    </row>
    <row r="4" spans="1:15" s="6" customFormat="1" ht="26.25" thickBot="1">
      <c r="A4" s="61"/>
      <c r="B4" s="14" t="s">
        <v>4</v>
      </c>
      <c r="C4" s="15" t="s">
        <v>63</v>
      </c>
      <c r="D4" s="16" t="s">
        <v>64</v>
      </c>
      <c r="E4" s="16" t="s">
        <v>65</v>
      </c>
      <c r="F4" s="16" t="s">
        <v>67</v>
      </c>
      <c r="G4" s="16" t="s">
        <v>65</v>
      </c>
      <c r="H4" s="16" t="s">
        <v>71</v>
      </c>
      <c r="I4" s="14" t="s">
        <v>4</v>
      </c>
      <c r="J4" s="16" t="s">
        <v>63</v>
      </c>
      <c r="K4" s="16" t="s">
        <v>64</v>
      </c>
      <c r="L4" s="16" t="s">
        <v>65</v>
      </c>
      <c r="M4" s="16" t="s">
        <v>67</v>
      </c>
      <c r="N4" s="16" t="s">
        <v>65</v>
      </c>
      <c r="O4" s="16" t="s">
        <v>71</v>
      </c>
    </row>
    <row r="5" spans="1:15" s="7" customFormat="1" ht="13.5" thickBot="1">
      <c r="A5" s="17">
        <v>1</v>
      </c>
      <c r="B5" s="14">
        <v>2</v>
      </c>
      <c r="C5" s="15" t="s">
        <v>5</v>
      </c>
      <c r="D5" s="45"/>
      <c r="E5" s="45"/>
      <c r="F5" s="45"/>
      <c r="G5" s="45"/>
      <c r="H5" s="45"/>
      <c r="I5" s="14" t="s">
        <v>6</v>
      </c>
      <c r="J5" s="16" t="s">
        <v>7</v>
      </c>
      <c r="K5" s="16" t="s">
        <v>7</v>
      </c>
      <c r="L5" s="16" t="s">
        <v>7</v>
      </c>
      <c r="M5" s="16" t="s">
        <v>7</v>
      </c>
      <c r="N5" s="16" t="s">
        <v>7</v>
      </c>
      <c r="O5" s="16" t="s">
        <v>7</v>
      </c>
    </row>
    <row r="6" spans="1:15" ht="12.75">
      <c r="A6" s="18" t="s">
        <v>8</v>
      </c>
      <c r="B6" s="19" t="s">
        <v>9</v>
      </c>
      <c r="C6" s="20">
        <v>16007</v>
      </c>
      <c r="D6" s="46">
        <v>560</v>
      </c>
      <c r="E6" s="46">
        <f>+C6+D6</f>
        <v>16567</v>
      </c>
      <c r="F6" s="46">
        <v>1089</v>
      </c>
      <c r="G6" s="46">
        <v>17656</v>
      </c>
      <c r="H6" s="46">
        <f>+E6+F6</f>
        <v>17656</v>
      </c>
      <c r="I6" s="19" t="s">
        <v>10</v>
      </c>
      <c r="J6" s="21">
        <v>23954</v>
      </c>
      <c r="K6" s="21">
        <v>4457</v>
      </c>
      <c r="L6" s="21">
        <f>+J6+K6</f>
        <v>28411</v>
      </c>
      <c r="M6" s="21">
        <v>-10373</v>
      </c>
      <c r="N6" s="21">
        <f>+L6+M6</f>
        <v>18038</v>
      </c>
      <c r="O6" s="21">
        <v>18038</v>
      </c>
    </row>
    <row r="7" spans="1:15" ht="25.5">
      <c r="A7" s="22" t="s">
        <v>11</v>
      </c>
      <c r="B7" s="23" t="s">
        <v>12</v>
      </c>
      <c r="C7" s="24">
        <v>21481</v>
      </c>
      <c r="D7" s="47">
        <v>5115</v>
      </c>
      <c r="E7" s="46">
        <f>+C7+D7</f>
        <v>26596</v>
      </c>
      <c r="F7" s="46">
        <v>-10402</v>
      </c>
      <c r="G7" s="46">
        <v>16194</v>
      </c>
      <c r="H7" s="46">
        <f aca="true" t="shared" si="0" ref="H7:H14">+E7+F7</f>
        <v>16194</v>
      </c>
      <c r="I7" s="23" t="s">
        <v>13</v>
      </c>
      <c r="J7" s="25">
        <v>4228</v>
      </c>
      <c r="K7" s="25">
        <v>658</v>
      </c>
      <c r="L7" s="21">
        <f>+J7+K7</f>
        <v>4886</v>
      </c>
      <c r="M7" s="21">
        <v>-814</v>
      </c>
      <c r="N7" s="21">
        <f>+L7+M7</f>
        <v>4072</v>
      </c>
      <c r="O7" s="21">
        <v>4072</v>
      </c>
    </row>
    <row r="8" spans="1:15" ht="12.75">
      <c r="A8" s="22" t="s">
        <v>5</v>
      </c>
      <c r="B8" s="23" t="s">
        <v>14</v>
      </c>
      <c r="C8" s="24"/>
      <c r="D8" s="47"/>
      <c r="E8" s="46">
        <f aca="true" t="shared" si="1" ref="E8:E14">+C8+D8</f>
        <v>0</v>
      </c>
      <c r="F8" s="46"/>
      <c r="G8" s="46"/>
      <c r="H8" s="46">
        <f t="shared" si="0"/>
        <v>0</v>
      </c>
      <c r="I8" s="23" t="s">
        <v>15</v>
      </c>
      <c r="J8" s="25">
        <v>22939</v>
      </c>
      <c r="K8" s="25"/>
      <c r="L8" s="21">
        <f>+J8+K8</f>
        <v>22939</v>
      </c>
      <c r="M8" s="21">
        <v>-528</v>
      </c>
      <c r="N8" s="21">
        <f>+L8+M8</f>
        <v>22411</v>
      </c>
      <c r="O8" s="21">
        <v>22411</v>
      </c>
    </row>
    <row r="9" spans="1:15" ht="12.75">
      <c r="A9" s="22" t="s">
        <v>6</v>
      </c>
      <c r="B9" s="23" t="s">
        <v>16</v>
      </c>
      <c r="C9" s="24">
        <v>9957</v>
      </c>
      <c r="D9" s="47"/>
      <c r="E9" s="46">
        <f t="shared" si="1"/>
        <v>9957</v>
      </c>
      <c r="F9" s="46">
        <v>2981</v>
      </c>
      <c r="G9" s="46">
        <v>12938</v>
      </c>
      <c r="H9" s="46">
        <f t="shared" si="0"/>
        <v>12938</v>
      </c>
      <c r="I9" s="23" t="s">
        <v>17</v>
      </c>
      <c r="J9" s="25">
        <v>4028</v>
      </c>
      <c r="K9" s="25">
        <v>560</v>
      </c>
      <c r="L9" s="21">
        <f>+J9+K9</f>
        <v>4588</v>
      </c>
      <c r="M9" s="21">
        <v>-36</v>
      </c>
      <c r="N9" s="21">
        <f>+L9+M9</f>
        <v>4552</v>
      </c>
      <c r="O9" s="21">
        <v>4552</v>
      </c>
    </row>
    <row r="10" spans="1:15" ht="12.75">
      <c r="A10" s="22" t="s">
        <v>7</v>
      </c>
      <c r="B10" s="26" t="s">
        <v>18</v>
      </c>
      <c r="C10" s="24"/>
      <c r="D10" s="47"/>
      <c r="E10" s="46">
        <f t="shared" si="1"/>
        <v>0</v>
      </c>
      <c r="F10" s="46"/>
      <c r="G10" s="46"/>
      <c r="H10" s="46">
        <f t="shared" si="0"/>
        <v>0</v>
      </c>
      <c r="I10" s="23" t="s">
        <v>19</v>
      </c>
      <c r="J10" s="25">
        <v>4651</v>
      </c>
      <c r="K10" s="25"/>
      <c r="L10" s="21">
        <f>+J10+K10</f>
        <v>4651</v>
      </c>
      <c r="M10" s="21">
        <v>-374</v>
      </c>
      <c r="N10" s="21">
        <f>+L10+M10</f>
        <v>4277</v>
      </c>
      <c r="O10" s="21">
        <v>4277</v>
      </c>
    </row>
    <row r="11" spans="1:15" ht="12.75">
      <c r="A11" s="22" t="s">
        <v>20</v>
      </c>
      <c r="B11" s="23" t="s">
        <v>21</v>
      </c>
      <c r="C11" s="24"/>
      <c r="D11" s="24"/>
      <c r="E11" s="24">
        <f t="shared" si="1"/>
        <v>0</v>
      </c>
      <c r="F11" s="24"/>
      <c r="G11" s="63"/>
      <c r="H11" s="25">
        <f t="shared" si="0"/>
        <v>0</v>
      </c>
      <c r="I11" s="58" t="s">
        <v>70</v>
      </c>
      <c r="J11" s="25"/>
      <c r="K11" s="25"/>
      <c r="L11" s="25"/>
      <c r="M11" s="25">
        <v>46042</v>
      </c>
      <c r="N11" s="25">
        <v>46042</v>
      </c>
      <c r="O11" s="25">
        <v>46042</v>
      </c>
    </row>
    <row r="12" spans="1:15" ht="12.75">
      <c r="A12" s="22" t="s">
        <v>22</v>
      </c>
      <c r="B12" s="23" t="s">
        <v>23</v>
      </c>
      <c r="C12" s="24">
        <v>3137</v>
      </c>
      <c r="D12" s="47"/>
      <c r="E12" s="46">
        <f t="shared" si="1"/>
        <v>3137</v>
      </c>
      <c r="F12" s="46">
        <v>175</v>
      </c>
      <c r="G12" s="46">
        <v>3312</v>
      </c>
      <c r="H12" s="46">
        <f t="shared" si="0"/>
        <v>3312</v>
      </c>
      <c r="I12" s="27"/>
      <c r="J12" s="25"/>
      <c r="K12" s="25"/>
      <c r="L12" s="25"/>
      <c r="M12" s="25"/>
      <c r="N12" s="25"/>
      <c r="O12" s="25"/>
    </row>
    <row r="13" spans="1:15" ht="12.75">
      <c r="A13" s="22" t="s">
        <v>24</v>
      </c>
      <c r="B13" s="27"/>
      <c r="C13" s="24"/>
      <c r="D13" s="47"/>
      <c r="E13" s="46">
        <f t="shared" si="1"/>
        <v>0</v>
      </c>
      <c r="F13" s="46"/>
      <c r="G13" s="46"/>
      <c r="H13" s="46">
        <f t="shared" si="0"/>
        <v>0</v>
      </c>
      <c r="I13" s="27"/>
      <c r="J13" s="25"/>
      <c r="K13" s="25"/>
      <c r="L13" s="25"/>
      <c r="M13" s="25"/>
      <c r="N13" s="25"/>
      <c r="O13" s="25"/>
    </row>
    <row r="14" spans="1:15" ht="13.5" thickBot="1">
      <c r="A14" s="22" t="s">
        <v>25</v>
      </c>
      <c r="B14" s="28"/>
      <c r="C14" s="29"/>
      <c r="D14" s="48"/>
      <c r="E14" s="46">
        <f t="shared" si="1"/>
        <v>0</v>
      </c>
      <c r="F14" s="51"/>
      <c r="G14" s="51"/>
      <c r="H14" s="46">
        <f t="shared" si="0"/>
        <v>0</v>
      </c>
      <c r="I14" s="27"/>
      <c r="J14" s="30"/>
      <c r="K14" s="30"/>
      <c r="L14" s="30"/>
      <c r="M14" s="30"/>
      <c r="N14" s="30"/>
      <c r="O14" s="30"/>
    </row>
    <row r="15" spans="1:15" ht="26.25" thickBot="1">
      <c r="A15" s="8" t="s">
        <v>26</v>
      </c>
      <c r="B15" s="9" t="s">
        <v>27</v>
      </c>
      <c r="C15" s="31">
        <f>+C6+C7+C8+C9+C10+C11+C12</f>
        <v>50582</v>
      </c>
      <c r="D15" s="49">
        <f>SUM(D6:D14)</f>
        <v>5675</v>
      </c>
      <c r="E15" s="49">
        <f>SUM(E6:E14)</f>
        <v>56257</v>
      </c>
      <c r="F15" s="49">
        <f>+F6+F7+F8+F9+F10+F11+F12+F13</f>
        <v>-6157</v>
      </c>
      <c r="G15" s="49">
        <v>50100</v>
      </c>
      <c r="H15" s="49">
        <f>+H6+H7+H8+H9+H10+H11+H12</f>
        <v>50100</v>
      </c>
      <c r="I15" s="9" t="s">
        <v>28</v>
      </c>
      <c r="J15" s="32">
        <f>+J6+J7+J8+J9+J10</f>
        <v>59800</v>
      </c>
      <c r="K15" s="32">
        <f>+K6+K7+K8+K9+K10</f>
        <v>5675</v>
      </c>
      <c r="L15" s="32">
        <f>+L6+L7+L8+L9+L10</f>
        <v>65475</v>
      </c>
      <c r="M15" s="32">
        <f>SUM(M6:M14)</f>
        <v>33917</v>
      </c>
      <c r="N15" s="32">
        <f>SUM(N6:N14)</f>
        <v>99392</v>
      </c>
      <c r="O15" s="32">
        <f>SUM(O6:O14)</f>
        <v>99392</v>
      </c>
    </row>
    <row r="16" spans="1:15" ht="12.75">
      <c r="A16" s="40" t="s">
        <v>29</v>
      </c>
      <c r="B16" s="39" t="s">
        <v>30</v>
      </c>
      <c r="C16" s="35">
        <v>4077</v>
      </c>
      <c r="D16" s="50"/>
      <c r="E16" s="50">
        <f>+C16+D16</f>
        <v>4077</v>
      </c>
      <c r="F16" s="50">
        <f>+F17+F18+F19+F20</f>
        <v>-266</v>
      </c>
      <c r="G16" s="64">
        <v>3811</v>
      </c>
      <c r="H16" s="55">
        <f>+E16+F16</f>
        <v>3811</v>
      </c>
      <c r="I16" s="23" t="s">
        <v>31</v>
      </c>
      <c r="J16" s="36"/>
      <c r="K16" s="36"/>
      <c r="L16" s="36"/>
      <c r="M16" s="36"/>
      <c r="N16" s="36"/>
      <c r="O16" s="36"/>
    </row>
    <row r="17" spans="1:15" ht="12.75">
      <c r="A17" s="22" t="s">
        <v>32</v>
      </c>
      <c r="B17" s="23" t="s">
        <v>33</v>
      </c>
      <c r="C17" s="24">
        <v>4077</v>
      </c>
      <c r="D17" s="47"/>
      <c r="E17" s="47">
        <v>4077</v>
      </c>
      <c r="F17" s="47">
        <v>-1046</v>
      </c>
      <c r="G17" s="65">
        <v>3031</v>
      </c>
      <c r="H17" s="56">
        <f aca="true" t="shared" si="2" ref="H17:H23">+E17+F17</f>
        <v>3031</v>
      </c>
      <c r="I17" s="23" t="s">
        <v>34</v>
      </c>
      <c r="J17" s="25"/>
      <c r="K17" s="25"/>
      <c r="L17" s="25"/>
      <c r="M17" s="25"/>
      <c r="N17" s="25"/>
      <c r="O17" s="25"/>
    </row>
    <row r="18" spans="1:15" ht="12.75">
      <c r="A18" s="22" t="s">
        <v>35</v>
      </c>
      <c r="B18" s="23" t="s">
        <v>36</v>
      </c>
      <c r="C18" s="24"/>
      <c r="D18" s="47"/>
      <c r="E18" s="47"/>
      <c r="F18" s="47"/>
      <c r="G18" s="65"/>
      <c r="H18" s="56">
        <f t="shared" si="2"/>
        <v>0</v>
      </c>
      <c r="I18" s="23" t="s">
        <v>37</v>
      </c>
      <c r="J18" s="25"/>
      <c r="K18" s="25"/>
      <c r="L18" s="25"/>
      <c r="M18" s="25"/>
      <c r="N18" s="25"/>
      <c r="O18" s="25"/>
    </row>
    <row r="19" spans="1:15" ht="12.75">
      <c r="A19" s="22" t="s">
        <v>38</v>
      </c>
      <c r="B19" s="23" t="s">
        <v>39</v>
      </c>
      <c r="C19" s="24"/>
      <c r="D19" s="47"/>
      <c r="E19" s="47"/>
      <c r="F19" s="47"/>
      <c r="G19" s="65"/>
      <c r="H19" s="56">
        <f t="shared" si="2"/>
        <v>0</v>
      </c>
      <c r="I19" s="23" t="s">
        <v>40</v>
      </c>
      <c r="J19" s="25"/>
      <c r="K19" s="25"/>
      <c r="L19" s="25"/>
      <c r="M19" s="25"/>
      <c r="N19" s="25"/>
      <c r="O19" s="25"/>
    </row>
    <row r="20" spans="1:15" ht="12.75">
      <c r="A20" s="22" t="s">
        <v>41</v>
      </c>
      <c r="B20" s="58" t="s">
        <v>68</v>
      </c>
      <c r="C20" s="24"/>
      <c r="D20" s="51"/>
      <c r="E20" s="51"/>
      <c r="F20" s="51">
        <v>780</v>
      </c>
      <c r="G20" s="66">
        <v>780</v>
      </c>
      <c r="H20" s="56">
        <v>780</v>
      </c>
      <c r="I20" s="34" t="s">
        <v>42</v>
      </c>
      <c r="J20" s="25"/>
      <c r="K20" s="25"/>
      <c r="L20" s="25"/>
      <c r="M20" s="25"/>
      <c r="N20" s="25"/>
      <c r="O20" s="25"/>
    </row>
    <row r="21" spans="1:15" ht="12.75">
      <c r="A21" s="22" t="s">
        <v>43</v>
      </c>
      <c r="B21" s="41" t="s">
        <v>44</v>
      </c>
      <c r="C21" s="37">
        <v>1369</v>
      </c>
      <c r="D21" s="52"/>
      <c r="E21" s="52">
        <v>1369</v>
      </c>
      <c r="F21" s="52">
        <v>651</v>
      </c>
      <c r="G21" s="67">
        <v>2020</v>
      </c>
      <c r="H21" s="56">
        <f t="shared" si="2"/>
        <v>2020</v>
      </c>
      <c r="I21" s="23" t="s">
        <v>45</v>
      </c>
      <c r="J21" s="25"/>
      <c r="K21" s="25"/>
      <c r="L21" s="25"/>
      <c r="M21" s="25"/>
      <c r="N21" s="25"/>
      <c r="O21" s="25"/>
    </row>
    <row r="22" spans="1:15" ht="12.75">
      <c r="A22" s="33" t="s">
        <v>46</v>
      </c>
      <c r="B22" s="34" t="s">
        <v>47</v>
      </c>
      <c r="C22" s="38"/>
      <c r="D22" s="51"/>
      <c r="E22" s="51"/>
      <c r="F22" s="51"/>
      <c r="G22" s="66"/>
      <c r="H22" s="56">
        <f t="shared" si="2"/>
        <v>0</v>
      </c>
      <c r="I22" s="59" t="s">
        <v>69</v>
      </c>
      <c r="J22" s="36"/>
      <c r="K22" s="36"/>
      <c r="L22" s="36"/>
      <c r="M22" s="36">
        <v>637</v>
      </c>
      <c r="N22" s="36">
        <v>637</v>
      </c>
      <c r="O22" s="36">
        <v>637</v>
      </c>
    </row>
    <row r="23" spans="1:15" ht="13.5" thickBot="1">
      <c r="A23" s="22" t="s">
        <v>48</v>
      </c>
      <c r="B23" s="23" t="s">
        <v>49</v>
      </c>
      <c r="C23" s="24">
        <v>1369</v>
      </c>
      <c r="D23" s="47"/>
      <c r="E23" s="47">
        <v>1369</v>
      </c>
      <c r="F23" s="47">
        <v>651</v>
      </c>
      <c r="G23" s="68">
        <v>651</v>
      </c>
      <c r="H23" s="57">
        <f t="shared" si="2"/>
        <v>2020</v>
      </c>
      <c r="I23" s="27"/>
      <c r="J23" s="25"/>
      <c r="K23" s="25"/>
      <c r="L23" s="25"/>
      <c r="M23" s="25"/>
      <c r="N23" s="25"/>
      <c r="O23" s="25"/>
    </row>
    <row r="24" spans="1:15" ht="26.25" thickBot="1">
      <c r="A24" s="8" t="s">
        <v>50</v>
      </c>
      <c r="B24" s="9" t="s">
        <v>51</v>
      </c>
      <c r="C24" s="31">
        <f>+C16+C21</f>
        <v>5446</v>
      </c>
      <c r="D24" s="49"/>
      <c r="E24" s="49">
        <f>++E21</f>
        <v>1369</v>
      </c>
      <c r="F24" s="49">
        <f>+F16+F21</f>
        <v>385</v>
      </c>
      <c r="G24" s="49">
        <v>5831</v>
      </c>
      <c r="H24" s="49">
        <f>+H16+H21</f>
        <v>5831</v>
      </c>
      <c r="I24" s="9" t="s">
        <v>52</v>
      </c>
      <c r="J24" s="32">
        <f>+J16+J17+J18+J19+J20+J21+J22</f>
        <v>0</v>
      </c>
      <c r="K24" s="32">
        <f>+K16+K17+K18+K19+K20+K21+K22</f>
        <v>0</v>
      </c>
      <c r="L24" s="32">
        <f>+L16+L17+L18+L19+L20+L21+L22</f>
        <v>0</v>
      </c>
      <c r="M24" s="32">
        <f>+M16+M17+M18+M19+M20+M21+M22</f>
        <v>637</v>
      </c>
      <c r="N24" s="32">
        <f>+N16+N17+N18+N19+N20+N21+N22</f>
        <v>637</v>
      </c>
      <c r="O24" s="32">
        <f>+O16+O17+O18+O19+O20+O21+O22</f>
        <v>637</v>
      </c>
    </row>
    <row r="25" spans="1:15" ht="13.5" thickBot="1">
      <c r="A25" s="8" t="s">
        <v>53</v>
      </c>
      <c r="B25" s="9" t="s">
        <v>54</v>
      </c>
      <c r="C25" s="10">
        <f>+C15+C24</f>
        <v>56028</v>
      </c>
      <c r="D25" s="54"/>
      <c r="E25" s="53">
        <f>+E24</f>
        <v>1369</v>
      </c>
      <c r="F25" s="53">
        <f>+F24+F15</f>
        <v>-5772</v>
      </c>
      <c r="G25" s="53">
        <v>55931</v>
      </c>
      <c r="H25" s="53">
        <f>+H24+H15</f>
        <v>55931</v>
      </c>
      <c r="I25" s="9" t="s">
        <v>55</v>
      </c>
      <c r="J25" s="10">
        <f>+J15+J24</f>
        <v>59800</v>
      </c>
      <c r="K25" s="10">
        <f>+K15+K24</f>
        <v>5675</v>
      </c>
      <c r="L25" s="10">
        <f>+L15+L24</f>
        <v>65475</v>
      </c>
      <c r="M25" s="10">
        <f>+M15+M24</f>
        <v>34554</v>
      </c>
      <c r="N25" s="10">
        <f>+N15+N24</f>
        <v>100029</v>
      </c>
      <c r="O25" s="10">
        <f>+O15+O24</f>
        <v>100029</v>
      </c>
    </row>
    <row r="26" spans="1:15" ht="13.5" thickBot="1">
      <c r="A26" s="8" t="s">
        <v>56</v>
      </c>
      <c r="B26" s="9" t="s">
        <v>57</v>
      </c>
      <c r="C26" s="10"/>
      <c r="D26" s="54"/>
      <c r="E26" s="54"/>
      <c r="F26" s="54"/>
      <c r="G26" s="54"/>
      <c r="H26" s="54"/>
      <c r="I26" s="9" t="s">
        <v>58</v>
      </c>
      <c r="J26" s="10"/>
      <c r="K26" s="10"/>
      <c r="L26" s="10"/>
      <c r="M26" s="10"/>
      <c r="N26" s="10"/>
      <c r="O26" s="10"/>
    </row>
    <row r="27" spans="1:15" ht="13.5" thickBot="1">
      <c r="A27" s="8" t="s">
        <v>59</v>
      </c>
      <c r="B27" s="9" t="s">
        <v>60</v>
      </c>
      <c r="C27" s="10">
        <f>IF(C15+C16-J25&lt;0,J25-(C15+C16),"-")</f>
        <v>5141</v>
      </c>
      <c r="D27" s="54"/>
      <c r="E27" s="54"/>
      <c r="F27" s="54"/>
      <c r="G27" s="54"/>
      <c r="H27" s="54">
        <v>44098</v>
      </c>
      <c r="I27" s="9" t="s">
        <v>61</v>
      </c>
      <c r="J27" s="10"/>
      <c r="K27" s="10"/>
      <c r="L27" s="10"/>
      <c r="M27" s="10"/>
      <c r="N27" s="10"/>
      <c r="O27" s="10"/>
    </row>
    <row r="28" spans="2:9" ht="18.75">
      <c r="B28" s="62"/>
      <c r="C28" s="62"/>
      <c r="D28" s="62"/>
      <c r="E28" s="62"/>
      <c r="F28" s="62"/>
      <c r="G28" s="62"/>
      <c r="H28" s="62"/>
      <c r="I28" s="62"/>
    </row>
  </sheetData>
  <sheetProtection/>
  <mergeCells count="2">
    <mergeCell ref="A3:A4"/>
    <mergeCell ref="B28:I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51" r:id="rId1"/>
  <headerFooter alignWithMargins="0">
    <oddHeader>&amp;CPári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2016-05-19T09:58:54Z</cp:lastPrinted>
  <dcterms:created xsi:type="dcterms:W3CDTF">2014-02-06T13:24:42Z</dcterms:created>
  <dcterms:modified xsi:type="dcterms:W3CDTF">2016-05-19T11:00:56Z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