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'BEVÉTELEK'!$A$1:$Q$67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<sst xmlns="http://schemas.openxmlformats.org/spreadsheetml/2006/main" count="456" uniqueCount="175">
  <si>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</si>
  <si>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</si>
  <si>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</si>
  <si>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</si>
  <si>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</si>
  <si>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</si>
  <si>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</si>
  <si>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</si>
  <si>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</si>
  <si>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</si>
  <si>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</si>
  <si>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</si>
  <si>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</si>
  <si>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</si>
  <si>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</si>
  <si>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</si>
  <si>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</si>
  <si>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</si>
  <si>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</si>
  <si>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</si>
  <si>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</si>
  <si>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</si>
  <si>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</si>
  <si>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</si>
  <si>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</si>
  <si>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</si>
  <si>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</si>
  <si>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</si>
  <si>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</si>
  <si>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</si>
  <si>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</si>
  <si>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</si>
  <si>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</si>
  <si>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</si>
  <si>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</si>
  <si>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</si>
  <si>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</si>
  <si>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</si>
  <si>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</si>
  <si>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</si>
  <si>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</si>
  <si>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</si>
  <si>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</si>
  <si>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</si>
  <si>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</si>
  <si>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</si>
  <si>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</si>
  <si>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</si>
  <si>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</si>
  <si>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</si>
  <si>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</si>
  <si>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</si>
  <si>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</si>
  <si>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</si>
  <si>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</si>
  <si>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</si>
  <si>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</si>
  <si>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</si>
  <si>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</si>
  <si>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</si>
  <si>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</si>
  <si>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</si>
  <si>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</si>
  <si>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</si>
  <si>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</si>
  <si>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</si>
  <si>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</si>
  <si>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</si>
  <si>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</si>
  <si>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</si>
  <si>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</si>
  <si>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</si>
  <si>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</si>
  <si>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</si>
  <si>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</si>
  <si>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</si>
  <si>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</si>
  <si>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</si>
  <si>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</si>
  <si>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</si>
  <si>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</si>
  <si>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</si>
  <si>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</si>
  <si>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</si>
  <si>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</si>
  <si>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</si>
  <si>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</si>
  <si>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</si>
  <si>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</si>
  <si>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</si>
  <si>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</si>
  <si>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</si>
  <si>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</si>
  <si>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</si>
  <si>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</si>
  <si>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</si>
  <si>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</si>
  <si>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</si>
  <si>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</si>
  <si>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</si>
  <si>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</si>
  <si>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</si>
  <si>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</si>
  <si>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</si>
  <si>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</si>
  <si>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</si>
  <si>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</si>
  <si>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</si>
  <si>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</si>
  <si>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</si>
  <si>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</si>
  <si>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</si>
  <si>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</si>
  <si>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</si>
  <si>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</si>
  <si>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</si>
  <si>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</si>
  <si>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</si>
  <si>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</si>
  <si>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</si>
  <si>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</si>
  <si>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</si>
  <si>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</si>
  <si>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</si>
  <si>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</si>
  <si>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</si>
  <si>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</si>
  <si>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</si>
  <si>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</si>
  <si>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</si>
  <si>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</si>
  <si>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</si>
  <si>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</si>
  <si>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</si>
  <si>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</si>
  <si>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</si>
  <si>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</si>
  <si>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</si>
  <si>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</si>
  <si>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</si>
  <si>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</si>
  <si>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</si>
  <si>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</si>
  <si>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</si>
  <si>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</si>
  <si>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</si>
  <si>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</si>
  <si>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</si>
  <si>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</si>
  <si>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</si>
  <si>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</si>
  <si>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</si>
  <si>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</si>
  <si>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</si>
  <si>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</si>
  <si>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</si>
  <si>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</si>
  <si>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</si>
  <si>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</si>
  <si>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</si>
  <si>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</si>
  <si>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</si>
  <si>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</si>
  <si>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</si>
  <si>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</si>
  <si>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</si>
  <si>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</si>
  <si>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</si>
  <si>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</si>
  <si>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</si>
  <si>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</si>
  <si>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r>
      <t>7.  melléklet</t>
    </r>
    <r>
      <rPr>
        <vertAlign val="superscript"/>
        <sz val="11"/>
        <color indexed="8"/>
        <rFont val="Calibri"/>
        <family val="2"/>
      </rPr>
      <t xml:space="preserve">9   </t>
    </r>
    <r>
      <rPr>
        <sz val="11"/>
        <color theme="1"/>
        <rFont val="Calibri"/>
        <family val="2"/>
      </rPr>
      <t>1/2019. (II.15.)    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</si>
  <si>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1/2019. (II.15.) 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</si>
  <si>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1/2019. (II.15.)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</si>
  <si>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számú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</si>
</sst>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80" xfId="0" applyNumberForma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3" width="13.00390625" style="0" customWidth="1"/>
    <col min="14" max="15" width="15.7109375" style="0" customWidth="1"/>
  </cols>
  <sheetData>
    <row r="1" spans="1:17" ht="17.25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5">
      <c r="A2" s="1"/>
      <c r="B2" s="2"/>
      <c r="C2" s="188" t="s">
        <v>121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63" t="s">
        <v>162</v>
      </c>
      <c r="P2" s="63"/>
      <c r="Q2" s="2"/>
    </row>
    <row r="3" spans="1:17" ht="15.75" thickBot="1">
      <c r="A3" s="1"/>
      <c r="B3" s="27"/>
      <c r="C3" s="27"/>
      <c r="D3" s="27"/>
      <c r="E3" s="27"/>
      <c r="F3" s="27"/>
      <c r="G3" s="190" t="s">
        <v>41</v>
      </c>
      <c r="H3" s="190"/>
      <c r="I3" s="190"/>
      <c r="J3" s="27"/>
      <c r="K3" s="27"/>
      <c r="L3" s="27"/>
      <c r="M3" s="27"/>
      <c r="O3" s="28" t="s">
        <v>117</v>
      </c>
      <c r="P3" s="27"/>
      <c r="Q3" s="27"/>
    </row>
    <row r="4" spans="1:17" ht="197.25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4" t="s">
        <v>6</v>
      </c>
      <c r="O4" s="7" t="s">
        <v>0</v>
      </c>
      <c r="P4" s="8"/>
      <c r="Q4" s="9"/>
    </row>
    <row r="5" spans="1:17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9" t="s">
        <v>36</v>
      </c>
      <c r="P5" s="10"/>
      <c r="Q5" s="10"/>
    </row>
    <row r="6" spans="1:17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3">
        <f aca="true" t="shared" si="0" ref="O6:O61">SUM(E6:N6)</f>
        <v>130000</v>
      </c>
      <c r="P6" s="18"/>
      <c r="Q6" s="19"/>
    </row>
    <row r="7" spans="1:17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3">
        <f t="shared" si="0"/>
        <v>130000</v>
      </c>
      <c r="P7" s="18"/>
      <c r="Q7" s="19"/>
    </row>
    <row r="8" spans="1:17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45"/>
      <c r="N8" s="100"/>
      <c r="O8" s="33">
        <f t="shared" si="0"/>
        <v>45160000</v>
      </c>
      <c r="P8" s="18"/>
      <c r="Q8" s="19"/>
    </row>
    <row r="9" spans="1:17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85"/>
      <c r="N9" s="170"/>
      <c r="O9" s="33">
        <f t="shared" si="0"/>
        <v>45160000</v>
      </c>
      <c r="P9" s="18"/>
      <c r="Q9" s="19"/>
    </row>
    <row r="10" spans="1:17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86"/>
      <c r="N10" s="174"/>
      <c r="O10" s="33">
        <f t="shared" si="0"/>
        <v>200000</v>
      </c>
      <c r="P10" s="18"/>
      <c r="Q10" s="19"/>
    </row>
    <row r="11" spans="1:17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87"/>
      <c r="N11" s="178"/>
      <c r="O11" s="33">
        <f t="shared" si="0"/>
        <v>205000</v>
      </c>
      <c r="P11" s="18"/>
      <c r="Q11" s="19"/>
    </row>
    <row r="12" spans="1:17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7">
        <f t="shared" si="0"/>
        <v>13460560</v>
      </c>
      <c r="P12" s="18"/>
      <c r="Q12" s="19"/>
    </row>
    <row r="13" spans="1:17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7">
        <f t="shared" si="0"/>
        <v>13460560</v>
      </c>
      <c r="P13" s="18"/>
      <c r="Q13" s="19"/>
    </row>
    <row r="14" spans="1:17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7">
        <f t="shared" si="0"/>
        <v>126622028</v>
      </c>
      <c r="P14" s="18"/>
      <c r="Q14" s="19"/>
    </row>
    <row r="15" spans="1:17" ht="15">
      <c r="A15" s="40" t="s">
        <v>106</v>
      </c>
      <c r="B15" s="13"/>
      <c r="C15" s="108"/>
      <c r="D15" s="21" t="s">
        <v>130</v>
      </c>
      <c r="E15" s="14">
        <v>137777167</v>
      </c>
      <c r="F15" s="15"/>
      <c r="G15" s="16">
        <v>42104817</v>
      </c>
      <c r="H15" s="16"/>
      <c r="I15" s="15"/>
      <c r="J15" s="15"/>
      <c r="K15" s="15"/>
      <c r="L15" s="15"/>
      <c r="M15" s="54">
        <v>2016080</v>
      </c>
      <c r="N15" s="54"/>
      <c r="O15" s="17">
        <f t="shared" si="0"/>
        <v>181898064</v>
      </c>
      <c r="P15" s="18"/>
      <c r="Q15" s="19"/>
    </row>
    <row r="16" spans="1:17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5">
        <v>152533782</v>
      </c>
      <c r="O16" s="17">
        <f t="shared" si="0"/>
        <v>152533782</v>
      </c>
      <c r="P16" s="18"/>
      <c r="Q16" s="19"/>
    </row>
    <row r="17" spans="1:17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>
        <v>152442117</v>
      </c>
      <c r="O17" s="17">
        <f t="shared" si="0"/>
        <v>152442117</v>
      </c>
      <c r="P17" s="18"/>
      <c r="Q17" s="19"/>
    </row>
    <row r="18" spans="1:17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7">
        <f t="shared" si="0"/>
        <v>1961457</v>
      </c>
      <c r="P18" s="18"/>
      <c r="Q18" s="19"/>
    </row>
    <row r="19" spans="1:17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5"/>
      <c r="O19" s="17">
        <f t="shared" si="0"/>
        <v>7017921</v>
      </c>
      <c r="P19" s="18"/>
      <c r="Q19" s="19"/>
    </row>
    <row r="20" spans="1:17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7">
        <f t="shared" si="0"/>
        <v>0</v>
      </c>
      <c r="P20" s="18"/>
      <c r="Q20" s="19"/>
    </row>
    <row r="21" spans="1:17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9"/>
    </row>
    <row r="22" spans="1:17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7">
        <f t="shared" si="0"/>
        <v>0</v>
      </c>
      <c r="P22" s="18"/>
      <c r="Q22" s="19"/>
    </row>
    <row r="23" spans="1:17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9"/>
    </row>
    <row r="24" spans="1:17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9"/>
    </row>
    <row r="25" spans="1:17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9"/>
    </row>
    <row r="26" spans="1:17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7">
        <f t="shared" si="0"/>
        <v>1706600</v>
      </c>
      <c r="P26" s="18"/>
      <c r="Q26" s="19"/>
    </row>
    <row r="27" spans="1:17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7">
        <f t="shared" si="0"/>
        <v>1996448</v>
      </c>
      <c r="P27" s="18"/>
      <c r="Q27" s="19"/>
    </row>
    <row r="28" spans="1:17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7">
        <f t="shared" si="0"/>
        <v>0</v>
      </c>
      <c r="P28" s="18"/>
      <c r="Q28" s="19"/>
    </row>
    <row r="29" spans="1:17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9"/>
    </row>
    <row r="30" spans="1:17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7">
        <f t="shared" si="0"/>
        <v>4717200</v>
      </c>
      <c r="P30" s="18"/>
      <c r="Q30" s="19"/>
    </row>
    <row r="31" spans="1:17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5"/>
      <c r="O31" s="17">
        <f t="shared" si="0"/>
        <v>4717200</v>
      </c>
      <c r="P31" s="18"/>
      <c r="Q31" s="19"/>
    </row>
    <row r="32" spans="1:17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7">
        <f t="shared" si="0"/>
        <v>102000</v>
      </c>
      <c r="P32" s="18"/>
      <c r="Q32" s="19"/>
    </row>
    <row r="33" spans="1:17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5">
        <f t="shared" si="0"/>
        <v>102000</v>
      </c>
      <c r="P33" s="18"/>
      <c r="Q33" s="19"/>
    </row>
    <row r="34" spans="1:17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2"/>
      <c r="O34" s="154"/>
      <c r="P34" s="18"/>
      <c r="Q34" s="19"/>
    </row>
    <row r="35" spans="1:17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8" t="s">
        <v>22</v>
      </c>
      <c r="L35" s="188"/>
      <c r="M35" s="183"/>
      <c r="N35" s="18"/>
      <c r="O35" s="155"/>
      <c r="P35" s="18"/>
      <c r="Q35" s="19"/>
    </row>
    <row r="36" spans="1:17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91" t="s">
        <v>23</v>
      </c>
      <c r="L36" s="191"/>
      <c r="M36" s="184"/>
      <c r="N36" s="18"/>
      <c r="O36" s="155"/>
      <c r="P36" s="18"/>
      <c r="Q36" s="19"/>
    </row>
    <row r="37" spans="1:17" ht="19.5" customHeight="1">
      <c r="A37" s="189" t="s">
        <v>173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19.5" customHeight="1">
      <c r="A38" s="1"/>
      <c r="B38" s="141"/>
      <c r="C38" s="188" t="s">
        <v>121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63" t="s">
        <v>165</v>
      </c>
      <c r="P38" s="63"/>
      <c r="Q38" s="141"/>
    </row>
    <row r="39" spans="1:17" ht="19.5" customHeight="1" thickBot="1">
      <c r="A39" s="1"/>
      <c r="B39" s="27"/>
      <c r="C39" s="27"/>
      <c r="D39" s="27"/>
      <c r="E39" s="27"/>
      <c r="F39" s="27"/>
      <c r="G39" s="190" t="s">
        <v>41</v>
      </c>
      <c r="H39" s="190"/>
      <c r="I39" s="190"/>
      <c r="J39" s="27"/>
      <c r="K39" s="27"/>
      <c r="L39" s="27"/>
      <c r="M39" s="27"/>
      <c r="O39" s="28" t="s">
        <v>117</v>
      </c>
      <c r="P39" s="27"/>
      <c r="Q39" s="27"/>
    </row>
    <row r="40" spans="1:17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4" t="s">
        <v>6</v>
      </c>
      <c r="O40" s="7" t="s">
        <v>0</v>
      </c>
      <c r="P40" s="8"/>
      <c r="Q40" s="9"/>
    </row>
    <row r="41" spans="1:17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9" t="s">
        <v>36</v>
      </c>
      <c r="P41" s="10"/>
      <c r="Q41" s="10"/>
    </row>
    <row r="42" spans="1:17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7">
        <f t="shared" si="0"/>
        <v>619500</v>
      </c>
      <c r="P42" s="18"/>
      <c r="Q42" s="19"/>
    </row>
    <row r="43" spans="1:17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23"/>
      <c r="O43" s="17">
        <f t="shared" si="0"/>
        <v>619500</v>
      </c>
      <c r="P43" s="18"/>
      <c r="Q43" s="19"/>
    </row>
    <row r="44" spans="1:17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5">
        <f t="shared" si="0"/>
        <v>0</v>
      </c>
      <c r="P44" s="18"/>
      <c r="Q44" s="19"/>
    </row>
    <row r="45" spans="1:17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5">
        <f t="shared" si="0"/>
        <v>0</v>
      </c>
      <c r="P45" s="18"/>
      <c r="Q45" s="19"/>
    </row>
    <row r="46" spans="1:17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17">
        <f t="shared" si="0"/>
        <v>972000</v>
      </c>
      <c r="P46" s="18"/>
      <c r="Q46" s="19"/>
    </row>
    <row r="47" spans="1:17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96"/>
      <c r="O47" s="17">
        <f t="shared" si="0"/>
        <v>972000</v>
      </c>
      <c r="P47" s="18"/>
      <c r="Q47" s="19"/>
    </row>
    <row r="48" spans="1:17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17">
        <f t="shared" si="0"/>
        <v>2504895</v>
      </c>
      <c r="P48" s="11"/>
      <c r="Q48" s="12"/>
    </row>
    <row r="49" spans="1:17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17">
        <f t="shared" si="0"/>
        <v>3576895</v>
      </c>
      <c r="P49" s="11"/>
      <c r="Q49" s="12"/>
    </row>
    <row r="50" spans="1:17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82"/>
      <c r="O50" s="17">
        <f t="shared" si="0"/>
        <v>0</v>
      </c>
      <c r="P50" s="11"/>
      <c r="Q50" s="12"/>
    </row>
    <row r="51" spans="1:17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82"/>
      <c r="O51" s="17">
        <f t="shared" si="0"/>
        <v>0</v>
      </c>
      <c r="P51" s="11"/>
      <c r="Q51" s="12"/>
    </row>
    <row r="52" spans="1:17" ht="19.5" customHeight="1">
      <c r="A52" s="40" t="s">
        <v>149</v>
      </c>
      <c r="B52" s="78" t="s">
        <v>167</v>
      </c>
      <c r="C52" s="111" t="s">
        <v>168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82"/>
      <c r="O52" s="17">
        <f t="shared" si="0"/>
        <v>0</v>
      </c>
      <c r="P52" s="11"/>
      <c r="Q52" s="12"/>
    </row>
    <row r="53" spans="1:17" ht="19.5" customHeight="1">
      <c r="A53" s="40" t="s">
        <v>150</v>
      </c>
      <c r="B53" s="78"/>
      <c r="C53" s="111"/>
      <c r="D53" s="21" t="s">
        <v>130</v>
      </c>
      <c r="E53" s="114"/>
      <c r="F53" s="80">
        <v>96000</v>
      </c>
      <c r="G53" s="81"/>
      <c r="H53" s="81"/>
      <c r="I53" s="80"/>
      <c r="J53" s="80"/>
      <c r="K53" s="80"/>
      <c r="L53" s="80"/>
      <c r="M53" s="82"/>
      <c r="N53" s="82"/>
      <c r="O53" s="17">
        <f t="shared" si="0"/>
        <v>96000</v>
      </c>
      <c r="P53" s="11"/>
      <c r="Q53" s="12"/>
    </row>
    <row r="54" spans="1:17" ht="19.5" customHeight="1">
      <c r="A54" s="40" t="s">
        <v>151</v>
      </c>
      <c r="B54" s="78" t="s">
        <v>98</v>
      </c>
      <c r="C54" s="111" t="s">
        <v>79</v>
      </c>
      <c r="D54" s="21" t="s">
        <v>129</v>
      </c>
      <c r="E54" s="114"/>
      <c r="F54" s="80"/>
      <c r="G54" s="81"/>
      <c r="H54" s="81"/>
      <c r="I54" s="80"/>
      <c r="J54" s="80"/>
      <c r="K54" s="80"/>
      <c r="L54" s="80"/>
      <c r="M54" s="82"/>
      <c r="N54" s="82"/>
      <c r="O54" s="17">
        <f t="shared" si="0"/>
        <v>0</v>
      </c>
      <c r="P54" s="11"/>
      <c r="Q54" s="12"/>
    </row>
    <row r="55" spans="1:17" ht="19.5" customHeight="1">
      <c r="A55" s="40" t="s">
        <v>152</v>
      </c>
      <c r="B55" s="78"/>
      <c r="C55" s="111"/>
      <c r="D55" s="21" t="s">
        <v>130</v>
      </c>
      <c r="E55" s="115"/>
      <c r="F55" s="84"/>
      <c r="G55" s="85"/>
      <c r="H55" s="85"/>
      <c r="I55" s="84"/>
      <c r="J55" s="84"/>
      <c r="K55" s="84"/>
      <c r="L55" s="84"/>
      <c r="M55" s="86"/>
      <c r="N55" s="86"/>
      <c r="O55" s="17">
        <f t="shared" si="0"/>
        <v>0</v>
      </c>
      <c r="P55" s="11"/>
      <c r="Q55" s="12"/>
    </row>
    <row r="56" spans="1:17" ht="19.5" customHeight="1">
      <c r="A56" s="40" t="s">
        <v>153</v>
      </c>
      <c r="B56" s="78" t="s">
        <v>122</v>
      </c>
      <c r="C56" s="112" t="s">
        <v>102</v>
      </c>
      <c r="D56" s="21" t="s">
        <v>129</v>
      </c>
      <c r="E56" s="115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17">
        <f t="shared" si="0"/>
        <v>9556290</v>
      </c>
      <c r="P56" s="11"/>
      <c r="Q56" s="12"/>
    </row>
    <row r="57" spans="1:17" ht="19.5" customHeight="1">
      <c r="A57" s="40" t="s">
        <v>154</v>
      </c>
      <c r="B57" s="92"/>
      <c r="C57" s="112"/>
      <c r="D57" s="21" t="s">
        <v>130</v>
      </c>
      <c r="E57" s="115"/>
      <c r="F57" s="84"/>
      <c r="G57" s="85"/>
      <c r="H57" s="85"/>
      <c r="I57" s="84">
        <v>9556290</v>
      </c>
      <c r="J57" s="84"/>
      <c r="K57" s="84"/>
      <c r="L57" s="84"/>
      <c r="M57" s="86"/>
      <c r="N57" s="86"/>
      <c r="O57" s="17">
        <f t="shared" si="0"/>
        <v>9556290</v>
      </c>
      <c r="P57" s="11"/>
      <c r="Q57" s="12"/>
    </row>
    <row r="58" spans="1:17" ht="19.5" customHeight="1">
      <c r="A58" s="40" t="s">
        <v>155</v>
      </c>
      <c r="B58" s="92" t="s">
        <v>124</v>
      </c>
      <c r="C58" s="113" t="s">
        <v>125</v>
      </c>
      <c r="D58" s="21" t="s">
        <v>129</v>
      </c>
      <c r="E58" s="115"/>
      <c r="F58" s="84">
        <v>2764250</v>
      </c>
      <c r="G58" s="85"/>
      <c r="H58" s="85"/>
      <c r="I58" s="84"/>
      <c r="J58" s="84"/>
      <c r="K58" s="84"/>
      <c r="L58" s="84"/>
      <c r="M58" s="86"/>
      <c r="N58" s="93"/>
      <c r="O58" s="17">
        <f t="shared" si="0"/>
        <v>2764250</v>
      </c>
      <c r="P58" s="11"/>
      <c r="Q58" s="12"/>
    </row>
    <row r="59" spans="1:17" ht="19.5" customHeight="1">
      <c r="A59" s="40" t="s">
        <v>156</v>
      </c>
      <c r="B59" s="92"/>
      <c r="C59" s="102"/>
      <c r="D59" s="21" t="s">
        <v>130</v>
      </c>
      <c r="E59" s="115"/>
      <c r="F59" s="84">
        <v>3263418</v>
      </c>
      <c r="G59" s="85"/>
      <c r="H59" s="85"/>
      <c r="I59" s="84"/>
      <c r="J59" s="84"/>
      <c r="K59" s="84"/>
      <c r="L59" s="84"/>
      <c r="M59" s="86"/>
      <c r="N59" s="93"/>
      <c r="O59" s="17">
        <f t="shared" si="0"/>
        <v>3263418</v>
      </c>
      <c r="P59" s="11"/>
      <c r="Q59" s="12"/>
    </row>
    <row r="60" spans="1:17" ht="19.5" customHeight="1">
      <c r="A60" s="40" t="s">
        <v>157</v>
      </c>
      <c r="B60" s="92" t="s">
        <v>126</v>
      </c>
      <c r="C60" s="120" t="s">
        <v>127</v>
      </c>
      <c r="D60" s="72" t="s">
        <v>129</v>
      </c>
      <c r="E60" s="115"/>
      <c r="F60" s="84"/>
      <c r="G60" s="85"/>
      <c r="H60" s="85"/>
      <c r="I60" s="84">
        <v>150000</v>
      </c>
      <c r="J60" s="84"/>
      <c r="K60" s="84"/>
      <c r="L60" s="84"/>
      <c r="M60" s="86"/>
      <c r="N60" s="93"/>
      <c r="O60" s="17">
        <f t="shared" si="0"/>
        <v>150000</v>
      </c>
      <c r="P60" s="11"/>
      <c r="Q60" s="12"/>
    </row>
    <row r="61" spans="1:17" ht="19.5" customHeight="1" thickBot="1">
      <c r="A61" s="40" t="s">
        <v>158</v>
      </c>
      <c r="B61" s="92"/>
      <c r="C61" s="121"/>
      <c r="D61" s="72" t="s">
        <v>130</v>
      </c>
      <c r="E61" s="158"/>
      <c r="F61" s="84"/>
      <c r="G61" s="85"/>
      <c r="H61" s="85"/>
      <c r="I61" s="84">
        <v>150000</v>
      </c>
      <c r="J61" s="84"/>
      <c r="K61" s="84"/>
      <c r="L61" s="84"/>
      <c r="M61" s="86"/>
      <c r="N61" s="93"/>
      <c r="O61" s="17">
        <f t="shared" si="0"/>
        <v>150000</v>
      </c>
      <c r="P61" s="11"/>
      <c r="Q61" s="12"/>
    </row>
    <row r="62" spans="1:17" ht="19.5" customHeight="1" thickBot="1">
      <c r="A62" s="40" t="s">
        <v>159</v>
      </c>
      <c r="B62" s="87"/>
      <c r="C62" s="103" t="s">
        <v>7</v>
      </c>
      <c r="D62" s="124" t="s">
        <v>129</v>
      </c>
      <c r="E62" s="91">
        <f>SUM(E6+E8+E10+E12+E14+E16+E18+E20+E22+E22+E24+E26+E28+E30+E32+E42+E44+E46+E48+E50+E54+E56+E58+E60)</f>
        <v>126622028</v>
      </c>
      <c r="F62" s="91">
        <f aca="true" t="shared" si="1" ref="F62:N62">SUM(F6+F8+F10+F12+F14+F16+F18+F20+F22+F22+F24+F26+F28+F30+F32+F42+F44+F46+F48+F50+F54+F56+F58+F60)</f>
        <v>9544907</v>
      </c>
      <c r="G62" s="91">
        <f t="shared" si="1"/>
        <v>0</v>
      </c>
      <c r="H62" s="91">
        <f t="shared" si="1"/>
        <v>45160000</v>
      </c>
      <c r="I62" s="91">
        <f t="shared" si="1"/>
        <v>16934285</v>
      </c>
      <c r="J62" s="91">
        <f t="shared" si="1"/>
        <v>10760560</v>
      </c>
      <c r="K62" s="91">
        <f>SUM(K6+K8+K10+K12+K14+K16+K18+K20+K22+K22+K24+K26+K28+K30+K32+K42+K44+K46+K48+K50+K54+K56+K58+K60)</f>
        <v>0</v>
      </c>
      <c r="L62" s="91">
        <f t="shared" si="1"/>
        <v>1605000</v>
      </c>
      <c r="M62" s="91">
        <f t="shared" si="1"/>
        <v>0</v>
      </c>
      <c r="N62" s="91">
        <f t="shared" si="1"/>
        <v>152533782</v>
      </c>
      <c r="O62" s="91">
        <f>SUM(O6+O8+O10+O12+O14+O16+O18+O20+O22+O22+O24+O26+O28+O30+O32+O42+O44+O46+O48+O50+O54+O56+O58+O60)</f>
        <v>363160562</v>
      </c>
      <c r="P62" s="11"/>
      <c r="Q62" s="12"/>
    </row>
    <row r="63" spans="1:17" ht="22.5" customHeight="1" thickBot="1">
      <c r="A63" s="40" t="s">
        <v>160</v>
      </c>
      <c r="B63" s="116"/>
      <c r="C63" s="117"/>
      <c r="D63" s="123" t="s">
        <v>130</v>
      </c>
      <c r="E63" s="118">
        <f>SUM(E7+E9+E11+E13+E15+E17+E19+E21+E23+E25+E27+E29+E31+E33+E43+E45+E47+E49+E51+E55+E57+E59+E61)</f>
        <v>137777167</v>
      </c>
      <c r="F63" s="118">
        <f>SUM(F7+F9+F11+F13+F15+F17+F19+F21+F23+F25+F27+F29+F31+F33+F43+F45+F47+F49+F51+F53+F55+F57+F59+F61)</f>
        <v>15196539</v>
      </c>
      <c r="G63" s="118">
        <f aca="true" t="shared" si="2" ref="G63:N63">SUM(G7+G9+G11+G13+G15+G17+G19+G21+G23+G25+G27+G29+G31+G33+G43+G45+G47+G49+G51+G55+G57+G59+G61)</f>
        <v>42104817</v>
      </c>
      <c r="H63" s="118">
        <f t="shared" si="2"/>
        <v>45160000</v>
      </c>
      <c r="I63" s="118">
        <f t="shared" si="2"/>
        <v>18296133</v>
      </c>
      <c r="J63" s="118">
        <f t="shared" si="2"/>
        <v>10760560</v>
      </c>
      <c r="K63" s="118">
        <f t="shared" si="2"/>
        <v>5000</v>
      </c>
      <c r="L63" s="118">
        <f t="shared" si="2"/>
        <v>1605000</v>
      </c>
      <c r="M63" s="118">
        <f t="shared" si="2"/>
        <v>2016080</v>
      </c>
      <c r="N63" s="118">
        <f t="shared" si="2"/>
        <v>152442117</v>
      </c>
      <c r="O63" s="118">
        <f>SUM(O7+O9+O11+O13+O15+O17+O19+O21+O23+O25+O27+O29+O31+O33+O43+O45+O47+O49+O51+O53+O55+O57+O59+O61)</f>
        <v>425363413</v>
      </c>
      <c r="P63" s="11"/>
      <c r="Q63" s="12"/>
    </row>
    <row r="66" spans="8:13" ht="15">
      <c r="H66" t="s">
        <v>20</v>
      </c>
      <c r="K66" s="188" t="s">
        <v>22</v>
      </c>
      <c r="L66" s="188"/>
      <c r="M66" s="183"/>
    </row>
    <row r="67" spans="8:13" ht="15">
      <c r="H67" t="s">
        <v>21</v>
      </c>
      <c r="K67" s="188" t="s">
        <v>23</v>
      </c>
      <c r="L67" s="188"/>
      <c r="M67" s="183"/>
    </row>
  </sheetData>
  <sheetProtection/>
  <mergeCells count="10">
    <mergeCell ref="K67:L67"/>
    <mergeCell ref="C2:N2"/>
    <mergeCell ref="A1:Q1"/>
    <mergeCell ref="G3:I3"/>
    <mergeCell ref="K66:L66"/>
    <mergeCell ref="A37:Q37"/>
    <mergeCell ref="C38:N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7.25">
      <c r="A1" s="194" t="s">
        <v>172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8.75">
      <c r="A2" s="1"/>
      <c r="B2" s="43"/>
      <c r="C2" s="192" t="s">
        <v>128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1"/>
      <c r="Q2" s="11"/>
      <c r="R2" s="12" t="s">
        <v>163</v>
      </c>
    </row>
    <row r="3" spans="1:18" ht="18.75" thickBot="1">
      <c r="A3" s="1"/>
      <c r="B3" s="193" t="s">
        <v>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13263718</v>
      </c>
      <c r="F7" s="126">
        <v>2637184</v>
      </c>
      <c r="G7" s="127">
        <v>8912000</v>
      </c>
      <c r="H7" s="126"/>
      <c r="I7" s="126"/>
      <c r="J7" s="126">
        <v>67000</v>
      </c>
      <c r="K7" s="128"/>
      <c r="L7" s="128"/>
      <c r="M7" s="128"/>
      <c r="N7" s="128"/>
      <c r="O7" s="128"/>
      <c r="P7" s="180">
        <v>9857592</v>
      </c>
      <c r="Q7" s="181"/>
      <c r="R7" s="75">
        <f>SUM(E7:Q7)</f>
        <v>34737494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13585639</v>
      </c>
      <c r="L13" s="15"/>
      <c r="M13" s="15"/>
      <c r="N13" s="15"/>
      <c r="O13" s="23"/>
      <c r="P13" s="54"/>
      <c r="Q13" s="55"/>
      <c r="R13" s="53">
        <f t="shared" si="0"/>
        <v>24322139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113229759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113229759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153975621</v>
      </c>
      <c r="L21" s="15"/>
      <c r="M21" s="15"/>
      <c r="N21" s="15"/>
      <c r="O21" s="15"/>
      <c r="P21" s="15"/>
      <c r="Q21" s="69"/>
      <c r="R21" s="53">
        <f>SUM(E21:P21)</f>
        <v>156687071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3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16166592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1192250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1960250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94" t="s">
        <v>171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9.5" customHeight="1">
      <c r="A42" s="1"/>
      <c r="B42" s="43"/>
      <c r="C42" s="192" t="s">
        <v>128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1"/>
      <c r="Q42" s="11"/>
      <c r="R42" s="12" t="s">
        <v>164</v>
      </c>
    </row>
    <row r="43" spans="1:18" ht="19.5" customHeight="1" thickBot="1">
      <c r="A43" s="1"/>
      <c r="B43" s="193" t="s">
        <v>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6119455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3636680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6586680</v>
      </c>
    </row>
    <row r="56" spans="1:18" ht="19.5" customHeight="1">
      <c r="A56" s="40" t="s">
        <v>153</v>
      </c>
      <c r="B56" s="78" t="s">
        <v>167</v>
      </c>
      <c r="C56" s="104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4"/>
      <c r="D57" s="73" t="s">
        <v>130</v>
      </c>
      <c r="E57" s="77"/>
      <c r="F57" s="15"/>
      <c r="G57" s="16"/>
      <c r="H57" s="16">
        <v>96000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96000</v>
      </c>
    </row>
    <row r="58" spans="1:18" ht="19.5" customHeight="1">
      <c r="A58" s="40" t="s">
        <v>155</v>
      </c>
      <c r="B58" s="78" t="s">
        <v>98</v>
      </c>
      <c r="C58" s="104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4"/>
      <c r="D59" s="21" t="s">
        <v>130</v>
      </c>
      <c r="E59" s="95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6"/>
      <c r="Q59" s="97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9" t="s">
        <v>102</v>
      </c>
      <c r="D60" s="73" t="s">
        <v>161</v>
      </c>
      <c r="E60" s="95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6"/>
      <c r="Q60" s="97"/>
      <c r="R60" s="53">
        <f t="shared" si="1"/>
        <v>12251174</v>
      </c>
    </row>
    <row r="61" spans="1:18" ht="19.5" customHeight="1">
      <c r="A61" s="40" t="s">
        <v>158</v>
      </c>
      <c r="B61" s="83"/>
      <c r="C61" s="112"/>
      <c r="D61" s="21" t="s">
        <v>130</v>
      </c>
      <c r="E61" s="95"/>
      <c r="F61" s="23"/>
      <c r="G61" s="24">
        <v>4786012</v>
      </c>
      <c r="H61" s="24"/>
      <c r="I61" s="23"/>
      <c r="J61" s="23"/>
      <c r="K61" s="23">
        <v>7465162</v>
      </c>
      <c r="L61" s="23"/>
      <c r="M61" s="23"/>
      <c r="N61" s="23"/>
      <c r="O61" s="23"/>
      <c r="P61" s="96"/>
      <c r="Q61" s="97"/>
      <c r="R61" s="53">
        <f t="shared" si="1"/>
        <v>12251174</v>
      </c>
    </row>
    <row r="62" spans="1:18" ht="19.5" customHeight="1">
      <c r="A62" s="40" t="s">
        <v>159</v>
      </c>
      <c r="B62" s="83">
        <v>107080</v>
      </c>
      <c r="C62" s="113" t="s">
        <v>125</v>
      </c>
      <c r="D62" s="73" t="s">
        <v>161</v>
      </c>
      <c r="E62" s="95">
        <v>545022</v>
      </c>
      <c r="F62" s="23">
        <v>106276</v>
      </c>
      <c r="G62" s="24">
        <v>2112952</v>
      </c>
      <c r="H62" s="24"/>
      <c r="I62" s="23"/>
      <c r="J62" s="23"/>
      <c r="K62" s="23"/>
      <c r="L62" s="23"/>
      <c r="M62" s="23"/>
      <c r="N62" s="23"/>
      <c r="O62" s="23"/>
      <c r="P62" s="23"/>
      <c r="Q62" s="97"/>
      <c r="R62" s="53">
        <f t="shared" si="1"/>
        <v>2764250</v>
      </c>
    </row>
    <row r="63" spans="1:18" ht="19.5" customHeight="1" thickBot="1">
      <c r="A63" s="40" t="s">
        <v>160</v>
      </c>
      <c r="B63" s="94"/>
      <c r="C63" s="132"/>
      <c r="D63" s="21" t="s">
        <v>130</v>
      </c>
      <c r="E63" s="161">
        <v>545022</v>
      </c>
      <c r="F63" s="162">
        <v>106276</v>
      </c>
      <c r="G63" s="163">
        <v>2612120</v>
      </c>
      <c r="H63" s="163"/>
      <c r="I63" s="162"/>
      <c r="J63" s="162"/>
      <c r="K63" s="162"/>
      <c r="L63" s="162"/>
      <c r="M63" s="162"/>
      <c r="N63" s="162"/>
      <c r="O63" s="162"/>
      <c r="P63" s="162"/>
      <c r="Q63" s="164"/>
      <c r="R63" s="53">
        <f t="shared" si="1"/>
        <v>3263418</v>
      </c>
    </row>
    <row r="64" spans="1:19" s="26" customFormat="1" ht="15" customHeight="1" thickBot="1">
      <c r="A64" s="40" t="s">
        <v>169</v>
      </c>
      <c r="B64" s="139"/>
      <c r="C64" s="140" t="s">
        <v>38</v>
      </c>
      <c r="D64" s="124" t="s">
        <v>161</v>
      </c>
      <c r="E64" s="159">
        <f>SUM(E6+E8+E10+E12+E14+E16+E18+E20+E22+E24+E26+E28+E30+E32+E34+E36+E46+E48+E50+E52+E54+E58+E60+E62)</f>
        <v>28229290</v>
      </c>
      <c r="F64" s="159">
        <f aca="true" t="shared" si="2" ref="F64:Q64">SUM(F6+F8+F10+F12+F14+F16+F18+F20+F22+F24+F26+F28+F30+F32+F34+F36+F46+F48+F50+F52+F54+F58+F60+F62)</f>
        <v>5528836</v>
      </c>
      <c r="G64" s="159">
        <f t="shared" si="2"/>
        <v>62204411</v>
      </c>
      <c r="H64" s="159">
        <f>SUM(H6+H8+H10+H12+H14+H16+H18+H20+H22+H24+H26+H28+H30+H32+H34+H36+H46+H48+H50+H52+H54+H56+H58+H60+H62)</f>
        <v>2600000</v>
      </c>
      <c r="I64" s="159">
        <f t="shared" si="2"/>
        <v>109600410</v>
      </c>
      <c r="J64" s="159">
        <f t="shared" si="2"/>
        <v>2984500</v>
      </c>
      <c r="K64" s="159">
        <f t="shared" si="2"/>
        <v>136058717</v>
      </c>
      <c r="L64" s="159">
        <f t="shared" si="2"/>
        <v>2000000</v>
      </c>
      <c r="M64" s="159">
        <f t="shared" si="2"/>
        <v>0</v>
      </c>
      <c r="N64" s="159">
        <f t="shared" si="2"/>
        <v>0</v>
      </c>
      <c r="O64" s="159">
        <f t="shared" si="2"/>
        <v>1500000</v>
      </c>
      <c r="P64" s="159">
        <f t="shared" si="2"/>
        <v>7943178</v>
      </c>
      <c r="Q64" s="159">
        <f t="shared" si="2"/>
        <v>4511220</v>
      </c>
      <c r="R64" s="159">
        <f>SUM(R6+R8+R10+R12+R14+R16+R18+R20+R22+R24+R26+R28+R30+R32+R34+R36+R46+R48+R50+R52+R54+R58+R60+R62)</f>
        <v>363160562</v>
      </c>
      <c r="S64" s="56"/>
    </row>
    <row r="65" spans="1:19" s="26" customFormat="1" ht="21.75" customHeight="1" thickBot="1">
      <c r="A65" s="40" t="s">
        <v>170</v>
      </c>
      <c r="B65" s="136"/>
      <c r="C65" s="135"/>
      <c r="D65" s="124" t="s">
        <v>130</v>
      </c>
      <c r="E65" s="160">
        <f>SUM(E7+E9+E11+E13+E15+E17+E19+E21+E23+E25+E27+E29+E31+E33+E35+E37+E47+E49+E51+E53+E55+E59+E61+E63)</f>
        <v>33596881</v>
      </c>
      <c r="F65" s="160">
        <f aca="true" t="shared" si="3" ref="F65:Q65">SUM(F7+F9+F11+F13+F15+F17+F19+F21+F23+F25+F27+F29+F31+F33+F35+F37+F47+F49+F51+F53+F55+F59+F61+F63)</f>
        <v>6079758</v>
      </c>
      <c r="G65" s="160">
        <f t="shared" si="3"/>
        <v>70531080</v>
      </c>
      <c r="H65" s="160">
        <f>SUM(H7+H9+H11+H13+H15+H17+H19+H21+H23+H25+H27+H29+H31+H33+H35+H37+H47+H49+H51+H53+H55+H57+H59+H61+H63)</f>
        <v>2696000</v>
      </c>
      <c r="I65" s="160">
        <f t="shared" si="3"/>
        <v>118074960</v>
      </c>
      <c r="J65" s="160">
        <f t="shared" si="3"/>
        <v>989500</v>
      </c>
      <c r="K65" s="160">
        <f>SUM(K7+K9+K11+K13+K15+K17+K19+K21+K23+K25+K27+K29+K31+K33+K35+K37+K47+K49+K51+K53+K55+K59+K61+K63)</f>
        <v>175526422</v>
      </c>
      <c r="L65" s="160">
        <f t="shared" si="3"/>
        <v>2000000</v>
      </c>
      <c r="M65" s="160">
        <f t="shared" si="3"/>
        <v>0</v>
      </c>
      <c r="N65" s="160">
        <f t="shared" si="3"/>
        <v>0</v>
      </c>
      <c r="O65" s="160">
        <f t="shared" si="3"/>
        <v>1500000</v>
      </c>
      <c r="P65" s="160">
        <f>SUM(P7+P9+P11+P13+P15+P17+P19+P21+P23+P25+P27+P29+P31+P33+P35+P37+P47+P49+P51+P53+P55+P59+P61+P63)</f>
        <v>9857592</v>
      </c>
      <c r="Q65" s="160">
        <f t="shared" si="3"/>
        <v>4511220</v>
      </c>
      <c r="R65" s="160">
        <f>SUM(R7+R9+R11+R13+R15+R17+R19+R21+R23+R25+R27+R29+R31+R33+R35+R37+R47+R49+R51+R53+R55+R57+R59+R61+R63)</f>
        <v>425363413</v>
      </c>
      <c r="S65" s="56"/>
    </row>
    <row r="66" spans="1:19" s="26" customFormat="1" ht="12.75" customHeight="1">
      <c r="A66" s="57"/>
      <c r="B66" s="58"/>
      <c r="C66" s="59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9"/>
      <c r="S66" s="56"/>
    </row>
    <row r="67" spans="1:18" ht="15">
      <c r="A67" s="61"/>
      <c r="B67" s="62"/>
      <c r="E67" s="63"/>
      <c r="F67" s="63"/>
      <c r="G67" s="64"/>
      <c r="H67" s="64"/>
      <c r="J67" s="188"/>
      <c r="K67" s="188"/>
      <c r="L67" s="2"/>
      <c r="M67" s="2"/>
      <c r="R67" s="65"/>
    </row>
    <row r="68" spans="1:18" ht="15">
      <c r="A68" s="66"/>
      <c r="B68" s="62"/>
      <c r="G68" s="67" t="s">
        <v>39</v>
      </c>
      <c r="H68" s="67"/>
      <c r="K68" s="67" t="s">
        <v>40</v>
      </c>
      <c r="L68" s="67"/>
      <c r="R68" s="65"/>
    </row>
  </sheetData>
  <sheetProtection/>
  <mergeCells count="7">
    <mergeCell ref="C2:O2"/>
    <mergeCell ref="B3:P3"/>
    <mergeCell ref="J67:K67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2019-09-26T13:12:47Z</cp:lastPrinted>
  <dcterms:created xsi:type="dcterms:W3CDTF">2012-02-01T19:03:49Z</dcterms:created>
  <dcterms:modified xsi:type="dcterms:W3CDTF">2019-09-26T13:16:23Z</dcterms:modified>
  <cp:category/>
  <cp:version/>
  <cp:contentType/>
  <cp:contentStatus/>
</cp:coreProperties>
</file>