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5" activeTab="12"/>
  </bookViews>
  <sheets>
    <sheet name="1.1.sz.mell." sheetId="1" r:id="rId1"/>
    <sheet name="1.2.sz.mell. " sheetId="2" r:id="rId2"/>
    <sheet name="1.3.sz.mell." sheetId="3" r:id="rId3"/>
    <sheet name="1.4.sz.mell." sheetId="4" r:id="rId4"/>
    <sheet name="2.1.sz.mell  " sheetId="5" r:id="rId5"/>
    <sheet name="2.2.sz.mell  " sheetId="6" r:id="rId6"/>
    <sheet name="3.sz.mell." sheetId="7" r:id="rId7"/>
    <sheet name="4.sz.mell." sheetId="8" r:id="rId8"/>
    <sheet name="5. sz. mell. " sheetId="9" r:id="rId9"/>
    <sheet name="6. sz. mell" sheetId="10" r:id="rId10"/>
    <sheet name="7.sz.mell." sheetId="11" r:id="rId11"/>
    <sheet name="8.sz.mell." sheetId="12" r:id="rId12"/>
    <sheet name="Munka1" sheetId="13" r:id="rId13"/>
  </sheets>
  <definedNames>
    <definedName name="_xlnm.Print_Titles" localSheetId="9">'6. sz. mell'!$1:$6</definedName>
    <definedName name="_xlnm.Print_Titles" localSheetId="10">'7.sz.mell.'!$1:$6</definedName>
    <definedName name="_xlnm.Print_Area" localSheetId="0">'1.1.sz.mell.'!$A$1:$E$129</definedName>
    <definedName name="_xlnm.Print_Area" localSheetId="1">'1.2.sz.mell. '!$A$1:$E$128</definedName>
    <definedName name="_xlnm.Print_Area" localSheetId="2">'1.3.sz.mell.'!$A$1:$E$128</definedName>
    <definedName name="_xlnm.Print_Area" localSheetId="3">'1.4.sz.mell.'!$A$1:$E$128</definedName>
    <definedName name="_xlnm.Print_Area" localSheetId="4">'2.1.sz.mell  '!$A$1:$J$34</definedName>
  </definedNames>
  <calcPr fullCalcOnLoad="1"/>
</workbook>
</file>

<file path=xl/sharedStrings.xml><?xml version="1.0" encoding="utf-8"?>
<sst xmlns="http://schemas.openxmlformats.org/spreadsheetml/2006/main" count="1582" uniqueCount="452">
  <si>
    <t>2013. évi
teljesítés</t>
  </si>
  <si>
    <t>2013. évi teljesítés</t>
  </si>
  <si>
    <t>2013. év 
teljesítés</t>
  </si>
  <si>
    <t>Összes teljesítés 2013. dec. 31-ig</t>
  </si>
  <si>
    <t>2013. évi</t>
  </si>
  <si>
    <t>Teljesítés %-a 
2013. XII. 31-ig</t>
  </si>
  <si>
    <t>Önkormányzaton kívüli EU-s projekthez történő hozzájárulás 2013. évi előirányzata és teljesítése</t>
  </si>
  <si>
    <t>Művelődési ház parkoló</t>
  </si>
  <si>
    <t>Oszlári Gyermekkert Óvoda</t>
  </si>
  <si>
    <t>2.1. melléklet a 3/2014. (V.05.) önkormányzati rendelethez</t>
  </si>
  <si>
    <t>2.2. melléklet a 3/2014. (V.05.) önkormányzati rendelethez</t>
  </si>
  <si>
    <t>6. melléklet a 3/2014. (V.05.) önkormányzati rendelethez</t>
  </si>
  <si>
    <t>7. melléklet a 3/2014. (V.05.) önkormányzati rendelethez</t>
  </si>
  <si>
    <t>Művelődési ház külső felújítása</t>
  </si>
  <si>
    <t>2011-2012</t>
  </si>
  <si>
    <t>Művelődési ház belső felújítása</t>
  </si>
  <si>
    <t>2013-2013</t>
  </si>
  <si>
    <t>Bocskai út felújítása</t>
  </si>
  <si>
    <t>Petőfi út felújítása</t>
  </si>
  <si>
    <t>Buszmegálló bontása, kerítés</t>
  </si>
  <si>
    <t>Működési célú finanszírozási kiadások (6.1.1.+…+6.1.7.)</t>
  </si>
  <si>
    <t>Felhalmozási célú finanszírozási kiadások (6.2.1.+...+6.2.8.)</t>
  </si>
  <si>
    <t>Költségvetési szerv neve</t>
  </si>
  <si>
    <t>Helyesbített pénzmarad-vány</t>
  </si>
  <si>
    <r>
      <t xml:space="preserve">Elvonás, kiegészítés
</t>
    </r>
    <r>
      <rPr>
        <b/>
        <sz val="9"/>
        <rFont val="Arial"/>
        <family val="2"/>
      </rPr>
      <t>±</t>
    </r>
  </si>
  <si>
    <t>Intézményt megillető pénzmaradvány</t>
  </si>
  <si>
    <t>Összesből működési</t>
  </si>
  <si>
    <t>Összesből felhal-mozási</t>
  </si>
  <si>
    <r>
      <t>5=(3</t>
    </r>
    <r>
      <rPr>
        <b/>
        <sz val="8"/>
        <rFont val="Arial"/>
        <family val="2"/>
      </rPr>
      <t>±</t>
    </r>
    <r>
      <rPr>
        <b/>
        <sz val="8"/>
        <rFont val="Times New Roman CE"/>
        <family val="1"/>
      </rPr>
      <t>4)</t>
    </r>
  </si>
  <si>
    <t>II. Átvett pénzeszközök  államháztartáson belülről (2.1.+2.3.)</t>
  </si>
  <si>
    <t>II. Felhalmozási költségvetés kiadásai (2.1+…+2.3)</t>
  </si>
  <si>
    <t xml:space="preserve">2013. évi </t>
  </si>
  <si>
    <t>2013. évi eredeti előirányzat</t>
  </si>
  <si>
    <t>2013. évi módosított előirányzat</t>
  </si>
  <si>
    <r>
      <t>EU-s projekt neve, azonosítója:</t>
    </r>
    <r>
      <rPr>
        <sz val="12"/>
        <rFont val="Times New Roman"/>
        <family val="1"/>
      </rPr>
      <t>*</t>
    </r>
  </si>
  <si>
    <t>2013. előtt</t>
  </si>
  <si>
    <t>2013.után</t>
  </si>
  <si>
    <t>Felhasználás
2012. XII.31-ig</t>
  </si>
  <si>
    <t>Beruházási (felhalmozási) kiadások előirányzata beruházásonként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</si>
  <si>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</si>
  <si>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</si>
  <si>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</si>
  <si>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</si>
  <si>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</si>
  <si>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</si>
  <si>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</si>
  <si>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</si>
  <si>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</si>
  <si>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</si>
  <si>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</si>
  <si>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</si>
  <si>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</si>
  <si>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</si>
  <si>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</si>
  <si>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</si>
  <si>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</si>
  <si>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</si>
  <si>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</si>
  <si>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</si>
  <si>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</si>
  <si>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</si>
  <si>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</si>
  <si>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</si>
  <si>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</si>
  <si>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</si>
  <si>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</si>
  <si>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</si>
  <si>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</si>
  <si>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</si>
  <si>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</si>
  <si>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</si>
  <si>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</si>
  <si>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III. Átvett pénzeszköz államháztartáson kívülről (3.1.+3.2.)</t>
  </si>
  <si>
    <t>Vállalkozási maradvány igénybevétele</t>
  </si>
  <si>
    <t xml:space="preserve"> - ebből EU-s forrásból tám. megvalósuló programok, projektek kiadásai</t>
  </si>
  <si>
    <t>III. Kölcsön nyújtása</t>
  </si>
  <si>
    <t>KIADÁSOK ÖSSZESEN: (1+2+3+4)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</si>
  <si>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</si>
  <si>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</si>
  <si>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</si>
  <si>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</si>
  <si>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</si>
  <si>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</si>
  <si>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</si>
  <si>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</si>
  <si>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</si>
  <si>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</si>
  <si>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</si>
  <si>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</si>
  <si>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</si>
  <si>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</si>
  <si>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</si>
  <si>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</si>
  <si>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</si>
  <si>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</si>
  <si>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</si>
  <si>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</si>
  <si>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</si>
  <si>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</si>
  <si>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</si>
  <si>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</si>
  <si>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</si>
  <si>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</si>
  <si>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</si>
  <si>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</si>
  <si>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</si>
  <si>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</si>
  <si>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</si>
  <si>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</si>
  <si>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</si>
  <si>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</si>
  <si>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</si>
  <si>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</si>
  <si>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</si>
  <si>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</si>
  <si>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</si>
  <si>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</si>
  <si>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</si>
  <si>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</si>
  <si>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</si>
  <si>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</si>
  <si>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--------</t>
  </si>
  <si>
    <t>Ezer forintban !</t>
  </si>
  <si>
    <t>Előirányzat-csoport, kiemelt előirányzat megnevezése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</si>
  <si>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</si>
  <si>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</si>
  <si>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</si>
  <si>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</si>
  <si>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</si>
  <si>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</si>
  <si>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</si>
  <si>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</si>
  <si>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</si>
  <si>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</si>
  <si>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</si>
  <si>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</si>
  <si>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</si>
  <si>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</si>
  <si>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</si>
  <si>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</si>
  <si>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</si>
  <si>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</si>
  <si>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</si>
  <si>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</si>
  <si>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</si>
  <si>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</si>
  <si>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</si>
  <si>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</si>
  <si>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</si>
  <si>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</si>
  <si>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</si>
  <si>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</si>
  <si>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</si>
  <si>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</si>
  <si>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</si>
  <si>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</si>
  <si>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</si>
  <si>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</si>
  <si>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</si>
  <si>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</si>
  <si>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</si>
  <si>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</si>
  <si>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</si>
  <si>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</si>
  <si>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</si>
  <si>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</si>
  <si>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</si>
  <si>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</si>
  <si>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</si>
  <si>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</si>
  <si>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</si>
  <si>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</si>
  <si>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</si>
  <si>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</si>
  <si>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</si>
  <si>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</si>
  <si>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</si>
  <si>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</si>
  <si>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</si>
  <si>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</si>
  <si>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</si>
  <si>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</si>
  <si>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</si>
  <si>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</si>
  <si>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</si>
  <si>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</si>
  <si>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</si>
  <si>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</si>
  <si>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</si>
  <si>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</si>
  <si>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</si>
  <si>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</si>
  <si>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</si>
  <si>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Működési célú pénzeszköz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</si>
  <si>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</si>
  <si>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</si>
  <si>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</si>
  <si>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</si>
  <si>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</si>
  <si>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</si>
  <si>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</si>
  <si>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</si>
  <si>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</si>
  <si>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</si>
  <si>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</si>
  <si>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</si>
  <si>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</si>
  <si>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3.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</si>
  <si>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</si>
  <si>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</si>
  <si>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</si>
  <si>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</si>
  <si>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</si>
  <si>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</si>
  <si>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</si>
  <si>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</si>
  <si>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</si>
  <si>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</si>
  <si>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</si>
  <si>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</si>
  <si>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</si>
  <si>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</si>
  <si>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</si>
  <si>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</si>
  <si>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</si>
  <si>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</si>
  <si>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</si>
  <si>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</si>
  <si>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</si>
  <si>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</si>
  <si>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</si>
  <si>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</si>
  <si>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</si>
  <si>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</si>
  <si>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</si>
  <si>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</si>
  <si>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</si>
  <si>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</si>
  <si>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</si>
  <si>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</si>
  <si>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</si>
  <si>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</si>
  <si>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</si>
  <si>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</si>
  <si>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</si>
  <si>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</si>
  <si>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</si>
  <si>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</si>
  <si>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</si>
  <si>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</si>
  <si>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</si>
  <si>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</si>
  <si>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</si>
  <si>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</si>
  <si>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</si>
  <si>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</si>
  <si>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</si>
  <si>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</si>
  <si>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</si>
  <si>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</si>
  <si>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</si>
  <si>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</si>
  <si>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</si>
  <si>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</si>
  <si>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</si>
  <si>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</si>
  <si>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</si>
  <si>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</si>
  <si>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</si>
  <si>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</si>
  <si>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</si>
  <si>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</si>
  <si>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</si>
  <si>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</si>
  <si>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</si>
  <si>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</si>
  <si>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</si>
  <si>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</si>
  <si>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</si>
  <si>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</si>
  <si>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</si>
  <si>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</si>
  <si>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</si>
  <si>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</si>
  <si>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Kamatbevétel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</si>
  <si>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</si>
  <si>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</si>
  <si>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</si>
  <si>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</si>
  <si>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</si>
  <si>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</si>
  <si>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</si>
  <si>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</si>
  <si>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Költségvetési szerv I.</t>
  </si>
  <si>
    <t>Önkormányzat</t>
  </si>
  <si>
    <t>megnevezése</t>
  </si>
  <si>
    <t>7.1</t>
  </si>
  <si>
    <t>V. Költségvetési szervek finanszírozása</t>
  </si>
  <si>
    <t>KIADÁSOK ÖSSZESEN: (6+7)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</si>
  <si>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</si>
  <si>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</si>
  <si>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</si>
  <si>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</si>
  <si>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</si>
  <si>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</si>
  <si>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</si>
  <si>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</si>
  <si>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</si>
  <si>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</si>
  <si>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</si>
  <si>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</si>
  <si>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</si>
  <si>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</si>
  <si>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</si>
  <si>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</si>
  <si>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</si>
  <si>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</si>
  <si>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</si>
  <si>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</si>
  <si>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</si>
  <si>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</si>
  <si>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</si>
  <si>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</si>
  <si>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IX. Függő, átfutó, kiegyenlítő bevételek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</si>
  <si>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</si>
  <si>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</si>
  <si>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</si>
  <si>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</si>
  <si>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</si>
  <si>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</si>
  <si>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</si>
  <si>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</si>
  <si>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</si>
  <si>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</si>
  <si>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</si>
  <si>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</si>
  <si>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</si>
  <si>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</si>
  <si>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</si>
  <si>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</si>
  <si>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</si>
  <si>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</si>
  <si>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</si>
  <si>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</si>
  <si>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</si>
  <si>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</si>
  <si>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</si>
  <si>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</si>
  <si>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</si>
  <si>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</si>
  <si>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</si>
  <si>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</si>
  <si>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</si>
  <si>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>Ezer forintban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</si>
  <si>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</si>
  <si>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</si>
  <si>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</si>
  <si>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</si>
  <si>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</si>
  <si>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</si>
  <si>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</si>
  <si>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</si>
  <si>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</si>
  <si>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</si>
  <si>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</si>
  <si>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</si>
  <si>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</si>
  <si>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</si>
  <si>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</si>
  <si>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</si>
  <si>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</si>
  <si>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</si>
  <si>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</si>
  <si>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</si>
  <si>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</si>
  <si>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</si>
  <si>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</si>
  <si>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</si>
  <si>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</si>
  <si>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</si>
  <si>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</si>
  <si>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</si>
  <si>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</si>
  <si>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</si>
  <si>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</si>
  <si>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</si>
  <si>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</si>
  <si>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</si>
  <si>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</si>
  <si>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</si>
  <si>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</si>
  <si>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</si>
  <si>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</si>
  <si>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</si>
  <si>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</si>
  <si>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</si>
  <si>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</si>
  <si>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</si>
  <si>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</si>
  <si>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</si>
  <si>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</si>
  <si>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</si>
  <si>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</si>
  <si>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</si>
  <si>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</si>
  <si>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</si>
  <si>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</si>
  <si>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</si>
  <si>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</si>
  <si>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</si>
  <si>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</si>
  <si>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</si>
  <si>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</si>
  <si>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</si>
  <si>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</si>
  <si>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</si>
  <si>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</si>
  <si>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</si>
  <si>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</si>
  <si>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</si>
  <si>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</si>
  <si>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</si>
  <si>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</si>
  <si>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 xml:space="preserve">   Pénzügyi lízing tőkerész törlesztés kiadása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</si>
  <si>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</si>
  <si>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</si>
  <si>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</si>
  <si>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</si>
  <si>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</si>
  <si>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</si>
  <si>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</si>
  <si>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</si>
  <si>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</si>
  <si>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13=(12/3)</t>
  </si>
  <si>
    <t>12=(10+11)</t>
  </si>
  <si>
    <t>Támogatási szerződés szerinti bevételek, kiadások</t>
  </si>
  <si>
    <t>Módosított előirányzat</t>
  </si>
  <si>
    <t>Teljesítés</t>
  </si>
  <si>
    <t>Eredeti</t>
  </si>
  <si>
    <t>Módosított</t>
  </si>
  <si>
    <t>7=(4+6)</t>
  </si>
  <si>
    <t>- EU-s forrásból finanszírozott támogatással megvalósuló  programok,  projektek önkormányzati  hozzájárulásának kiadásai</t>
  </si>
  <si>
    <t>31.</t>
  </si>
  <si>
    <t>Felhalmozási célú finanszírozási bevételek összesen
(14+20)</t>
  </si>
  <si>
    <t>Felhalmozási célú finanszírozási kiadások összesen
(14+...+25)</t>
  </si>
  <si>
    <t>Költségvetési és finanszírozási bevételek összesen (13+26)</t>
  </si>
  <si>
    <t>BEVÉTEL ÖSSZESEN (27+28)</t>
  </si>
  <si>
    <t>KIADÁSOK ÖSSZESEN (27+28)</t>
  </si>
  <si>
    <t>Költségvetési és finanszírozási kiadások összesen (13+26)</t>
  </si>
  <si>
    <t>Kölcsön nyújtása</t>
  </si>
  <si>
    <t>Kölcsön nyújtás</t>
  </si>
  <si>
    <t xml:space="preserve"> Oszlár       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</si>
</sst>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</numFmts>
  <fonts count="4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4" borderId="7" applyNumberFormat="0" applyFont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9" borderId="0" applyNumberFormat="0" applyBorder="0" applyAlignment="0" applyProtection="0"/>
    <xf numFmtId="0" fontId="31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6" borderId="8" applyNumberFormat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17" borderId="0" applyNumberFormat="0" applyBorder="0" applyAlignment="0" applyProtection="0"/>
    <xf numFmtId="0" fontId="47" fillId="7" borderId="0" applyNumberFormat="0" applyBorder="0" applyAlignment="0" applyProtection="0"/>
    <xf numFmtId="0" fontId="48" fillId="16" borderId="1" applyNumberFormat="0" applyAlignment="0" applyProtection="0"/>
    <xf numFmtId="9" fontId="0" fillId="0" borderId="0" applyFont="0" applyFill="0" applyBorder="0" applyAlignment="0" applyProtection="0"/>
  </cellStyleXfs>
  <cellXfs count="518">
    <xf numFmtId="0" fontId="0" fillId="0" borderId="0" xfId="0" applyAlignment="1">
      <alignment/>
    </xf>
    <xf numFmtId="0" fontId="0" fillId="0" borderId="0" xfId="60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0" fontId="13" fillId="0" borderId="16" xfId="60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3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0" fontId="12" fillId="0" borderId="25" xfId="60" applyFont="1" applyFill="1" applyBorder="1" applyAlignment="1" applyProtection="1">
      <alignment horizontal="left" vertical="center" wrapText="1" indent="1"/>
      <protection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4" fillId="0" borderId="25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6" xfId="0" applyNumberFormat="1" applyFont="1" applyFill="1" applyBorder="1" applyAlignment="1" applyProtection="1">
      <alignment vertical="center" wrapText="1"/>
      <protection locked="0"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7" xfId="60" applyFont="1" applyFill="1" applyBorder="1" applyAlignment="1" applyProtection="1">
      <alignment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2" fillId="0" borderId="28" xfId="60" applyFont="1" applyFill="1" applyBorder="1" applyAlignment="1" applyProtection="1">
      <alignment horizontal="center" vertical="center" wrapText="1"/>
      <protection/>
    </xf>
    <xf numFmtId="0" fontId="2" fillId="0" borderId="0" xfId="60" applyFill="1">
      <alignment/>
      <protection/>
    </xf>
    <xf numFmtId="0" fontId="13" fillId="0" borderId="0" xfId="60" applyFont="1" applyFill="1">
      <alignment/>
      <protection/>
    </xf>
    <xf numFmtId="0" fontId="15" fillId="0" borderId="0" xfId="60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12" fillId="0" borderId="19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17" xfId="0" applyNumberFormat="1" applyFill="1" applyBorder="1" applyAlignment="1" applyProtection="1">
      <alignment horizontal="center" vertical="center" wrapText="1"/>
      <protection locked="0"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6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12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18" borderId="25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5" xfId="60" applyFont="1" applyFill="1" applyBorder="1" applyAlignment="1" applyProtection="1">
      <alignment horizontal="left" vertical="center" wrapText="1" indent="1"/>
      <protection/>
    </xf>
    <xf numFmtId="0" fontId="5" fillId="0" borderId="0" xfId="60" applyFont="1" applyFill="1">
      <alignment/>
      <protection/>
    </xf>
    <xf numFmtId="164" fontId="12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4" xfId="0" applyFont="1" applyFill="1" applyBorder="1" applyAlignment="1" applyProtection="1">
      <alignment horizontal="right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6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49" fontId="13" fillId="0" borderId="1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2" xfId="60" applyNumberFormat="1" applyFont="1" applyFill="1" applyBorder="1" applyAlignment="1" applyProtection="1">
      <alignment horizontal="left" vertical="center" wrapText="1" indent="1"/>
      <protection/>
    </xf>
    <xf numFmtId="49" fontId="12" fillId="0" borderId="25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5" xfId="60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6" fillId="0" borderId="36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 inden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49" fontId="13" fillId="0" borderId="16" xfId="0" applyNumberFormat="1" applyFont="1" applyFill="1" applyBorder="1" applyAlignment="1" applyProtection="1">
      <alignment horizontal="center" vertical="center" wrapText="1"/>
      <protection/>
    </xf>
    <xf numFmtId="49" fontId="13" fillId="0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22" fillId="0" borderId="38" xfId="0" applyFont="1" applyBorder="1" applyAlignment="1" applyProtection="1">
      <alignment horizontal="center" wrapText="1"/>
      <protection/>
    </xf>
    <xf numFmtId="0" fontId="23" fillId="0" borderId="38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39" xfId="0" applyFont="1" applyFill="1" applyBorder="1" applyAlignment="1" applyProtection="1">
      <alignment vertical="center" wrapText="1"/>
      <protection/>
    </xf>
    <xf numFmtId="0" fontId="3" fillId="0" borderId="38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49" fontId="6" fillId="0" borderId="40" xfId="0" applyNumberFormat="1" applyFont="1" applyFill="1" applyBorder="1" applyAlignment="1" applyProtection="1">
      <alignment horizontal="right" vertical="center"/>
      <protection locked="0"/>
    </xf>
    <xf numFmtId="49" fontId="6" fillId="0" borderId="41" xfId="0" applyNumberFormat="1" applyFont="1" applyFill="1" applyBorder="1" applyAlignment="1" applyProtection="1">
      <alignment horizontal="right" vertical="center"/>
      <protection locked="0"/>
    </xf>
    <xf numFmtId="0" fontId="12" fillId="0" borderId="42" xfId="60" applyFont="1" applyFill="1" applyBorder="1" applyAlignment="1" applyProtection="1">
      <alignment horizontal="left" vertical="center" wrapText="1" indent="1"/>
      <protection/>
    </xf>
    <xf numFmtId="49" fontId="13" fillId="0" borderId="4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5" xfId="60" applyNumberFormat="1" applyFont="1" applyFill="1" applyBorder="1" applyAlignment="1" applyProtection="1">
      <alignment horizontal="left" vertical="center" wrapText="1" indent="1"/>
      <protection/>
    </xf>
    <xf numFmtId="0" fontId="12" fillId="0" borderId="17" xfId="60" applyFont="1" applyFill="1" applyBorder="1" applyAlignment="1" applyProtection="1">
      <alignment horizontal="left" vertical="center" wrapText="1" indent="1"/>
      <protection/>
    </xf>
    <xf numFmtId="0" fontId="14" fillId="0" borderId="10" xfId="60" applyFont="1" applyFill="1" applyBorder="1" applyAlignment="1" applyProtection="1">
      <alignment horizontal="left" vertical="center" wrapText="1" indent="1"/>
      <protection/>
    </xf>
    <xf numFmtId="0" fontId="2" fillId="0" borderId="0" xfId="60" applyFill="1" applyAlignment="1">
      <alignment horizontal="left" vertical="center" indent="1"/>
      <protection/>
    </xf>
    <xf numFmtId="0" fontId="18" fillId="0" borderId="25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25" fillId="0" borderId="11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indent="1"/>
      <protection/>
    </xf>
    <xf numFmtId="0" fontId="17" fillId="0" borderId="32" xfId="0" applyFont="1" applyBorder="1" applyAlignment="1" applyProtection="1">
      <alignment horizontal="left" vertical="center" indent="1"/>
      <protection/>
    </xf>
    <xf numFmtId="0" fontId="18" fillId="0" borderId="24" xfId="0" applyFont="1" applyBorder="1" applyAlignment="1" applyProtection="1">
      <alignment horizontal="left" vertical="center" wrapText="1" indent="1"/>
      <protection/>
    </xf>
    <xf numFmtId="49" fontId="17" fillId="0" borderId="18" xfId="0" applyNumberFormat="1" applyFont="1" applyBorder="1" applyAlignment="1" applyProtection="1">
      <alignment horizontal="left" vertical="center" wrapText="1" indent="2"/>
      <protection/>
    </xf>
    <xf numFmtId="49" fontId="18" fillId="0" borderId="18" xfId="0" applyNumberFormat="1" applyFont="1" applyBorder="1" applyAlignment="1" applyProtection="1">
      <alignment horizontal="left" vertical="center" wrapText="1" indent="1"/>
      <protection/>
    </xf>
    <xf numFmtId="49" fontId="17" fillId="0" borderId="23" xfId="0" applyNumberFormat="1" applyFont="1" applyBorder="1" applyAlignment="1" applyProtection="1">
      <alignment horizontal="left" vertical="center" wrapText="1" indent="2"/>
      <protection/>
    </xf>
    <xf numFmtId="0" fontId="17" fillId="0" borderId="32" xfId="0" applyFont="1" applyBorder="1" applyAlignment="1" applyProtection="1">
      <alignment horizontal="left" vertical="center" wrapText="1" indent="1"/>
      <protection/>
    </xf>
    <xf numFmtId="0" fontId="16" fillId="0" borderId="24" xfId="0" applyFont="1" applyBorder="1" applyAlignment="1" applyProtection="1">
      <alignment horizontal="left" vertical="center" wrapText="1" indent="1"/>
      <protection/>
    </xf>
    <xf numFmtId="0" fontId="24" fillId="0" borderId="19" xfId="0" applyFont="1" applyBorder="1" applyAlignment="1" applyProtection="1">
      <alignment horizontal="left" vertical="center" wrapText="1" indent="1"/>
      <protection/>
    </xf>
    <xf numFmtId="49" fontId="18" fillId="0" borderId="24" xfId="0" applyNumberFormat="1" applyFont="1" applyBorder="1" applyAlignment="1" applyProtection="1">
      <alignment horizontal="left" vertical="center" wrapText="1" indent="1"/>
      <protection/>
    </xf>
    <xf numFmtId="49" fontId="17" fillId="0" borderId="20" xfId="0" applyNumberFormat="1" applyFont="1" applyBorder="1" applyAlignment="1" applyProtection="1">
      <alignment horizontal="left" vertical="center" wrapText="1" indent="2"/>
      <protection/>
    </xf>
    <xf numFmtId="0" fontId="17" fillId="0" borderId="13" xfId="0" applyFont="1" applyBorder="1" applyAlignment="1" applyProtection="1">
      <alignment horizontal="left" vertical="center" wrapText="1" indent="1"/>
      <protection/>
    </xf>
    <xf numFmtId="49" fontId="17" fillId="0" borderId="21" xfId="0" applyNumberFormat="1" applyFont="1" applyBorder="1" applyAlignment="1" applyProtection="1">
      <alignment horizontal="left" vertical="center" wrapText="1" indent="2"/>
      <protection/>
    </xf>
    <xf numFmtId="0" fontId="17" fillId="0" borderId="16" xfId="0" applyFont="1" applyBorder="1" applyAlignment="1" applyProtection="1">
      <alignment horizontal="left" vertical="center" wrapText="1" indent="1"/>
      <protection/>
    </xf>
    <xf numFmtId="0" fontId="18" fillId="0" borderId="19" xfId="0" applyFont="1" applyBorder="1" applyAlignment="1" applyProtection="1">
      <alignment horizontal="left" vertical="center" wrapText="1" indent="1"/>
      <protection/>
    </xf>
    <xf numFmtId="164" fontId="12" fillId="0" borderId="37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9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9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0" applyNumberFormat="1" applyFont="1" applyBorder="1" applyAlignment="1" applyProtection="1">
      <alignment horizontal="right" vertical="center" wrapText="1" indent="1"/>
      <protection/>
    </xf>
    <xf numFmtId="0" fontId="16" fillId="0" borderId="28" xfId="0" applyFont="1" applyBorder="1" applyAlignment="1" applyProtection="1" quotePrefix="1">
      <alignment horizontal="right" vertical="center" wrapText="1" indent="1"/>
      <protection locked="0"/>
    </xf>
    <xf numFmtId="164" fontId="12" fillId="0" borderId="48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164" fontId="12" fillId="0" borderId="29" xfId="60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28" xfId="6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60" applyFill="1" applyAlignment="1">
      <alignment/>
      <protection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50" xfId="0" applyNumberFormat="1" applyFont="1" applyFill="1" applyBorder="1" applyAlignment="1" applyProtection="1">
      <alignment horizontal="center" vertical="center" wrapText="1"/>
      <protection/>
    </xf>
    <xf numFmtId="164" fontId="12" fillId="0" borderId="24" xfId="0" applyNumberFormat="1" applyFont="1" applyFill="1" applyBorder="1" applyAlignment="1" applyProtection="1">
      <alignment horizontal="center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3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3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3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0" fontId="6" fillId="0" borderId="40" xfId="0" applyFont="1" applyFill="1" applyBorder="1" applyAlignment="1" applyProtection="1" quotePrefix="1">
      <alignment horizontal="right" vertical="center" indent="1"/>
      <protection/>
    </xf>
    <xf numFmtId="0" fontId="6" fillId="0" borderId="41" xfId="0" applyFont="1" applyFill="1" applyBorder="1" applyAlignment="1" applyProtection="1">
      <alignment horizontal="right" vertical="center" inden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4" fontId="19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9" fillId="0" borderId="40" xfId="0" applyNumberFormat="1" applyFont="1" applyFill="1" applyBorder="1" applyAlignment="1" applyProtection="1">
      <alignment horizontal="right" vertical="center" wrapText="1" indent="1"/>
      <protection/>
    </xf>
    <xf numFmtId="0" fontId="21" fillId="0" borderId="38" xfId="0" applyFont="1" applyBorder="1" applyAlignment="1" applyProtection="1">
      <alignment horizontal="center" wrapText="1"/>
      <protection/>
    </xf>
    <xf numFmtId="0" fontId="12" fillId="0" borderId="38" xfId="60" applyFont="1" applyFill="1" applyBorder="1" applyAlignment="1" applyProtection="1">
      <alignment horizontal="left" vertical="center" wrapText="1" indent="1"/>
      <protection/>
    </xf>
    <xf numFmtId="0" fontId="18" fillId="0" borderId="26" xfId="0" applyFont="1" applyBorder="1" applyAlignment="1" applyProtection="1">
      <alignment horizontal="center"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4" xfId="0" applyFont="1" applyBorder="1" applyAlignment="1" applyProtection="1">
      <alignment horizontal="left" vertical="center" wrapText="1" indent="1"/>
      <protection/>
    </xf>
    <xf numFmtId="0" fontId="17" fillId="0" borderId="12" xfId="0" applyFont="1" applyBorder="1" applyAlignment="1" applyProtection="1">
      <alignment horizontal="left" vertical="center" wrapText="1" indent="1"/>
      <protection/>
    </xf>
    <xf numFmtId="0" fontId="25" fillId="0" borderId="13" xfId="0" applyFont="1" applyBorder="1" applyAlignment="1" applyProtection="1">
      <alignment horizontal="left" vertical="center" wrapText="1" indent="1"/>
      <protection/>
    </xf>
    <xf numFmtId="0" fontId="18" fillId="0" borderId="32" xfId="0" applyFont="1" applyBorder="1" applyAlignment="1" applyProtection="1">
      <alignment horizontal="left" vertical="center" wrapText="1" indent="1"/>
      <protection/>
    </xf>
    <xf numFmtId="0" fontId="18" fillId="0" borderId="12" xfId="0" applyFont="1" applyBorder="1" applyAlignment="1" applyProtection="1">
      <alignment horizontal="left" vertical="center" wrapText="1" indent="1"/>
      <protection/>
    </xf>
    <xf numFmtId="49" fontId="18" fillId="0" borderId="20" xfId="0" applyNumberFormat="1" applyFont="1" applyBorder="1" applyAlignment="1" applyProtection="1">
      <alignment horizontal="left" vertical="center" wrapText="1" indent="1"/>
      <protection/>
    </xf>
    <xf numFmtId="0" fontId="16" fillId="0" borderId="25" xfId="0" applyFont="1" applyBorder="1" applyAlignment="1" applyProtection="1">
      <alignment horizontal="left" vertical="center" wrapText="1" indent="1"/>
      <protection/>
    </xf>
    <xf numFmtId="0" fontId="16" fillId="0" borderId="12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 quotePrefix="1">
      <alignment horizontal="left" vertical="center" wrapText="1" indent="6"/>
      <protection/>
    </xf>
    <xf numFmtId="0" fontId="17" fillId="0" borderId="32" xfId="0" applyFont="1" applyBorder="1" applyAlignment="1" applyProtection="1" quotePrefix="1">
      <alignment horizontal="left" vertical="center" wrapText="1" indent="6"/>
      <protection/>
    </xf>
    <xf numFmtId="0" fontId="25" fillId="0" borderId="25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2" fillId="0" borderId="0" xfId="60" applyFont="1" applyFill="1">
      <alignment/>
      <protection/>
    </xf>
    <xf numFmtId="0" fontId="2" fillId="0" borderId="0" xfId="60" applyFont="1" applyFill="1" applyAlignment="1">
      <alignment horizontal="right" vertical="center" indent="1"/>
      <protection/>
    </xf>
    <xf numFmtId="0" fontId="26" fillId="0" borderId="25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2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4" xfId="60" applyNumberFormat="1" applyFont="1" applyFill="1" applyBorder="1" applyAlignment="1" applyProtection="1">
      <alignment vertical="center"/>
      <protection/>
    </xf>
    <xf numFmtId="164" fontId="20" fillId="0" borderId="34" xfId="60" applyNumberFormat="1" applyFont="1" applyFill="1" applyBorder="1" applyAlignment="1" applyProtection="1">
      <alignment/>
      <protection/>
    </xf>
    <xf numFmtId="0" fontId="5" fillId="0" borderId="0" xfId="60" applyFont="1" applyFill="1" applyAlignment="1" applyProtection="1">
      <alignment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33" xfId="60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38" xfId="0" applyNumberFormat="1" applyFont="1" applyFill="1" applyBorder="1" applyAlignment="1">
      <alignment horizontal="center" vertical="center" wrapText="1"/>
    </xf>
    <xf numFmtId="164" fontId="12" fillId="0" borderId="56" xfId="0" applyNumberFormat="1" applyFont="1" applyFill="1" applyBorder="1" applyAlignment="1" applyProtection="1">
      <alignment horizontal="center" vertical="center" wrapText="1"/>
      <protection/>
    </xf>
    <xf numFmtId="164" fontId="13" fillId="0" borderId="49" xfId="0" applyNumberFormat="1" applyFont="1" applyFill="1" applyBorder="1" applyAlignment="1" applyProtection="1">
      <alignment vertical="center" wrapText="1"/>
      <protection locked="0"/>
    </xf>
    <xf numFmtId="164" fontId="12" fillId="0" borderId="31" xfId="0" applyNumberFormat="1" applyFont="1" applyFill="1" applyBorder="1" applyAlignment="1" applyProtection="1">
      <alignment vertical="center" wrapText="1"/>
      <protection/>
    </xf>
    <xf numFmtId="164" fontId="13" fillId="0" borderId="57" xfId="0" applyNumberFormat="1" applyFont="1" applyFill="1" applyBorder="1" applyAlignment="1" applyProtection="1">
      <alignment vertical="center" wrapText="1"/>
      <protection locked="0"/>
    </xf>
    <xf numFmtId="164" fontId="12" fillId="0" borderId="50" xfId="0" applyNumberFormat="1" applyFont="1" applyFill="1" applyBorder="1" applyAlignment="1">
      <alignment horizontal="center" vertical="center"/>
    </xf>
    <xf numFmtId="164" fontId="12" fillId="0" borderId="50" xfId="0" applyNumberFormat="1" applyFont="1" applyFill="1" applyBorder="1" applyAlignment="1">
      <alignment horizontal="center" vertical="center" wrapText="1"/>
    </xf>
    <xf numFmtId="164" fontId="12" fillId="0" borderId="58" xfId="0" applyNumberFormat="1" applyFont="1" applyFill="1" applyBorder="1" applyAlignment="1">
      <alignment horizontal="center" vertical="center"/>
    </xf>
    <xf numFmtId="164" fontId="12" fillId="0" borderId="59" xfId="0" applyNumberFormat="1" applyFont="1" applyFill="1" applyBorder="1" applyAlignment="1">
      <alignment horizontal="center" vertical="center"/>
    </xf>
    <xf numFmtId="164" fontId="12" fillId="0" borderId="59" xfId="0" applyNumberFormat="1" applyFont="1" applyFill="1" applyBorder="1" applyAlignment="1">
      <alignment horizontal="center" vertical="center" wrapText="1"/>
    </xf>
    <xf numFmtId="49" fontId="13" fillId="0" borderId="60" xfId="0" applyNumberFormat="1" applyFont="1" applyFill="1" applyBorder="1" applyAlignment="1">
      <alignment horizontal="left" vertical="center"/>
    </xf>
    <xf numFmtId="3" fontId="13" fillId="0" borderId="61" xfId="0" applyNumberFormat="1" applyFont="1" applyFill="1" applyBorder="1" applyAlignment="1" applyProtection="1">
      <alignment horizontal="right" vertical="center"/>
      <protection locked="0"/>
    </xf>
    <xf numFmtId="164" fontId="12" fillId="0" borderId="62" xfId="0" applyNumberFormat="1" applyFont="1" applyFill="1" applyBorder="1" applyAlignment="1">
      <alignment horizontal="right" vertical="center" wrapText="1"/>
    </xf>
    <xf numFmtId="49" fontId="19" fillId="0" borderId="44" xfId="0" applyNumberFormat="1" applyFont="1" applyFill="1" applyBorder="1" applyAlignment="1" quotePrefix="1">
      <alignment horizontal="left" vertical="center" indent="1"/>
    </xf>
    <xf numFmtId="3" fontId="19" fillId="0" borderId="52" xfId="0" applyNumberFormat="1" applyFont="1" applyFill="1" applyBorder="1" applyAlignment="1" applyProtection="1">
      <alignment horizontal="right" vertical="center"/>
      <protection locked="0"/>
    </xf>
    <xf numFmtId="3" fontId="19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52" xfId="0" applyNumberFormat="1" applyFont="1" applyFill="1" applyBorder="1" applyAlignment="1">
      <alignment horizontal="right" vertical="center" wrapText="1"/>
    </xf>
    <xf numFmtId="49" fontId="13" fillId="0" borderId="44" xfId="0" applyNumberFormat="1" applyFont="1" applyFill="1" applyBorder="1" applyAlignment="1">
      <alignment horizontal="left" vertical="center"/>
    </xf>
    <xf numFmtId="3" fontId="13" fillId="0" borderId="52" xfId="0" applyNumberFormat="1" applyFont="1" applyFill="1" applyBorder="1" applyAlignment="1" applyProtection="1">
      <alignment horizontal="right" vertical="center"/>
      <protection locked="0"/>
    </xf>
    <xf numFmtId="49" fontId="13" fillId="0" borderId="45" xfId="0" applyNumberFormat="1" applyFont="1" applyFill="1" applyBorder="1" applyAlignment="1" applyProtection="1">
      <alignment horizontal="lef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/>
      <protection locked="0"/>
    </xf>
    <xf numFmtId="49" fontId="12" fillId="0" borderId="42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50" xfId="0" applyNumberFormat="1" applyFont="1" applyFill="1" applyBorder="1" applyAlignment="1">
      <alignment vertical="center"/>
    </xf>
    <xf numFmtId="49" fontId="12" fillId="0" borderId="64" xfId="0" applyNumberFormat="1" applyFont="1" applyFill="1" applyBorder="1" applyAlignment="1" applyProtection="1">
      <alignment vertical="center"/>
      <protection locked="0"/>
    </xf>
    <xf numFmtId="49" fontId="12" fillId="0" borderId="64" xfId="0" applyNumberFormat="1" applyFont="1" applyFill="1" applyBorder="1" applyAlignment="1" applyProtection="1">
      <alignment horizontal="right" vertical="center"/>
      <protection locked="0"/>
    </xf>
    <xf numFmtId="3" fontId="13" fillId="0" borderId="64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34" xfId="0" applyNumberFormat="1" applyFont="1" applyFill="1" applyBorder="1" applyAlignment="1" applyProtection="1">
      <alignment vertical="center"/>
      <protection locked="0"/>
    </xf>
    <xf numFmtId="49" fontId="12" fillId="0" borderId="34" xfId="0" applyNumberFormat="1" applyFont="1" applyFill="1" applyBorder="1" applyAlignment="1" applyProtection="1">
      <alignment horizontal="righ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20" xfId="0" applyNumberFormat="1" applyFont="1" applyFill="1" applyBorder="1" applyAlignment="1">
      <alignment horizontal="left" vertical="center"/>
    </xf>
    <xf numFmtId="3" fontId="13" fillId="0" borderId="6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61" xfId="0" applyNumberFormat="1" applyFont="1" applyFill="1" applyBorder="1" applyAlignment="1" applyProtection="1">
      <alignment horizontal="right" vertical="center" wrapText="1"/>
      <protection/>
    </xf>
    <xf numFmtId="49" fontId="13" fillId="0" borderId="18" xfId="0" applyNumberFormat="1" applyFont="1" applyFill="1" applyBorder="1" applyAlignment="1">
      <alignment horizontal="left" vertical="center"/>
    </xf>
    <xf numFmtId="3" fontId="13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52" xfId="0" applyNumberFormat="1" applyFont="1" applyFill="1" applyBorder="1" applyAlignment="1" applyProtection="1">
      <alignment horizontal="right" vertical="center" wrapText="1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 locked="0"/>
    </xf>
    <xf numFmtId="49" fontId="13" fillId="0" borderId="21" xfId="0" applyNumberFormat="1" applyFont="1" applyFill="1" applyBorder="1" applyAlignment="1" applyProtection="1">
      <alignment horizontal="lef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50" xfId="0" applyNumberFormat="1" applyFont="1" applyFill="1" applyBorder="1" applyAlignment="1">
      <alignment horizontal="left" vertical="center" wrapText="1" indent="1"/>
    </xf>
    <xf numFmtId="171" fontId="26" fillId="0" borderId="0" xfId="0" applyNumberFormat="1" applyFont="1" applyFill="1" applyBorder="1" applyAlignment="1">
      <alignment horizontal="left" vertical="center" wrapText="1"/>
    </xf>
    <xf numFmtId="164" fontId="12" fillId="0" borderId="50" xfId="0" applyNumberFormat="1" applyFont="1" applyFill="1" applyBorder="1" applyAlignment="1">
      <alignment horizontal="center" vertical="center" wrapText="1"/>
    </xf>
    <xf numFmtId="3" fontId="13" fillId="0" borderId="62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5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5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50" xfId="0" applyNumberFormat="1" applyFont="1" applyFill="1" applyBorder="1" applyAlignment="1">
      <alignment horizontal="right" vertical="center" wrapText="1"/>
    </xf>
    <xf numFmtId="4" fontId="12" fillId="0" borderId="62" xfId="0" applyNumberFormat="1" applyFont="1" applyFill="1" applyBorder="1" applyAlignment="1">
      <alignment horizontal="right" vertical="center" wrapText="1"/>
    </xf>
    <xf numFmtId="4" fontId="12" fillId="0" borderId="52" xfId="0" applyNumberFormat="1" applyFont="1" applyFill="1" applyBorder="1" applyAlignment="1">
      <alignment horizontal="right" vertical="center" wrapText="1"/>
    </xf>
    <xf numFmtId="4" fontId="12" fillId="0" borderId="65" xfId="0" applyNumberFormat="1" applyFont="1" applyFill="1" applyBorder="1" applyAlignment="1">
      <alignment horizontal="right" vertical="center" wrapText="1"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3" xfId="60" applyNumberFormat="1" applyFont="1" applyFill="1" applyBorder="1" applyAlignment="1" applyProtection="1">
      <alignment horizontal="right" vertical="center" wrapText="1" indent="1"/>
      <protection/>
    </xf>
    <xf numFmtId="164" fontId="19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60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0" applyNumberFormat="1" applyFont="1" applyBorder="1" applyAlignment="1" applyProtection="1">
      <alignment horizontal="right" vertical="center" wrapText="1" indent="1"/>
      <protection/>
    </xf>
    <xf numFmtId="0" fontId="16" fillId="0" borderId="25" xfId="0" applyFont="1" applyBorder="1" applyAlignment="1" applyProtection="1" quotePrefix="1">
      <alignment horizontal="right" vertical="center" wrapText="1" indent="1"/>
      <protection locked="0"/>
    </xf>
    <xf numFmtId="164" fontId="3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5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Font="1" applyBorder="1" applyAlignment="1">
      <alignment horizontal="center" vertical="center" wrapText="1"/>
    </xf>
    <xf numFmtId="0" fontId="18" fillId="0" borderId="48" xfId="0" applyFont="1" applyBorder="1" applyAlignment="1" applyProtection="1">
      <alignment horizontal="left" vertical="center" wrapText="1" indent="1"/>
      <protection/>
    </xf>
    <xf numFmtId="0" fontId="18" fillId="0" borderId="56" xfId="0" applyFont="1" applyBorder="1" applyAlignment="1" applyProtection="1">
      <alignment horizontal="left" vertical="center" wrapText="1" indent="1"/>
      <protection/>
    </xf>
    <xf numFmtId="0" fontId="17" fillId="0" borderId="67" xfId="0" applyFont="1" applyBorder="1" applyAlignment="1" applyProtection="1">
      <alignment horizontal="left" vertical="center" wrapText="1" indent="1"/>
      <protection/>
    </xf>
    <xf numFmtId="0" fontId="17" fillId="0" borderId="49" xfId="0" applyFont="1" applyBorder="1" applyAlignment="1" applyProtection="1">
      <alignment horizontal="left" vertical="center" wrapText="1" indent="1"/>
      <protection/>
    </xf>
    <xf numFmtId="0" fontId="17" fillId="0" borderId="68" xfId="0" applyFont="1" applyBorder="1" applyAlignment="1" applyProtection="1">
      <alignment horizontal="left" vertical="center" wrapText="1" indent="1"/>
      <protection/>
    </xf>
    <xf numFmtId="0" fontId="17" fillId="0" borderId="57" xfId="0" applyFont="1" applyBorder="1" applyAlignment="1" applyProtection="1">
      <alignment horizontal="left" vertical="center" wrapText="1" indent="1"/>
      <protection/>
    </xf>
    <xf numFmtId="0" fontId="25" fillId="0" borderId="67" xfId="0" applyFont="1" applyBorder="1" applyAlignment="1" applyProtection="1">
      <alignment horizontal="left" vertical="center" wrapText="1" indent="1"/>
      <protection/>
    </xf>
    <xf numFmtId="0" fontId="25" fillId="0" borderId="49" xfId="0" applyFont="1" applyBorder="1" applyAlignment="1" applyProtection="1">
      <alignment horizontal="left" vertical="center" wrapText="1" indent="1"/>
      <protection/>
    </xf>
    <xf numFmtId="0" fontId="17" fillId="0" borderId="69" xfId="0" applyFont="1" applyBorder="1" applyAlignment="1" applyProtection="1">
      <alignment horizontal="left" vertical="center" wrapText="1" indent="1"/>
      <protection/>
    </xf>
    <xf numFmtId="0" fontId="17" fillId="0" borderId="56" xfId="0" applyFont="1" applyBorder="1" applyAlignment="1" applyProtection="1">
      <alignment horizontal="left" vertical="center" wrapText="1" indent="1"/>
      <protection/>
    </xf>
    <xf numFmtId="0" fontId="16" fillId="0" borderId="48" xfId="0" applyFont="1" applyBorder="1" applyAlignment="1" applyProtection="1">
      <alignment horizontal="left" vertical="center" wrapText="1" indent="1"/>
      <protection/>
    </xf>
    <xf numFmtId="0" fontId="12" fillId="0" borderId="48" xfId="60" applyFont="1" applyFill="1" applyBorder="1" applyAlignment="1" applyProtection="1">
      <alignment horizontal="left" vertical="center" wrapText="1" indent="1"/>
      <protection/>
    </xf>
    <xf numFmtId="0" fontId="13" fillId="0" borderId="69" xfId="60" applyFont="1" applyFill="1" applyBorder="1" applyAlignment="1" applyProtection="1">
      <alignment horizontal="left" vertical="center" wrapText="1" indent="1"/>
      <protection/>
    </xf>
    <xf numFmtId="0" fontId="13" fillId="0" borderId="49" xfId="60" applyFont="1" applyFill="1" applyBorder="1" applyAlignment="1" applyProtection="1">
      <alignment horizontal="left" vertical="center" wrapText="1" indent="1"/>
      <protection/>
    </xf>
    <xf numFmtId="0" fontId="13" fillId="0" borderId="49" xfId="60" applyFont="1" applyFill="1" applyBorder="1" applyAlignment="1" applyProtection="1">
      <alignment horizontal="left" indent="7"/>
      <protection/>
    </xf>
    <xf numFmtId="0" fontId="17" fillId="0" borderId="49" xfId="0" applyFont="1" applyBorder="1" applyAlignment="1" applyProtection="1">
      <alignment horizontal="left" vertical="center" wrapText="1" indent="6"/>
      <protection/>
    </xf>
    <xf numFmtId="0" fontId="13" fillId="0" borderId="67" xfId="60" applyFont="1" applyFill="1" applyBorder="1" applyAlignment="1" applyProtection="1">
      <alignment horizontal="left" vertical="center" wrapText="1" indent="6"/>
      <protection/>
    </xf>
    <xf numFmtId="0" fontId="13" fillId="0" borderId="49" xfId="60" applyFont="1" applyFill="1" applyBorder="1" applyAlignment="1" applyProtection="1">
      <alignment horizontal="left" vertical="center" wrapText="1" indent="6"/>
      <protection/>
    </xf>
    <xf numFmtId="0" fontId="13" fillId="0" borderId="68" xfId="60" applyFont="1" applyFill="1" applyBorder="1" applyAlignment="1" applyProtection="1">
      <alignment horizontal="left" vertical="center" wrapText="1" indent="6"/>
      <protection/>
    </xf>
    <xf numFmtId="0" fontId="17" fillId="0" borderId="68" xfId="0" applyFont="1" applyBorder="1" applyAlignment="1" applyProtection="1">
      <alignment horizontal="left" vertical="center" wrapText="1" indent="6"/>
      <protection/>
    </xf>
    <xf numFmtId="0" fontId="18" fillId="0" borderId="0" xfId="0" applyFont="1" applyBorder="1" applyAlignment="1" applyProtection="1">
      <alignment horizontal="left" vertical="center" wrapText="1" indent="1"/>
      <protection/>
    </xf>
    <xf numFmtId="0" fontId="17" fillId="0" borderId="70" xfId="0" applyFont="1" applyBorder="1" applyAlignment="1" applyProtection="1">
      <alignment horizontal="left" vertical="center" wrapText="1" indent="1"/>
      <protection/>
    </xf>
    <xf numFmtId="0" fontId="17" fillId="0" borderId="71" xfId="0" applyFont="1" applyBorder="1" applyAlignment="1" applyProtection="1">
      <alignment horizontal="left" vertical="center" wrapText="1" indent="1"/>
      <protection/>
    </xf>
    <xf numFmtId="0" fontId="18" fillId="0" borderId="72" xfId="0" applyFont="1" applyBorder="1" applyAlignment="1" applyProtection="1">
      <alignment horizontal="lef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55" xfId="0" applyFont="1" applyFill="1" applyBorder="1" applyAlignment="1" applyProtection="1">
      <alignment horizontal="center" vertical="center" wrapText="1"/>
      <protection/>
    </xf>
    <xf numFmtId="3" fontId="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3" fontId="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4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horizontal="right" vertical="center" wrapText="1" indent="1"/>
      <protection/>
    </xf>
    <xf numFmtId="0" fontId="13" fillId="0" borderId="13" xfId="0" applyFont="1" applyFill="1" applyBorder="1" applyAlignment="1" applyProtection="1">
      <alignment horizontal="left" vertical="center" wrapText="1"/>
      <protection locked="0"/>
    </xf>
    <xf numFmtId="164" fontId="13" fillId="0" borderId="13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 locked="0"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16" xfId="0" applyFont="1" applyFill="1" applyBorder="1" applyAlignment="1" applyProtection="1">
      <alignment horizontal="left" vertical="center" wrapText="1"/>
      <protection locked="0"/>
    </xf>
    <xf numFmtId="164" fontId="13" fillId="0" borderId="47" xfId="0" applyNumberFormat="1" applyFont="1" applyFill="1" applyBorder="1" applyAlignment="1" applyProtection="1">
      <alignment vertical="center" wrapText="1"/>
      <protection locked="0"/>
    </xf>
    <xf numFmtId="4" fontId="12" fillId="0" borderId="50" xfId="0" applyNumberFormat="1" applyFont="1" applyFill="1" applyBorder="1" applyAlignment="1" applyProtection="1">
      <alignment vertical="center" wrapText="1"/>
      <protection locked="0"/>
    </xf>
    <xf numFmtId="164" fontId="5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34" xfId="0" applyNumberFormat="1" applyFont="1" applyFill="1" applyBorder="1" applyAlignment="1" applyProtection="1">
      <alignment horizontal="right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22" xfId="60" applyFont="1" applyFill="1" applyBorder="1" applyAlignment="1" applyProtection="1">
      <alignment horizontal="center" vertical="center" wrapText="1"/>
      <protection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0" fontId="6" fillId="0" borderId="14" xfId="60" applyFont="1" applyFill="1" applyBorder="1" applyAlignment="1" applyProtection="1">
      <alignment horizontal="center" vertical="center" wrapText="1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164" fontId="6" fillId="0" borderId="14" xfId="60" applyNumberFormat="1" applyFont="1" applyFill="1" applyBorder="1" applyAlignment="1" applyProtection="1">
      <alignment horizontal="center" vertical="center"/>
      <protection/>
    </xf>
    <xf numFmtId="164" fontId="6" fillId="0" borderId="40" xfId="60" applyNumberFormat="1" applyFont="1" applyFill="1" applyBorder="1" applyAlignment="1" applyProtection="1">
      <alignment horizontal="center" vertical="center"/>
      <protection/>
    </xf>
    <xf numFmtId="164" fontId="6" fillId="0" borderId="61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0" fillId="0" borderId="60" xfId="0" applyNumberFormat="1" applyFill="1" applyBorder="1" applyAlignment="1" applyProtection="1">
      <alignment horizontal="left" vertical="center" wrapText="1"/>
      <protection locked="0"/>
    </xf>
    <xf numFmtId="164" fontId="0" fillId="0" borderId="70" xfId="0" applyNumberFormat="1" applyFill="1" applyBorder="1" applyAlignment="1" applyProtection="1">
      <alignment horizontal="left" vertical="center" wrapText="1"/>
      <protection locked="0"/>
    </xf>
    <xf numFmtId="164" fontId="0" fillId="0" borderId="35" xfId="0" applyNumberFormat="1" applyFill="1" applyBorder="1" applyAlignment="1" applyProtection="1">
      <alignment horizontal="left" vertical="center" wrapText="1"/>
      <protection locked="0"/>
    </xf>
    <xf numFmtId="164" fontId="0" fillId="0" borderId="71" xfId="0" applyNumberFormat="1" applyFill="1" applyBorder="1" applyAlignment="1" applyProtection="1">
      <alignment horizontal="left" vertical="center" wrapText="1"/>
      <protection locked="0"/>
    </xf>
    <xf numFmtId="164" fontId="6" fillId="0" borderId="61" xfId="0" applyNumberFormat="1" applyFont="1" applyFill="1" applyBorder="1" applyAlignment="1">
      <alignment horizontal="center" vertical="center" wrapText="1"/>
    </xf>
    <xf numFmtId="164" fontId="6" fillId="0" borderId="54" xfId="0" applyNumberFormat="1" applyFont="1" applyFill="1" applyBorder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center" vertical="center" wrapText="1"/>
    </xf>
    <xf numFmtId="164" fontId="3" fillId="0" borderId="39" xfId="0" applyNumberFormat="1" applyFont="1" applyFill="1" applyBorder="1" applyAlignment="1">
      <alignment horizontal="center" vertical="center" wrapText="1"/>
    </xf>
    <xf numFmtId="164" fontId="6" fillId="0" borderId="50" xfId="0" applyNumberFormat="1" applyFont="1" applyFill="1" applyBorder="1" applyAlignment="1">
      <alignment horizontal="center" vertical="center" wrapText="1"/>
    </xf>
    <xf numFmtId="164" fontId="6" fillId="0" borderId="75" xfId="0" applyNumberFormat="1" applyFont="1" applyFill="1" applyBorder="1" applyAlignment="1">
      <alignment horizontal="center" vertical="center"/>
    </xf>
    <xf numFmtId="164" fontId="6" fillId="0" borderId="53" xfId="0" applyNumberFormat="1" applyFont="1" applyFill="1" applyBorder="1" applyAlignment="1">
      <alignment horizontal="center" vertical="center"/>
    </xf>
    <xf numFmtId="164" fontId="6" fillId="0" borderId="58" xfId="0" applyNumberFormat="1" applyFont="1" applyFill="1" applyBorder="1" applyAlignment="1">
      <alignment horizontal="center" vertical="center"/>
    </xf>
    <xf numFmtId="164" fontId="12" fillId="0" borderId="50" xfId="0" applyNumberFormat="1" applyFont="1" applyFill="1" applyBorder="1" applyAlignment="1">
      <alignment horizontal="center" vertical="center"/>
    </xf>
    <xf numFmtId="164" fontId="12" fillId="0" borderId="50" xfId="0" applyNumberFormat="1" applyFont="1" applyFill="1" applyBorder="1" applyAlignment="1">
      <alignment horizontal="center" vertical="center" wrapText="1"/>
    </xf>
    <xf numFmtId="171" fontId="5" fillId="0" borderId="0" xfId="0" applyNumberFormat="1" applyFont="1" applyFill="1" applyBorder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left" vertical="center" wrapText="1" indent="2"/>
    </xf>
    <xf numFmtId="164" fontId="3" fillId="0" borderId="39" xfId="0" applyNumberFormat="1" applyFont="1" applyFill="1" applyBorder="1" applyAlignment="1">
      <alignment horizontal="left" vertical="center" wrapText="1" indent="2"/>
    </xf>
    <xf numFmtId="164" fontId="4" fillId="0" borderId="34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71" fontId="26" fillId="0" borderId="64" xfId="0" applyNumberFormat="1" applyFont="1" applyFill="1" applyBorder="1" applyAlignment="1">
      <alignment horizontal="left" vertical="center" wrapText="1"/>
    </xf>
    <xf numFmtId="164" fontId="6" fillId="0" borderId="50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76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/>
      <protection/>
    </xf>
    <xf numFmtId="0" fontId="6" fillId="0" borderId="70" xfId="0" applyFont="1" applyFill="1" applyBorder="1" applyAlignment="1" applyProtection="1">
      <alignment horizontal="center" vertical="center"/>
      <protection/>
    </xf>
    <xf numFmtId="0" fontId="6" fillId="0" borderId="77" xfId="0" applyFont="1" applyFill="1" applyBorder="1" applyAlignment="1" applyProtection="1">
      <alignment horizontal="center" vertical="center"/>
      <protection/>
    </xf>
    <xf numFmtId="0" fontId="6" fillId="0" borderId="68" xfId="0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0" fontId="6" fillId="0" borderId="78" xfId="0" applyFont="1" applyFill="1" applyBorder="1" applyAlignment="1" applyProtection="1">
      <alignment horizontal="center" vertical="center"/>
      <protection/>
    </xf>
    <xf numFmtId="0" fontId="6" fillId="0" borderId="69" xfId="0" applyFont="1" applyFill="1" applyBorder="1" applyAlignment="1" applyProtection="1">
      <alignment horizontal="center" vertical="center"/>
      <protection locked="0"/>
    </xf>
    <xf numFmtId="0" fontId="6" fillId="0" borderId="70" xfId="0" applyFont="1" applyFill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 vertical="center"/>
      <protection locked="0"/>
    </xf>
    <xf numFmtId="0" fontId="6" fillId="0" borderId="68" xfId="0" applyFont="1" applyFill="1" applyBorder="1" applyAlignment="1" applyProtection="1">
      <alignment horizontal="center" vertical="center"/>
      <protection locked="0"/>
    </xf>
    <xf numFmtId="0" fontId="6" fillId="0" borderId="71" xfId="0" applyFont="1" applyFill="1" applyBorder="1" applyAlignment="1" applyProtection="1" quotePrefix="1">
      <alignment horizontal="center" vertical="center"/>
      <protection locked="0"/>
    </xf>
    <xf numFmtId="0" fontId="6" fillId="0" borderId="78" xfId="0" applyFont="1" applyFill="1" applyBorder="1" applyAlignment="1" applyProtection="1" quotePrefix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left" vertical="center" wrapText="1" indent="1"/>
      <protection/>
    </xf>
    <xf numFmtId="0" fontId="6" fillId="0" borderId="38" xfId="0" applyFont="1" applyFill="1" applyBorder="1" applyAlignment="1" applyProtection="1">
      <alignment horizontal="left" vertical="center" wrapText="1" inden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Followed Hyperlink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9"/>
  <sheetViews>
    <sheetView zoomScaleSheetLayoutView="100" workbookViewId="0" topLeftCell="A1">
      <selection activeCell="A1" sqref="A1:E1"/>
    </sheetView>
  </sheetViews>
  <sheetFormatPr defaultColWidth="9.00390625" defaultRowHeight="12.75"/>
  <cols>
    <col min="1" max="1" width="9.50390625" style="289" customWidth="1"/>
    <col min="2" max="2" width="60.875" style="289" customWidth="1"/>
    <col min="3" max="5" width="15.875" style="290" customWidth="1"/>
    <col min="6" max="16384" width="9.375" style="34" customWidth="1"/>
  </cols>
  <sheetData>
    <row r="1" spans="1:5" ht="15.75" customHeight="1">
      <c r="A1" s="459" t="s">
        <v>83</v>
      </c>
      <c r="B1" s="459"/>
      <c r="C1" s="459"/>
      <c r="D1" s="459"/>
      <c r="E1" s="459"/>
    </row>
    <row r="2" spans="1:5" ht="15.75" customHeight="1" thickBot="1">
      <c r="A2" s="299" t="s">
        <v>205</v>
      </c>
      <c r="B2" s="299"/>
      <c r="C2" s="187"/>
      <c r="D2" s="187"/>
      <c r="E2" s="187" t="s">
        <v>353</v>
      </c>
    </row>
    <row r="3" spans="1:5" ht="15.75" customHeight="1">
      <c r="A3" s="460" t="s">
        <v>141</v>
      </c>
      <c r="B3" s="462" t="s">
        <v>85</v>
      </c>
      <c r="C3" s="464" t="s">
        <v>31</v>
      </c>
      <c r="D3" s="464"/>
      <c r="E3" s="465"/>
    </row>
    <row r="4" spans="1:5" ht="37.5" customHeight="1" thickBot="1">
      <c r="A4" s="461"/>
      <c r="B4" s="463"/>
      <c r="C4" s="302" t="s">
        <v>429</v>
      </c>
      <c r="D4" s="302" t="s">
        <v>436</v>
      </c>
      <c r="E4" s="303" t="s">
        <v>437</v>
      </c>
    </row>
    <row r="5" spans="1:5" s="35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3">
        <v>5</v>
      </c>
    </row>
    <row r="6" spans="1:5" s="1" customFormat="1" ht="12" customHeight="1" thickBot="1">
      <c r="A6" s="24" t="s">
        <v>86</v>
      </c>
      <c r="B6" s="23" t="s">
        <v>217</v>
      </c>
      <c r="C6" s="354">
        <f>+C7+C12+C21</f>
        <v>11233</v>
      </c>
      <c r="D6" s="354">
        <f>+D7+D12+D21</f>
        <v>30472</v>
      </c>
      <c r="E6" s="166">
        <f>+E7+E12+E21</f>
        <v>25735</v>
      </c>
    </row>
    <row r="7" spans="1:5" s="1" customFormat="1" ht="12" customHeight="1" thickBot="1">
      <c r="A7" s="22" t="s">
        <v>87</v>
      </c>
      <c r="B7" s="148" t="s">
        <v>415</v>
      </c>
      <c r="C7" s="355">
        <f>+C8+C9+C10+C11</f>
        <v>2745</v>
      </c>
      <c r="D7" s="355">
        <f>+D8+D9+D10+D11</f>
        <v>5112</v>
      </c>
      <c r="E7" s="167">
        <f>+E8+E9+E10+E11</f>
        <v>4811</v>
      </c>
    </row>
    <row r="8" spans="1:5" s="1" customFormat="1" ht="12" customHeight="1">
      <c r="A8" s="15" t="s">
        <v>169</v>
      </c>
      <c r="B8" s="276" t="s">
        <v>126</v>
      </c>
      <c r="C8" s="356">
        <v>2239</v>
      </c>
      <c r="D8" s="356">
        <v>4188</v>
      </c>
      <c r="E8" s="169">
        <v>4199</v>
      </c>
    </row>
    <row r="9" spans="1:5" s="1" customFormat="1" ht="12" customHeight="1">
      <c r="A9" s="15" t="s">
        <v>170</v>
      </c>
      <c r="B9" s="162" t="s">
        <v>142</v>
      </c>
      <c r="C9" s="356"/>
      <c r="D9" s="356"/>
      <c r="E9" s="169"/>
    </row>
    <row r="10" spans="1:5" s="1" customFormat="1" ht="12" customHeight="1">
      <c r="A10" s="15" t="s">
        <v>171</v>
      </c>
      <c r="B10" s="162" t="s">
        <v>218</v>
      </c>
      <c r="C10" s="356">
        <v>506</v>
      </c>
      <c r="D10" s="356">
        <v>344</v>
      </c>
      <c r="E10" s="169">
        <v>32</v>
      </c>
    </row>
    <row r="11" spans="1:5" s="1" customFormat="1" ht="12" customHeight="1" thickBot="1">
      <c r="A11" s="15" t="s">
        <v>172</v>
      </c>
      <c r="B11" s="277" t="s">
        <v>219</v>
      </c>
      <c r="C11" s="356"/>
      <c r="D11" s="356">
        <v>580</v>
      </c>
      <c r="E11" s="169">
        <v>580</v>
      </c>
    </row>
    <row r="12" spans="1:5" s="1" customFormat="1" ht="12" customHeight="1" thickBot="1">
      <c r="A12" s="22" t="s">
        <v>88</v>
      </c>
      <c r="B12" s="23" t="s">
        <v>220</v>
      </c>
      <c r="C12" s="355">
        <f>+C13+C14+C15+C16+C17+C18+C19+C20</f>
        <v>8237</v>
      </c>
      <c r="D12" s="355">
        <f>+D13+D14+D15+D16+D17+D18+D19+D20</f>
        <v>25360</v>
      </c>
      <c r="E12" s="167">
        <f>+E13+E14+E15+E16+E17+E18+E19+E20</f>
        <v>20924</v>
      </c>
    </row>
    <row r="13" spans="1:5" s="1" customFormat="1" ht="12" customHeight="1">
      <c r="A13" s="19" t="s">
        <v>143</v>
      </c>
      <c r="B13" s="11" t="s">
        <v>225</v>
      </c>
      <c r="C13" s="357"/>
      <c r="D13" s="357"/>
      <c r="E13" s="168"/>
    </row>
    <row r="14" spans="1:5" s="1" customFormat="1" ht="12" customHeight="1">
      <c r="A14" s="15" t="s">
        <v>144</v>
      </c>
      <c r="B14" s="8" t="s">
        <v>226</v>
      </c>
      <c r="C14" s="356">
        <v>220</v>
      </c>
      <c r="D14" s="356">
        <v>220</v>
      </c>
      <c r="E14" s="169">
        <v>242</v>
      </c>
    </row>
    <row r="15" spans="1:5" s="1" customFormat="1" ht="12" customHeight="1">
      <c r="A15" s="15" t="s">
        <v>145</v>
      </c>
      <c r="B15" s="8" t="s">
        <v>227</v>
      </c>
      <c r="C15" s="356">
        <v>6941</v>
      </c>
      <c r="D15" s="356">
        <v>6941</v>
      </c>
      <c r="E15" s="169">
        <v>2158</v>
      </c>
    </row>
    <row r="16" spans="1:5" s="1" customFormat="1" ht="12" customHeight="1">
      <c r="A16" s="15" t="s">
        <v>146</v>
      </c>
      <c r="B16" s="8" t="s">
        <v>228</v>
      </c>
      <c r="C16" s="356">
        <v>688</v>
      </c>
      <c r="D16" s="356">
        <v>915</v>
      </c>
      <c r="E16" s="169">
        <v>1229</v>
      </c>
    </row>
    <row r="17" spans="1:5" s="1" customFormat="1" ht="12" customHeight="1">
      <c r="A17" s="14" t="s">
        <v>221</v>
      </c>
      <c r="B17" s="7" t="s">
        <v>229</v>
      </c>
      <c r="C17" s="358"/>
      <c r="D17" s="358"/>
      <c r="E17" s="170"/>
    </row>
    <row r="18" spans="1:5" s="1" customFormat="1" ht="12" customHeight="1">
      <c r="A18" s="15" t="s">
        <v>222</v>
      </c>
      <c r="B18" s="8" t="s">
        <v>299</v>
      </c>
      <c r="C18" s="356">
        <v>388</v>
      </c>
      <c r="D18" s="356">
        <v>17284</v>
      </c>
      <c r="E18" s="169">
        <v>17285</v>
      </c>
    </row>
    <row r="19" spans="1:5" s="1" customFormat="1" ht="12" customHeight="1">
      <c r="A19" s="15" t="s">
        <v>223</v>
      </c>
      <c r="B19" s="8" t="s">
        <v>231</v>
      </c>
      <c r="C19" s="356"/>
      <c r="D19" s="356"/>
      <c r="E19" s="169">
        <v>10</v>
      </c>
    </row>
    <row r="20" spans="1:5" s="1" customFormat="1" ht="12" customHeight="1" thickBot="1">
      <c r="A20" s="16" t="s">
        <v>224</v>
      </c>
      <c r="B20" s="9" t="s">
        <v>232</v>
      </c>
      <c r="C20" s="359"/>
      <c r="D20" s="359"/>
      <c r="E20" s="171"/>
    </row>
    <row r="21" spans="1:5" s="1" customFormat="1" ht="12" customHeight="1" thickBot="1">
      <c r="A21" s="22" t="s">
        <v>233</v>
      </c>
      <c r="B21" s="23" t="s">
        <v>300</v>
      </c>
      <c r="C21" s="360">
        <v>251</v>
      </c>
      <c r="D21" s="360"/>
      <c r="E21" s="172"/>
    </row>
    <row r="22" spans="1:5" s="1" customFormat="1" ht="12" customHeight="1" thickBot="1">
      <c r="A22" s="22" t="s">
        <v>90</v>
      </c>
      <c r="B22" s="23" t="s">
        <v>235</v>
      </c>
      <c r="C22" s="355">
        <f>+C23+C24+C25+C26+C27+C28+C29+C30</f>
        <v>20615</v>
      </c>
      <c r="D22" s="355">
        <f>+D23+D24+D25+D26+D27+D28+D29+D30</f>
        <v>26842</v>
      </c>
      <c r="E22" s="167">
        <f>+E23+E24+E25+E26+E27+E28+E29+E30</f>
        <v>27427</v>
      </c>
    </row>
    <row r="23" spans="1:5" s="1" customFormat="1" ht="12" customHeight="1">
      <c r="A23" s="17" t="s">
        <v>147</v>
      </c>
      <c r="B23" s="10" t="s">
        <v>241</v>
      </c>
      <c r="C23" s="361">
        <v>20615</v>
      </c>
      <c r="D23" s="361">
        <v>26842</v>
      </c>
      <c r="E23" s="173">
        <v>27427</v>
      </c>
    </row>
    <row r="24" spans="1:5" s="1" customFormat="1" ht="12" customHeight="1">
      <c r="A24" s="15" t="s">
        <v>148</v>
      </c>
      <c r="B24" s="8" t="s">
        <v>242</v>
      </c>
      <c r="C24" s="356"/>
      <c r="D24" s="356"/>
      <c r="E24" s="169"/>
    </row>
    <row r="25" spans="1:5" s="1" customFormat="1" ht="12" customHeight="1">
      <c r="A25" s="15" t="s">
        <v>149</v>
      </c>
      <c r="B25" s="8" t="s">
        <v>243</v>
      </c>
      <c r="C25" s="356"/>
      <c r="D25" s="356"/>
      <c r="E25" s="169"/>
    </row>
    <row r="26" spans="1:5" s="1" customFormat="1" ht="12" customHeight="1">
      <c r="A26" s="18" t="s">
        <v>236</v>
      </c>
      <c r="B26" s="8" t="s">
        <v>152</v>
      </c>
      <c r="C26" s="362"/>
      <c r="D26" s="362"/>
      <c r="E26" s="174"/>
    </row>
    <row r="27" spans="1:5" s="1" customFormat="1" ht="12" customHeight="1">
      <c r="A27" s="18" t="s">
        <v>237</v>
      </c>
      <c r="B27" s="8" t="s">
        <v>244</v>
      </c>
      <c r="C27" s="362"/>
      <c r="D27" s="362"/>
      <c r="E27" s="174"/>
    </row>
    <row r="28" spans="1:5" s="1" customFormat="1" ht="12" customHeight="1">
      <c r="A28" s="15" t="s">
        <v>238</v>
      </c>
      <c r="B28" s="8" t="s">
        <v>245</v>
      </c>
      <c r="C28" s="356"/>
      <c r="D28" s="356"/>
      <c r="E28" s="169"/>
    </row>
    <row r="29" spans="1:5" s="1" customFormat="1" ht="12" customHeight="1">
      <c r="A29" s="15" t="s">
        <v>239</v>
      </c>
      <c r="B29" s="8" t="s">
        <v>301</v>
      </c>
      <c r="C29" s="363"/>
      <c r="D29" s="363"/>
      <c r="E29" s="175"/>
    </row>
    <row r="30" spans="1:5" s="1" customFormat="1" ht="12" customHeight="1" thickBot="1">
      <c r="A30" s="15" t="s">
        <v>240</v>
      </c>
      <c r="B30" s="13" t="s">
        <v>247</v>
      </c>
      <c r="C30" s="363"/>
      <c r="D30" s="363"/>
      <c r="E30" s="175"/>
    </row>
    <row r="31" spans="1:5" s="1" customFormat="1" ht="12" customHeight="1" thickBot="1">
      <c r="A31" s="141" t="s">
        <v>91</v>
      </c>
      <c r="B31" s="23" t="s">
        <v>416</v>
      </c>
      <c r="C31" s="355">
        <f>+C32+C38</f>
        <v>90705</v>
      </c>
      <c r="D31" s="355">
        <f>+D32+D38</f>
        <v>75915</v>
      </c>
      <c r="E31" s="167">
        <f>+E32+E38</f>
        <v>75341</v>
      </c>
    </row>
    <row r="32" spans="1:5" s="1" customFormat="1" ht="12" customHeight="1">
      <c r="A32" s="142" t="s">
        <v>150</v>
      </c>
      <c r="B32" s="278" t="s">
        <v>417</v>
      </c>
      <c r="C32" s="364">
        <f>+C33+C34+C35+C36+C37</f>
        <v>1474</v>
      </c>
      <c r="D32" s="364">
        <f>+D33+D34+D35+D36+D37</f>
        <v>5760</v>
      </c>
      <c r="E32" s="179">
        <f>+E33+E34+E35+E36+E37</f>
        <v>5186</v>
      </c>
    </row>
    <row r="33" spans="1:5" s="1" customFormat="1" ht="12" customHeight="1">
      <c r="A33" s="143" t="s">
        <v>153</v>
      </c>
      <c r="B33" s="149" t="s">
        <v>302</v>
      </c>
      <c r="C33" s="363"/>
      <c r="D33" s="363"/>
      <c r="E33" s="175"/>
    </row>
    <row r="34" spans="1:5" s="1" customFormat="1" ht="12" customHeight="1">
      <c r="A34" s="143" t="s">
        <v>154</v>
      </c>
      <c r="B34" s="149" t="s">
        <v>303</v>
      </c>
      <c r="C34" s="363"/>
      <c r="D34" s="363"/>
      <c r="E34" s="175"/>
    </row>
    <row r="35" spans="1:5" s="1" customFormat="1" ht="12" customHeight="1">
      <c r="A35" s="143" t="s">
        <v>155</v>
      </c>
      <c r="B35" s="149" t="s">
        <v>304</v>
      </c>
      <c r="C35" s="363"/>
      <c r="D35" s="363"/>
      <c r="E35" s="175"/>
    </row>
    <row r="36" spans="1:5" s="1" customFormat="1" ht="12" customHeight="1">
      <c r="A36" s="143" t="s">
        <v>156</v>
      </c>
      <c r="B36" s="149" t="s">
        <v>305</v>
      </c>
      <c r="C36" s="363"/>
      <c r="D36" s="363"/>
      <c r="E36" s="175"/>
    </row>
    <row r="37" spans="1:5" s="1" customFormat="1" ht="12" customHeight="1">
      <c r="A37" s="143" t="s">
        <v>248</v>
      </c>
      <c r="B37" s="149" t="s">
        <v>418</v>
      </c>
      <c r="C37" s="363">
        <v>1474</v>
      </c>
      <c r="D37" s="363">
        <v>5760</v>
      </c>
      <c r="E37" s="175">
        <v>5186</v>
      </c>
    </row>
    <row r="38" spans="1:5" s="1" customFormat="1" ht="12" customHeight="1">
      <c r="A38" s="143" t="s">
        <v>151</v>
      </c>
      <c r="B38" s="150" t="s">
        <v>419</v>
      </c>
      <c r="C38" s="365">
        <f>+C39+C40+C41+C42+C43</f>
        <v>89231</v>
      </c>
      <c r="D38" s="365">
        <f>+D39+D40+D41+D42+D43</f>
        <v>70155</v>
      </c>
      <c r="E38" s="180">
        <f>+E39+E40+E41+E42+E43</f>
        <v>70155</v>
      </c>
    </row>
    <row r="39" spans="1:5" s="1" customFormat="1" ht="12" customHeight="1">
      <c r="A39" s="143" t="s">
        <v>159</v>
      </c>
      <c r="B39" s="149" t="s">
        <v>302</v>
      </c>
      <c r="C39" s="363"/>
      <c r="D39" s="363"/>
      <c r="E39" s="175"/>
    </row>
    <row r="40" spans="1:5" s="1" customFormat="1" ht="12" customHeight="1">
      <c r="A40" s="143" t="s">
        <v>160</v>
      </c>
      <c r="B40" s="149" t="s">
        <v>303</v>
      </c>
      <c r="C40" s="363"/>
      <c r="D40" s="363"/>
      <c r="E40" s="175"/>
    </row>
    <row r="41" spans="1:5" s="1" customFormat="1" ht="12" customHeight="1">
      <c r="A41" s="143" t="s">
        <v>161</v>
      </c>
      <c r="B41" s="149" t="s">
        <v>304</v>
      </c>
      <c r="C41" s="363"/>
      <c r="D41" s="363"/>
      <c r="E41" s="175"/>
    </row>
    <row r="42" spans="1:5" s="1" customFormat="1" ht="12" customHeight="1">
      <c r="A42" s="143" t="s">
        <v>162</v>
      </c>
      <c r="B42" s="151" t="s">
        <v>305</v>
      </c>
      <c r="C42" s="363">
        <v>89231</v>
      </c>
      <c r="D42" s="363">
        <v>70155</v>
      </c>
      <c r="E42" s="175">
        <v>70155</v>
      </c>
    </row>
    <row r="43" spans="1:5" s="1" customFormat="1" ht="12" customHeight="1" thickBot="1">
      <c r="A43" s="144" t="s">
        <v>249</v>
      </c>
      <c r="B43" s="152" t="s">
        <v>420</v>
      </c>
      <c r="C43" s="366"/>
      <c r="D43" s="366"/>
      <c r="E43" s="367"/>
    </row>
    <row r="44" spans="1:5" s="1" customFormat="1" ht="12" customHeight="1" thickBot="1">
      <c r="A44" s="22" t="s">
        <v>250</v>
      </c>
      <c r="B44" s="279" t="s">
        <v>306</v>
      </c>
      <c r="C44" s="355">
        <f>+C45+C46</f>
        <v>750</v>
      </c>
      <c r="D44" s="355">
        <f>+D45+D46</f>
        <v>129</v>
      </c>
      <c r="E44" s="167">
        <f>+E45+E46</f>
        <v>139</v>
      </c>
    </row>
    <row r="45" spans="1:5" s="1" customFormat="1" ht="12" customHeight="1">
      <c r="A45" s="17" t="s">
        <v>157</v>
      </c>
      <c r="B45" s="162" t="s">
        <v>307</v>
      </c>
      <c r="C45" s="361"/>
      <c r="D45" s="361"/>
      <c r="E45" s="173">
        <v>139</v>
      </c>
    </row>
    <row r="46" spans="1:5" s="1" customFormat="1" ht="12" customHeight="1" thickBot="1">
      <c r="A46" s="14" t="s">
        <v>158</v>
      </c>
      <c r="B46" s="157" t="s">
        <v>311</v>
      </c>
      <c r="C46" s="358">
        <v>750</v>
      </c>
      <c r="D46" s="358">
        <v>129</v>
      </c>
      <c r="E46" s="170"/>
    </row>
    <row r="47" spans="1:5" s="1" customFormat="1" ht="12" customHeight="1" thickBot="1">
      <c r="A47" s="22" t="s">
        <v>93</v>
      </c>
      <c r="B47" s="279" t="s">
        <v>310</v>
      </c>
      <c r="C47" s="355">
        <f>+C48+C49+C50</f>
        <v>0</v>
      </c>
      <c r="D47" s="355">
        <f>+D48+D49+D50</f>
        <v>6488</v>
      </c>
      <c r="E47" s="167">
        <f>+E48+E49+E50</f>
        <v>6488</v>
      </c>
    </row>
    <row r="48" spans="1:5" s="1" customFormat="1" ht="12" customHeight="1">
      <c r="A48" s="17" t="s">
        <v>253</v>
      </c>
      <c r="B48" s="162" t="s">
        <v>251</v>
      </c>
      <c r="C48" s="368"/>
      <c r="D48" s="368">
        <v>5738</v>
      </c>
      <c r="E48" s="369">
        <v>5738</v>
      </c>
    </row>
    <row r="49" spans="1:5" s="1" customFormat="1" ht="12" customHeight="1">
      <c r="A49" s="15" t="s">
        <v>254</v>
      </c>
      <c r="B49" s="149" t="s">
        <v>252</v>
      </c>
      <c r="C49" s="363"/>
      <c r="D49" s="363">
        <v>750</v>
      </c>
      <c r="E49" s="175">
        <v>750</v>
      </c>
    </row>
    <row r="50" spans="1:5" s="1" customFormat="1" ht="12" customHeight="1" thickBot="1">
      <c r="A50" s="14" t="s">
        <v>354</v>
      </c>
      <c r="B50" s="157" t="s">
        <v>308</v>
      </c>
      <c r="C50" s="370"/>
      <c r="D50" s="370"/>
      <c r="E50" s="371"/>
    </row>
    <row r="51" spans="1:5" s="1" customFormat="1" ht="17.25" customHeight="1" thickBot="1">
      <c r="A51" s="22" t="s">
        <v>255</v>
      </c>
      <c r="B51" s="280" t="s">
        <v>309</v>
      </c>
      <c r="C51" s="372"/>
      <c r="D51" s="372"/>
      <c r="E51" s="176"/>
    </row>
    <row r="52" spans="1:5" s="1" customFormat="1" ht="12" customHeight="1" thickBot="1">
      <c r="A52" s="22" t="s">
        <v>95</v>
      </c>
      <c r="B52" s="26" t="s">
        <v>256</v>
      </c>
      <c r="C52" s="373">
        <f>+C7+C12+C21+C22+C31+C44+C47+C51</f>
        <v>123303</v>
      </c>
      <c r="D52" s="373">
        <f>+D7+D12+D21+D22+D31+D44+D47+D51</f>
        <v>139846</v>
      </c>
      <c r="E52" s="177">
        <f>+E7+E12+E21+E22+E31+E44+E47+E51</f>
        <v>135130</v>
      </c>
    </row>
    <row r="53" spans="1:5" s="1" customFormat="1" ht="12" customHeight="1" thickBot="1">
      <c r="A53" s="153" t="s">
        <v>96</v>
      </c>
      <c r="B53" s="148" t="s">
        <v>312</v>
      </c>
      <c r="C53" s="374">
        <f>+C54+C60</f>
        <v>1194</v>
      </c>
      <c r="D53" s="374">
        <f>+D54+D60</f>
        <v>6241</v>
      </c>
      <c r="E53" s="178">
        <f>+E54+E60</f>
        <v>4958</v>
      </c>
    </row>
    <row r="54" spans="1:5" s="1" customFormat="1" ht="12" customHeight="1">
      <c r="A54" s="281" t="s">
        <v>201</v>
      </c>
      <c r="B54" s="278" t="s">
        <v>383</v>
      </c>
      <c r="C54" s="364">
        <f>+C55+C56+C57+C58+C59</f>
        <v>1194</v>
      </c>
      <c r="D54" s="364">
        <f>+D55+D56+D57+D58+D59</f>
        <v>6241</v>
      </c>
      <c r="E54" s="179">
        <f>+E55+E56+E57+E58+E59</f>
        <v>4958</v>
      </c>
    </row>
    <row r="55" spans="1:5" s="1" customFormat="1" ht="12" customHeight="1">
      <c r="A55" s="154" t="s">
        <v>324</v>
      </c>
      <c r="B55" s="149" t="s">
        <v>313</v>
      </c>
      <c r="C55" s="363">
        <v>1194</v>
      </c>
      <c r="D55" s="363">
        <v>1679</v>
      </c>
      <c r="E55" s="175">
        <v>1679</v>
      </c>
    </row>
    <row r="56" spans="1:5" s="1" customFormat="1" ht="12" customHeight="1">
      <c r="A56" s="154" t="s">
        <v>325</v>
      </c>
      <c r="B56" s="149" t="s">
        <v>314</v>
      </c>
      <c r="C56" s="363"/>
      <c r="D56" s="363"/>
      <c r="E56" s="175"/>
    </row>
    <row r="57" spans="1:5" s="1" customFormat="1" ht="12" customHeight="1">
      <c r="A57" s="154" t="s">
        <v>326</v>
      </c>
      <c r="B57" s="149" t="s">
        <v>315</v>
      </c>
      <c r="C57" s="363"/>
      <c r="D57" s="363"/>
      <c r="E57" s="175"/>
    </row>
    <row r="58" spans="1:5" s="1" customFormat="1" ht="12" customHeight="1">
      <c r="A58" s="154" t="s">
        <v>327</v>
      </c>
      <c r="B58" s="149" t="s">
        <v>316</v>
      </c>
      <c r="C58" s="363"/>
      <c r="D58" s="363"/>
      <c r="E58" s="175"/>
    </row>
    <row r="59" spans="1:5" s="1" customFormat="1" ht="12" customHeight="1">
      <c r="A59" s="154" t="s">
        <v>328</v>
      </c>
      <c r="B59" s="149" t="s">
        <v>317</v>
      </c>
      <c r="C59" s="363"/>
      <c r="D59" s="363">
        <v>4562</v>
      </c>
      <c r="E59" s="175">
        <v>3279</v>
      </c>
    </row>
    <row r="60" spans="1:5" s="1" customFormat="1" ht="12" customHeight="1">
      <c r="A60" s="155" t="s">
        <v>202</v>
      </c>
      <c r="B60" s="150" t="s">
        <v>382</v>
      </c>
      <c r="C60" s="365">
        <f>+C61+C62+C63+C64+C65</f>
        <v>0</v>
      </c>
      <c r="D60" s="365">
        <f>+D61+D62+D63+D64+D65</f>
        <v>0</v>
      </c>
      <c r="E60" s="180">
        <f>+E61+E62+E63+E64+E65</f>
        <v>0</v>
      </c>
    </row>
    <row r="61" spans="1:5" s="1" customFormat="1" ht="12" customHeight="1">
      <c r="A61" s="154" t="s">
        <v>329</v>
      </c>
      <c r="B61" s="149" t="s">
        <v>318</v>
      </c>
      <c r="C61" s="363"/>
      <c r="D61" s="363"/>
      <c r="E61" s="175"/>
    </row>
    <row r="62" spans="1:5" s="1" customFormat="1" ht="12" customHeight="1">
      <c r="A62" s="154" t="s">
        <v>330</v>
      </c>
      <c r="B62" s="149" t="s">
        <v>319</v>
      </c>
      <c r="C62" s="363"/>
      <c r="D62" s="363"/>
      <c r="E62" s="175"/>
    </row>
    <row r="63" spans="1:5" s="1" customFormat="1" ht="12" customHeight="1">
      <c r="A63" s="154" t="s">
        <v>331</v>
      </c>
      <c r="B63" s="149" t="s">
        <v>320</v>
      </c>
      <c r="C63" s="363"/>
      <c r="D63" s="363"/>
      <c r="E63" s="175"/>
    </row>
    <row r="64" spans="1:5" s="1" customFormat="1" ht="12" customHeight="1">
      <c r="A64" s="154" t="s">
        <v>332</v>
      </c>
      <c r="B64" s="149" t="s">
        <v>321</v>
      </c>
      <c r="C64" s="363"/>
      <c r="D64" s="363"/>
      <c r="E64" s="175"/>
    </row>
    <row r="65" spans="1:5" s="1" customFormat="1" ht="12" customHeight="1" thickBot="1">
      <c r="A65" s="156" t="s">
        <v>333</v>
      </c>
      <c r="B65" s="157" t="s">
        <v>322</v>
      </c>
      <c r="C65" s="375"/>
      <c r="D65" s="375"/>
      <c r="E65" s="181"/>
    </row>
    <row r="66" spans="1:5" s="1" customFormat="1" ht="12" customHeight="1" thickBot="1">
      <c r="A66" s="158" t="s">
        <v>97</v>
      </c>
      <c r="B66" s="282" t="s">
        <v>380</v>
      </c>
      <c r="C66" s="374">
        <f>+C52+C53</f>
        <v>124497</v>
      </c>
      <c r="D66" s="374">
        <f>+D52+D53</f>
        <v>146087</v>
      </c>
      <c r="E66" s="178">
        <f>+E52+E53</f>
        <v>140088</v>
      </c>
    </row>
    <row r="67" spans="1:5" s="1" customFormat="1" ht="13.5" customHeight="1" thickBot="1">
      <c r="A67" s="159" t="s">
        <v>98</v>
      </c>
      <c r="B67" s="283" t="s">
        <v>323</v>
      </c>
      <c r="C67" s="376"/>
      <c r="D67" s="376"/>
      <c r="E67" s="188">
        <v>-52</v>
      </c>
    </row>
    <row r="68" spans="1:5" s="1" customFormat="1" ht="12" customHeight="1" thickBot="1">
      <c r="A68" s="158" t="s">
        <v>99</v>
      </c>
      <c r="B68" s="282" t="s">
        <v>381</v>
      </c>
      <c r="C68" s="377">
        <f>+C66+C67</f>
        <v>124497</v>
      </c>
      <c r="D68" s="377">
        <f>+D66+D67</f>
        <v>146087</v>
      </c>
      <c r="E68" s="189">
        <f>+E66+E67</f>
        <v>140036</v>
      </c>
    </row>
    <row r="69" spans="1:5" s="1" customFormat="1" ht="83.25" customHeight="1">
      <c r="A69" s="5"/>
      <c r="B69" s="6"/>
      <c r="C69" s="182"/>
      <c r="D69" s="182"/>
      <c r="E69" s="182"/>
    </row>
    <row r="70" spans="1:5" ht="16.5" customHeight="1">
      <c r="A70" s="459" t="s">
        <v>115</v>
      </c>
      <c r="B70" s="459"/>
      <c r="C70" s="459"/>
      <c r="D70" s="459"/>
      <c r="E70" s="459"/>
    </row>
    <row r="71" spans="1:5" s="190" customFormat="1" ht="16.5" customHeight="1" thickBot="1">
      <c r="A71" s="300" t="s">
        <v>206</v>
      </c>
      <c r="B71" s="300"/>
      <c r="C71" s="74"/>
      <c r="D71" s="74"/>
      <c r="E71" s="74" t="s">
        <v>353</v>
      </c>
    </row>
    <row r="72" spans="1:5" s="190" customFormat="1" ht="16.5" customHeight="1">
      <c r="A72" s="460" t="s">
        <v>141</v>
      </c>
      <c r="B72" s="462" t="s">
        <v>428</v>
      </c>
      <c r="C72" s="464" t="s">
        <v>31</v>
      </c>
      <c r="D72" s="464"/>
      <c r="E72" s="465"/>
    </row>
    <row r="73" spans="1:5" ht="37.5" customHeight="1" thickBot="1">
      <c r="A73" s="461"/>
      <c r="B73" s="463"/>
      <c r="C73" s="302" t="s">
        <v>429</v>
      </c>
      <c r="D73" s="302" t="s">
        <v>436</v>
      </c>
      <c r="E73" s="303" t="s">
        <v>437</v>
      </c>
    </row>
    <row r="74" spans="1:5" s="35" customFormat="1" ht="12" customHeight="1" thickBot="1">
      <c r="A74" s="31">
        <v>1</v>
      </c>
      <c r="B74" s="32">
        <v>2</v>
      </c>
      <c r="C74" s="32">
        <v>3</v>
      </c>
      <c r="D74" s="32">
        <v>4</v>
      </c>
      <c r="E74" s="33">
        <v>5</v>
      </c>
    </row>
    <row r="75" spans="1:5" ht="12" customHeight="1" thickBot="1">
      <c r="A75" s="24" t="s">
        <v>86</v>
      </c>
      <c r="B75" s="30" t="s">
        <v>257</v>
      </c>
      <c r="C75" s="354">
        <f>+C76+C77+C78+C79+C80</f>
        <v>37653</v>
      </c>
      <c r="D75" s="354">
        <f>+D76+D77+D78+D79+D80</f>
        <v>71977</v>
      </c>
      <c r="E75" s="166">
        <f>+E76+E77+E78+E79+E80</f>
        <v>63327</v>
      </c>
    </row>
    <row r="76" spans="1:5" ht="12" customHeight="1">
      <c r="A76" s="19" t="s">
        <v>163</v>
      </c>
      <c r="B76" s="11" t="s">
        <v>116</v>
      </c>
      <c r="C76" s="357">
        <v>8568</v>
      </c>
      <c r="D76" s="357">
        <v>13631</v>
      </c>
      <c r="E76" s="168">
        <v>12756</v>
      </c>
    </row>
    <row r="77" spans="1:5" ht="12" customHeight="1">
      <c r="A77" s="15" t="s">
        <v>164</v>
      </c>
      <c r="B77" s="8" t="s">
        <v>258</v>
      </c>
      <c r="C77" s="356">
        <v>2025</v>
      </c>
      <c r="D77" s="356">
        <v>3033</v>
      </c>
      <c r="E77" s="169">
        <v>2928</v>
      </c>
    </row>
    <row r="78" spans="1:5" ht="12" customHeight="1">
      <c r="A78" s="15" t="s">
        <v>165</v>
      </c>
      <c r="B78" s="8" t="s">
        <v>192</v>
      </c>
      <c r="C78" s="362">
        <v>13478</v>
      </c>
      <c r="D78" s="362">
        <v>37169</v>
      </c>
      <c r="E78" s="174">
        <v>33021</v>
      </c>
    </row>
    <row r="79" spans="1:5" ht="12" customHeight="1">
      <c r="A79" s="15" t="s">
        <v>166</v>
      </c>
      <c r="B79" s="12" t="s">
        <v>259</v>
      </c>
      <c r="C79" s="362"/>
      <c r="D79" s="362"/>
      <c r="E79" s="174"/>
    </row>
    <row r="80" spans="1:5" ht="12" customHeight="1">
      <c r="A80" s="15" t="s">
        <v>175</v>
      </c>
      <c r="B80" s="21" t="s">
        <v>260</v>
      </c>
      <c r="C80" s="362">
        <v>13582</v>
      </c>
      <c r="D80" s="362">
        <v>18144</v>
      </c>
      <c r="E80" s="174">
        <v>14622</v>
      </c>
    </row>
    <row r="81" spans="1:5" ht="12" customHeight="1">
      <c r="A81" s="15" t="s">
        <v>167</v>
      </c>
      <c r="B81" s="8" t="s">
        <v>278</v>
      </c>
      <c r="C81" s="362"/>
      <c r="D81" s="362"/>
      <c r="E81" s="174"/>
    </row>
    <row r="82" spans="1:5" ht="12" customHeight="1">
      <c r="A82" s="15" t="s">
        <v>168</v>
      </c>
      <c r="B82" s="77" t="s">
        <v>279</v>
      </c>
      <c r="C82" s="362">
        <v>7628</v>
      </c>
      <c r="D82" s="362">
        <v>7628</v>
      </c>
      <c r="E82" s="174">
        <v>5983</v>
      </c>
    </row>
    <row r="83" spans="1:5" ht="12" customHeight="1">
      <c r="A83" s="15" t="s">
        <v>176</v>
      </c>
      <c r="B83" s="77" t="s">
        <v>334</v>
      </c>
      <c r="C83" s="362">
        <v>5884</v>
      </c>
      <c r="D83" s="362">
        <v>10446</v>
      </c>
      <c r="E83" s="174">
        <v>8527</v>
      </c>
    </row>
    <row r="84" spans="1:5" ht="12" customHeight="1">
      <c r="A84" s="15" t="s">
        <v>177</v>
      </c>
      <c r="B84" s="78" t="s">
        <v>280</v>
      </c>
      <c r="C84" s="362">
        <v>70</v>
      </c>
      <c r="D84" s="362">
        <v>70</v>
      </c>
      <c r="E84" s="174">
        <v>112</v>
      </c>
    </row>
    <row r="85" spans="1:5" ht="12" customHeight="1">
      <c r="A85" s="14" t="s">
        <v>178</v>
      </c>
      <c r="B85" s="79" t="s">
        <v>281</v>
      </c>
      <c r="C85" s="362"/>
      <c r="D85" s="362"/>
      <c r="E85" s="174"/>
    </row>
    <row r="86" spans="1:5" ht="12" customHeight="1">
      <c r="A86" s="15" t="s">
        <v>179</v>
      </c>
      <c r="B86" s="79" t="s">
        <v>282</v>
      </c>
      <c r="C86" s="362"/>
      <c r="D86" s="362"/>
      <c r="E86" s="174"/>
    </row>
    <row r="87" spans="1:5" ht="12" customHeight="1" thickBot="1">
      <c r="A87" s="20" t="s">
        <v>181</v>
      </c>
      <c r="B87" s="80" t="s">
        <v>283</v>
      </c>
      <c r="C87" s="378"/>
      <c r="D87" s="378"/>
      <c r="E87" s="183"/>
    </row>
    <row r="88" spans="1:5" ht="12" customHeight="1" thickBot="1">
      <c r="A88" s="22" t="s">
        <v>87</v>
      </c>
      <c r="B88" s="29" t="s">
        <v>355</v>
      </c>
      <c r="C88" s="355">
        <f>+C89+C90+C91</f>
        <v>86844</v>
      </c>
      <c r="D88" s="355">
        <f>+D89+D90+D91</f>
        <v>74110</v>
      </c>
      <c r="E88" s="167">
        <f>+E89+E90+E91</f>
        <v>74150</v>
      </c>
    </row>
    <row r="89" spans="1:5" ht="12" customHeight="1">
      <c r="A89" s="17" t="s">
        <v>169</v>
      </c>
      <c r="B89" s="8" t="s">
        <v>335</v>
      </c>
      <c r="C89" s="361"/>
      <c r="D89" s="361"/>
      <c r="E89" s="173"/>
    </row>
    <row r="90" spans="1:5" ht="12" customHeight="1">
      <c r="A90" s="17" t="s">
        <v>170</v>
      </c>
      <c r="B90" s="13" t="s">
        <v>262</v>
      </c>
      <c r="C90" s="356">
        <v>86844</v>
      </c>
      <c r="D90" s="356">
        <v>72966</v>
      </c>
      <c r="E90" s="169">
        <v>72658</v>
      </c>
    </row>
    <row r="91" spans="1:5" ht="12" customHeight="1">
      <c r="A91" s="17" t="s">
        <v>171</v>
      </c>
      <c r="B91" s="149" t="s">
        <v>356</v>
      </c>
      <c r="C91" s="356"/>
      <c r="D91" s="356">
        <v>1144</v>
      </c>
      <c r="E91" s="169">
        <v>1492</v>
      </c>
    </row>
    <row r="92" spans="1:5" ht="12" customHeight="1">
      <c r="A92" s="17" t="s">
        <v>172</v>
      </c>
      <c r="B92" s="149" t="s">
        <v>421</v>
      </c>
      <c r="C92" s="356"/>
      <c r="D92" s="356"/>
      <c r="E92" s="169"/>
    </row>
    <row r="93" spans="1:5" ht="12" customHeight="1">
      <c r="A93" s="17" t="s">
        <v>173</v>
      </c>
      <c r="B93" s="149" t="s">
        <v>357</v>
      </c>
      <c r="C93" s="356"/>
      <c r="D93" s="356"/>
      <c r="E93" s="169"/>
    </row>
    <row r="94" spans="1:5" ht="15.75">
      <c r="A94" s="17" t="s">
        <v>180</v>
      </c>
      <c r="B94" s="149" t="s">
        <v>358</v>
      </c>
      <c r="C94" s="356"/>
      <c r="D94" s="356"/>
      <c r="E94" s="169">
        <v>39</v>
      </c>
    </row>
    <row r="95" spans="1:5" ht="12" customHeight="1">
      <c r="A95" s="17" t="s">
        <v>182</v>
      </c>
      <c r="B95" s="284" t="s">
        <v>338</v>
      </c>
      <c r="C95" s="356"/>
      <c r="D95" s="356"/>
      <c r="E95" s="169"/>
    </row>
    <row r="96" spans="1:5" ht="12" customHeight="1">
      <c r="A96" s="17" t="s">
        <v>263</v>
      </c>
      <c r="B96" s="284" t="s">
        <v>339</v>
      </c>
      <c r="C96" s="356"/>
      <c r="D96" s="356"/>
      <c r="E96" s="169"/>
    </row>
    <row r="97" spans="1:5" ht="21.75" customHeight="1">
      <c r="A97" s="17" t="s">
        <v>264</v>
      </c>
      <c r="B97" s="284" t="s">
        <v>337</v>
      </c>
      <c r="C97" s="356"/>
      <c r="D97" s="356"/>
      <c r="E97" s="169"/>
    </row>
    <row r="98" spans="1:5" ht="24" customHeight="1" thickBot="1">
      <c r="A98" s="14" t="s">
        <v>265</v>
      </c>
      <c r="B98" s="285" t="s">
        <v>441</v>
      </c>
      <c r="C98" s="362"/>
      <c r="D98" s="362"/>
      <c r="E98" s="174"/>
    </row>
    <row r="99" spans="1:5" ht="12" customHeight="1" thickBot="1">
      <c r="A99" s="22" t="s">
        <v>88</v>
      </c>
      <c r="B99" s="71" t="s">
        <v>359</v>
      </c>
      <c r="C99" s="355">
        <f>+C100+C101</f>
        <v>0</v>
      </c>
      <c r="D99" s="355">
        <f>+D100+D101</f>
        <v>0</v>
      </c>
      <c r="E99" s="167">
        <f>+E100+E101</f>
        <v>0</v>
      </c>
    </row>
    <row r="100" spans="1:5" ht="12" customHeight="1">
      <c r="A100" s="17" t="s">
        <v>143</v>
      </c>
      <c r="B100" s="10" t="s">
        <v>130</v>
      </c>
      <c r="C100" s="361"/>
      <c r="D100" s="361"/>
      <c r="E100" s="173"/>
    </row>
    <row r="101" spans="1:5" ht="12" customHeight="1" thickBot="1">
      <c r="A101" s="18" t="s">
        <v>144</v>
      </c>
      <c r="B101" s="13" t="s">
        <v>131</v>
      </c>
      <c r="C101" s="362"/>
      <c r="D101" s="362"/>
      <c r="E101" s="174"/>
    </row>
    <row r="102" spans="1:5" s="147" customFormat="1" ht="12" customHeight="1" thickBot="1">
      <c r="A102" s="153" t="s">
        <v>89</v>
      </c>
      <c r="B102" s="148" t="s">
        <v>340</v>
      </c>
      <c r="C102" s="379"/>
      <c r="D102" s="379"/>
      <c r="E102" s="380"/>
    </row>
    <row r="103" spans="1:5" ht="12" customHeight="1" thickBot="1">
      <c r="A103" s="145" t="s">
        <v>90</v>
      </c>
      <c r="B103" s="146" t="s">
        <v>209</v>
      </c>
      <c r="C103" s="354">
        <f>+C75+C88+C99+C102</f>
        <v>124497</v>
      </c>
      <c r="D103" s="354">
        <f>+D75+D88+D99+D102</f>
        <v>146087</v>
      </c>
      <c r="E103" s="166">
        <f>+E75+E88+E99+E102</f>
        <v>137477</v>
      </c>
    </row>
    <row r="104" spans="1:5" ht="12" customHeight="1" thickBot="1">
      <c r="A104" s="153" t="s">
        <v>91</v>
      </c>
      <c r="B104" s="148" t="s">
        <v>422</v>
      </c>
      <c r="C104" s="355">
        <f>+C105+C113</f>
        <v>0</v>
      </c>
      <c r="D104" s="355">
        <f>+D105+D113</f>
        <v>0</v>
      </c>
      <c r="E104" s="167">
        <f>+E105+E113</f>
        <v>0</v>
      </c>
    </row>
    <row r="105" spans="1:5" ht="12" customHeight="1" thickBot="1">
      <c r="A105" s="160" t="s">
        <v>150</v>
      </c>
      <c r="B105" s="286" t="s">
        <v>20</v>
      </c>
      <c r="C105" s="355">
        <f>+C106+C107+C108+C109+C110+C111+C112</f>
        <v>0</v>
      </c>
      <c r="D105" s="355">
        <f>+D106+D107+D108+D109+D110+D111+D112</f>
        <v>0</v>
      </c>
      <c r="E105" s="167">
        <f>+E106+E107+E108+E109+E110+E111+E112</f>
        <v>0</v>
      </c>
    </row>
    <row r="106" spans="1:5" ht="12" customHeight="1">
      <c r="A106" s="161" t="s">
        <v>153</v>
      </c>
      <c r="B106" s="162" t="s">
        <v>341</v>
      </c>
      <c r="C106" s="356"/>
      <c r="D106" s="356"/>
      <c r="E106" s="169"/>
    </row>
    <row r="107" spans="1:5" ht="12" customHeight="1">
      <c r="A107" s="154" t="s">
        <v>154</v>
      </c>
      <c r="B107" s="149" t="s">
        <v>342</v>
      </c>
      <c r="C107" s="356"/>
      <c r="D107" s="356"/>
      <c r="E107" s="169"/>
    </row>
    <row r="108" spans="1:5" ht="12" customHeight="1">
      <c r="A108" s="154" t="s">
        <v>155</v>
      </c>
      <c r="B108" s="149" t="s">
        <v>343</v>
      </c>
      <c r="C108" s="356"/>
      <c r="D108" s="356"/>
      <c r="E108" s="169"/>
    </row>
    <row r="109" spans="1:5" ht="12" customHeight="1">
      <c r="A109" s="154" t="s">
        <v>156</v>
      </c>
      <c r="B109" s="149" t="s">
        <v>344</v>
      </c>
      <c r="C109" s="356"/>
      <c r="D109" s="356"/>
      <c r="E109" s="169"/>
    </row>
    <row r="110" spans="1:5" ht="12" customHeight="1">
      <c r="A110" s="154" t="s">
        <v>248</v>
      </c>
      <c r="B110" s="149" t="s">
        <v>345</v>
      </c>
      <c r="C110" s="356"/>
      <c r="D110" s="356"/>
      <c r="E110" s="169"/>
    </row>
    <row r="111" spans="1:5" ht="12" customHeight="1">
      <c r="A111" s="154" t="s">
        <v>266</v>
      </c>
      <c r="B111" s="149" t="s">
        <v>346</v>
      </c>
      <c r="C111" s="356"/>
      <c r="D111" s="356"/>
      <c r="E111" s="169"/>
    </row>
    <row r="112" spans="1:5" ht="12" customHeight="1" thickBot="1">
      <c r="A112" s="163" t="s">
        <v>267</v>
      </c>
      <c r="B112" s="164" t="s">
        <v>347</v>
      </c>
      <c r="C112" s="356"/>
      <c r="D112" s="356"/>
      <c r="E112" s="169"/>
    </row>
    <row r="113" spans="1:5" ht="12" customHeight="1" thickBot="1">
      <c r="A113" s="160" t="s">
        <v>151</v>
      </c>
      <c r="B113" s="286" t="s">
        <v>21</v>
      </c>
      <c r="C113" s="355">
        <f>+C114+C115+C116+C117+C118+C119+C120+C121</f>
        <v>0</v>
      </c>
      <c r="D113" s="355">
        <f>+D114+D115+D116+D117+D118+D119+D120+D121</f>
        <v>0</v>
      </c>
      <c r="E113" s="167">
        <f>+E114+E115+E116+E117+E118+E119+E120+E121</f>
        <v>0</v>
      </c>
    </row>
    <row r="114" spans="1:5" ht="12" customHeight="1">
      <c r="A114" s="161" t="s">
        <v>159</v>
      </c>
      <c r="B114" s="162" t="s">
        <v>341</v>
      </c>
      <c r="C114" s="356"/>
      <c r="D114" s="356"/>
      <c r="E114" s="169"/>
    </row>
    <row r="115" spans="1:5" ht="12" customHeight="1">
      <c r="A115" s="154" t="s">
        <v>160</v>
      </c>
      <c r="B115" s="149" t="s">
        <v>348</v>
      </c>
      <c r="C115" s="356"/>
      <c r="D115" s="356"/>
      <c r="E115" s="169"/>
    </row>
    <row r="116" spans="1:5" ht="12" customHeight="1">
      <c r="A116" s="154" t="s">
        <v>161</v>
      </c>
      <c r="B116" s="149" t="s">
        <v>343</v>
      </c>
      <c r="C116" s="356"/>
      <c r="D116" s="356"/>
      <c r="E116" s="169"/>
    </row>
    <row r="117" spans="1:5" ht="12" customHeight="1">
      <c r="A117" s="154" t="s">
        <v>162</v>
      </c>
      <c r="B117" s="149" t="s">
        <v>344</v>
      </c>
      <c r="C117" s="356"/>
      <c r="D117" s="356"/>
      <c r="E117" s="169"/>
    </row>
    <row r="118" spans="1:5" ht="12" customHeight="1">
      <c r="A118" s="154" t="s">
        <v>249</v>
      </c>
      <c r="B118" s="149" t="s">
        <v>345</v>
      </c>
      <c r="C118" s="356"/>
      <c r="D118" s="356"/>
      <c r="E118" s="169"/>
    </row>
    <row r="119" spans="1:5" ht="12" customHeight="1">
      <c r="A119" s="154" t="s">
        <v>268</v>
      </c>
      <c r="B119" s="149" t="s">
        <v>349</v>
      </c>
      <c r="C119" s="356"/>
      <c r="D119" s="356"/>
      <c r="E119" s="169"/>
    </row>
    <row r="120" spans="1:5" ht="12" customHeight="1">
      <c r="A120" s="154" t="s">
        <v>269</v>
      </c>
      <c r="B120" s="149" t="s">
        <v>347</v>
      </c>
      <c r="C120" s="356"/>
      <c r="D120" s="356"/>
      <c r="E120" s="169"/>
    </row>
    <row r="121" spans="1:5" ht="12" customHeight="1" thickBot="1">
      <c r="A121" s="163" t="s">
        <v>270</v>
      </c>
      <c r="B121" s="164" t="s">
        <v>423</v>
      </c>
      <c r="C121" s="356"/>
      <c r="D121" s="356"/>
      <c r="E121" s="169"/>
    </row>
    <row r="122" spans="1:5" ht="12" customHeight="1" thickBot="1">
      <c r="A122" s="153" t="s">
        <v>92</v>
      </c>
      <c r="B122" s="282" t="s">
        <v>350</v>
      </c>
      <c r="C122" s="381">
        <f>+C103+C104</f>
        <v>124497</v>
      </c>
      <c r="D122" s="381">
        <f>+D103+D104</f>
        <v>146087</v>
      </c>
      <c r="E122" s="184">
        <f>+E103+E104</f>
        <v>137477</v>
      </c>
    </row>
    <row r="123" spans="1:9" ht="15" customHeight="1" thickBot="1">
      <c r="A123" s="153" t="s">
        <v>93</v>
      </c>
      <c r="B123" s="282" t="s">
        <v>351</v>
      </c>
      <c r="C123" s="382"/>
      <c r="D123" s="382"/>
      <c r="E123" s="185">
        <v>512</v>
      </c>
      <c r="F123" s="36"/>
      <c r="G123" s="72"/>
      <c r="H123" s="72"/>
      <c r="I123" s="72"/>
    </row>
    <row r="124" spans="1:5" s="1" customFormat="1" ht="12.75" customHeight="1" thickBot="1">
      <c r="A124" s="165" t="s">
        <v>94</v>
      </c>
      <c r="B124" s="283" t="s">
        <v>352</v>
      </c>
      <c r="C124" s="374">
        <f>+C122+C123</f>
        <v>124497</v>
      </c>
      <c r="D124" s="374">
        <f>+D122+D123</f>
        <v>146087</v>
      </c>
      <c r="E124" s="178">
        <f>+E122+E123</f>
        <v>137989</v>
      </c>
    </row>
    <row r="125" spans="1:5" ht="7.5" customHeight="1">
      <c r="A125" s="287"/>
      <c r="B125" s="287"/>
      <c r="C125" s="288"/>
      <c r="D125" s="288"/>
      <c r="E125" s="288"/>
    </row>
    <row r="126" spans="1:5" ht="15.75">
      <c r="A126" s="301" t="s">
        <v>212</v>
      </c>
      <c r="B126" s="301"/>
      <c r="C126" s="301"/>
      <c r="D126" s="301"/>
      <c r="E126" s="301"/>
    </row>
    <row r="127" spans="1:5" ht="15" customHeight="1" thickBot="1">
      <c r="A127" s="299" t="s">
        <v>207</v>
      </c>
      <c r="B127" s="299"/>
      <c r="C127" s="187"/>
      <c r="D127" s="187"/>
      <c r="E127" s="187" t="s">
        <v>353</v>
      </c>
    </row>
    <row r="128" spans="1:5" ht="24.75" customHeight="1" thickBot="1">
      <c r="A128" s="22">
        <v>1</v>
      </c>
      <c r="B128" s="29" t="s">
        <v>277</v>
      </c>
      <c r="C128" s="186">
        <f>+C52-C103</f>
        <v>-1194</v>
      </c>
      <c r="D128" s="186">
        <f>+D52-D103</f>
        <v>-6241</v>
      </c>
      <c r="E128" s="167">
        <f>+E52-E103</f>
        <v>-2347</v>
      </c>
    </row>
    <row r="129" spans="1:5" ht="7.5" customHeight="1">
      <c r="A129" s="287"/>
      <c r="B129" s="287"/>
      <c r="C129" s="288"/>
      <c r="D129" s="288"/>
      <c r="E129" s="288"/>
    </row>
    <row r="131" ht="12.75" customHeight="1"/>
    <row r="132" ht="13.5" customHeight="1"/>
    <row r="133" ht="13.5" customHeight="1"/>
    <row r="134" ht="13.5" customHeight="1"/>
    <row r="135" ht="7.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</sheetData>
  <sheetProtection sheet="1" objects="1" scenarios="1"/>
  <mergeCells count="8">
    <mergeCell ref="A1:E1"/>
    <mergeCell ref="A70:E70"/>
    <mergeCell ref="A72:A73"/>
    <mergeCell ref="B72:B73"/>
    <mergeCell ref="C72:E72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Oszlár Önkormányzat
2013. ÉVI ZÁRSZÁMADÁSÁNAK PÉNZÜGYI MÉRLEGE&amp;10
&amp;R&amp;"Times New Roman CE,Félkövér dőlt"&amp;11 1.1. melléklet a 3/2014. (V.05.) önkormányzati rendelethez</oddHeader>
  </headerFooter>
  <rowBreaks count="1" manualBreakCount="1">
    <brk id="69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L99"/>
  <sheetViews>
    <sheetView zoomScaleSheetLayoutView="160" workbookViewId="0" topLeftCell="A1">
      <selection activeCell="F1" sqref="F1"/>
    </sheetView>
  </sheetViews>
  <sheetFormatPr defaultColWidth="9.00390625" defaultRowHeight="12.75"/>
  <cols>
    <col min="1" max="1" width="9.625" style="295" customWidth="1"/>
    <col min="2" max="2" width="9.625" style="296" customWidth="1"/>
    <col min="3" max="3" width="59.375" style="296" customWidth="1"/>
    <col min="4" max="6" width="15.875" style="297" customWidth="1"/>
    <col min="7" max="16384" width="9.375" style="4" customWidth="1"/>
  </cols>
  <sheetData>
    <row r="1" spans="1:6" s="2" customFormat="1" ht="16.5" customHeight="1" thickBot="1">
      <c r="A1" s="97"/>
      <c r="B1" s="98"/>
      <c r="C1" s="99"/>
      <c r="D1" s="136"/>
      <c r="E1" s="136"/>
      <c r="F1" s="136" t="s">
        <v>11</v>
      </c>
    </row>
    <row r="2" spans="1:6" s="63" customFormat="1" ht="15.75">
      <c r="A2" s="495" t="s">
        <v>295</v>
      </c>
      <c r="B2" s="496"/>
      <c r="C2" s="498" t="s">
        <v>294</v>
      </c>
      <c r="D2" s="499"/>
      <c r="E2" s="500"/>
      <c r="F2" s="250" t="s">
        <v>120</v>
      </c>
    </row>
    <row r="3" spans="1:6" s="63" customFormat="1" ht="16.5" thickBot="1">
      <c r="A3" s="100" t="s">
        <v>285</v>
      </c>
      <c r="B3" s="101"/>
      <c r="C3" s="501" t="s">
        <v>451</v>
      </c>
      <c r="D3" s="502"/>
      <c r="E3" s="503"/>
      <c r="F3" s="251" t="s">
        <v>121</v>
      </c>
    </row>
    <row r="4" spans="1:6" s="64" customFormat="1" ht="15.75" customHeight="1" thickBot="1">
      <c r="A4" s="102"/>
      <c r="B4" s="102"/>
      <c r="C4" s="102"/>
      <c r="D4" s="103"/>
      <c r="E4" s="103"/>
      <c r="F4" s="103" t="s">
        <v>122</v>
      </c>
    </row>
    <row r="5" spans="1:6" ht="24.75" thickBot="1">
      <c r="A5" s="492" t="s">
        <v>287</v>
      </c>
      <c r="B5" s="497"/>
      <c r="C5" s="104" t="s">
        <v>123</v>
      </c>
      <c r="D5" s="353" t="s">
        <v>429</v>
      </c>
      <c r="E5" s="353" t="s">
        <v>436</v>
      </c>
      <c r="F5" s="105" t="s">
        <v>437</v>
      </c>
    </row>
    <row r="6" spans="1:6" s="56" customFormat="1" ht="12.75" customHeight="1" thickBot="1">
      <c r="A6" s="94">
        <v>1</v>
      </c>
      <c r="B6" s="95">
        <v>2</v>
      </c>
      <c r="C6" s="95">
        <v>3</v>
      </c>
      <c r="D6" s="95">
        <v>4</v>
      </c>
      <c r="E6" s="428">
        <v>5</v>
      </c>
      <c r="F6" s="426">
        <v>6</v>
      </c>
    </row>
    <row r="7" spans="1:6" s="56" customFormat="1" ht="15.75" customHeight="1" thickBot="1">
      <c r="A7" s="492" t="s">
        <v>124</v>
      </c>
      <c r="B7" s="493"/>
      <c r="C7" s="493"/>
      <c r="D7" s="493"/>
      <c r="E7" s="493"/>
      <c r="F7" s="494"/>
    </row>
    <row r="8" spans="1:6" s="56" customFormat="1" ht="12" customHeight="1" thickBot="1">
      <c r="A8" s="94" t="s">
        <v>86</v>
      </c>
      <c r="B8" s="106"/>
      <c r="C8" s="388" t="s">
        <v>288</v>
      </c>
      <c r="D8" s="195">
        <f>+D9+D14</f>
        <v>10982</v>
      </c>
      <c r="E8" s="195">
        <f>+E9+E14</f>
        <v>30344</v>
      </c>
      <c r="F8" s="200">
        <f>+F9+F14</f>
        <v>25284</v>
      </c>
    </row>
    <row r="9" spans="1:6" s="65" customFormat="1" ht="12" customHeight="1" thickBot="1">
      <c r="A9" s="94" t="s">
        <v>87</v>
      </c>
      <c r="B9" s="106"/>
      <c r="C9" s="389" t="s">
        <v>40</v>
      </c>
      <c r="D9" s="195">
        <f>SUM(D10:D13)</f>
        <v>2745</v>
      </c>
      <c r="E9" s="195">
        <f>SUM(E10:E13)</f>
        <v>5112</v>
      </c>
      <c r="F9" s="200">
        <f>SUM(F10:F13)</f>
        <v>4811</v>
      </c>
    </row>
    <row r="10" spans="1:6" s="66" customFormat="1" ht="12" customHeight="1">
      <c r="A10" s="108"/>
      <c r="B10" s="109" t="s">
        <v>169</v>
      </c>
      <c r="C10" s="390" t="s">
        <v>126</v>
      </c>
      <c r="D10" s="192">
        <v>2239</v>
      </c>
      <c r="E10" s="192">
        <v>4188</v>
      </c>
      <c r="F10" s="198">
        <v>4199</v>
      </c>
    </row>
    <row r="11" spans="1:6" s="66" customFormat="1" ht="12" customHeight="1">
      <c r="A11" s="108"/>
      <c r="B11" s="109" t="s">
        <v>170</v>
      </c>
      <c r="C11" s="391" t="s">
        <v>142</v>
      </c>
      <c r="D11" s="192"/>
      <c r="E11" s="192"/>
      <c r="F11" s="198"/>
    </row>
    <row r="12" spans="1:6" s="66" customFormat="1" ht="12" customHeight="1">
      <c r="A12" s="108"/>
      <c r="B12" s="109" t="s">
        <v>171</v>
      </c>
      <c r="C12" s="391" t="s">
        <v>218</v>
      </c>
      <c r="D12" s="192">
        <v>506</v>
      </c>
      <c r="E12" s="192">
        <v>344</v>
      </c>
      <c r="F12" s="198">
        <v>32</v>
      </c>
    </row>
    <row r="13" spans="1:6" s="66" customFormat="1" ht="12" customHeight="1" thickBot="1">
      <c r="A13" s="108"/>
      <c r="B13" s="109" t="s">
        <v>172</v>
      </c>
      <c r="C13" s="392" t="s">
        <v>219</v>
      </c>
      <c r="D13" s="192"/>
      <c r="E13" s="192">
        <v>580</v>
      </c>
      <c r="F13" s="198">
        <v>580</v>
      </c>
    </row>
    <row r="14" spans="1:6" s="65" customFormat="1" ht="12" customHeight="1" thickBot="1">
      <c r="A14" s="94" t="s">
        <v>88</v>
      </c>
      <c r="B14" s="106"/>
      <c r="C14" s="389" t="s">
        <v>220</v>
      </c>
      <c r="D14" s="195">
        <f>SUM(D15:D22)</f>
        <v>8237</v>
      </c>
      <c r="E14" s="195">
        <f>SUM(E15:E22)</f>
        <v>25232</v>
      </c>
      <c r="F14" s="200">
        <f>SUM(F15:F22)</f>
        <v>20473</v>
      </c>
    </row>
    <row r="15" spans="1:6" s="65" customFormat="1" ht="12" customHeight="1">
      <c r="A15" s="110"/>
      <c r="B15" s="109" t="s">
        <v>143</v>
      </c>
      <c r="C15" s="390" t="s">
        <v>225</v>
      </c>
      <c r="D15" s="412"/>
      <c r="E15" s="412"/>
      <c r="F15" s="252"/>
    </row>
    <row r="16" spans="1:6" s="65" customFormat="1" ht="12" customHeight="1">
      <c r="A16" s="108"/>
      <c r="B16" s="109" t="s">
        <v>144</v>
      </c>
      <c r="C16" s="391" t="s">
        <v>226</v>
      </c>
      <c r="D16" s="192">
        <v>220</v>
      </c>
      <c r="E16" s="192">
        <v>220</v>
      </c>
      <c r="F16" s="198">
        <v>242</v>
      </c>
    </row>
    <row r="17" spans="1:6" s="65" customFormat="1" ht="12" customHeight="1">
      <c r="A17" s="108"/>
      <c r="B17" s="109" t="s">
        <v>145</v>
      </c>
      <c r="C17" s="391" t="s">
        <v>227</v>
      </c>
      <c r="D17" s="192">
        <v>6941</v>
      </c>
      <c r="E17" s="192">
        <v>6941</v>
      </c>
      <c r="F17" s="198">
        <v>2158</v>
      </c>
    </row>
    <row r="18" spans="1:6" s="65" customFormat="1" ht="12" customHeight="1">
      <c r="A18" s="108"/>
      <c r="B18" s="109" t="s">
        <v>146</v>
      </c>
      <c r="C18" s="391" t="s">
        <v>228</v>
      </c>
      <c r="D18" s="192">
        <v>688</v>
      </c>
      <c r="E18" s="192">
        <v>787</v>
      </c>
      <c r="F18" s="198">
        <v>778</v>
      </c>
    </row>
    <row r="19" spans="1:6" s="65" customFormat="1" ht="12" customHeight="1">
      <c r="A19" s="108"/>
      <c r="B19" s="109" t="s">
        <v>221</v>
      </c>
      <c r="C19" s="391" t="s">
        <v>229</v>
      </c>
      <c r="D19" s="192"/>
      <c r="E19" s="192"/>
      <c r="F19" s="198"/>
    </row>
    <row r="20" spans="1:6" s="65" customFormat="1" ht="12" customHeight="1">
      <c r="A20" s="111"/>
      <c r="B20" s="109" t="s">
        <v>222</v>
      </c>
      <c r="C20" s="391" t="s">
        <v>299</v>
      </c>
      <c r="D20" s="413">
        <v>388</v>
      </c>
      <c r="E20" s="413">
        <v>17284</v>
      </c>
      <c r="F20" s="253">
        <v>17285</v>
      </c>
    </row>
    <row r="21" spans="1:6" s="66" customFormat="1" ht="12" customHeight="1">
      <c r="A21" s="108"/>
      <c r="B21" s="109" t="s">
        <v>223</v>
      </c>
      <c r="C21" s="391" t="s">
        <v>231</v>
      </c>
      <c r="D21" s="192"/>
      <c r="E21" s="192"/>
      <c r="F21" s="198">
        <v>10</v>
      </c>
    </row>
    <row r="22" spans="1:6" s="66" customFormat="1" ht="12" customHeight="1" thickBot="1">
      <c r="A22" s="112"/>
      <c r="B22" s="113" t="s">
        <v>224</v>
      </c>
      <c r="C22" s="392" t="s">
        <v>232</v>
      </c>
      <c r="D22" s="194"/>
      <c r="E22" s="194"/>
      <c r="F22" s="199"/>
    </row>
    <row r="23" spans="1:6" s="66" customFormat="1" ht="12" customHeight="1" thickBot="1">
      <c r="A23" s="94" t="s">
        <v>89</v>
      </c>
      <c r="B23" s="114"/>
      <c r="C23" s="389" t="s">
        <v>300</v>
      </c>
      <c r="D23" s="231">
        <v>251</v>
      </c>
      <c r="E23" s="231"/>
      <c r="F23" s="230"/>
    </row>
    <row r="24" spans="1:6" s="65" customFormat="1" ht="12" customHeight="1" thickBot="1">
      <c r="A24" s="94" t="s">
        <v>90</v>
      </c>
      <c r="B24" s="106"/>
      <c r="C24" s="389" t="s">
        <v>41</v>
      </c>
      <c r="D24" s="195">
        <f>SUM(D25:D32)</f>
        <v>20615</v>
      </c>
      <c r="E24" s="195">
        <f>SUM(E25:E32)</f>
        <v>26842</v>
      </c>
      <c r="F24" s="200">
        <f>SUM(F25:F32)</f>
        <v>27427</v>
      </c>
    </row>
    <row r="25" spans="1:6" s="66" customFormat="1" ht="12" customHeight="1">
      <c r="A25" s="108"/>
      <c r="B25" s="109" t="s">
        <v>147</v>
      </c>
      <c r="C25" s="390" t="s">
        <v>42</v>
      </c>
      <c r="D25" s="59">
        <v>20615</v>
      </c>
      <c r="E25" s="59">
        <v>26842</v>
      </c>
      <c r="F25" s="60">
        <v>27427</v>
      </c>
    </row>
    <row r="26" spans="1:6" s="66" customFormat="1" ht="12" customHeight="1">
      <c r="A26" s="108"/>
      <c r="B26" s="109" t="s">
        <v>148</v>
      </c>
      <c r="C26" s="391" t="s">
        <v>243</v>
      </c>
      <c r="D26" s="59"/>
      <c r="E26" s="59"/>
      <c r="F26" s="60"/>
    </row>
    <row r="27" spans="1:6" s="66" customFormat="1" ht="12" customHeight="1">
      <c r="A27" s="108"/>
      <c r="B27" s="109" t="s">
        <v>149</v>
      </c>
      <c r="C27" s="391" t="s">
        <v>152</v>
      </c>
      <c r="D27" s="59"/>
      <c r="E27" s="59"/>
      <c r="F27" s="60"/>
    </row>
    <row r="28" spans="1:6" s="66" customFormat="1" ht="12" customHeight="1">
      <c r="A28" s="108"/>
      <c r="B28" s="109" t="s">
        <v>236</v>
      </c>
      <c r="C28" s="391" t="s">
        <v>244</v>
      </c>
      <c r="D28" s="59"/>
      <c r="E28" s="59"/>
      <c r="F28" s="60"/>
    </row>
    <row r="29" spans="1:6" s="66" customFormat="1" ht="12" customHeight="1">
      <c r="A29" s="108"/>
      <c r="B29" s="109" t="s">
        <v>237</v>
      </c>
      <c r="C29" s="391" t="s">
        <v>245</v>
      </c>
      <c r="D29" s="59"/>
      <c r="E29" s="59"/>
      <c r="F29" s="60"/>
    </row>
    <row r="30" spans="1:6" s="66" customFormat="1" ht="12" customHeight="1">
      <c r="A30" s="108"/>
      <c r="B30" s="109" t="s">
        <v>238</v>
      </c>
      <c r="C30" s="391" t="s">
        <v>246</v>
      </c>
      <c r="D30" s="59"/>
      <c r="E30" s="59"/>
      <c r="F30" s="60"/>
    </row>
    <row r="31" spans="1:6" s="66" customFormat="1" ht="12" customHeight="1">
      <c r="A31" s="108"/>
      <c r="B31" s="109" t="s">
        <v>239</v>
      </c>
      <c r="C31" s="391" t="s">
        <v>301</v>
      </c>
      <c r="D31" s="59"/>
      <c r="E31" s="59"/>
      <c r="F31" s="60"/>
    </row>
    <row r="32" spans="1:6" s="66" customFormat="1" ht="12" customHeight="1" thickBot="1">
      <c r="A32" s="112"/>
      <c r="B32" s="113" t="s">
        <v>240</v>
      </c>
      <c r="C32" s="393" t="s">
        <v>289</v>
      </c>
      <c r="D32" s="414"/>
      <c r="E32" s="414"/>
      <c r="F32" s="254"/>
    </row>
    <row r="33" spans="1:6" s="66" customFormat="1" ht="12" customHeight="1" thickBot="1">
      <c r="A33" s="96" t="s">
        <v>91</v>
      </c>
      <c r="B33" s="71"/>
      <c r="C33" s="388" t="s">
        <v>424</v>
      </c>
      <c r="D33" s="195">
        <f>+D34+D40</f>
        <v>90705</v>
      </c>
      <c r="E33" s="195">
        <f>+E34+E40</f>
        <v>75915</v>
      </c>
      <c r="F33" s="200">
        <f>+F34+F40</f>
        <v>75341</v>
      </c>
    </row>
    <row r="34" spans="1:6" s="66" customFormat="1" ht="12" customHeight="1">
      <c r="A34" s="110"/>
      <c r="B34" s="83" t="s">
        <v>150</v>
      </c>
      <c r="C34" s="394" t="s">
        <v>417</v>
      </c>
      <c r="D34" s="415">
        <f>SUM(D35:D39)</f>
        <v>1474</v>
      </c>
      <c r="E34" s="415">
        <f>SUM(E35:E39)</f>
        <v>5760</v>
      </c>
      <c r="F34" s="263">
        <f>SUM(F35:F39)</f>
        <v>5186</v>
      </c>
    </row>
    <row r="35" spans="1:6" s="66" customFormat="1" ht="12" customHeight="1">
      <c r="A35" s="108"/>
      <c r="B35" s="81" t="s">
        <v>153</v>
      </c>
      <c r="C35" s="391" t="s">
        <v>302</v>
      </c>
      <c r="D35" s="192"/>
      <c r="E35" s="192"/>
      <c r="F35" s="198"/>
    </row>
    <row r="36" spans="1:6" s="66" customFormat="1" ht="12" customHeight="1">
      <c r="A36" s="108"/>
      <c r="B36" s="81" t="s">
        <v>154</v>
      </c>
      <c r="C36" s="391" t="s">
        <v>303</v>
      </c>
      <c r="D36" s="192"/>
      <c r="E36" s="192"/>
      <c r="F36" s="198"/>
    </row>
    <row r="37" spans="1:6" s="66" customFormat="1" ht="12" customHeight="1">
      <c r="A37" s="108"/>
      <c r="B37" s="81" t="s">
        <v>155</v>
      </c>
      <c r="C37" s="391" t="s">
        <v>304</v>
      </c>
      <c r="D37" s="192"/>
      <c r="E37" s="192"/>
      <c r="F37" s="198"/>
    </row>
    <row r="38" spans="1:6" s="66" customFormat="1" ht="12" customHeight="1">
      <c r="A38" s="108"/>
      <c r="B38" s="81" t="s">
        <v>156</v>
      </c>
      <c r="C38" s="391" t="s">
        <v>305</v>
      </c>
      <c r="D38" s="192"/>
      <c r="E38" s="192"/>
      <c r="F38" s="198"/>
    </row>
    <row r="39" spans="1:6" s="66" customFormat="1" ht="12" customHeight="1">
      <c r="A39" s="108"/>
      <c r="B39" s="81" t="s">
        <v>248</v>
      </c>
      <c r="C39" s="391" t="s">
        <v>418</v>
      </c>
      <c r="D39" s="192">
        <v>1474</v>
      </c>
      <c r="E39" s="192">
        <v>5760</v>
      </c>
      <c r="F39" s="198">
        <v>5186</v>
      </c>
    </row>
    <row r="40" spans="1:6" s="66" customFormat="1" ht="12" customHeight="1">
      <c r="A40" s="108"/>
      <c r="B40" s="81" t="s">
        <v>151</v>
      </c>
      <c r="C40" s="395" t="s">
        <v>419</v>
      </c>
      <c r="D40" s="226">
        <f>SUM(D41:D45)</f>
        <v>89231</v>
      </c>
      <c r="E40" s="226">
        <f>SUM(E41:E45)</f>
        <v>70155</v>
      </c>
      <c r="F40" s="262">
        <f>SUM(F41:F45)</f>
        <v>70155</v>
      </c>
    </row>
    <row r="41" spans="1:6" s="66" customFormat="1" ht="12" customHeight="1">
      <c r="A41" s="108"/>
      <c r="B41" s="81" t="s">
        <v>159</v>
      </c>
      <c r="C41" s="391" t="s">
        <v>302</v>
      </c>
      <c r="D41" s="192"/>
      <c r="E41" s="192"/>
      <c r="F41" s="198"/>
    </row>
    <row r="42" spans="1:6" s="66" customFormat="1" ht="12" customHeight="1">
      <c r="A42" s="108"/>
      <c r="B42" s="81" t="s">
        <v>160</v>
      </c>
      <c r="C42" s="391" t="s">
        <v>303</v>
      </c>
      <c r="D42" s="192"/>
      <c r="E42" s="192"/>
      <c r="F42" s="198"/>
    </row>
    <row r="43" spans="1:6" s="66" customFormat="1" ht="12" customHeight="1">
      <c r="A43" s="108"/>
      <c r="B43" s="81" t="s">
        <v>161</v>
      </c>
      <c r="C43" s="391" t="s">
        <v>304</v>
      </c>
      <c r="D43" s="192"/>
      <c r="E43" s="192"/>
      <c r="F43" s="198"/>
    </row>
    <row r="44" spans="1:6" s="66" customFormat="1" ht="12" customHeight="1">
      <c r="A44" s="108"/>
      <c r="B44" s="81" t="s">
        <v>162</v>
      </c>
      <c r="C44" s="391" t="s">
        <v>305</v>
      </c>
      <c r="D44" s="192">
        <v>89231</v>
      </c>
      <c r="E44" s="192">
        <v>70155</v>
      </c>
      <c r="F44" s="198">
        <v>70155</v>
      </c>
    </row>
    <row r="45" spans="1:6" s="66" customFormat="1" ht="12" customHeight="1" thickBot="1">
      <c r="A45" s="115"/>
      <c r="B45" s="84" t="s">
        <v>249</v>
      </c>
      <c r="C45" s="392" t="s">
        <v>420</v>
      </c>
      <c r="D45" s="416"/>
      <c r="E45" s="416"/>
      <c r="F45" s="255"/>
    </row>
    <row r="46" spans="1:6" s="65" customFormat="1" ht="12" customHeight="1" thickBot="1">
      <c r="A46" s="96" t="s">
        <v>92</v>
      </c>
      <c r="B46" s="106"/>
      <c r="C46" s="389" t="s">
        <v>306</v>
      </c>
      <c r="D46" s="195">
        <f>+D47+D48</f>
        <v>750</v>
      </c>
      <c r="E46" s="195">
        <f>+E47+E48</f>
        <v>129</v>
      </c>
      <c r="F46" s="200">
        <f>+F47+F48</f>
        <v>139</v>
      </c>
    </row>
    <row r="47" spans="1:6" s="66" customFormat="1" ht="12" customHeight="1">
      <c r="A47" s="108"/>
      <c r="B47" s="81" t="s">
        <v>157</v>
      </c>
      <c r="C47" s="390" t="s">
        <v>193</v>
      </c>
      <c r="D47" s="192"/>
      <c r="E47" s="192">
        <v>129</v>
      </c>
      <c r="F47" s="198">
        <v>139</v>
      </c>
    </row>
    <row r="48" spans="1:6" s="66" customFormat="1" ht="12" customHeight="1" thickBot="1">
      <c r="A48" s="108"/>
      <c r="B48" s="81" t="s">
        <v>158</v>
      </c>
      <c r="C48" s="392" t="s">
        <v>44</v>
      </c>
      <c r="D48" s="192">
        <v>750</v>
      </c>
      <c r="E48" s="192"/>
      <c r="F48" s="198"/>
    </row>
    <row r="49" spans="1:6" s="66" customFormat="1" ht="12" customHeight="1" thickBot="1">
      <c r="A49" s="94" t="s">
        <v>93</v>
      </c>
      <c r="B49" s="106"/>
      <c r="C49" s="389" t="s">
        <v>43</v>
      </c>
      <c r="D49" s="195">
        <f>+D50+D51+D52</f>
        <v>0</v>
      </c>
      <c r="E49" s="195">
        <f>+E50+E51+E52</f>
        <v>6488</v>
      </c>
      <c r="F49" s="200">
        <f>+F50+F51+F52</f>
        <v>6488</v>
      </c>
    </row>
    <row r="50" spans="1:6" s="66" customFormat="1" ht="12" customHeight="1">
      <c r="A50" s="116"/>
      <c r="B50" s="81" t="s">
        <v>253</v>
      </c>
      <c r="C50" s="390" t="s">
        <v>251</v>
      </c>
      <c r="D50" s="191"/>
      <c r="E50" s="191">
        <v>5738</v>
      </c>
      <c r="F50" s="197">
        <v>5738</v>
      </c>
    </row>
    <row r="51" spans="1:6" s="66" customFormat="1" ht="12" customHeight="1">
      <c r="A51" s="116"/>
      <c r="B51" s="81" t="s">
        <v>254</v>
      </c>
      <c r="C51" s="391" t="s">
        <v>252</v>
      </c>
      <c r="D51" s="191"/>
      <c r="E51" s="191">
        <v>750</v>
      </c>
      <c r="F51" s="197">
        <v>750</v>
      </c>
    </row>
    <row r="52" spans="1:6" s="66" customFormat="1" ht="12" customHeight="1" thickBot="1">
      <c r="A52" s="108"/>
      <c r="B52" s="81" t="s">
        <v>354</v>
      </c>
      <c r="C52" s="393" t="s">
        <v>308</v>
      </c>
      <c r="D52" s="192"/>
      <c r="E52" s="192"/>
      <c r="F52" s="198"/>
    </row>
    <row r="53" spans="1:6" s="66" customFormat="1" ht="12" customHeight="1" thickBot="1">
      <c r="A53" s="96" t="s">
        <v>94</v>
      </c>
      <c r="B53" s="117"/>
      <c r="C53" s="388" t="s">
        <v>309</v>
      </c>
      <c r="D53" s="231"/>
      <c r="E53" s="231"/>
      <c r="F53" s="230"/>
    </row>
    <row r="54" spans="1:6" s="65" customFormat="1" ht="12" customHeight="1" thickBot="1">
      <c r="A54" s="118" t="s">
        <v>95</v>
      </c>
      <c r="B54" s="119"/>
      <c r="C54" s="388" t="s">
        <v>425</v>
      </c>
      <c r="D54" s="417">
        <f>+D9+D14+D23+D24+D33+D46+D49+D53</f>
        <v>123303</v>
      </c>
      <c r="E54" s="417">
        <f>+E9+E14+E23+E24+E33+E46+E49+E53</f>
        <v>139718</v>
      </c>
      <c r="F54" s="418">
        <f>+F9+F14+F23+F24+F33+F46+F49+F53</f>
        <v>134679</v>
      </c>
    </row>
    <row r="55" spans="1:6" s="65" customFormat="1" ht="12" customHeight="1" thickBot="1">
      <c r="A55" s="94" t="s">
        <v>96</v>
      </c>
      <c r="B55" s="85"/>
      <c r="C55" s="388" t="s">
        <v>312</v>
      </c>
      <c r="D55" s="195">
        <f>+D56+D57</f>
        <v>1194</v>
      </c>
      <c r="E55" s="195">
        <f>+E56+E57</f>
        <v>6241</v>
      </c>
      <c r="F55" s="200">
        <f>+F56+F57</f>
        <v>1627</v>
      </c>
    </row>
    <row r="56" spans="1:6" s="65" customFormat="1" ht="12" customHeight="1">
      <c r="A56" s="110"/>
      <c r="B56" s="83" t="s">
        <v>201</v>
      </c>
      <c r="C56" s="396" t="s">
        <v>45</v>
      </c>
      <c r="D56" s="419">
        <v>1194</v>
      </c>
      <c r="E56" s="419">
        <v>6241</v>
      </c>
      <c r="F56" s="420">
        <v>1679</v>
      </c>
    </row>
    <row r="57" spans="1:6" s="65" customFormat="1" ht="12" customHeight="1" thickBot="1">
      <c r="A57" s="115"/>
      <c r="B57" s="84" t="s">
        <v>202</v>
      </c>
      <c r="C57" s="397" t="s">
        <v>46</v>
      </c>
      <c r="D57" s="61"/>
      <c r="E57" s="61"/>
      <c r="F57" s="62">
        <v>-52</v>
      </c>
    </row>
    <row r="58" spans="1:6" s="66" customFormat="1" ht="12" customHeight="1" thickBot="1">
      <c r="A58" s="120" t="s">
        <v>97</v>
      </c>
      <c r="B58" s="291"/>
      <c r="C58" s="398" t="s">
        <v>47</v>
      </c>
      <c r="D58" s="195">
        <f>+D54+D55</f>
        <v>124497</v>
      </c>
      <c r="E58" s="195">
        <f>+E54+E55</f>
        <v>145959</v>
      </c>
      <c r="F58" s="200">
        <f>+F54+F55</f>
        <v>136306</v>
      </c>
    </row>
    <row r="59" spans="1:6" s="66" customFormat="1" ht="15" customHeight="1">
      <c r="A59" s="123"/>
      <c r="B59" s="123"/>
      <c r="C59" s="124"/>
      <c r="D59" s="256"/>
      <c r="E59" s="256"/>
      <c r="F59" s="256"/>
    </row>
    <row r="60" spans="1:6" ht="13.5" thickBot="1">
      <c r="A60" s="125"/>
      <c r="B60" s="126"/>
      <c r="C60" s="126"/>
      <c r="D60" s="257"/>
      <c r="E60" s="257"/>
      <c r="F60" s="257"/>
    </row>
    <row r="61" spans="1:6" s="56" customFormat="1" ht="16.5" customHeight="1" thickBot="1">
      <c r="A61" s="492" t="s">
        <v>128</v>
      </c>
      <c r="B61" s="493"/>
      <c r="C61" s="493"/>
      <c r="D61" s="493"/>
      <c r="E61" s="493"/>
      <c r="F61" s="494"/>
    </row>
    <row r="62" spans="1:6" s="67" customFormat="1" ht="12" customHeight="1" thickBot="1">
      <c r="A62" s="96" t="s">
        <v>86</v>
      </c>
      <c r="B62" s="23"/>
      <c r="C62" s="399" t="s">
        <v>67</v>
      </c>
      <c r="D62" s="195">
        <f>SUM(D63:D67)</f>
        <v>37653</v>
      </c>
      <c r="E62" s="195">
        <f>SUM(E63:E67)</f>
        <v>67287</v>
      </c>
      <c r="F62" s="200">
        <f>SUM(F63:F67)</f>
        <v>59963</v>
      </c>
    </row>
    <row r="63" spans="1:6" ht="12" customHeight="1">
      <c r="A63" s="127"/>
      <c r="B63" s="82" t="s">
        <v>163</v>
      </c>
      <c r="C63" s="400" t="s">
        <v>116</v>
      </c>
      <c r="D63" s="191">
        <v>8568</v>
      </c>
      <c r="E63" s="191">
        <v>10978</v>
      </c>
      <c r="F63" s="197">
        <v>10499</v>
      </c>
    </row>
    <row r="64" spans="1:6" ht="12" customHeight="1">
      <c r="A64" s="128"/>
      <c r="B64" s="81" t="s">
        <v>164</v>
      </c>
      <c r="C64" s="401" t="s">
        <v>258</v>
      </c>
      <c r="D64" s="59">
        <v>2025</v>
      </c>
      <c r="E64" s="59">
        <v>2331</v>
      </c>
      <c r="F64" s="60">
        <v>2341</v>
      </c>
    </row>
    <row r="65" spans="1:6" ht="12" customHeight="1">
      <c r="A65" s="128"/>
      <c r="B65" s="81" t="s">
        <v>165</v>
      </c>
      <c r="C65" s="401" t="s">
        <v>192</v>
      </c>
      <c r="D65" s="192">
        <v>13478</v>
      </c>
      <c r="E65" s="192">
        <v>35834</v>
      </c>
      <c r="F65" s="198">
        <v>32501</v>
      </c>
    </row>
    <row r="66" spans="1:6" ht="12" customHeight="1">
      <c r="A66" s="128"/>
      <c r="B66" s="81" t="s">
        <v>166</v>
      </c>
      <c r="C66" s="401" t="s">
        <v>259</v>
      </c>
      <c r="D66" s="192"/>
      <c r="E66" s="192"/>
      <c r="F66" s="198"/>
    </row>
    <row r="67" spans="1:6" ht="12" customHeight="1">
      <c r="A67" s="128"/>
      <c r="B67" s="81" t="s">
        <v>175</v>
      </c>
      <c r="C67" s="401" t="s">
        <v>260</v>
      </c>
      <c r="D67" s="192">
        <v>13582</v>
      </c>
      <c r="E67" s="192">
        <v>18144</v>
      </c>
      <c r="F67" s="198">
        <v>14622</v>
      </c>
    </row>
    <row r="68" spans="1:6" ht="12" customHeight="1">
      <c r="A68" s="128"/>
      <c r="B68" s="81" t="s">
        <v>167</v>
      </c>
      <c r="C68" s="401" t="s">
        <v>278</v>
      </c>
      <c r="D68" s="59"/>
      <c r="E68" s="59"/>
      <c r="F68" s="60"/>
    </row>
    <row r="69" spans="1:6" ht="12" customHeight="1">
      <c r="A69" s="128"/>
      <c r="B69" s="81" t="s">
        <v>168</v>
      </c>
      <c r="C69" s="402" t="s">
        <v>48</v>
      </c>
      <c r="D69" s="192">
        <v>7628</v>
      </c>
      <c r="E69" s="192">
        <v>7628</v>
      </c>
      <c r="F69" s="198">
        <v>5983</v>
      </c>
    </row>
    <row r="70" spans="1:6" ht="12" customHeight="1">
      <c r="A70" s="128"/>
      <c r="B70" s="81" t="s">
        <v>176</v>
      </c>
      <c r="C70" s="403" t="s">
        <v>426</v>
      </c>
      <c r="D70" s="192">
        <v>5884</v>
      </c>
      <c r="E70" s="192">
        <v>10446</v>
      </c>
      <c r="F70" s="198">
        <v>8527</v>
      </c>
    </row>
    <row r="71" spans="1:6" ht="12" customHeight="1">
      <c r="A71" s="128"/>
      <c r="B71" s="81" t="s">
        <v>177</v>
      </c>
      <c r="C71" s="403" t="s">
        <v>49</v>
      </c>
      <c r="D71" s="192">
        <v>70</v>
      </c>
      <c r="E71" s="192">
        <v>70</v>
      </c>
      <c r="F71" s="198">
        <v>112</v>
      </c>
    </row>
    <row r="72" spans="1:6" ht="12" customHeight="1">
      <c r="A72" s="128"/>
      <c r="B72" s="81" t="s">
        <v>178</v>
      </c>
      <c r="C72" s="403" t="s">
        <v>427</v>
      </c>
      <c r="D72" s="192"/>
      <c r="E72" s="192"/>
      <c r="F72" s="198"/>
    </row>
    <row r="73" spans="1:6" ht="12" customHeight="1">
      <c r="A73" s="128"/>
      <c r="B73" s="81" t="s">
        <v>179</v>
      </c>
      <c r="C73" s="404" t="s">
        <v>50</v>
      </c>
      <c r="D73" s="192"/>
      <c r="E73" s="192"/>
      <c r="F73" s="198"/>
    </row>
    <row r="74" spans="1:6" ht="12" customHeight="1">
      <c r="A74" s="128"/>
      <c r="B74" s="81" t="s">
        <v>181</v>
      </c>
      <c r="C74" s="405" t="s">
        <v>51</v>
      </c>
      <c r="D74" s="192"/>
      <c r="E74" s="192"/>
      <c r="F74" s="198"/>
    </row>
    <row r="75" spans="1:6" ht="12" customHeight="1" thickBot="1">
      <c r="A75" s="129"/>
      <c r="B75" s="86" t="s">
        <v>261</v>
      </c>
      <c r="C75" s="406" t="s">
        <v>52</v>
      </c>
      <c r="D75" s="194"/>
      <c r="E75" s="194"/>
      <c r="F75" s="199"/>
    </row>
    <row r="76" spans="1:6" ht="12" customHeight="1" thickBot="1">
      <c r="A76" s="96" t="s">
        <v>87</v>
      </c>
      <c r="B76" s="23"/>
      <c r="C76" s="399" t="s">
        <v>66</v>
      </c>
      <c r="D76" s="195">
        <f>SUM(D77:D79)</f>
        <v>86844</v>
      </c>
      <c r="E76" s="195">
        <f>SUM(E77:E79)</f>
        <v>74110</v>
      </c>
      <c r="F76" s="200">
        <f>SUM(F77:F79)</f>
        <v>74150</v>
      </c>
    </row>
    <row r="77" spans="1:6" s="67" customFormat="1" ht="12" customHeight="1">
      <c r="A77" s="127"/>
      <c r="B77" s="82" t="s">
        <v>169</v>
      </c>
      <c r="C77" s="396" t="s">
        <v>53</v>
      </c>
      <c r="D77" s="385"/>
      <c r="E77" s="385"/>
      <c r="F77" s="58"/>
    </row>
    <row r="78" spans="1:6" ht="12" customHeight="1">
      <c r="A78" s="128"/>
      <c r="B78" s="81" t="s">
        <v>170</v>
      </c>
      <c r="C78" s="391" t="s">
        <v>262</v>
      </c>
      <c r="D78" s="59">
        <v>86844</v>
      </c>
      <c r="E78" s="59">
        <v>72966</v>
      </c>
      <c r="F78" s="60">
        <v>72658</v>
      </c>
    </row>
    <row r="79" spans="1:6" ht="12" customHeight="1">
      <c r="A79" s="128"/>
      <c r="B79" s="81" t="s">
        <v>171</v>
      </c>
      <c r="C79" s="391" t="s">
        <v>336</v>
      </c>
      <c r="D79" s="59"/>
      <c r="E79" s="59">
        <v>1144</v>
      </c>
      <c r="F79" s="60">
        <v>1492</v>
      </c>
    </row>
    <row r="80" spans="1:6" ht="12" customHeight="1">
      <c r="A80" s="128"/>
      <c r="B80" s="81" t="s">
        <v>172</v>
      </c>
      <c r="C80" s="391" t="s">
        <v>54</v>
      </c>
      <c r="D80" s="59"/>
      <c r="E80" s="59"/>
      <c r="F80" s="60"/>
    </row>
    <row r="81" spans="1:6" ht="12" customHeight="1">
      <c r="A81" s="128"/>
      <c r="B81" s="81" t="s">
        <v>173</v>
      </c>
      <c r="C81" s="403" t="s">
        <v>59</v>
      </c>
      <c r="D81" s="59"/>
      <c r="E81" s="59"/>
      <c r="F81" s="60"/>
    </row>
    <row r="82" spans="1:6" ht="12" customHeight="1">
      <c r="A82" s="128"/>
      <c r="B82" s="81" t="s">
        <v>180</v>
      </c>
      <c r="C82" s="403" t="s">
        <v>58</v>
      </c>
      <c r="D82" s="59"/>
      <c r="E82" s="59"/>
      <c r="F82" s="60">
        <v>39</v>
      </c>
    </row>
    <row r="83" spans="1:6" ht="12" customHeight="1">
      <c r="A83" s="128"/>
      <c r="B83" s="81" t="s">
        <v>182</v>
      </c>
      <c r="C83" s="403" t="s">
        <v>57</v>
      </c>
      <c r="D83" s="59"/>
      <c r="E83" s="59"/>
      <c r="F83" s="60"/>
    </row>
    <row r="84" spans="1:6" s="67" customFormat="1" ht="12" customHeight="1">
      <c r="A84" s="128"/>
      <c r="B84" s="81" t="s">
        <v>263</v>
      </c>
      <c r="C84" s="403" t="s">
        <v>56</v>
      </c>
      <c r="D84" s="59"/>
      <c r="E84" s="59"/>
      <c r="F84" s="60"/>
    </row>
    <row r="85" spans="1:12" ht="23.25" customHeight="1">
      <c r="A85" s="128"/>
      <c r="B85" s="81" t="s">
        <v>264</v>
      </c>
      <c r="C85" s="403" t="s">
        <v>55</v>
      </c>
      <c r="D85" s="59"/>
      <c r="E85" s="59"/>
      <c r="F85" s="60"/>
      <c r="L85" s="137"/>
    </row>
    <row r="86" spans="1:6" ht="21" customHeight="1" thickBot="1">
      <c r="A86" s="128"/>
      <c r="B86" s="81" t="s">
        <v>265</v>
      </c>
      <c r="C86" s="407" t="s">
        <v>60</v>
      </c>
      <c r="D86" s="59"/>
      <c r="E86" s="59"/>
      <c r="F86" s="60"/>
    </row>
    <row r="87" spans="1:6" ht="12" customHeight="1" thickBot="1">
      <c r="A87" s="245" t="s">
        <v>88</v>
      </c>
      <c r="B87" s="25"/>
      <c r="C87" s="408" t="s">
        <v>61</v>
      </c>
      <c r="D87" s="421">
        <f>+D88+D89</f>
        <v>0</v>
      </c>
      <c r="E87" s="421">
        <f>+E88+E89</f>
        <v>0</v>
      </c>
      <c r="F87" s="258">
        <f>+F88+F89</f>
        <v>0</v>
      </c>
    </row>
    <row r="88" spans="1:6" s="67" customFormat="1" ht="12" customHeight="1">
      <c r="A88" s="246"/>
      <c r="B88" s="83" t="s">
        <v>143</v>
      </c>
      <c r="C88" s="409" t="s">
        <v>130</v>
      </c>
      <c r="D88" s="422"/>
      <c r="E88" s="422"/>
      <c r="F88" s="274"/>
    </row>
    <row r="89" spans="1:6" s="67" customFormat="1" ht="12" customHeight="1" thickBot="1">
      <c r="A89" s="247"/>
      <c r="B89" s="84" t="s">
        <v>144</v>
      </c>
      <c r="C89" s="410" t="s">
        <v>131</v>
      </c>
      <c r="D89" s="416"/>
      <c r="E89" s="416"/>
      <c r="F89" s="255"/>
    </row>
    <row r="90" spans="1:6" s="67" customFormat="1" ht="12" customHeight="1" thickBot="1">
      <c r="A90" s="248" t="s">
        <v>89</v>
      </c>
      <c r="B90" s="249"/>
      <c r="C90" s="389" t="s">
        <v>340</v>
      </c>
      <c r="D90" s="423"/>
      <c r="E90" s="423"/>
      <c r="F90" s="298"/>
    </row>
    <row r="91" spans="1:6" s="67" customFormat="1" ht="12" customHeight="1" thickBot="1">
      <c r="A91" s="96" t="s">
        <v>90</v>
      </c>
      <c r="B91" s="87"/>
      <c r="C91" s="411" t="s">
        <v>297</v>
      </c>
      <c r="D91" s="231"/>
      <c r="E91" s="231"/>
      <c r="F91" s="230"/>
    </row>
    <row r="92" spans="1:6" s="67" customFormat="1" ht="12" customHeight="1" thickBot="1">
      <c r="A92" s="96" t="s">
        <v>91</v>
      </c>
      <c r="B92" s="23"/>
      <c r="C92" s="388" t="s">
        <v>62</v>
      </c>
      <c r="D92" s="424">
        <f>+D62+D76+D87+D90+D91</f>
        <v>124497</v>
      </c>
      <c r="E92" s="424">
        <f>+E62+E76+E87+E90+E91</f>
        <v>141397</v>
      </c>
      <c r="F92" s="259">
        <f>+F62+F76+F87+F90+F91</f>
        <v>134113</v>
      </c>
    </row>
    <row r="93" spans="1:6" s="67" customFormat="1" ht="12" customHeight="1" thickBot="1">
      <c r="A93" s="96" t="s">
        <v>92</v>
      </c>
      <c r="B93" s="23"/>
      <c r="C93" s="388" t="s">
        <v>65</v>
      </c>
      <c r="D93" s="195">
        <f>+D94+D95</f>
        <v>0</v>
      </c>
      <c r="E93" s="195">
        <f>+E94+E95</f>
        <v>0</v>
      </c>
      <c r="F93" s="200">
        <f>+F94+F95</f>
        <v>146</v>
      </c>
    </row>
    <row r="94" spans="1:6" ht="12.75" customHeight="1">
      <c r="A94" s="127"/>
      <c r="B94" s="81" t="s">
        <v>296</v>
      </c>
      <c r="C94" s="396" t="s">
        <v>64</v>
      </c>
      <c r="D94" s="191"/>
      <c r="E94" s="191"/>
      <c r="F94" s="197">
        <v>146</v>
      </c>
    </row>
    <row r="95" spans="1:6" ht="12" customHeight="1" thickBot="1">
      <c r="A95" s="129"/>
      <c r="B95" s="86" t="s">
        <v>158</v>
      </c>
      <c r="C95" s="397" t="s">
        <v>63</v>
      </c>
      <c r="D95" s="194"/>
      <c r="E95" s="194"/>
      <c r="F95" s="199"/>
    </row>
    <row r="96" spans="1:6" ht="15" customHeight="1" thickBot="1">
      <c r="A96" s="96" t="s">
        <v>93</v>
      </c>
      <c r="B96" s="117"/>
      <c r="C96" s="388" t="s">
        <v>298</v>
      </c>
      <c r="D96" s="425">
        <f>+D92+D93</f>
        <v>124497</v>
      </c>
      <c r="E96" s="425">
        <f>+E92+E93</f>
        <v>141397</v>
      </c>
      <c r="F96" s="260">
        <f>+F92+F93</f>
        <v>134259</v>
      </c>
    </row>
    <row r="97" spans="1:6" ht="13.5" thickBot="1">
      <c r="A97" s="292"/>
      <c r="B97" s="293"/>
      <c r="C97" s="293"/>
      <c r="D97" s="294"/>
      <c r="E97" s="294"/>
      <c r="F97" s="294"/>
    </row>
    <row r="98" spans="1:6" ht="15" customHeight="1" thickBot="1">
      <c r="A98" s="133" t="s">
        <v>290</v>
      </c>
      <c r="B98" s="134"/>
      <c r="C98" s="135"/>
      <c r="D98" s="429">
        <v>1</v>
      </c>
      <c r="E98" s="430">
        <v>2</v>
      </c>
      <c r="F98" s="427">
        <v>2</v>
      </c>
    </row>
    <row r="99" spans="1:6" ht="14.25" customHeight="1" thickBot="1">
      <c r="A99" s="133" t="s">
        <v>291</v>
      </c>
      <c r="B99" s="134"/>
      <c r="C99" s="135"/>
      <c r="D99" s="429">
        <v>2</v>
      </c>
      <c r="E99" s="430">
        <v>2</v>
      </c>
      <c r="F99" s="427">
        <v>2</v>
      </c>
    </row>
  </sheetData>
  <sheetProtection formatCells="0"/>
  <mergeCells count="6">
    <mergeCell ref="A7:F7"/>
    <mergeCell ref="A61:F61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  <rowBreaks count="1" manualBreakCount="1">
    <brk id="5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zoomScaleSheetLayoutView="145" workbookViewId="0" topLeftCell="A1">
      <selection activeCell="F1" sqref="F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97"/>
      <c r="B1" s="98"/>
      <c r="C1" s="138"/>
      <c r="D1" s="136"/>
      <c r="E1" s="136"/>
      <c r="F1" s="136" t="s">
        <v>12</v>
      </c>
    </row>
    <row r="2" spans="1:6" s="63" customFormat="1" ht="25.5" customHeight="1">
      <c r="A2" s="495" t="s">
        <v>286</v>
      </c>
      <c r="B2" s="496"/>
      <c r="C2" s="504" t="s">
        <v>293</v>
      </c>
      <c r="D2" s="505"/>
      <c r="E2" s="506"/>
      <c r="F2" s="139" t="s">
        <v>132</v>
      </c>
    </row>
    <row r="3" spans="1:6" s="63" customFormat="1" ht="16.5" thickBot="1">
      <c r="A3" s="100" t="s">
        <v>285</v>
      </c>
      <c r="B3" s="101"/>
      <c r="C3" s="507" t="s">
        <v>8</v>
      </c>
      <c r="D3" s="508"/>
      <c r="E3" s="509"/>
      <c r="F3" s="140"/>
    </row>
    <row r="4" spans="1:6" s="64" customFormat="1" ht="15.75" customHeight="1" thickBot="1">
      <c r="A4" s="102"/>
      <c r="B4" s="102"/>
      <c r="C4" s="102"/>
      <c r="D4" s="103"/>
      <c r="E4" s="103"/>
      <c r="F4" s="103" t="s">
        <v>122</v>
      </c>
    </row>
    <row r="5" spans="1:6" ht="24.75" thickBot="1">
      <c r="A5" s="492" t="s">
        <v>287</v>
      </c>
      <c r="B5" s="497"/>
      <c r="C5" s="104" t="s">
        <v>123</v>
      </c>
      <c r="D5" s="353" t="s">
        <v>429</v>
      </c>
      <c r="E5" s="353" t="s">
        <v>436</v>
      </c>
      <c r="F5" s="105" t="s">
        <v>437</v>
      </c>
    </row>
    <row r="6" spans="1:6" s="56" customFormat="1" ht="12.75" customHeight="1" thickBot="1">
      <c r="A6" s="94">
        <v>1</v>
      </c>
      <c r="B6" s="95">
        <v>2</v>
      </c>
      <c r="C6" s="95">
        <v>3</v>
      </c>
      <c r="D6" s="95">
        <v>4</v>
      </c>
      <c r="E6" s="428">
        <v>5</v>
      </c>
      <c r="F6" s="426">
        <v>6</v>
      </c>
    </row>
    <row r="7" spans="1:6" s="56" customFormat="1" ht="15.75" customHeight="1" thickBot="1">
      <c r="A7" s="492" t="s">
        <v>124</v>
      </c>
      <c r="B7" s="493"/>
      <c r="C7" s="493"/>
      <c r="D7" s="493"/>
      <c r="E7" s="493"/>
      <c r="F7" s="494"/>
    </row>
    <row r="8" spans="1:6" s="65" customFormat="1" ht="12" customHeight="1" thickBot="1">
      <c r="A8" s="94" t="s">
        <v>86</v>
      </c>
      <c r="B8" s="106"/>
      <c r="C8" s="107" t="s">
        <v>292</v>
      </c>
      <c r="D8" s="195">
        <f>SUM(D9:D16)</f>
        <v>0</v>
      </c>
      <c r="E8" s="195">
        <f>SUM(E9:E16)</f>
        <v>128</v>
      </c>
      <c r="F8" s="200">
        <f>SUM(F9:F16)</f>
        <v>451</v>
      </c>
    </row>
    <row r="9" spans="1:6" s="65" customFormat="1" ht="12" customHeight="1">
      <c r="A9" s="110"/>
      <c r="B9" s="109" t="s">
        <v>163</v>
      </c>
      <c r="C9" s="11" t="s">
        <v>225</v>
      </c>
      <c r="D9" s="412"/>
      <c r="E9" s="412"/>
      <c r="F9" s="252"/>
    </row>
    <row r="10" spans="1:6" s="65" customFormat="1" ht="12" customHeight="1">
      <c r="A10" s="108"/>
      <c r="B10" s="109" t="s">
        <v>164</v>
      </c>
      <c r="C10" s="8" t="s">
        <v>226</v>
      </c>
      <c r="D10" s="192"/>
      <c r="E10" s="192"/>
      <c r="F10" s="198"/>
    </row>
    <row r="11" spans="1:6" s="65" customFormat="1" ht="12" customHeight="1">
      <c r="A11" s="108"/>
      <c r="B11" s="109" t="s">
        <v>165</v>
      </c>
      <c r="C11" s="8" t="s">
        <v>227</v>
      </c>
      <c r="D11" s="192"/>
      <c r="E11" s="192"/>
      <c r="F11" s="198"/>
    </row>
    <row r="12" spans="1:6" s="65" customFormat="1" ht="12" customHeight="1">
      <c r="A12" s="108"/>
      <c r="B12" s="109" t="s">
        <v>166</v>
      </c>
      <c r="C12" s="8" t="s">
        <v>228</v>
      </c>
      <c r="D12" s="192"/>
      <c r="E12" s="192">
        <v>128</v>
      </c>
      <c r="F12" s="198">
        <v>451</v>
      </c>
    </row>
    <row r="13" spans="1:6" s="65" customFormat="1" ht="12" customHeight="1">
      <c r="A13" s="108"/>
      <c r="B13" s="109" t="s">
        <v>200</v>
      </c>
      <c r="C13" s="7" t="s">
        <v>229</v>
      </c>
      <c r="D13" s="192"/>
      <c r="E13" s="192"/>
      <c r="F13" s="198"/>
    </row>
    <row r="14" spans="1:6" s="65" customFormat="1" ht="12" customHeight="1">
      <c r="A14" s="111"/>
      <c r="B14" s="109" t="s">
        <v>167</v>
      </c>
      <c r="C14" s="8" t="s">
        <v>230</v>
      </c>
      <c r="D14" s="413"/>
      <c r="E14" s="413"/>
      <c r="F14" s="253"/>
    </row>
    <row r="15" spans="1:6" s="66" customFormat="1" ht="12" customHeight="1">
      <c r="A15" s="108"/>
      <c r="B15" s="109" t="s">
        <v>168</v>
      </c>
      <c r="C15" s="8" t="s">
        <v>71</v>
      </c>
      <c r="D15" s="192"/>
      <c r="E15" s="192"/>
      <c r="F15" s="198"/>
    </row>
    <row r="16" spans="1:6" s="66" customFormat="1" ht="12" customHeight="1" thickBot="1">
      <c r="A16" s="112"/>
      <c r="B16" s="113" t="s">
        <v>176</v>
      </c>
      <c r="C16" s="7" t="s">
        <v>284</v>
      </c>
      <c r="D16" s="194"/>
      <c r="E16" s="194"/>
      <c r="F16" s="199"/>
    </row>
    <row r="17" spans="1:6" s="65" customFormat="1" ht="12" customHeight="1" thickBot="1">
      <c r="A17" s="94" t="s">
        <v>87</v>
      </c>
      <c r="B17" s="106"/>
      <c r="C17" s="107" t="s">
        <v>29</v>
      </c>
      <c r="D17" s="195">
        <f>SUM(D18+D20)</f>
        <v>0</v>
      </c>
      <c r="E17" s="195">
        <f>SUM(E18+E20)</f>
        <v>0</v>
      </c>
      <c r="F17" s="200">
        <f>SUM(F18+F20)</f>
        <v>0</v>
      </c>
    </row>
    <row r="18" spans="1:6" s="66" customFormat="1" ht="12" customHeight="1">
      <c r="A18" s="108"/>
      <c r="B18" s="109" t="s">
        <v>169</v>
      </c>
      <c r="C18" s="10" t="s">
        <v>68</v>
      </c>
      <c r="D18" s="192"/>
      <c r="E18" s="192"/>
      <c r="F18" s="198"/>
    </row>
    <row r="19" spans="1:6" s="66" customFormat="1" ht="12" customHeight="1">
      <c r="A19" s="108"/>
      <c r="B19" s="109" t="s">
        <v>170</v>
      </c>
      <c r="C19" s="8" t="s">
        <v>69</v>
      </c>
      <c r="D19" s="192"/>
      <c r="E19" s="192"/>
      <c r="F19" s="198"/>
    </row>
    <row r="20" spans="1:6" s="66" customFormat="1" ht="12" customHeight="1">
      <c r="A20" s="108"/>
      <c r="B20" s="109" t="s">
        <v>171</v>
      </c>
      <c r="C20" s="8" t="s">
        <v>70</v>
      </c>
      <c r="D20" s="192"/>
      <c r="E20" s="192"/>
      <c r="F20" s="198"/>
    </row>
    <row r="21" spans="1:6" s="66" customFormat="1" ht="12" customHeight="1" thickBot="1">
      <c r="A21" s="108"/>
      <c r="B21" s="109" t="s">
        <v>172</v>
      </c>
      <c r="C21" s="8" t="s">
        <v>69</v>
      </c>
      <c r="D21" s="192"/>
      <c r="E21" s="192"/>
      <c r="F21" s="198"/>
    </row>
    <row r="22" spans="1:6" s="66" customFormat="1" ht="12" customHeight="1" thickBot="1">
      <c r="A22" s="96" t="s">
        <v>88</v>
      </c>
      <c r="B22" s="71"/>
      <c r="C22" s="71" t="s">
        <v>72</v>
      </c>
      <c r="D22" s="195">
        <f>+D23+D24</f>
        <v>0</v>
      </c>
      <c r="E22" s="195">
        <f>+E23+E24</f>
        <v>0</v>
      </c>
      <c r="F22" s="200">
        <f>+F23+F24</f>
        <v>0</v>
      </c>
    </row>
    <row r="23" spans="1:6" s="65" customFormat="1" ht="12" customHeight="1">
      <c r="A23" s="246"/>
      <c r="B23" s="271" t="s">
        <v>143</v>
      </c>
      <c r="C23" s="75" t="s">
        <v>307</v>
      </c>
      <c r="D23" s="422"/>
      <c r="E23" s="422"/>
      <c r="F23" s="274"/>
    </row>
    <row r="24" spans="1:6" s="65" customFormat="1" ht="12" customHeight="1" thickBot="1">
      <c r="A24" s="269"/>
      <c r="B24" s="270" t="s">
        <v>144</v>
      </c>
      <c r="C24" s="76" t="s">
        <v>311</v>
      </c>
      <c r="D24" s="431"/>
      <c r="E24" s="431"/>
      <c r="F24" s="275"/>
    </row>
    <row r="25" spans="1:6" s="65" customFormat="1" ht="12" customHeight="1" thickBot="1">
      <c r="A25" s="96" t="s">
        <v>89</v>
      </c>
      <c r="B25" s="106"/>
      <c r="C25" s="71" t="s">
        <v>82</v>
      </c>
      <c r="D25" s="231"/>
      <c r="E25" s="231"/>
      <c r="F25" s="230">
        <v>3279</v>
      </c>
    </row>
    <row r="26" spans="1:6" s="65" customFormat="1" ht="12" customHeight="1" thickBot="1">
      <c r="A26" s="94" t="s">
        <v>90</v>
      </c>
      <c r="B26" s="85"/>
      <c r="C26" s="71" t="s">
        <v>78</v>
      </c>
      <c r="D26" s="195">
        <f>+D8+D17+D22+D25</f>
        <v>0</v>
      </c>
      <c r="E26" s="195">
        <f>+E8+E17+E22+E25</f>
        <v>128</v>
      </c>
      <c r="F26" s="200">
        <f>+F8+F17+F22+F25</f>
        <v>3730</v>
      </c>
    </row>
    <row r="27" spans="1:6" s="66" customFormat="1" ht="12" customHeight="1" thickBot="1">
      <c r="A27" s="266" t="s">
        <v>91</v>
      </c>
      <c r="B27" s="272"/>
      <c r="C27" s="268" t="s">
        <v>80</v>
      </c>
      <c r="D27" s="421">
        <f>+D28+D29</f>
        <v>0</v>
      </c>
      <c r="E27" s="421">
        <f>+E28+E29</f>
        <v>0</v>
      </c>
      <c r="F27" s="258">
        <f>+F28+F29</f>
        <v>0</v>
      </c>
    </row>
    <row r="28" spans="1:6" s="66" customFormat="1" ht="15" customHeight="1">
      <c r="A28" s="110"/>
      <c r="B28" s="83" t="s">
        <v>150</v>
      </c>
      <c r="C28" s="75" t="s">
        <v>400</v>
      </c>
      <c r="D28" s="422"/>
      <c r="E28" s="422"/>
      <c r="F28" s="274"/>
    </row>
    <row r="29" spans="1:6" s="66" customFormat="1" ht="15" customHeight="1" thickBot="1">
      <c r="A29" s="273"/>
      <c r="B29" s="84" t="s">
        <v>151</v>
      </c>
      <c r="C29" s="267" t="s">
        <v>73</v>
      </c>
      <c r="D29" s="61"/>
      <c r="E29" s="61"/>
      <c r="F29" s="62"/>
    </row>
    <row r="30" spans="1:6" ht="13.5" thickBot="1">
      <c r="A30" s="120" t="s">
        <v>92</v>
      </c>
      <c r="B30" s="264"/>
      <c r="C30" s="265" t="s">
        <v>81</v>
      </c>
      <c r="D30" s="231"/>
      <c r="E30" s="231"/>
      <c r="F30" s="230"/>
    </row>
    <row r="31" spans="1:6" s="56" customFormat="1" ht="16.5" customHeight="1" thickBot="1">
      <c r="A31" s="120" t="s">
        <v>93</v>
      </c>
      <c r="B31" s="121"/>
      <c r="C31" s="122" t="s">
        <v>79</v>
      </c>
      <c r="D31" s="425">
        <f>+D26+D27+D30</f>
        <v>0</v>
      </c>
      <c r="E31" s="425">
        <f>+E26+E27+E30</f>
        <v>128</v>
      </c>
      <c r="F31" s="260">
        <f>+F26+F27+F30</f>
        <v>3730</v>
      </c>
    </row>
    <row r="32" spans="1:6" s="67" customFormat="1" ht="12" customHeight="1">
      <c r="A32" s="123"/>
      <c r="B32" s="123"/>
      <c r="C32" s="124"/>
      <c r="D32" s="256"/>
      <c r="E32" s="256"/>
      <c r="F32" s="256"/>
    </row>
    <row r="33" spans="1:6" ht="12" customHeight="1" thickBot="1">
      <c r="A33" s="125"/>
      <c r="B33" s="126"/>
      <c r="C33" s="126"/>
      <c r="D33" s="257"/>
      <c r="E33" s="257"/>
      <c r="F33" s="257"/>
    </row>
    <row r="34" spans="1:6" ht="12" customHeight="1" thickBot="1">
      <c r="A34" s="492" t="s">
        <v>128</v>
      </c>
      <c r="B34" s="493"/>
      <c r="C34" s="493"/>
      <c r="D34" s="493"/>
      <c r="E34" s="493"/>
      <c r="F34" s="494"/>
    </row>
    <row r="35" spans="1:6" ht="12" customHeight="1" thickBot="1">
      <c r="A35" s="96" t="s">
        <v>86</v>
      </c>
      <c r="B35" s="23"/>
      <c r="C35" s="71" t="s">
        <v>67</v>
      </c>
      <c r="D35" s="195">
        <f>SUM(D36:D40)</f>
        <v>0</v>
      </c>
      <c r="E35" s="195">
        <f>SUM(E36:E40)</f>
        <v>4690</v>
      </c>
      <c r="F35" s="200">
        <f>SUM(F36:F40)</f>
        <v>3364</v>
      </c>
    </row>
    <row r="36" spans="1:6" ht="12" customHeight="1">
      <c r="A36" s="127"/>
      <c r="B36" s="82" t="s">
        <v>163</v>
      </c>
      <c r="C36" s="10" t="s">
        <v>116</v>
      </c>
      <c r="D36" s="385"/>
      <c r="E36" s="385">
        <v>2653</v>
      </c>
      <c r="F36" s="58">
        <v>2257</v>
      </c>
    </row>
    <row r="37" spans="1:6" ht="12" customHeight="1">
      <c r="A37" s="128"/>
      <c r="B37" s="81" t="s">
        <v>164</v>
      </c>
      <c r="C37" s="8" t="s">
        <v>258</v>
      </c>
      <c r="D37" s="59"/>
      <c r="E37" s="59">
        <v>702</v>
      </c>
      <c r="F37" s="60">
        <v>587</v>
      </c>
    </row>
    <row r="38" spans="1:6" ht="12" customHeight="1">
      <c r="A38" s="128"/>
      <c r="B38" s="81" t="s">
        <v>165</v>
      </c>
      <c r="C38" s="8" t="s">
        <v>192</v>
      </c>
      <c r="D38" s="59"/>
      <c r="E38" s="59">
        <v>1335</v>
      </c>
      <c r="F38" s="60">
        <v>520</v>
      </c>
    </row>
    <row r="39" spans="1:6" s="67" customFormat="1" ht="12" customHeight="1">
      <c r="A39" s="128"/>
      <c r="B39" s="81" t="s">
        <v>166</v>
      </c>
      <c r="C39" s="8" t="s">
        <v>259</v>
      </c>
      <c r="D39" s="59"/>
      <c r="E39" s="59"/>
      <c r="F39" s="60"/>
    </row>
    <row r="40" spans="1:6" ht="12" customHeight="1" thickBot="1">
      <c r="A40" s="128"/>
      <c r="B40" s="81" t="s">
        <v>175</v>
      </c>
      <c r="C40" s="8" t="s">
        <v>260</v>
      </c>
      <c r="D40" s="59"/>
      <c r="E40" s="59"/>
      <c r="F40" s="60"/>
    </row>
    <row r="41" spans="1:6" ht="12" customHeight="1" thickBot="1">
      <c r="A41" s="96" t="s">
        <v>87</v>
      </c>
      <c r="B41" s="23"/>
      <c r="C41" s="71" t="s">
        <v>30</v>
      </c>
      <c r="D41" s="195">
        <f>SUM(D42:D44)</f>
        <v>0</v>
      </c>
      <c r="E41" s="195">
        <f>SUM(E42:E44)</f>
        <v>0</v>
      </c>
      <c r="F41" s="200">
        <f>SUM(F42:F44)</f>
        <v>0</v>
      </c>
    </row>
    <row r="42" spans="1:6" ht="12" customHeight="1">
      <c r="A42" s="127"/>
      <c r="B42" s="82" t="s">
        <v>169</v>
      </c>
      <c r="C42" s="10" t="s">
        <v>335</v>
      </c>
      <c r="D42" s="385"/>
      <c r="E42" s="385"/>
      <c r="F42" s="58"/>
    </row>
    <row r="43" spans="1:6" ht="12" customHeight="1">
      <c r="A43" s="128"/>
      <c r="B43" s="81" t="s">
        <v>170</v>
      </c>
      <c r="C43" s="8" t="s">
        <v>262</v>
      </c>
      <c r="D43" s="59"/>
      <c r="E43" s="59"/>
      <c r="F43" s="60"/>
    </row>
    <row r="44" spans="1:6" ht="15" customHeight="1">
      <c r="A44" s="128"/>
      <c r="B44" s="81" t="s">
        <v>171</v>
      </c>
      <c r="C44" s="8" t="s">
        <v>129</v>
      </c>
      <c r="D44" s="59"/>
      <c r="E44" s="59"/>
      <c r="F44" s="60"/>
    </row>
    <row r="45" spans="1:6" ht="23.25" thickBot="1">
      <c r="A45" s="128"/>
      <c r="B45" s="81" t="s">
        <v>172</v>
      </c>
      <c r="C45" s="8" t="s">
        <v>74</v>
      </c>
      <c r="D45" s="59"/>
      <c r="E45" s="59"/>
      <c r="F45" s="60"/>
    </row>
    <row r="46" spans="1:6" ht="15" customHeight="1" thickBot="1">
      <c r="A46" s="96" t="s">
        <v>88</v>
      </c>
      <c r="B46" s="23"/>
      <c r="C46" s="23" t="s">
        <v>75</v>
      </c>
      <c r="D46" s="231"/>
      <c r="E46" s="231"/>
      <c r="F46" s="230"/>
    </row>
    <row r="47" spans="1:6" ht="14.25" customHeight="1" thickBot="1">
      <c r="A47" s="120" t="s">
        <v>89</v>
      </c>
      <c r="B47" s="264"/>
      <c r="C47" s="265" t="s">
        <v>77</v>
      </c>
      <c r="D47" s="231"/>
      <c r="E47" s="231"/>
      <c r="F47" s="230">
        <v>366</v>
      </c>
    </row>
    <row r="48" spans="1:6" ht="13.5" thickBot="1">
      <c r="A48" s="96" t="s">
        <v>90</v>
      </c>
      <c r="B48" s="117"/>
      <c r="C48" s="130" t="s">
        <v>76</v>
      </c>
      <c r="D48" s="425">
        <f>+D35+D41+D46+D47</f>
        <v>0</v>
      </c>
      <c r="E48" s="425">
        <f>+E35+E41+E46+E47</f>
        <v>4690</v>
      </c>
      <c r="F48" s="260">
        <f>+F35+F41+F46+F47</f>
        <v>3730</v>
      </c>
    </row>
    <row r="49" spans="1:6" ht="13.5" thickBot="1">
      <c r="A49" s="131"/>
      <c r="B49" s="132"/>
      <c r="C49" s="132"/>
      <c r="D49" s="261"/>
      <c r="E49" s="261"/>
      <c r="F49" s="261"/>
    </row>
    <row r="50" spans="1:6" ht="13.5" thickBot="1">
      <c r="A50" s="133" t="s">
        <v>290</v>
      </c>
      <c r="B50" s="134"/>
      <c r="C50" s="135"/>
      <c r="D50" s="429"/>
      <c r="E50" s="429">
        <v>3</v>
      </c>
      <c r="F50" s="69">
        <v>3</v>
      </c>
    </row>
    <row r="51" spans="1:6" ht="13.5" thickBot="1">
      <c r="A51" s="133" t="s">
        <v>291</v>
      </c>
      <c r="B51" s="134"/>
      <c r="C51" s="135"/>
      <c r="D51" s="429"/>
      <c r="E51" s="429"/>
      <c r="F51" s="69"/>
    </row>
  </sheetData>
  <sheetProtection formatCells="0"/>
  <mergeCells count="6">
    <mergeCell ref="A7:F7"/>
    <mergeCell ref="A34:F34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D8" sqref="D8"/>
    </sheetView>
  </sheetViews>
  <sheetFormatPr defaultColWidth="9.00390625" defaultRowHeight="12.75"/>
  <cols>
    <col min="1" max="1" width="7.00390625" style="441" customWidth="1"/>
    <col min="2" max="2" width="32.625" style="132" customWidth="1"/>
    <col min="3" max="7" width="11.875" style="132" customWidth="1"/>
    <col min="8" max="16384" width="9.375" style="132" customWidth="1"/>
  </cols>
  <sheetData>
    <row r="1" ht="14.25" thickBot="1">
      <c r="G1" s="204" t="s">
        <v>133</v>
      </c>
    </row>
    <row r="2" spans="1:7" ht="17.25" customHeight="1" thickBot="1">
      <c r="A2" s="514" t="s">
        <v>84</v>
      </c>
      <c r="B2" s="516" t="s">
        <v>22</v>
      </c>
      <c r="C2" s="516" t="s">
        <v>23</v>
      </c>
      <c r="D2" s="516" t="s">
        <v>24</v>
      </c>
      <c r="E2" s="510" t="s">
        <v>25</v>
      </c>
      <c r="F2" s="510"/>
      <c r="G2" s="511"/>
    </row>
    <row r="3" spans="1:7" s="442" customFormat="1" ht="57.75" customHeight="1" thickBot="1">
      <c r="A3" s="515"/>
      <c r="B3" s="517"/>
      <c r="C3" s="517"/>
      <c r="D3" s="517"/>
      <c r="E3" s="92" t="s">
        <v>118</v>
      </c>
      <c r="F3" s="92" t="s">
        <v>26</v>
      </c>
      <c r="G3" s="93" t="s">
        <v>27</v>
      </c>
    </row>
    <row r="4" spans="1:7" s="444" customFormat="1" ht="15" customHeight="1" thickBot="1">
      <c r="A4" s="94">
        <v>1</v>
      </c>
      <c r="B4" s="95">
        <v>2</v>
      </c>
      <c r="C4" s="95">
        <v>3</v>
      </c>
      <c r="D4" s="95">
        <v>4</v>
      </c>
      <c r="E4" s="95" t="s">
        <v>28</v>
      </c>
      <c r="F4" s="95">
        <v>6</v>
      </c>
      <c r="G4" s="443">
        <v>7</v>
      </c>
    </row>
    <row r="5" spans="1:7" ht="15" customHeight="1">
      <c r="A5" s="445" t="s">
        <v>86</v>
      </c>
      <c r="B5" s="446" t="s">
        <v>8</v>
      </c>
      <c r="C5" s="447">
        <v>366</v>
      </c>
      <c r="D5" s="447"/>
      <c r="E5" s="448">
        <f>C5+D5</f>
        <v>366</v>
      </c>
      <c r="F5" s="447">
        <v>366</v>
      </c>
      <c r="G5" s="449"/>
    </row>
    <row r="6" spans="1:7" ht="15" customHeight="1">
      <c r="A6" s="450" t="s">
        <v>87</v>
      </c>
      <c r="B6" s="451"/>
      <c r="C6" s="27"/>
      <c r="D6" s="27"/>
      <c r="E6" s="448">
        <f aca="true" t="shared" si="0" ref="E6:E35">C6+D6</f>
        <v>0</v>
      </c>
      <c r="F6" s="27"/>
      <c r="G6" s="438"/>
    </row>
    <row r="7" spans="1:7" ht="15" customHeight="1">
      <c r="A7" s="450" t="s">
        <v>88</v>
      </c>
      <c r="B7" s="451"/>
      <c r="C7" s="27"/>
      <c r="D7" s="27"/>
      <c r="E7" s="448">
        <f t="shared" si="0"/>
        <v>0</v>
      </c>
      <c r="F7" s="27"/>
      <c r="G7" s="438"/>
    </row>
    <row r="8" spans="1:7" ht="15" customHeight="1">
      <c r="A8" s="450" t="s">
        <v>89</v>
      </c>
      <c r="B8" s="451"/>
      <c r="C8" s="27"/>
      <c r="D8" s="27"/>
      <c r="E8" s="448">
        <f t="shared" si="0"/>
        <v>0</v>
      </c>
      <c r="F8" s="27"/>
      <c r="G8" s="438"/>
    </row>
    <row r="9" spans="1:7" ht="15" customHeight="1">
      <c r="A9" s="450" t="s">
        <v>90</v>
      </c>
      <c r="B9" s="451"/>
      <c r="C9" s="27"/>
      <c r="D9" s="27"/>
      <c r="E9" s="448">
        <f t="shared" si="0"/>
        <v>0</v>
      </c>
      <c r="F9" s="27"/>
      <c r="G9" s="438"/>
    </row>
    <row r="10" spans="1:7" ht="15" customHeight="1">
      <c r="A10" s="450" t="s">
        <v>91</v>
      </c>
      <c r="B10" s="451"/>
      <c r="C10" s="27"/>
      <c r="D10" s="27"/>
      <c r="E10" s="448">
        <f t="shared" si="0"/>
        <v>0</v>
      </c>
      <c r="F10" s="27"/>
      <c r="G10" s="438"/>
    </row>
    <row r="11" spans="1:7" ht="15" customHeight="1">
      <c r="A11" s="450" t="s">
        <v>92</v>
      </c>
      <c r="B11" s="451"/>
      <c r="C11" s="27"/>
      <c r="D11" s="27"/>
      <c r="E11" s="448">
        <f t="shared" si="0"/>
        <v>0</v>
      </c>
      <c r="F11" s="27"/>
      <c r="G11" s="438"/>
    </row>
    <row r="12" spans="1:7" ht="15" customHeight="1">
      <c r="A12" s="450" t="s">
        <v>93</v>
      </c>
      <c r="B12" s="451"/>
      <c r="C12" s="27"/>
      <c r="D12" s="27"/>
      <c r="E12" s="448">
        <f t="shared" si="0"/>
        <v>0</v>
      </c>
      <c r="F12" s="27"/>
      <c r="G12" s="438"/>
    </row>
    <row r="13" spans="1:7" ht="15" customHeight="1">
      <c r="A13" s="450" t="s">
        <v>94</v>
      </c>
      <c r="B13" s="451"/>
      <c r="C13" s="27"/>
      <c r="D13" s="27"/>
      <c r="E13" s="448">
        <f t="shared" si="0"/>
        <v>0</v>
      </c>
      <c r="F13" s="27"/>
      <c r="G13" s="438"/>
    </row>
    <row r="14" spans="1:7" ht="15" customHeight="1">
      <c r="A14" s="450" t="s">
        <v>95</v>
      </c>
      <c r="B14" s="451"/>
      <c r="C14" s="27"/>
      <c r="D14" s="27"/>
      <c r="E14" s="448">
        <f t="shared" si="0"/>
        <v>0</v>
      </c>
      <c r="F14" s="27"/>
      <c r="G14" s="438"/>
    </row>
    <row r="15" spans="1:7" ht="15" customHeight="1">
      <c r="A15" s="450" t="s">
        <v>96</v>
      </c>
      <c r="B15" s="451"/>
      <c r="C15" s="27"/>
      <c r="D15" s="27"/>
      <c r="E15" s="448">
        <f t="shared" si="0"/>
        <v>0</v>
      </c>
      <c r="F15" s="27"/>
      <c r="G15" s="438"/>
    </row>
    <row r="16" spans="1:7" ht="15" customHeight="1">
      <c r="A16" s="450" t="s">
        <v>97</v>
      </c>
      <c r="B16" s="451"/>
      <c r="C16" s="27"/>
      <c r="D16" s="27"/>
      <c r="E16" s="448">
        <f t="shared" si="0"/>
        <v>0</v>
      </c>
      <c r="F16" s="27"/>
      <c r="G16" s="438"/>
    </row>
    <row r="17" spans="1:7" ht="15" customHeight="1">
      <c r="A17" s="450" t="s">
        <v>98</v>
      </c>
      <c r="B17" s="451"/>
      <c r="C17" s="27"/>
      <c r="D17" s="27"/>
      <c r="E17" s="448">
        <f t="shared" si="0"/>
        <v>0</v>
      </c>
      <c r="F17" s="27"/>
      <c r="G17" s="438"/>
    </row>
    <row r="18" spans="1:7" ht="15" customHeight="1">
      <c r="A18" s="450" t="s">
        <v>99</v>
      </c>
      <c r="B18" s="451"/>
      <c r="C18" s="27"/>
      <c r="D18" s="27"/>
      <c r="E18" s="448">
        <f t="shared" si="0"/>
        <v>0</v>
      </c>
      <c r="F18" s="27"/>
      <c r="G18" s="438"/>
    </row>
    <row r="19" spans="1:7" ht="15" customHeight="1">
      <c r="A19" s="450" t="s">
        <v>100</v>
      </c>
      <c r="B19" s="451"/>
      <c r="C19" s="27"/>
      <c r="D19" s="27"/>
      <c r="E19" s="448">
        <f t="shared" si="0"/>
        <v>0</v>
      </c>
      <c r="F19" s="27"/>
      <c r="G19" s="438"/>
    </row>
    <row r="20" spans="1:7" ht="15" customHeight="1">
      <c r="A20" s="450" t="s">
        <v>101</v>
      </c>
      <c r="B20" s="451"/>
      <c r="C20" s="27"/>
      <c r="D20" s="27"/>
      <c r="E20" s="448">
        <f t="shared" si="0"/>
        <v>0</v>
      </c>
      <c r="F20" s="27"/>
      <c r="G20" s="438"/>
    </row>
    <row r="21" spans="1:7" ht="15" customHeight="1">
      <c r="A21" s="450" t="s">
        <v>102</v>
      </c>
      <c r="B21" s="451"/>
      <c r="C21" s="27"/>
      <c r="D21" s="27"/>
      <c r="E21" s="448">
        <f t="shared" si="0"/>
        <v>0</v>
      </c>
      <c r="F21" s="27"/>
      <c r="G21" s="438"/>
    </row>
    <row r="22" spans="1:7" ht="15" customHeight="1">
      <c r="A22" s="450" t="s">
        <v>103</v>
      </c>
      <c r="B22" s="451"/>
      <c r="C22" s="27"/>
      <c r="D22" s="27"/>
      <c r="E22" s="448">
        <f t="shared" si="0"/>
        <v>0</v>
      </c>
      <c r="F22" s="27"/>
      <c r="G22" s="438"/>
    </row>
    <row r="23" spans="1:7" ht="15" customHeight="1">
      <c r="A23" s="450" t="s">
        <v>104</v>
      </c>
      <c r="B23" s="451"/>
      <c r="C23" s="27"/>
      <c r="D23" s="27"/>
      <c r="E23" s="448">
        <f t="shared" si="0"/>
        <v>0</v>
      </c>
      <c r="F23" s="27"/>
      <c r="G23" s="438"/>
    </row>
    <row r="24" spans="1:7" ht="15" customHeight="1">
      <c r="A24" s="450" t="s">
        <v>105</v>
      </c>
      <c r="B24" s="451"/>
      <c r="C24" s="27"/>
      <c r="D24" s="27"/>
      <c r="E24" s="448">
        <f t="shared" si="0"/>
        <v>0</v>
      </c>
      <c r="F24" s="27"/>
      <c r="G24" s="438"/>
    </row>
    <row r="25" spans="1:7" ht="15" customHeight="1">
      <c r="A25" s="450" t="s">
        <v>106</v>
      </c>
      <c r="B25" s="451"/>
      <c r="C25" s="27"/>
      <c r="D25" s="27"/>
      <c r="E25" s="448">
        <f t="shared" si="0"/>
        <v>0</v>
      </c>
      <c r="F25" s="27"/>
      <c r="G25" s="438"/>
    </row>
    <row r="26" spans="1:7" ht="15" customHeight="1">
      <c r="A26" s="450" t="s">
        <v>107</v>
      </c>
      <c r="B26" s="451"/>
      <c r="C26" s="27"/>
      <c r="D26" s="27"/>
      <c r="E26" s="448">
        <f t="shared" si="0"/>
        <v>0</v>
      </c>
      <c r="F26" s="27"/>
      <c r="G26" s="438"/>
    </row>
    <row r="27" spans="1:7" ht="15" customHeight="1">
      <c r="A27" s="450" t="s">
        <v>108</v>
      </c>
      <c r="B27" s="451"/>
      <c r="C27" s="27"/>
      <c r="D27" s="27"/>
      <c r="E27" s="448">
        <f t="shared" si="0"/>
        <v>0</v>
      </c>
      <c r="F27" s="27"/>
      <c r="G27" s="438"/>
    </row>
    <row r="28" spans="1:7" ht="15" customHeight="1">
      <c r="A28" s="450" t="s">
        <v>109</v>
      </c>
      <c r="B28" s="451"/>
      <c r="C28" s="27"/>
      <c r="D28" s="27"/>
      <c r="E28" s="448">
        <f t="shared" si="0"/>
        <v>0</v>
      </c>
      <c r="F28" s="27"/>
      <c r="G28" s="438"/>
    </row>
    <row r="29" spans="1:7" ht="15" customHeight="1">
      <c r="A29" s="450" t="s">
        <v>110</v>
      </c>
      <c r="B29" s="451"/>
      <c r="C29" s="27"/>
      <c r="D29" s="27"/>
      <c r="E29" s="448">
        <f t="shared" si="0"/>
        <v>0</v>
      </c>
      <c r="F29" s="27"/>
      <c r="G29" s="438"/>
    </row>
    <row r="30" spans="1:7" ht="15" customHeight="1">
      <c r="A30" s="450" t="s">
        <v>111</v>
      </c>
      <c r="B30" s="451"/>
      <c r="C30" s="27"/>
      <c r="D30" s="27"/>
      <c r="E30" s="448"/>
      <c r="F30" s="27"/>
      <c r="G30" s="438"/>
    </row>
    <row r="31" spans="1:7" ht="15" customHeight="1">
      <c r="A31" s="450" t="s">
        <v>112</v>
      </c>
      <c r="B31" s="451"/>
      <c r="C31" s="27"/>
      <c r="D31" s="27"/>
      <c r="E31" s="448">
        <f t="shared" si="0"/>
        <v>0</v>
      </c>
      <c r="F31" s="27"/>
      <c r="G31" s="438"/>
    </row>
    <row r="32" spans="1:7" ht="15" customHeight="1">
      <c r="A32" s="450" t="s">
        <v>113</v>
      </c>
      <c r="B32" s="451"/>
      <c r="C32" s="27"/>
      <c r="D32" s="27"/>
      <c r="E32" s="448">
        <f t="shared" si="0"/>
        <v>0</v>
      </c>
      <c r="F32" s="27"/>
      <c r="G32" s="438"/>
    </row>
    <row r="33" spans="1:7" ht="15" customHeight="1">
      <c r="A33" s="450" t="s">
        <v>114</v>
      </c>
      <c r="B33" s="451"/>
      <c r="C33" s="27"/>
      <c r="D33" s="27"/>
      <c r="E33" s="448">
        <f t="shared" si="0"/>
        <v>0</v>
      </c>
      <c r="F33" s="27"/>
      <c r="G33" s="438"/>
    </row>
    <row r="34" spans="1:7" ht="15" customHeight="1">
      <c r="A34" s="450" t="s">
        <v>183</v>
      </c>
      <c r="B34" s="451"/>
      <c r="C34" s="27"/>
      <c r="D34" s="27"/>
      <c r="E34" s="448">
        <f t="shared" si="0"/>
        <v>0</v>
      </c>
      <c r="F34" s="27"/>
      <c r="G34" s="438"/>
    </row>
    <row r="35" spans="1:7" ht="15" customHeight="1" thickBot="1">
      <c r="A35" s="450" t="s">
        <v>442</v>
      </c>
      <c r="B35" s="452"/>
      <c r="C35" s="28"/>
      <c r="D35" s="28"/>
      <c r="E35" s="448">
        <f t="shared" si="0"/>
        <v>0</v>
      </c>
      <c r="F35" s="28"/>
      <c r="G35" s="453"/>
    </row>
    <row r="36" spans="1:7" ht="15" customHeight="1" thickBot="1">
      <c r="A36" s="512" t="s">
        <v>119</v>
      </c>
      <c r="B36" s="513"/>
      <c r="C36" s="51">
        <f>SUM(C5:C35)</f>
        <v>366</v>
      </c>
      <c r="D36" s="51">
        <f>SUM(D5:D35)</f>
        <v>0</v>
      </c>
      <c r="E36" s="51">
        <f>SUM(E5:E35)</f>
        <v>366</v>
      </c>
      <c r="F36" s="51">
        <f>SUM(F5:F35)</f>
        <v>366</v>
      </c>
      <c r="G36" s="52">
        <f>SUM(G5:G35)</f>
        <v>0</v>
      </c>
    </row>
  </sheetData>
  <sheetProtection sheet="1" objects="1" scenarios="1"/>
  <mergeCells count="6">
    <mergeCell ref="E2:G2"/>
    <mergeCell ref="A36:B36"/>
    <mergeCell ref="A2:A3"/>
    <mergeCell ref="B2:B3"/>
    <mergeCell ref="C2:C3"/>
    <mergeCell ref="D2:D3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8. melléklet a 3/2014. (V.05.) önkormányzati rendelethez&amp;"Times New Roman CE,Dőlt"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3">
      <selection activeCell="B61" sqref="B6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4"/>
  <sheetViews>
    <sheetView zoomScale="120" zoomScaleNormal="120" zoomScaleSheetLayoutView="130" workbookViewId="0" topLeftCell="A1">
      <selection activeCell="E20" sqref="E20"/>
    </sheetView>
  </sheetViews>
  <sheetFormatPr defaultColWidth="9.00390625" defaultRowHeight="12.75"/>
  <cols>
    <col min="1" max="1" width="9.50390625" style="289" customWidth="1"/>
    <col min="2" max="2" width="60.875" style="289" customWidth="1"/>
    <col min="3" max="5" width="15.875" style="290" customWidth="1"/>
    <col min="6" max="16384" width="9.375" style="34" customWidth="1"/>
  </cols>
  <sheetData>
    <row r="1" spans="1:5" ht="15.75" customHeight="1">
      <c r="A1" s="459" t="s">
        <v>83</v>
      </c>
      <c r="B1" s="459"/>
      <c r="C1" s="459"/>
      <c r="D1" s="459"/>
      <c r="E1" s="459"/>
    </row>
    <row r="2" spans="1:5" ht="15.75" customHeight="1" thickBot="1">
      <c r="A2" s="299" t="s">
        <v>205</v>
      </c>
      <c r="B2" s="299"/>
      <c r="C2" s="187"/>
      <c r="D2" s="187"/>
      <c r="E2" s="187" t="s">
        <v>353</v>
      </c>
    </row>
    <row r="3" spans="1:5" ht="37.5" customHeight="1">
      <c r="A3" s="460" t="s">
        <v>141</v>
      </c>
      <c r="B3" s="462" t="s">
        <v>85</v>
      </c>
      <c r="C3" s="464" t="s">
        <v>31</v>
      </c>
      <c r="D3" s="464"/>
      <c r="E3" s="465"/>
    </row>
    <row r="4" spans="1:5" s="35" customFormat="1" ht="12" customHeight="1" thickBot="1">
      <c r="A4" s="461"/>
      <c r="B4" s="463"/>
      <c r="C4" s="302" t="s">
        <v>429</v>
      </c>
      <c r="D4" s="302" t="s">
        <v>436</v>
      </c>
      <c r="E4" s="303" t="s">
        <v>437</v>
      </c>
    </row>
    <row r="5" spans="1:5" s="1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3">
        <v>5</v>
      </c>
    </row>
    <row r="6" spans="1:5" s="1" customFormat="1" ht="12" customHeight="1" thickBot="1">
      <c r="A6" s="24" t="s">
        <v>86</v>
      </c>
      <c r="B6" s="23" t="s">
        <v>217</v>
      </c>
      <c r="C6" s="354">
        <f>+C7+C12+C21</f>
        <v>11233</v>
      </c>
      <c r="D6" s="354">
        <f>+D7+D12+D21</f>
        <v>30302</v>
      </c>
      <c r="E6" s="166">
        <f>+E7+E12+E21</f>
        <v>25602</v>
      </c>
    </row>
    <row r="7" spans="1:5" s="1" customFormat="1" ht="12" customHeight="1" thickBot="1">
      <c r="A7" s="22" t="s">
        <v>87</v>
      </c>
      <c r="B7" s="148" t="s">
        <v>415</v>
      </c>
      <c r="C7" s="355">
        <f>+C8+C9+C10+C11</f>
        <v>2745</v>
      </c>
      <c r="D7" s="355">
        <f>+D8+D9+D10+D11</f>
        <v>5112</v>
      </c>
      <c r="E7" s="167">
        <f>+E8+E9+E10+E11</f>
        <v>4811</v>
      </c>
    </row>
    <row r="8" spans="1:5" s="1" customFormat="1" ht="12" customHeight="1">
      <c r="A8" s="15" t="s">
        <v>169</v>
      </c>
      <c r="B8" s="276" t="s">
        <v>126</v>
      </c>
      <c r="C8" s="356">
        <v>2239</v>
      </c>
      <c r="D8" s="356">
        <v>4188</v>
      </c>
      <c r="E8" s="169">
        <v>4199</v>
      </c>
    </row>
    <row r="9" spans="1:5" s="1" customFormat="1" ht="12" customHeight="1">
      <c r="A9" s="15" t="s">
        <v>170</v>
      </c>
      <c r="B9" s="162" t="s">
        <v>142</v>
      </c>
      <c r="C9" s="356"/>
      <c r="D9" s="356"/>
      <c r="E9" s="169"/>
    </row>
    <row r="10" spans="1:5" s="1" customFormat="1" ht="12" customHeight="1">
      <c r="A10" s="15" t="s">
        <v>171</v>
      </c>
      <c r="B10" s="162" t="s">
        <v>218</v>
      </c>
      <c r="C10" s="356">
        <v>506</v>
      </c>
      <c r="D10" s="356">
        <v>344</v>
      </c>
      <c r="E10" s="169">
        <v>32</v>
      </c>
    </row>
    <row r="11" spans="1:5" s="1" customFormat="1" ht="12" customHeight="1" thickBot="1">
      <c r="A11" s="15" t="s">
        <v>172</v>
      </c>
      <c r="B11" s="277" t="s">
        <v>219</v>
      </c>
      <c r="C11" s="356"/>
      <c r="D11" s="356">
        <v>580</v>
      </c>
      <c r="E11" s="169">
        <v>580</v>
      </c>
    </row>
    <row r="12" spans="1:5" s="1" customFormat="1" ht="12" customHeight="1" thickBot="1">
      <c r="A12" s="22" t="s">
        <v>88</v>
      </c>
      <c r="B12" s="23" t="s">
        <v>220</v>
      </c>
      <c r="C12" s="355">
        <f>+C13+C14+C15+C16+C17+C18+C19+C20</f>
        <v>8237</v>
      </c>
      <c r="D12" s="355">
        <f>+D13+D14+D15+D16+D17+D18+D19+D20</f>
        <v>25190</v>
      </c>
      <c r="E12" s="167">
        <f>+E13+E14+E15+E16+E17+E18+E19+E20</f>
        <v>20791</v>
      </c>
    </row>
    <row r="13" spans="1:5" s="1" customFormat="1" ht="12" customHeight="1">
      <c r="A13" s="19" t="s">
        <v>143</v>
      </c>
      <c r="B13" s="11" t="s">
        <v>225</v>
      </c>
      <c r="C13" s="357"/>
      <c r="D13" s="357"/>
      <c r="E13" s="168"/>
    </row>
    <row r="14" spans="1:5" s="1" customFormat="1" ht="12" customHeight="1">
      <c r="A14" s="15" t="s">
        <v>144</v>
      </c>
      <c r="B14" s="8" t="s">
        <v>226</v>
      </c>
      <c r="C14" s="356">
        <v>220</v>
      </c>
      <c r="D14" s="356">
        <v>220</v>
      </c>
      <c r="E14" s="169">
        <v>242</v>
      </c>
    </row>
    <row r="15" spans="1:5" s="1" customFormat="1" ht="12" customHeight="1">
      <c r="A15" s="15" t="s">
        <v>145</v>
      </c>
      <c r="B15" s="8" t="s">
        <v>227</v>
      </c>
      <c r="C15" s="356">
        <v>6941</v>
      </c>
      <c r="D15" s="356">
        <v>6771</v>
      </c>
      <c r="E15" s="169">
        <v>2025</v>
      </c>
    </row>
    <row r="16" spans="1:5" s="1" customFormat="1" ht="12" customHeight="1">
      <c r="A16" s="15" t="s">
        <v>146</v>
      </c>
      <c r="B16" s="8" t="s">
        <v>228</v>
      </c>
      <c r="C16" s="356">
        <v>688</v>
      </c>
      <c r="D16" s="356">
        <v>915</v>
      </c>
      <c r="E16" s="169">
        <v>1229</v>
      </c>
    </row>
    <row r="17" spans="1:5" s="1" customFormat="1" ht="12" customHeight="1">
      <c r="A17" s="14" t="s">
        <v>221</v>
      </c>
      <c r="B17" s="7" t="s">
        <v>229</v>
      </c>
      <c r="C17" s="358"/>
      <c r="D17" s="358"/>
      <c r="E17" s="170"/>
    </row>
    <row r="18" spans="1:5" s="1" customFormat="1" ht="12" customHeight="1">
      <c r="A18" s="15" t="s">
        <v>222</v>
      </c>
      <c r="B18" s="8" t="s">
        <v>299</v>
      </c>
      <c r="C18" s="356">
        <v>388</v>
      </c>
      <c r="D18" s="356">
        <v>17284</v>
      </c>
      <c r="E18" s="169">
        <v>17285</v>
      </c>
    </row>
    <row r="19" spans="1:5" s="1" customFormat="1" ht="12" customHeight="1">
      <c r="A19" s="15" t="s">
        <v>223</v>
      </c>
      <c r="B19" s="8" t="s">
        <v>231</v>
      </c>
      <c r="C19" s="356"/>
      <c r="D19" s="356"/>
      <c r="E19" s="169">
        <v>10</v>
      </c>
    </row>
    <row r="20" spans="1:5" s="1" customFormat="1" ht="12" customHeight="1" thickBot="1">
      <c r="A20" s="16" t="s">
        <v>224</v>
      </c>
      <c r="B20" s="9" t="s">
        <v>232</v>
      </c>
      <c r="C20" s="359"/>
      <c r="D20" s="359"/>
      <c r="E20" s="171"/>
    </row>
    <row r="21" spans="1:5" s="1" customFormat="1" ht="12" customHeight="1" thickBot="1">
      <c r="A21" s="22" t="s">
        <v>233</v>
      </c>
      <c r="B21" s="23" t="s">
        <v>300</v>
      </c>
      <c r="C21" s="360">
        <v>251</v>
      </c>
      <c r="D21" s="360"/>
      <c r="E21" s="172"/>
    </row>
    <row r="22" spans="1:5" s="1" customFormat="1" ht="12" customHeight="1" thickBot="1">
      <c r="A22" s="22" t="s">
        <v>90</v>
      </c>
      <c r="B22" s="23" t="s">
        <v>235</v>
      </c>
      <c r="C22" s="355">
        <f>+C23+C24+C25+C26+C27+C28+C29+C30</f>
        <v>20615</v>
      </c>
      <c r="D22" s="355">
        <f>+D23+D24+D25+D26+D27+D28+D29+D30</f>
        <v>26842</v>
      </c>
      <c r="E22" s="167">
        <f>+E23+E24+E25+E26+E27+E28+E29+E30</f>
        <v>27427</v>
      </c>
    </row>
    <row r="23" spans="1:5" s="1" customFormat="1" ht="12" customHeight="1">
      <c r="A23" s="17" t="s">
        <v>147</v>
      </c>
      <c r="B23" s="10" t="s">
        <v>241</v>
      </c>
      <c r="C23" s="361">
        <v>20615</v>
      </c>
      <c r="D23" s="361">
        <v>26842</v>
      </c>
      <c r="E23" s="173">
        <v>27427</v>
      </c>
    </row>
    <row r="24" spans="1:5" s="1" customFormat="1" ht="12" customHeight="1">
      <c r="A24" s="15" t="s">
        <v>148</v>
      </c>
      <c r="B24" s="8" t="s">
        <v>242</v>
      </c>
      <c r="C24" s="356"/>
      <c r="D24" s="356"/>
      <c r="E24" s="169"/>
    </row>
    <row r="25" spans="1:5" s="1" customFormat="1" ht="12" customHeight="1">
      <c r="A25" s="15" t="s">
        <v>149</v>
      </c>
      <c r="B25" s="8" t="s">
        <v>243</v>
      </c>
      <c r="C25" s="356"/>
      <c r="D25" s="356"/>
      <c r="E25" s="169"/>
    </row>
    <row r="26" spans="1:5" s="1" customFormat="1" ht="12" customHeight="1">
      <c r="A26" s="18" t="s">
        <v>236</v>
      </c>
      <c r="B26" s="8" t="s">
        <v>152</v>
      </c>
      <c r="C26" s="362"/>
      <c r="D26" s="362"/>
      <c r="E26" s="174"/>
    </row>
    <row r="27" spans="1:5" s="1" customFormat="1" ht="12" customHeight="1">
      <c r="A27" s="18" t="s">
        <v>237</v>
      </c>
      <c r="B27" s="8" t="s">
        <v>244</v>
      </c>
      <c r="C27" s="362"/>
      <c r="D27" s="362"/>
      <c r="E27" s="174"/>
    </row>
    <row r="28" spans="1:5" s="1" customFormat="1" ht="12" customHeight="1">
      <c r="A28" s="15" t="s">
        <v>238</v>
      </c>
      <c r="B28" s="8" t="s">
        <v>245</v>
      </c>
      <c r="C28" s="356"/>
      <c r="D28" s="356"/>
      <c r="E28" s="169"/>
    </row>
    <row r="29" spans="1:5" s="1" customFormat="1" ht="12" customHeight="1">
      <c r="A29" s="15" t="s">
        <v>239</v>
      </c>
      <c r="B29" s="8" t="s">
        <v>301</v>
      </c>
      <c r="C29" s="363"/>
      <c r="D29" s="363"/>
      <c r="E29" s="175"/>
    </row>
    <row r="30" spans="1:5" s="1" customFormat="1" ht="12" customHeight="1" thickBot="1">
      <c r="A30" s="15" t="s">
        <v>240</v>
      </c>
      <c r="B30" s="13" t="s">
        <v>247</v>
      </c>
      <c r="C30" s="363"/>
      <c r="D30" s="363"/>
      <c r="E30" s="175"/>
    </row>
    <row r="31" spans="1:5" s="1" customFormat="1" ht="12" customHeight="1" thickBot="1">
      <c r="A31" s="141" t="s">
        <v>91</v>
      </c>
      <c r="B31" s="23" t="s">
        <v>416</v>
      </c>
      <c r="C31" s="355">
        <f>+C32+C38</f>
        <v>90705</v>
      </c>
      <c r="D31" s="355">
        <f>+D32+D38</f>
        <v>75915</v>
      </c>
      <c r="E31" s="167">
        <f>+E32+E38</f>
        <v>75341</v>
      </c>
    </row>
    <row r="32" spans="1:5" s="1" customFormat="1" ht="12" customHeight="1">
      <c r="A32" s="142" t="s">
        <v>150</v>
      </c>
      <c r="B32" s="278" t="s">
        <v>417</v>
      </c>
      <c r="C32" s="364">
        <f>+C33+C34+C35+C36+C37</f>
        <v>1474</v>
      </c>
      <c r="D32" s="364">
        <f>+D33+D34+D35+D36+D37</f>
        <v>5760</v>
      </c>
      <c r="E32" s="179">
        <f>+E33+E34+E35+E36+E37</f>
        <v>5186</v>
      </c>
    </row>
    <row r="33" spans="1:5" s="1" customFormat="1" ht="12" customHeight="1">
      <c r="A33" s="143" t="s">
        <v>153</v>
      </c>
      <c r="B33" s="149" t="s">
        <v>302</v>
      </c>
      <c r="C33" s="363"/>
      <c r="D33" s="363"/>
      <c r="E33" s="175"/>
    </row>
    <row r="34" spans="1:5" s="1" customFormat="1" ht="12" customHeight="1">
      <c r="A34" s="143" t="s">
        <v>154</v>
      </c>
      <c r="B34" s="149" t="s">
        <v>303</v>
      </c>
      <c r="C34" s="363"/>
      <c r="D34" s="363"/>
      <c r="E34" s="175"/>
    </row>
    <row r="35" spans="1:5" s="1" customFormat="1" ht="12" customHeight="1">
      <c r="A35" s="143" t="s">
        <v>155</v>
      </c>
      <c r="B35" s="149" t="s">
        <v>304</v>
      </c>
      <c r="C35" s="363"/>
      <c r="D35" s="363"/>
      <c r="E35" s="175"/>
    </row>
    <row r="36" spans="1:5" s="1" customFormat="1" ht="12" customHeight="1">
      <c r="A36" s="143" t="s">
        <v>156</v>
      </c>
      <c r="B36" s="149" t="s">
        <v>305</v>
      </c>
      <c r="C36" s="363"/>
      <c r="D36" s="363"/>
      <c r="E36" s="175"/>
    </row>
    <row r="37" spans="1:5" s="1" customFormat="1" ht="12" customHeight="1">
      <c r="A37" s="143" t="s">
        <v>248</v>
      </c>
      <c r="B37" s="149" t="s">
        <v>418</v>
      </c>
      <c r="C37" s="363">
        <v>1474</v>
      </c>
      <c r="D37" s="363">
        <v>5760</v>
      </c>
      <c r="E37" s="175">
        <v>5186</v>
      </c>
    </row>
    <row r="38" spans="1:5" s="1" customFormat="1" ht="12" customHeight="1">
      <c r="A38" s="143" t="s">
        <v>151</v>
      </c>
      <c r="B38" s="150" t="s">
        <v>419</v>
      </c>
      <c r="C38" s="365">
        <f>+C39+C40+C41+C42+C43</f>
        <v>89231</v>
      </c>
      <c r="D38" s="365">
        <f>+D39+D40+D41+D42+D43</f>
        <v>70155</v>
      </c>
      <c r="E38" s="180">
        <f>+E39+E40+E41+E42+E43</f>
        <v>70155</v>
      </c>
    </row>
    <row r="39" spans="1:5" s="1" customFormat="1" ht="12" customHeight="1">
      <c r="A39" s="143" t="s">
        <v>159</v>
      </c>
      <c r="B39" s="149" t="s">
        <v>302</v>
      </c>
      <c r="C39" s="363"/>
      <c r="D39" s="363"/>
      <c r="E39" s="175"/>
    </row>
    <row r="40" spans="1:5" s="1" customFormat="1" ht="12" customHeight="1">
      <c r="A40" s="143" t="s">
        <v>160</v>
      </c>
      <c r="B40" s="149" t="s">
        <v>303</v>
      </c>
      <c r="C40" s="363"/>
      <c r="D40" s="363"/>
      <c r="E40" s="175"/>
    </row>
    <row r="41" spans="1:5" s="1" customFormat="1" ht="12" customHeight="1">
      <c r="A41" s="143" t="s">
        <v>161</v>
      </c>
      <c r="B41" s="149" t="s">
        <v>304</v>
      </c>
      <c r="C41" s="363"/>
      <c r="D41" s="363"/>
      <c r="E41" s="175"/>
    </row>
    <row r="42" spans="1:5" s="1" customFormat="1" ht="12" customHeight="1">
      <c r="A42" s="143" t="s">
        <v>162</v>
      </c>
      <c r="B42" s="151" t="s">
        <v>305</v>
      </c>
      <c r="C42" s="363">
        <v>89231</v>
      </c>
      <c r="D42" s="363"/>
      <c r="E42" s="175"/>
    </row>
    <row r="43" spans="1:5" s="1" customFormat="1" ht="12" customHeight="1" thickBot="1">
      <c r="A43" s="144" t="s">
        <v>249</v>
      </c>
      <c r="B43" s="152" t="s">
        <v>420</v>
      </c>
      <c r="C43" s="366"/>
      <c r="D43" s="366">
        <v>70155</v>
      </c>
      <c r="E43" s="367">
        <v>70155</v>
      </c>
    </row>
    <row r="44" spans="1:5" s="1" customFormat="1" ht="12" customHeight="1" thickBot="1">
      <c r="A44" s="22" t="s">
        <v>250</v>
      </c>
      <c r="B44" s="279" t="s">
        <v>306</v>
      </c>
      <c r="C44" s="355">
        <f>+C45+C46</f>
        <v>750</v>
      </c>
      <c r="D44" s="355">
        <f>+D45+D46</f>
        <v>129</v>
      </c>
      <c r="E44" s="167">
        <f>+E45+E46</f>
        <v>139</v>
      </c>
    </row>
    <row r="45" spans="1:5" s="1" customFormat="1" ht="12" customHeight="1">
      <c r="A45" s="17" t="s">
        <v>157</v>
      </c>
      <c r="B45" s="162" t="s">
        <v>307</v>
      </c>
      <c r="C45" s="361"/>
      <c r="D45" s="361"/>
      <c r="E45" s="173"/>
    </row>
    <row r="46" spans="1:5" s="1" customFormat="1" ht="12" customHeight="1" thickBot="1">
      <c r="A46" s="14" t="s">
        <v>158</v>
      </c>
      <c r="B46" s="157" t="s">
        <v>311</v>
      </c>
      <c r="C46" s="358">
        <v>750</v>
      </c>
      <c r="D46" s="358">
        <v>129</v>
      </c>
      <c r="E46" s="170">
        <v>139</v>
      </c>
    </row>
    <row r="47" spans="1:5" s="1" customFormat="1" ht="12" customHeight="1" thickBot="1">
      <c r="A47" s="22" t="s">
        <v>93</v>
      </c>
      <c r="B47" s="279" t="s">
        <v>310</v>
      </c>
      <c r="C47" s="355">
        <f>+C48+C49+C50</f>
        <v>0</v>
      </c>
      <c r="D47" s="355">
        <f>+D48+D49+D50</f>
        <v>6488</v>
      </c>
      <c r="E47" s="167">
        <f>+E48+E49+E50</f>
        <v>6488</v>
      </c>
    </row>
    <row r="48" spans="1:5" s="1" customFormat="1" ht="12" customHeight="1">
      <c r="A48" s="17" t="s">
        <v>253</v>
      </c>
      <c r="B48" s="162" t="s">
        <v>251</v>
      </c>
      <c r="C48" s="368"/>
      <c r="D48" s="368">
        <v>5738</v>
      </c>
      <c r="E48" s="369">
        <v>5738</v>
      </c>
    </row>
    <row r="49" spans="1:5" s="1" customFormat="1" ht="12" customHeight="1">
      <c r="A49" s="15" t="s">
        <v>254</v>
      </c>
      <c r="B49" s="149" t="s">
        <v>252</v>
      </c>
      <c r="C49" s="363"/>
      <c r="D49" s="363">
        <v>750</v>
      </c>
      <c r="E49" s="175">
        <v>750</v>
      </c>
    </row>
    <row r="50" spans="1:5" s="1" customFormat="1" ht="17.25" customHeight="1" thickBot="1">
      <c r="A50" s="14" t="s">
        <v>354</v>
      </c>
      <c r="B50" s="157" t="s">
        <v>308</v>
      </c>
      <c r="C50" s="370"/>
      <c r="D50" s="370"/>
      <c r="E50" s="371"/>
    </row>
    <row r="51" spans="1:5" s="1" customFormat="1" ht="12" customHeight="1" thickBot="1">
      <c r="A51" s="22" t="s">
        <v>255</v>
      </c>
      <c r="B51" s="280" t="s">
        <v>309</v>
      </c>
      <c r="C51" s="372"/>
      <c r="D51" s="372"/>
      <c r="E51" s="176"/>
    </row>
    <row r="52" spans="1:5" s="1" customFormat="1" ht="12" customHeight="1" thickBot="1">
      <c r="A52" s="22" t="s">
        <v>95</v>
      </c>
      <c r="B52" s="26" t="s">
        <v>256</v>
      </c>
      <c r="C52" s="373">
        <f>+C7+C12+C21+C22+C31+C44+C47+C51</f>
        <v>123303</v>
      </c>
      <c r="D52" s="373">
        <f>+D7+D12+D21+D22+D31+D44+D47+D51</f>
        <v>139676</v>
      </c>
      <c r="E52" s="177">
        <f>+E7+E12+E21+E22+E31+E44+E47+E51</f>
        <v>134997</v>
      </c>
    </row>
    <row r="53" spans="1:5" s="1" customFormat="1" ht="12" customHeight="1" thickBot="1">
      <c r="A53" s="153" t="s">
        <v>96</v>
      </c>
      <c r="B53" s="148" t="s">
        <v>312</v>
      </c>
      <c r="C53" s="374">
        <f>+C54+C60</f>
        <v>1194</v>
      </c>
      <c r="D53" s="374">
        <f>+D54+D60</f>
        <v>6241</v>
      </c>
      <c r="E53" s="178">
        <f>+E54+E60</f>
        <v>4958</v>
      </c>
    </row>
    <row r="54" spans="1:5" s="1" customFormat="1" ht="12" customHeight="1">
      <c r="A54" s="281" t="s">
        <v>201</v>
      </c>
      <c r="B54" s="278" t="s">
        <v>383</v>
      </c>
      <c r="C54" s="363">
        <f>+C55+C56+C57+C58+C59</f>
        <v>1194</v>
      </c>
      <c r="D54" s="363">
        <f>+D55+D56+D57+D58+D59</f>
        <v>6241</v>
      </c>
      <c r="E54" s="175">
        <f>+E55+E56+E57+E58+E59</f>
        <v>4958</v>
      </c>
    </row>
    <row r="55" spans="1:5" s="1" customFormat="1" ht="12" customHeight="1">
      <c r="A55" s="154" t="s">
        <v>324</v>
      </c>
      <c r="B55" s="149" t="s">
        <v>313</v>
      </c>
      <c r="C55" s="363">
        <v>1194</v>
      </c>
      <c r="D55" s="363">
        <v>1679</v>
      </c>
      <c r="E55" s="175">
        <v>1679</v>
      </c>
    </row>
    <row r="56" spans="1:5" s="1" customFormat="1" ht="12" customHeight="1">
      <c r="A56" s="154" t="s">
        <v>325</v>
      </c>
      <c r="B56" s="149" t="s">
        <v>314</v>
      </c>
      <c r="C56" s="363"/>
      <c r="D56" s="363"/>
      <c r="E56" s="175"/>
    </row>
    <row r="57" spans="1:5" s="1" customFormat="1" ht="12" customHeight="1">
      <c r="A57" s="154" t="s">
        <v>326</v>
      </c>
      <c r="B57" s="149" t="s">
        <v>315</v>
      </c>
      <c r="C57" s="363"/>
      <c r="D57" s="363"/>
      <c r="E57" s="175"/>
    </row>
    <row r="58" spans="1:5" s="1" customFormat="1" ht="12" customHeight="1">
      <c r="A58" s="154" t="s">
        <v>327</v>
      </c>
      <c r="B58" s="149" t="s">
        <v>316</v>
      </c>
      <c r="C58" s="363"/>
      <c r="D58" s="363"/>
      <c r="E58" s="175"/>
    </row>
    <row r="59" spans="1:5" s="1" customFormat="1" ht="12" customHeight="1">
      <c r="A59" s="154" t="s">
        <v>328</v>
      </c>
      <c r="B59" s="149" t="s">
        <v>317</v>
      </c>
      <c r="C59" s="363"/>
      <c r="D59" s="363">
        <v>4562</v>
      </c>
      <c r="E59" s="175">
        <v>3279</v>
      </c>
    </row>
    <row r="60" spans="1:5" s="1" customFormat="1" ht="12" customHeight="1">
      <c r="A60" s="155" t="s">
        <v>202</v>
      </c>
      <c r="B60" s="150" t="s">
        <v>382</v>
      </c>
      <c r="C60" s="363">
        <f>+C61+C62+C63+C64+C65</f>
        <v>0</v>
      </c>
      <c r="D60" s="363">
        <f>+D61+D62+D63+D64+D65</f>
        <v>0</v>
      </c>
      <c r="E60" s="175">
        <f>+E61+E62+E63+E64+E65</f>
        <v>0</v>
      </c>
    </row>
    <row r="61" spans="1:5" s="1" customFormat="1" ht="12" customHeight="1">
      <c r="A61" s="154" t="s">
        <v>329</v>
      </c>
      <c r="B61" s="149" t="s">
        <v>318</v>
      </c>
      <c r="C61" s="363"/>
      <c r="D61" s="363"/>
      <c r="E61" s="175"/>
    </row>
    <row r="62" spans="1:5" s="1" customFormat="1" ht="12" customHeight="1">
      <c r="A62" s="154" t="s">
        <v>330</v>
      </c>
      <c r="B62" s="149" t="s">
        <v>319</v>
      </c>
      <c r="C62" s="363"/>
      <c r="D62" s="363"/>
      <c r="E62" s="175"/>
    </row>
    <row r="63" spans="1:5" s="1" customFormat="1" ht="12" customHeight="1">
      <c r="A63" s="154" t="s">
        <v>331</v>
      </c>
      <c r="B63" s="149" t="s">
        <v>320</v>
      </c>
      <c r="C63" s="363"/>
      <c r="D63" s="363"/>
      <c r="E63" s="175"/>
    </row>
    <row r="64" spans="1:5" s="1" customFormat="1" ht="12" customHeight="1">
      <c r="A64" s="154" t="s">
        <v>332</v>
      </c>
      <c r="B64" s="149" t="s">
        <v>321</v>
      </c>
      <c r="C64" s="363"/>
      <c r="D64" s="363"/>
      <c r="E64" s="175"/>
    </row>
    <row r="65" spans="1:5" s="1" customFormat="1" ht="12" customHeight="1" thickBot="1">
      <c r="A65" s="156" t="s">
        <v>333</v>
      </c>
      <c r="B65" s="157" t="s">
        <v>322</v>
      </c>
      <c r="C65" s="363"/>
      <c r="D65" s="363"/>
      <c r="E65" s="175"/>
    </row>
    <row r="66" spans="1:5" s="1" customFormat="1" ht="13.5" customHeight="1" thickBot="1">
      <c r="A66" s="158" t="s">
        <v>97</v>
      </c>
      <c r="B66" s="282" t="s">
        <v>380</v>
      </c>
      <c r="C66" s="374">
        <f>+C52+C53</f>
        <v>124497</v>
      </c>
      <c r="D66" s="374">
        <f>+D52+D53</f>
        <v>145917</v>
      </c>
      <c r="E66" s="178">
        <f>+E52+E53</f>
        <v>139955</v>
      </c>
    </row>
    <row r="67" spans="1:5" s="1" customFormat="1" ht="12" customHeight="1" thickBot="1">
      <c r="A67" s="159" t="s">
        <v>98</v>
      </c>
      <c r="B67" s="283" t="s">
        <v>323</v>
      </c>
      <c r="C67" s="376"/>
      <c r="D67" s="376"/>
      <c r="E67" s="188">
        <v>-52</v>
      </c>
    </row>
    <row r="68" spans="1:5" s="1" customFormat="1" ht="12.75" customHeight="1" thickBot="1">
      <c r="A68" s="158" t="s">
        <v>99</v>
      </c>
      <c r="B68" s="282" t="s">
        <v>381</v>
      </c>
      <c r="C68" s="377">
        <f>+C66+C67</f>
        <v>124497</v>
      </c>
      <c r="D68" s="377">
        <f>+D66+D67</f>
        <v>145917</v>
      </c>
      <c r="E68" s="189">
        <f>+E66+E67</f>
        <v>139903</v>
      </c>
    </row>
    <row r="69" spans="1:5" ht="16.5" customHeight="1">
      <c r="A69" s="5"/>
      <c r="B69" s="6"/>
      <c r="C69" s="182"/>
      <c r="D69" s="182"/>
      <c r="E69" s="182"/>
    </row>
    <row r="70" spans="1:5" s="190" customFormat="1" ht="16.5" customHeight="1">
      <c r="A70" s="459" t="s">
        <v>115</v>
      </c>
      <c r="B70" s="459"/>
      <c r="C70" s="459"/>
      <c r="D70" s="459"/>
      <c r="E70" s="459"/>
    </row>
    <row r="71" spans="1:5" ht="37.5" customHeight="1" thickBot="1">
      <c r="A71" s="300" t="s">
        <v>206</v>
      </c>
      <c r="B71" s="300"/>
      <c r="C71" s="74"/>
      <c r="D71" s="74"/>
      <c r="E71" s="74" t="s">
        <v>353</v>
      </c>
    </row>
    <row r="72" spans="1:5" s="35" customFormat="1" ht="12" customHeight="1">
      <c r="A72" s="460" t="s">
        <v>141</v>
      </c>
      <c r="B72" s="462" t="s">
        <v>428</v>
      </c>
      <c r="C72" s="464" t="s">
        <v>31</v>
      </c>
      <c r="D72" s="464"/>
      <c r="E72" s="465"/>
    </row>
    <row r="73" spans="1:5" ht="12" customHeight="1" thickBot="1">
      <c r="A73" s="461"/>
      <c r="B73" s="463"/>
      <c r="C73" s="302" t="s">
        <v>429</v>
      </c>
      <c r="D73" s="302" t="s">
        <v>436</v>
      </c>
      <c r="E73" s="303" t="s">
        <v>437</v>
      </c>
    </row>
    <row r="74" spans="1:5" ht="12" customHeight="1" thickBot="1">
      <c r="A74" s="31">
        <v>1</v>
      </c>
      <c r="B74" s="32">
        <v>2</v>
      </c>
      <c r="C74" s="32">
        <v>3</v>
      </c>
      <c r="D74" s="32">
        <v>4</v>
      </c>
      <c r="E74" s="33">
        <v>5</v>
      </c>
    </row>
    <row r="75" spans="1:5" ht="12" customHeight="1" thickBot="1">
      <c r="A75" s="24" t="s">
        <v>86</v>
      </c>
      <c r="B75" s="30" t="s">
        <v>257</v>
      </c>
      <c r="C75" s="354">
        <f>+C76+C77+C78+C79+C80</f>
        <v>37483</v>
      </c>
      <c r="D75" s="354">
        <f>+D76+D77+D78+D79+D80</f>
        <v>71807</v>
      </c>
      <c r="E75" s="166">
        <f>+E76+E77+E78+E79+E80</f>
        <v>63194</v>
      </c>
    </row>
    <row r="76" spans="1:5" ht="12" customHeight="1">
      <c r="A76" s="19" t="s">
        <v>163</v>
      </c>
      <c r="B76" s="11" t="s">
        <v>116</v>
      </c>
      <c r="C76" s="357">
        <v>8568</v>
      </c>
      <c r="D76" s="357">
        <v>13631</v>
      </c>
      <c r="E76" s="168">
        <v>12756</v>
      </c>
    </row>
    <row r="77" spans="1:5" ht="12" customHeight="1">
      <c r="A77" s="15" t="s">
        <v>164</v>
      </c>
      <c r="B77" s="8" t="s">
        <v>258</v>
      </c>
      <c r="C77" s="356">
        <v>2025</v>
      </c>
      <c r="D77" s="356">
        <v>3033</v>
      </c>
      <c r="E77" s="169">
        <v>2928</v>
      </c>
    </row>
    <row r="78" spans="1:5" ht="12" customHeight="1">
      <c r="A78" s="15" t="s">
        <v>165</v>
      </c>
      <c r="B78" s="8" t="s">
        <v>192</v>
      </c>
      <c r="C78" s="362">
        <v>13378</v>
      </c>
      <c r="D78" s="362">
        <v>37069</v>
      </c>
      <c r="E78" s="174">
        <v>33000</v>
      </c>
    </row>
    <row r="79" spans="1:5" ht="12" customHeight="1">
      <c r="A79" s="15" t="s">
        <v>166</v>
      </c>
      <c r="B79" s="12" t="s">
        <v>259</v>
      </c>
      <c r="C79" s="362"/>
      <c r="D79" s="362"/>
      <c r="E79" s="174"/>
    </row>
    <row r="80" spans="1:5" ht="12" customHeight="1">
      <c r="A80" s="15" t="s">
        <v>175</v>
      </c>
      <c r="B80" s="21" t="s">
        <v>260</v>
      </c>
      <c r="C80" s="362">
        <v>13512</v>
      </c>
      <c r="D80" s="362">
        <v>18074</v>
      </c>
      <c r="E80" s="174">
        <v>14510</v>
      </c>
    </row>
    <row r="81" spans="1:5" ht="12" customHeight="1">
      <c r="A81" s="15" t="s">
        <v>167</v>
      </c>
      <c r="B81" s="8" t="s">
        <v>278</v>
      </c>
      <c r="C81" s="362"/>
      <c r="D81" s="362"/>
      <c r="E81" s="174"/>
    </row>
    <row r="82" spans="1:5" ht="12" customHeight="1">
      <c r="A82" s="15" t="s">
        <v>168</v>
      </c>
      <c r="B82" s="77" t="s">
        <v>279</v>
      </c>
      <c r="C82" s="362">
        <v>7628</v>
      </c>
      <c r="D82" s="362">
        <v>7628</v>
      </c>
      <c r="E82" s="174">
        <v>7628</v>
      </c>
    </row>
    <row r="83" spans="1:5" ht="12" customHeight="1">
      <c r="A83" s="15" t="s">
        <v>176</v>
      </c>
      <c r="B83" s="77" t="s">
        <v>334</v>
      </c>
      <c r="C83" s="362">
        <v>5884</v>
      </c>
      <c r="D83" s="362">
        <v>10446</v>
      </c>
      <c r="E83" s="174">
        <v>8527</v>
      </c>
    </row>
    <row r="84" spans="1:5" ht="12" customHeight="1">
      <c r="A84" s="15" t="s">
        <v>177</v>
      </c>
      <c r="B84" s="78" t="s">
        <v>280</v>
      </c>
      <c r="C84" s="362">
        <v>70</v>
      </c>
      <c r="D84" s="362">
        <v>70</v>
      </c>
      <c r="E84" s="174">
        <v>112</v>
      </c>
    </row>
    <row r="85" spans="1:5" ht="12" customHeight="1">
      <c r="A85" s="14" t="s">
        <v>178</v>
      </c>
      <c r="B85" s="79" t="s">
        <v>281</v>
      </c>
      <c r="C85" s="362"/>
      <c r="D85" s="362"/>
      <c r="E85" s="174"/>
    </row>
    <row r="86" spans="1:5" ht="12" customHeight="1">
      <c r="A86" s="15" t="s">
        <v>179</v>
      </c>
      <c r="B86" s="79" t="s">
        <v>282</v>
      </c>
      <c r="C86" s="362"/>
      <c r="D86" s="362"/>
      <c r="E86" s="174"/>
    </row>
    <row r="87" spans="1:5" ht="12" customHeight="1" thickBot="1">
      <c r="A87" s="20" t="s">
        <v>181</v>
      </c>
      <c r="B87" s="80" t="s">
        <v>283</v>
      </c>
      <c r="C87" s="378"/>
      <c r="D87" s="378"/>
      <c r="E87" s="183"/>
    </row>
    <row r="88" spans="1:5" ht="12" customHeight="1" thickBot="1">
      <c r="A88" s="22" t="s">
        <v>87</v>
      </c>
      <c r="B88" s="29" t="s">
        <v>355</v>
      </c>
      <c r="C88" s="355">
        <f>+C89+C90+C91</f>
        <v>86844</v>
      </c>
      <c r="D88" s="355">
        <f>+D89+D90+D91</f>
        <v>74110</v>
      </c>
      <c r="E88" s="167">
        <f>+E89+E90+E91</f>
        <v>74150</v>
      </c>
    </row>
    <row r="89" spans="1:5" ht="12" customHeight="1">
      <c r="A89" s="17" t="s">
        <v>169</v>
      </c>
      <c r="B89" s="8" t="s">
        <v>335</v>
      </c>
      <c r="C89" s="361"/>
      <c r="D89" s="361"/>
      <c r="E89" s="173"/>
    </row>
    <row r="90" spans="1:5" ht="12" customHeight="1">
      <c r="A90" s="17" t="s">
        <v>170</v>
      </c>
      <c r="B90" s="13" t="s">
        <v>262</v>
      </c>
      <c r="C90" s="356">
        <v>86844</v>
      </c>
      <c r="D90" s="356">
        <v>72966</v>
      </c>
      <c r="E90" s="169">
        <v>72658</v>
      </c>
    </row>
    <row r="91" spans="1:5" ht="12" customHeight="1">
      <c r="A91" s="17" t="s">
        <v>171</v>
      </c>
      <c r="B91" s="149" t="s">
        <v>356</v>
      </c>
      <c r="C91" s="356"/>
      <c r="D91" s="356">
        <v>1144</v>
      </c>
      <c r="E91" s="169">
        <v>1492</v>
      </c>
    </row>
    <row r="92" spans="1:5" ht="22.5">
      <c r="A92" s="17" t="s">
        <v>172</v>
      </c>
      <c r="B92" s="149" t="s">
        <v>421</v>
      </c>
      <c r="C92" s="356"/>
      <c r="D92" s="356"/>
      <c r="E92" s="169"/>
    </row>
    <row r="93" spans="1:5" ht="12" customHeight="1">
      <c r="A93" s="17" t="s">
        <v>173</v>
      </c>
      <c r="B93" s="149" t="s">
        <v>357</v>
      </c>
      <c r="C93" s="356"/>
      <c r="D93" s="356"/>
      <c r="E93" s="169"/>
    </row>
    <row r="94" spans="1:5" ht="12" customHeight="1">
      <c r="A94" s="17" t="s">
        <v>180</v>
      </c>
      <c r="B94" s="149" t="s">
        <v>358</v>
      </c>
      <c r="C94" s="356"/>
      <c r="D94" s="356"/>
      <c r="E94" s="169">
        <v>39</v>
      </c>
    </row>
    <row r="95" spans="1:5" ht="12" customHeight="1">
      <c r="A95" s="17" t="s">
        <v>182</v>
      </c>
      <c r="B95" s="284" t="s">
        <v>338</v>
      </c>
      <c r="C95" s="356"/>
      <c r="D95" s="356"/>
      <c r="E95" s="169"/>
    </row>
    <row r="96" spans="1:5" ht="24" customHeight="1">
      <c r="A96" s="17" t="s">
        <v>263</v>
      </c>
      <c r="B96" s="284" t="s">
        <v>339</v>
      </c>
      <c r="C96" s="356"/>
      <c r="D96" s="356"/>
      <c r="E96" s="169"/>
    </row>
    <row r="97" spans="1:5" ht="21.75" customHeight="1">
      <c r="A97" s="17" t="s">
        <v>264</v>
      </c>
      <c r="B97" s="284" t="s">
        <v>337</v>
      </c>
      <c r="C97" s="356"/>
      <c r="D97" s="356"/>
      <c r="E97" s="169"/>
    </row>
    <row r="98" spans="1:5" ht="12" customHeight="1" thickBot="1">
      <c r="A98" s="14" t="s">
        <v>265</v>
      </c>
      <c r="B98" s="285" t="s">
        <v>441</v>
      </c>
      <c r="C98" s="362"/>
      <c r="D98" s="362"/>
      <c r="E98" s="174"/>
    </row>
    <row r="99" spans="1:5" ht="12" customHeight="1" thickBot="1">
      <c r="A99" s="22" t="s">
        <v>88</v>
      </c>
      <c r="B99" s="71" t="s">
        <v>359</v>
      </c>
      <c r="C99" s="355">
        <f>+C100+C101</f>
        <v>0</v>
      </c>
      <c r="D99" s="355">
        <f>+D100+D101</f>
        <v>0</v>
      </c>
      <c r="E99" s="167">
        <f>+E100+E101</f>
        <v>0</v>
      </c>
    </row>
    <row r="100" spans="1:5" s="147" customFormat="1" ht="12" customHeight="1">
      <c r="A100" s="17" t="s">
        <v>143</v>
      </c>
      <c r="B100" s="10" t="s">
        <v>130</v>
      </c>
      <c r="C100" s="361"/>
      <c r="D100" s="361"/>
      <c r="E100" s="173"/>
    </row>
    <row r="101" spans="1:5" ht="12" customHeight="1" thickBot="1">
      <c r="A101" s="18" t="s">
        <v>144</v>
      </c>
      <c r="B101" s="13" t="s">
        <v>131</v>
      </c>
      <c r="C101" s="362"/>
      <c r="D101" s="362"/>
      <c r="E101" s="174"/>
    </row>
    <row r="102" spans="1:5" ht="12" customHeight="1" thickBot="1">
      <c r="A102" s="153" t="s">
        <v>89</v>
      </c>
      <c r="B102" s="148" t="s">
        <v>340</v>
      </c>
      <c r="C102" s="379"/>
      <c r="D102" s="379"/>
      <c r="E102" s="380"/>
    </row>
    <row r="103" spans="1:5" ht="12" customHeight="1" thickBot="1">
      <c r="A103" s="145" t="s">
        <v>90</v>
      </c>
      <c r="B103" s="146" t="s">
        <v>209</v>
      </c>
      <c r="C103" s="354">
        <f>+C75+C88+C99+C102</f>
        <v>124327</v>
      </c>
      <c r="D103" s="354">
        <f>+D75+D88+D99+D102</f>
        <v>145917</v>
      </c>
      <c r="E103" s="166">
        <f>+E75+E88+E99+E102</f>
        <v>137344</v>
      </c>
    </row>
    <row r="104" spans="1:5" ht="12" customHeight="1" thickBot="1">
      <c r="A104" s="153" t="s">
        <v>91</v>
      </c>
      <c r="B104" s="148" t="s">
        <v>422</v>
      </c>
      <c r="C104" s="355">
        <f>+C105+C113</f>
        <v>0</v>
      </c>
      <c r="D104" s="355">
        <f>+D105+D113</f>
        <v>0</v>
      </c>
      <c r="E104" s="167">
        <f>+E105+E113</f>
        <v>0</v>
      </c>
    </row>
    <row r="105" spans="1:5" ht="12" customHeight="1" thickBot="1">
      <c r="A105" s="160" t="s">
        <v>150</v>
      </c>
      <c r="B105" s="286" t="s">
        <v>20</v>
      </c>
      <c r="C105" s="355">
        <f>+C106+C107+C108+C109+C110+C111+C112</f>
        <v>0</v>
      </c>
      <c r="D105" s="355">
        <f>+D106+D107+D108+D109+D110+D111+D112</f>
        <v>0</v>
      </c>
      <c r="E105" s="167">
        <f>+E106+E107+E108+E109+E110+E111+E112</f>
        <v>0</v>
      </c>
    </row>
    <row r="106" spans="1:5" ht="12" customHeight="1">
      <c r="A106" s="161" t="s">
        <v>153</v>
      </c>
      <c r="B106" s="162" t="s">
        <v>341</v>
      </c>
      <c r="C106" s="363"/>
      <c r="D106" s="363"/>
      <c r="E106" s="175"/>
    </row>
    <row r="107" spans="1:5" ht="12" customHeight="1">
      <c r="A107" s="154" t="s">
        <v>154</v>
      </c>
      <c r="B107" s="149" t="s">
        <v>342</v>
      </c>
      <c r="C107" s="363"/>
      <c r="D107" s="363"/>
      <c r="E107" s="175"/>
    </row>
    <row r="108" spans="1:5" ht="12" customHeight="1">
      <c r="A108" s="154" t="s">
        <v>155</v>
      </c>
      <c r="B108" s="149" t="s">
        <v>343</v>
      </c>
      <c r="C108" s="363"/>
      <c r="D108" s="363"/>
      <c r="E108" s="175"/>
    </row>
    <row r="109" spans="1:5" ht="12" customHeight="1">
      <c r="A109" s="154" t="s">
        <v>156</v>
      </c>
      <c r="B109" s="149" t="s">
        <v>344</v>
      </c>
      <c r="C109" s="363"/>
      <c r="D109" s="363"/>
      <c r="E109" s="175"/>
    </row>
    <row r="110" spans="1:5" ht="12" customHeight="1">
      <c r="A110" s="154" t="s">
        <v>248</v>
      </c>
      <c r="B110" s="149" t="s">
        <v>345</v>
      </c>
      <c r="C110" s="363"/>
      <c r="D110" s="363"/>
      <c r="E110" s="175"/>
    </row>
    <row r="111" spans="1:5" ht="12" customHeight="1">
      <c r="A111" s="154" t="s">
        <v>266</v>
      </c>
      <c r="B111" s="149" t="s">
        <v>346</v>
      </c>
      <c r="C111" s="363"/>
      <c r="D111" s="363"/>
      <c r="E111" s="175"/>
    </row>
    <row r="112" spans="1:5" ht="12" customHeight="1" thickBot="1">
      <c r="A112" s="163" t="s">
        <v>267</v>
      </c>
      <c r="B112" s="164" t="s">
        <v>347</v>
      </c>
      <c r="C112" s="363"/>
      <c r="D112" s="363"/>
      <c r="E112" s="175"/>
    </row>
    <row r="113" spans="1:5" ht="12" customHeight="1" thickBot="1">
      <c r="A113" s="160" t="s">
        <v>151</v>
      </c>
      <c r="B113" s="286" t="s">
        <v>21</v>
      </c>
      <c r="C113" s="355">
        <f>+C114+C115+C116+C117+C118+C119+C120+C121</f>
        <v>0</v>
      </c>
      <c r="D113" s="355">
        <f>+D114+D115+D116+D117+D118+D119+D120+D121</f>
        <v>0</v>
      </c>
      <c r="E113" s="167">
        <f>+E114+E115+E116+E117+E118+E119+E120+E121</f>
        <v>0</v>
      </c>
    </row>
    <row r="114" spans="1:5" ht="12" customHeight="1">
      <c r="A114" s="161" t="s">
        <v>159</v>
      </c>
      <c r="B114" s="162" t="s">
        <v>341</v>
      </c>
      <c r="C114" s="363"/>
      <c r="D114" s="363"/>
      <c r="E114" s="175"/>
    </row>
    <row r="115" spans="1:5" ht="12" customHeight="1">
      <c r="A115" s="154" t="s">
        <v>160</v>
      </c>
      <c r="B115" s="149" t="s">
        <v>348</v>
      </c>
      <c r="C115" s="363"/>
      <c r="D115" s="363"/>
      <c r="E115" s="175"/>
    </row>
    <row r="116" spans="1:5" ht="12" customHeight="1">
      <c r="A116" s="154" t="s">
        <v>161</v>
      </c>
      <c r="B116" s="149" t="s">
        <v>343</v>
      </c>
      <c r="C116" s="363"/>
      <c r="D116" s="363"/>
      <c r="E116" s="175"/>
    </row>
    <row r="117" spans="1:5" ht="12" customHeight="1">
      <c r="A117" s="154" t="s">
        <v>162</v>
      </c>
      <c r="B117" s="149" t="s">
        <v>344</v>
      </c>
      <c r="C117" s="363"/>
      <c r="D117" s="363"/>
      <c r="E117" s="175"/>
    </row>
    <row r="118" spans="1:5" ht="12" customHeight="1">
      <c r="A118" s="154" t="s">
        <v>249</v>
      </c>
      <c r="B118" s="149" t="s">
        <v>345</v>
      </c>
      <c r="C118" s="363"/>
      <c r="D118" s="363"/>
      <c r="E118" s="175"/>
    </row>
    <row r="119" spans="1:5" ht="12" customHeight="1">
      <c r="A119" s="154" t="s">
        <v>268</v>
      </c>
      <c r="B119" s="149" t="s">
        <v>349</v>
      </c>
      <c r="C119" s="363"/>
      <c r="D119" s="363"/>
      <c r="E119" s="175"/>
    </row>
    <row r="120" spans="1:5" ht="12" customHeight="1">
      <c r="A120" s="154" t="s">
        <v>269</v>
      </c>
      <c r="B120" s="149" t="s">
        <v>347</v>
      </c>
      <c r="C120" s="363"/>
      <c r="D120" s="363"/>
      <c r="E120" s="175"/>
    </row>
    <row r="121" spans="1:9" ht="15" customHeight="1" thickBot="1">
      <c r="A121" s="163" t="s">
        <v>270</v>
      </c>
      <c r="B121" s="164" t="s">
        <v>423</v>
      </c>
      <c r="C121" s="363"/>
      <c r="D121" s="363"/>
      <c r="E121" s="175"/>
      <c r="F121" s="36"/>
      <c r="G121" s="72"/>
      <c r="H121" s="72"/>
      <c r="I121" s="72"/>
    </row>
    <row r="122" spans="1:5" s="1" customFormat="1" ht="12.75" customHeight="1" thickBot="1">
      <c r="A122" s="153" t="s">
        <v>92</v>
      </c>
      <c r="B122" s="282" t="s">
        <v>350</v>
      </c>
      <c r="C122" s="381">
        <f>+C103+C104</f>
        <v>124327</v>
      </c>
      <c r="D122" s="381">
        <f>+D103+D104</f>
        <v>145917</v>
      </c>
      <c r="E122" s="184">
        <f>+E103+E104</f>
        <v>137344</v>
      </c>
    </row>
    <row r="123" spans="1:5" ht="13.5" customHeight="1" thickBot="1">
      <c r="A123" s="153" t="s">
        <v>93</v>
      </c>
      <c r="B123" s="282" t="s">
        <v>351</v>
      </c>
      <c r="C123" s="382"/>
      <c r="D123" s="382"/>
      <c r="E123" s="185">
        <v>512</v>
      </c>
    </row>
    <row r="124" spans="1:5" ht="16.5" thickBot="1">
      <c r="A124" s="165" t="s">
        <v>94</v>
      </c>
      <c r="B124" s="283" t="s">
        <v>352</v>
      </c>
      <c r="C124" s="374">
        <f>+C122+C123</f>
        <v>124327</v>
      </c>
      <c r="D124" s="374">
        <f>+D122+D123</f>
        <v>145917</v>
      </c>
      <c r="E124" s="178">
        <f>+E122+E123</f>
        <v>137856</v>
      </c>
    </row>
    <row r="125" spans="1:5" ht="15" customHeight="1">
      <c r="A125" s="287"/>
      <c r="B125" s="287"/>
      <c r="C125" s="288"/>
      <c r="D125" s="288"/>
      <c r="E125" s="288"/>
    </row>
    <row r="126" spans="1:5" ht="13.5" customHeight="1">
      <c r="A126" s="301" t="s">
        <v>212</v>
      </c>
      <c r="B126" s="301"/>
      <c r="C126" s="301"/>
      <c r="D126" s="301"/>
      <c r="E126" s="301"/>
    </row>
    <row r="127" spans="1:5" ht="15" customHeight="1" thickBot="1">
      <c r="A127" s="299" t="s">
        <v>207</v>
      </c>
      <c r="B127" s="299"/>
      <c r="C127" s="187"/>
      <c r="D127" s="187"/>
      <c r="E127" s="187" t="s">
        <v>353</v>
      </c>
    </row>
    <row r="128" spans="1:5" ht="21.75" thickBot="1">
      <c r="A128" s="22">
        <v>1</v>
      </c>
      <c r="B128" s="29" t="s">
        <v>277</v>
      </c>
      <c r="C128" s="186">
        <f>+C52-C103</f>
        <v>-1024</v>
      </c>
      <c r="D128" s="186">
        <f>+D52-D103</f>
        <v>-6241</v>
      </c>
      <c r="E128" s="167">
        <f>+E52-E103</f>
        <v>-2347</v>
      </c>
    </row>
    <row r="129" spans="1:5" ht="15.75">
      <c r="A129" s="34"/>
      <c r="B129" s="34"/>
      <c r="C129" s="34"/>
      <c r="D129" s="34"/>
      <c r="E129" s="34"/>
    </row>
    <row r="130" spans="1:5" ht="15.75">
      <c r="A130" s="34"/>
      <c r="B130" s="34"/>
      <c r="C130" s="34"/>
      <c r="D130" s="34"/>
      <c r="E130" s="34"/>
    </row>
    <row r="131" spans="1:5" ht="15.75">
      <c r="A131" s="34"/>
      <c r="B131" s="34"/>
      <c r="C131" s="34"/>
      <c r="D131" s="34"/>
      <c r="E131" s="34"/>
    </row>
    <row r="132" spans="1:5" ht="15.75">
      <c r="A132" s="34"/>
      <c r="B132" s="34"/>
      <c r="C132" s="34"/>
      <c r="D132" s="34"/>
      <c r="E132" s="34"/>
    </row>
    <row r="133" spans="1:5" ht="15.75">
      <c r="A133" s="34"/>
      <c r="B133" s="34"/>
      <c r="C133" s="34"/>
      <c r="D133" s="34"/>
      <c r="E133" s="34"/>
    </row>
    <row r="134" spans="1:5" ht="15.75">
      <c r="A134" s="34"/>
      <c r="B134" s="34"/>
      <c r="C134" s="34"/>
      <c r="D134" s="34"/>
      <c r="E134" s="34"/>
    </row>
    <row r="135" spans="1:5" ht="15.75">
      <c r="A135" s="34"/>
      <c r="B135" s="34"/>
      <c r="C135" s="34"/>
      <c r="D135" s="34"/>
      <c r="E135" s="34"/>
    </row>
    <row r="136" spans="1:5" ht="15.75">
      <c r="A136" s="34"/>
      <c r="B136" s="34"/>
      <c r="C136" s="34"/>
      <c r="D136" s="34"/>
      <c r="E136" s="34"/>
    </row>
    <row r="137" spans="1:5" ht="15.75">
      <c r="A137" s="34"/>
      <c r="B137" s="34"/>
      <c r="C137" s="34"/>
      <c r="D137" s="34"/>
      <c r="E137" s="34"/>
    </row>
    <row r="138" spans="1:5" ht="15.75">
      <c r="A138" s="34"/>
      <c r="B138" s="34"/>
      <c r="C138" s="34"/>
      <c r="D138" s="34"/>
      <c r="E138" s="34"/>
    </row>
    <row r="139" spans="1:5" ht="15.75">
      <c r="A139" s="34"/>
      <c r="B139" s="34"/>
      <c r="C139" s="34"/>
      <c r="D139" s="34"/>
      <c r="E139" s="34"/>
    </row>
    <row r="140" spans="1:5" ht="15.75">
      <c r="A140" s="34"/>
      <c r="B140" s="34"/>
      <c r="C140" s="34"/>
      <c r="D140" s="34"/>
      <c r="E140" s="34"/>
    </row>
    <row r="141" spans="1:5" ht="15.75">
      <c r="A141" s="34"/>
      <c r="B141" s="34"/>
      <c r="C141" s="34"/>
      <c r="D141" s="34"/>
      <c r="E141" s="34"/>
    </row>
    <row r="142" spans="1:5" ht="15.75">
      <c r="A142" s="34"/>
      <c r="B142" s="34"/>
      <c r="C142" s="34"/>
      <c r="D142" s="34"/>
      <c r="E142" s="34"/>
    </row>
    <row r="143" spans="1:5" ht="15.75">
      <c r="A143" s="34"/>
      <c r="B143" s="34"/>
      <c r="C143" s="34"/>
      <c r="D143" s="34"/>
      <c r="E143" s="34"/>
    </row>
    <row r="144" spans="1:5" ht="15.75">
      <c r="A144" s="34"/>
      <c r="B144" s="34"/>
      <c r="C144" s="34"/>
      <c r="D144" s="34"/>
      <c r="E144" s="34"/>
    </row>
  </sheetData>
  <sheetProtection sheet="1" objects="1" scenarios="1"/>
  <mergeCells count="8">
    <mergeCell ref="A1:E1"/>
    <mergeCell ref="A3:A4"/>
    <mergeCell ref="B3:B4"/>
    <mergeCell ref="C3:E3"/>
    <mergeCell ref="A70:E70"/>
    <mergeCell ref="A72:A73"/>
    <mergeCell ref="B72:B73"/>
    <mergeCell ref="C72:E7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Oszlár Önkormányzat
2013. ÉVI ZÁRSZÁMADÁS
KÖTELEZŐ FELADATAINAK MÉRLEGE &amp;10
&amp;R&amp;"Times New Roman CE,Félkövér dőlt"&amp;11 1.2. melléklet a 3/2014. (V.05.) önkormányzati rendelethez</oddHeader>
  </headerFooter>
  <rowBreaks count="1" manualBreakCount="1">
    <brk id="6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8"/>
  <sheetViews>
    <sheetView zoomScale="120" zoomScaleNormal="120" zoomScaleSheetLayoutView="130" workbookViewId="0" topLeftCell="A1">
      <selection activeCell="E15" sqref="E15"/>
    </sheetView>
  </sheetViews>
  <sheetFormatPr defaultColWidth="9.00390625" defaultRowHeight="12.75"/>
  <cols>
    <col min="1" max="1" width="9.50390625" style="289" customWidth="1"/>
    <col min="2" max="2" width="60.875" style="289" customWidth="1"/>
    <col min="3" max="5" width="15.875" style="290" customWidth="1"/>
    <col min="6" max="16384" width="9.375" style="34" customWidth="1"/>
  </cols>
  <sheetData>
    <row r="1" spans="1:5" ht="15.75" customHeight="1">
      <c r="A1" s="459" t="s">
        <v>83</v>
      </c>
      <c r="B1" s="459"/>
      <c r="C1" s="459"/>
      <c r="D1" s="459"/>
      <c r="E1" s="459"/>
    </row>
    <row r="2" spans="1:5" ht="15.75" customHeight="1" thickBot="1">
      <c r="A2" s="299" t="s">
        <v>205</v>
      </c>
      <c r="B2" s="299"/>
      <c r="C2" s="187"/>
      <c r="D2" s="187"/>
      <c r="E2" s="187" t="s">
        <v>353</v>
      </c>
    </row>
    <row r="3" spans="1:5" ht="37.5" customHeight="1">
      <c r="A3" s="460" t="s">
        <v>141</v>
      </c>
      <c r="B3" s="462" t="s">
        <v>85</v>
      </c>
      <c r="C3" s="464" t="s">
        <v>31</v>
      </c>
      <c r="D3" s="464"/>
      <c r="E3" s="465"/>
    </row>
    <row r="4" spans="1:5" s="35" customFormat="1" ht="12" customHeight="1" thickBot="1">
      <c r="A4" s="461"/>
      <c r="B4" s="463"/>
      <c r="C4" s="302" t="s">
        <v>429</v>
      </c>
      <c r="D4" s="302" t="s">
        <v>436</v>
      </c>
      <c r="E4" s="303" t="s">
        <v>437</v>
      </c>
    </row>
    <row r="5" spans="1:5" s="1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3">
        <v>5</v>
      </c>
    </row>
    <row r="6" spans="1:5" s="1" customFormat="1" ht="12" customHeight="1" thickBot="1">
      <c r="A6" s="24" t="s">
        <v>86</v>
      </c>
      <c r="B6" s="23" t="s">
        <v>217</v>
      </c>
      <c r="C6" s="354">
        <f>+C7+C12+C21</f>
        <v>170</v>
      </c>
      <c r="D6" s="354">
        <f>+D7+D12+D21</f>
        <v>170</v>
      </c>
      <c r="E6" s="166">
        <f>+E7+E12+E21</f>
        <v>133</v>
      </c>
    </row>
    <row r="7" spans="1:5" s="1" customFormat="1" ht="12" customHeight="1" thickBot="1">
      <c r="A7" s="22" t="s">
        <v>87</v>
      </c>
      <c r="B7" s="148" t="s">
        <v>415</v>
      </c>
      <c r="C7" s="355">
        <f>+C8+C9+C10+C11</f>
        <v>0</v>
      </c>
      <c r="D7" s="355">
        <f>+D8+D9+D10+D11</f>
        <v>0</v>
      </c>
      <c r="E7" s="167">
        <f>+E8+E9+E10+E11</f>
        <v>0</v>
      </c>
    </row>
    <row r="8" spans="1:5" s="1" customFormat="1" ht="12" customHeight="1">
      <c r="A8" s="15" t="s">
        <v>169</v>
      </c>
      <c r="B8" s="276" t="s">
        <v>126</v>
      </c>
      <c r="C8" s="356"/>
      <c r="D8" s="356"/>
      <c r="E8" s="169"/>
    </row>
    <row r="9" spans="1:5" s="1" customFormat="1" ht="12" customHeight="1">
      <c r="A9" s="15" t="s">
        <v>170</v>
      </c>
      <c r="B9" s="162" t="s">
        <v>142</v>
      </c>
      <c r="C9" s="356"/>
      <c r="D9" s="356"/>
      <c r="E9" s="169"/>
    </row>
    <row r="10" spans="1:5" s="1" customFormat="1" ht="12" customHeight="1">
      <c r="A10" s="15" t="s">
        <v>171</v>
      </c>
      <c r="B10" s="162" t="s">
        <v>218</v>
      </c>
      <c r="C10" s="356"/>
      <c r="D10" s="356"/>
      <c r="E10" s="169"/>
    </row>
    <row r="11" spans="1:5" s="1" customFormat="1" ht="12" customHeight="1" thickBot="1">
      <c r="A11" s="15" t="s">
        <v>172</v>
      </c>
      <c r="B11" s="277" t="s">
        <v>219</v>
      </c>
      <c r="C11" s="356"/>
      <c r="D11" s="356"/>
      <c r="E11" s="169"/>
    </row>
    <row r="12" spans="1:5" s="1" customFormat="1" ht="12" customHeight="1" thickBot="1">
      <c r="A12" s="22" t="s">
        <v>88</v>
      </c>
      <c r="B12" s="23" t="s">
        <v>220</v>
      </c>
      <c r="C12" s="355">
        <f>+C13+C14+C15+C16+C17+C18+C19+C20</f>
        <v>170</v>
      </c>
      <c r="D12" s="355">
        <f>+D13+D14+D15+D16+D17+D18+D19+D20</f>
        <v>170</v>
      </c>
      <c r="E12" s="167">
        <f>+E13+E14+E15+E16+E17+E18+E19+E20</f>
        <v>133</v>
      </c>
    </row>
    <row r="13" spans="1:5" s="1" customFormat="1" ht="12" customHeight="1">
      <c r="A13" s="19" t="s">
        <v>143</v>
      </c>
      <c r="B13" s="11" t="s">
        <v>225</v>
      </c>
      <c r="C13" s="357"/>
      <c r="D13" s="357"/>
      <c r="E13" s="168"/>
    </row>
    <row r="14" spans="1:5" s="1" customFormat="1" ht="12" customHeight="1">
      <c r="A14" s="15" t="s">
        <v>144</v>
      </c>
      <c r="B14" s="8" t="s">
        <v>226</v>
      </c>
      <c r="C14" s="356"/>
      <c r="D14" s="356"/>
      <c r="E14" s="169"/>
    </row>
    <row r="15" spans="1:5" s="1" customFormat="1" ht="12" customHeight="1">
      <c r="A15" s="15" t="s">
        <v>145</v>
      </c>
      <c r="B15" s="8" t="s">
        <v>227</v>
      </c>
      <c r="C15" s="356"/>
      <c r="D15" s="356"/>
      <c r="E15" s="169"/>
    </row>
    <row r="16" spans="1:5" s="1" customFormat="1" ht="12" customHeight="1">
      <c r="A16" s="15" t="s">
        <v>146</v>
      </c>
      <c r="B16" s="8" t="s">
        <v>228</v>
      </c>
      <c r="C16" s="356"/>
      <c r="D16" s="356"/>
      <c r="E16" s="169"/>
    </row>
    <row r="17" spans="1:5" s="1" customFormat="1" ht="12" customHeight="1">
      <c r="A17" s="14" t="s">
        <v>221</v>
      </c>
      <c r="B17" s="7" t="s">
        <v>229</v>
      </c>
      <c r="C17" s="358"/>
      <c r="D17" s="358"/>
      <c r="E17" s="170"/>
    </row>
    <row r="18" spans="1:5" s="1" customFormat="1" ht="12" customHeight="1">
      <c r="A18" s="15" t="s">
        <v>222</v>
      </c>
      <c r="B18" s="8" t="s">
        <v>299</v>
      </c>
      <c r="C18" s="356"/>
      <c r="D18" s="356"/>
      <c r="E18" s="169"/>
    </row>
    <row r="19" spans="1:5" s="1" customFormat="1" ht="12" customHeight="1">
      <c r="A19" s="15" t="s">
        <v>223</v>
      </c>
      <c r="B19" s="8" t="s">
        <v>231</v>
      </c>
      <c r="C19" s="356"/>
      <c r="D19" s="356"/>
      <c r="E19" s="169"/>
    </row>
    <row r="20" spans="1:5" s="1" customFormat="1" ht="12" customHeight="1" thickBot="1">
      <c r="A20" s="16" t="s">
        <v>224</v>
      </c>
      <c r="B20" s="9" t="s">
        <v>232</v>
      </c>
      <c r="C20" s="359">
        <v>170</v>
      </c>
      <c r="D20" s="359">
        <v>170</v>
      </c>
      <c r="E20" s="171">
        <v>133</v>
      </c>
    </row>
    <row r="21" spans="1:5" s="1" customFormat="1" ht="12" customHeight="1" thickBot="1">
      <c r="A21" s="22" t="s">
        <v>233</v>
      </c>
      <c r="B21" s="23" t="s">
        <v>300</v>
      </c>
      <c r="C21" s="360"/>
      <c r="D21" s="360"/>
      <c r="E21" s="172"/>
    </row>
    <row r="22" spans="1:5" s="1" customFormat="1" ht="12" customHeight="1" thickBot="1">
      <c r="A22" s="22" t="s">
        <v>90</v>
      </c>
      <c r="B22" s="23" t="s">
        <v>235</v>
      </c>
      <c r="C22" s="355">
        <f>+C23+C24+C25+C26+C27+C28+C29+C30</f>
        <v>0</v>
      </c>
      <c r="D22" s="355">
        <f>+D23+D24+D25+D26+D27+D28+D29+D30</f>
        <v>0</v>
      </c>
      <c r="E22" s="167">
        <f>+E23+E24+E25+E26+E27+E28+E29+E30</f>
        <v>0</v>
      </c>
    </row>
    <row r="23" spans="1:5" s="1" customFormat="1" ht="12" customHeight="1">
      <c r="A23" s="17" t="s">
        <v>147</v>
      </c>
      <c r="B23" s="10" t="s">
        <v>241</v>
      </c>
      <c r="C23" s="361"/>
      <c r="D23" s="361"/>
      <c r="E23" s="173"/>
    </row>
    <row r="24" spans="1:5" s="1" customFormat="1" ht="12" customHeight="1">
      <c r="A24" s="15" t="s">
        <v>148</v>
      </c>
      <c r="B24" s="8" t="s">
        <v>242</v>
      </c>
      <c r="C24" s="356"/>
      <c r="D24" s="356"/>
      <c r="E24" s="169"/>
    </row>
    <row r="25" spans="1:5" s="1" customFormat="1" ht="12" customHeight="1">
      <c r="A25" s="15" t="s">
        <v>149</v>
      </c>
      <c r="B25" s="8" t="s">
        <v>243</v>
      </c>
      <c r="C25" s="356"/>
      <c r="D25" s="356"/>
      <c r="E25" s="169"/>
    </row>
    <row r="26" spans="1:5" s="1" customFormat="1" ht="12" customHeight="1">
      <c r="A26" s="18" t="s">
        <v>236</v>
      </c>
      <c r="B26" s="8" t="s">
        <v>152</v>
      </c>
      <c r="C26" s="362"/>
      <c r="D26" s="362"/>
      <c r="E26" s="174"/>
    </row>
    <row r="27" spans="1:5" s="1" customFormat="1" ht="12" customHeight="1">
      <c r="A27" s="18" t="s">
        <v>237</v>
      </c>
      <c r="B27" s="8" t="s">
        <v>244</v>
      </c>
      <c r="C27" s="362"/>
      <c r="D27" s="362"/>
      <c r="E27" s="174"/>
    </row>
    <row r="28" spans="1:5" s="1" customFormat="1" ht="12" customHeight="1">
      <c r="A28" s="15" t="s">
        <v>238</v>
      </c>
      <c r="B28" s="8" t="s">
        <v>245</v>
      </c>
      <c r="C28" s="356"/>
      <c r="D28" s="356"/>
      <c r="E28" s="169"/>
    </row>
    <row r="29" spans="1:5" s="1" customFormat="1" ht="12" customHeight="1">
      <c r="A29" s="15" t="s">
        <v>239</v>
      </c>
      <c r="B29" s="8" t="s">
        <v>301</v>
      </c>
      <c r="C29" s="363"/>
      <c r="D29" s="363"/>
      <c r="E29" s="175"/>
    </row>
    <row r="30" spans="1:5" s="1" customFormat="1" ht="12" customHeight="1" thickBot="1">
      <c r="A30" s="15" t="s">
        <v>240</v>
      </c>
      <c r="B30" s="13" t="s">
        <v>247</v>
      </c>
      <c r="C30" s="363"/>
      <c r="D30" s="363"/>
      <c r="E30" s="175"/>
    </row>
    <row r="31" spans="1:5" s="1" customFormat="1" ht="12" customHeight="1" thickBot="1">
      <c r="A31" s="141" t="s">
        <v>91</v>
      </c>
      <c r="B31" s="23" t="s">
        <v>416</v>
      </c>
      <c r="C31" s="355">
        <f>+C32+C38</f>
        <v>0</v>
      </c>
      <c r="D31" s="355">
        <f>+D32+D38</f>
        <v>0</v>
      </c>
      <c r="E31" s="167">
        <f>+E32+E38</f>
        <v>0</v>
      </c>
    </row>
    <row r="32" spans="1:5" s="1" customFormat="1" ht="12" customHeight="1">
      <c r="A32" s="142" t="s">
        <v>150</v>
      </c>
      <c r="B32" s="278" t="s">
        <v>417</v>
      </c>
      <c r="C32" s="364">
        <f>+C33+C34+C35+C36+C37</f>
        <v>0</v>
      </c>
      <c r="D32" s="364">
        <f>+D33+D34+D35+D36+D37</f>
        <v>0</v>
      </c>
      <c r="E32" s="179">
        <f>+E33+E34+E35+E36+E37</f>
        <v>0</v>
      </c>
    </row>
    <row r="33" spans="1:5" s="1" customFormat="1" ht="12" customHeight="1">
      <c r="A33" s="143" t="s">
        <v>153</v>
      </c>
      <c r="B33" s="149" t="s">
        <v>302</v>
      </c>
      <c r="C33" s="363"/>
      <c r="D33" s="363"/>
      <c r="E33" s="175"/>
    </row>
    <row r="34" spans="1:5" s="1" customFormat="1" ht="12" customHeight="1">
      <c r="A34" s="143" t="s">
        <v>154</v>
      </c>
      <c r="B34" s="149" t="s">
        <v>303</v>
      </c>
      <c r="C34" s="363"/>
      <c r="D34" s="363"/>
      <c r="E34" s="175"/>
    </row>
    <row r="35" spans="1:5" s="1" customFormat="1" ht="12" customHeight="1">
      <c r="A35" s="143" t="s">
        <v>155</v>
      </c>
      <c r="B35" s="149" t="s">
        <v>304</v>
      </c>
      <c r="C35" s="363"/>
      <c r="D35" s="363"/>
      <c r="E35" s="175"/>
    </row>
    <row r="36" spans="1:5" s="1" customFormat="1" ht="12" customHeight="1">
      <c r="A36" s="143" t="s">
        <v>156</v>
      </c>
      <c r="B36" s="149" t="s">
        <v>305</v>
      </c>
      <c r="C36" s="363"/>
      <c r="D36" s="363"/>
      <c r="E36" s="175"/>
    </row>
    <row r="37" spans="1:5" s="1" customFormat="1" ht="12" customHeight="1">
      <c r="A37" s="143" t="s">
        <v>248</v>
      </c>
      <c r="B37" s="149" t="s">
        <v>418</v>
      </c>
      <c r="C37" s="363"/>
      <c r="D37" s="363"/>
      <c r="E37" s="175"/>
    </row>
    <row r="38" spans="1:5" s="1" customFormat="1" ht="12" customHeight="1">
      <c r="A38" s="143" t="s">
        <v>151</v>
      </c>
      <c r="B38" s="150" t="s">
        <v>419</v>
      </c>
      <c r="C38" s="365">
        <f>+C39+C40+C41+C42+C43</f>
        <v>0</v>
      </c>
      <c r="D38" s="365">
        <f>+D39+D40+D41+D42+D43</f>
        <v>0</v>
      </c>
      <c r="E38" s="180">
        <f>+E39+E40+E41+E42+E43</f>
        <v>0</v>
      </c>
    </row>
    <row r="39" spans="1:5" s="1" customFormat="1" ht="12" customHeight="1">
      <c r="A39" s="143" t="s">
        <v>159</v>
      </c>
      <c r="B39" s="149" t="s">
        <v>302</v>
      </c>
      <c r="C39" s="363"/>
      <c r="D39" s="363"/>
      <c r="E39" s="175"/>
    </row>
    <row r="40" spans="1:5" s="1" customFormat="1" ht="12" customHeight="1">
      <c r="A40" s="143" t="s">
        <v>160</v>
      </c>
      <c r="B40" s="149" t="s">
        <v>303</v>
      </c>
      <c r="C40" s="363"/>
      <c r="D40" s="363"/>
      <c r="E40" s="175"/>
    </row>
    <row r="41" spans="1:5" s="1" customFormat="1" ht="12" customHeight="1">
      <c r="A41" s="143" t="s">
        <v>161</v>
      </c>
      <c r="B41" s="149" t="s">
        <v>304</v>
      </c>
      <c r="C41" s="363"/>
      <c r="D41" s="363"/>
      <c r="E41" s="175"/>
    </row>
    <row r="42" spans="1:5" s="1" customFormat="1" ht="12" customHeight="1">
      <c r="A42" s="143" t="s">
        <v>162</v>
      </c>
      <c r="B42" s="151" t="s">
        <v>305</v>
      </c>
      <c r="C42" s="363"/>
      <c r="D42" s="363"/>
      <c r="E42" s="175"/>
    </row>
    <row r="43" spans="1:5" s="1" customFormat="1" ht="12" customHeight="1" thickBot="1">
      <c r="A43" s="144" t="s">
        <v>249</v>
      </c>
      <c r="B43" s="152" t="s">
        <v>420</v>
      </c>
      <c r="C43" s="366"/>
      <c r="D43" s="366"/>
      <c r="E43" s="367"/>
    </row>
    <row r="44" spans="1:5" s="1" customFormat="1" ht="12" customHeight="1" thickBot="1">
      <c r="A44" s="22" t="s">
        <v>250</v>
      </c>
      <c r="B44" s="279" t="s">
        <v>306</v>
      </c>
      <c r="C44" s="355">
        <f>+C45+C46</f>
        <v>0</v>
      </c>
      <c r="D44" s="355">
        <f>+D45+D46</f>
        <v>0</v>
      </c>
      <c r="E44" s="167">
        <f>+E45+E46</f>
        <v>0</v>
      </c>
    </row>
    <row r="45" spans="1:5" s="1" customFormat="1" ht="12" customHeight="1">
      <c r="A45" s="17" t="s">
        <v>157</v>
      </c>
      <c r="B45" s="162" t="s">
        <v>307</v>
      </c>
      <c r="C45" s="361"/>
      <c r="D45" s="361"/>
      <c r="E45" s="173"/>
    </row>
    <row r="46" spans="1:5" s="1" customFormat="1" ht="12" customHeight="1" thickBot="1">
      <c r="A46" s="14" t="s">
        <v>158</v>
      </c>
      <c r="B46" s="157" t="s">
        <v>311</v>
      </c>
      <c r="C46" s="358"/>
      <c r="D46" s="358"/>
      <c r="E46" s="170"/>
    </row>
    <row r="47" spans="1:5" s="1" customFormat="1" ht="12" customHeight="1" thickBot="1">
      <c r="A47" s="22" t="s">
        <v>93</v>
      </c>
      <c r="B47" s="279" t="s">
        <v>310</v>
      </c>
      <c r="C47" s="355">
        <f>+C48+C49+C50</f>
        <v>0</v>
      </c>
      <c r="D47" s="355">
        <f>+D48+D49+D50</f>
        <v>0</v>
      </c>
      <c r="E47" s="167">
        <f>+E48+E49+E50</f>
        <v>0</v>
      </c>
    </row>
    <row r="48" spans="1:5" s="1" customFormat="1" ht="12" customHeight="1">
      <c r="A48" s="17" t="s">
        <v>253</v>
      </c>
      <c r="B48" s="162" t="s">
        <v>251</v>
      </c>
      <c r="C48" s="368"/>
      <c r="D48" s="368"/>
      <c r="E48" s="369"/>
    </row>
    <row r="49" spans="1:5" s="1" customFormat="1" ht="12" customHeight="1">
      <c r="A49" s="15" t="s">
        <v>254</v>
      </c>
      <c r="B49" s="149" t="s">
        <v>252</v>
      </c>
      <c r="C49" s="363"/>
      <c r="D49" s="363"/>
      <c r="E49" s="175"/>
    </row>
    <row r="50" spans="1:5" s="1" customFormat="1" ht="17.25" customHeight="1" thickBot="1">
      <c r="A50" s="14" t="s">
        <v>354</v>
      </c>
      <c r="B50" s="157" t="s">
        <v>308</v>
      </c>
      <c r="C50" s="370"/>
      <c r="D50" s="370"/>
      <c r="E50" s="371"/>
    </row>
    <row r="51" spans="1:5" s="1" customFormat="1" ht="12" customHeight="1" thickBot="1">
      <c r="A51" s="22" t="s">
        <v>255</v>
      </c>
      <c r="B51" s="280" t="s">
        <v>309</v>
      </c>
      <c r="C51" s="372"/>
      <c r="D51" s="372"/>
      <c r="E51" s="176"/>
    </row>
    <row r="52" spans="1:5" s="1" customFormat="1" ht="12" customHeight="1" thickBot="1">
      <c r="A52" s="22" t="s">
        <v>95</v>
      </c>
      <c r="B52" s="26" t="s">
        <v>256</v>
      </c>
      <c r="C52" s="373">
        <f>+C7+C12+C21+C22+C31+C44+C47+C51</f>
        <v>170</v>
      </c>
      <c r="D52" s="373">
        <f>+D7+D12+D21+D22+D31+D44+D47+D51</f>
        <v>170</v>
      </c>
      <c r="E52" s="177">
        <f>+E7+E12+E21+E22+E31+E44+E47+E51</f>
        <v>133</v>
      </c>
    </row>
    <row r="53" spans="1:5" s="1" customFormat="1" ht="12" customHeight="1" thickBot="1">
      <c r="A53" s="153" t="s">
        <v>96</v>
      </c>
      <c r="B53" s="148" t="s">
        <v>312</v>
      </c>
      <c r="C53" s="374">
        <f>+C54+C60</f>
        <v>0</v>
      </c>
      <c r="D53" s="374">
        <f>+D54+D60</f>
        <v>0</v>
      </c>
      <c r="E53" s="178">
        <f>+E54+E60</f>
        <v>0</v>
      </c>
    </row>
    <row r="54" spans="1:5" s="1" customFormat="1" ht="12" customHeight="1">
      <c r="A54" s="281" t="s">
        <v>201</v>
      </c>
      <c r="B54" s="278" t="s">
        <v>383</v>
      </c>
      <c r="C54" s="358">
        <f>+C55+C56+C57+C58+C59</f>
        <v>0</v>
      </c>
      <c r="D54" s="358">
        <f>+D55+D56+D57+D58+D59</f>
        <v>0</v>
      </c>
      <c r="E54" s="170">
        <f>+E55+E56+E57+E58+E59</f>
        <v>0</v>
      </c>
    </row>
    <row r="55" spans="1:5" s="1" customFormat="1" ht="12" customHeight="1">
      <c r="A55" s="154" t="s">
        <v>324</v>
      </c>
      <c r="B55" s="149" t="s">
        <v>313</v>
      </c>
      <c r="C55" s="356"/>
      <c r="D55" s="356"/>
      <c r="E55" s="169"/>
    </row>
    <row r="56" spans="1:5" s="1" customFormat="1" ht="12" customHeight="1">
      <c r="A56" s="154" t="s">
        <v>325</v>
      </c>
      <c r="B56" s="149" t="s">
        <v>314</v>
      </c>
      <c r="C56" s="356"/>
      <c r="D56" s="356"/>
      <c r="E56" s="169"/>
    </row>
    <row r="57" spans="1:5" s="1" customFormat="1" ht="12" customHeight="1">
      <c r="A57" s="154" t="s">
        <v>326</v>
      </c>
      <c r="B57" s="149" t="s">
        <v>315</v>
      </c>
      <c r="C57" s="358"/>
      <c r="D57" s="358"/>
      <c r="E57" s="170"/>
    </row>
    <row r="58" spans="1:5" s="1" customFormat="1" ht="12" customHeight="1">
      <c r="A58" s="154" t="s">
        <v>327</v>
      </c>
      <c r="B58" s="149" t="s">
        <v>316</v>
      </c>
      <c r="C58" s="356"/>
      <c r="D58" s="356"/>
      <c r="E58" s="169"/>
    </row>
    <row r="59" spans="1:5" s="1" customFormat="1" ht="12" customHeight="1">
      <c r="A59" s="154" t="s">
        <v>328</v>
      </c>
      <c r="B59" s="149" t="s">
        <v>317</v>
      </c>
      <c r="C59" s="356"/>
      <c r="D59" s="356"/>
      <c r="E59" s="169"/>
    </row>
    <row r="60" spans="1:5" s="1" customFormat="1" ht="12" customHeight="1">
      <c r="A60" s="155" t="s">
        <v>202</v>
      </c>
      <c r="B60" s="150" t="s">
        <v>382</v>
      </c>
      <c r="C60" s="358">
        <f>+C61+C62+C63+C64+C65</f>
        <v>0</v>
      </c>
      <c r="D60" s="358">
        <f>+D61+D62+D63+D64+D65</f>
        <v>0</v>
      </c>
      <c r="E60" s="170">
        <f>+E61+E62+E63+E64+E65</f>
        <v>0</v>
      </c>
    </row>
    <row r="61" spans="1:5" s="1" customFormat="1" ht="12" customHeight="1">
      <c r="A61" s="154" t="s">
        <v>329</v>
      </c>
      <c r="B61" s="149" t="s">
        <v>318</v>
      </c>
      <c r="C61" s="356"/>
      <c r="D61" s="356"/>
      <c r="E61" s="169"/>
    </row>
    <row r="62" spans="1:5" s="1" customFormat="1" ht="12" customHeight="1">
      <c r="A62" s="154" t="s">
        <v>330</v>
      </c>
      <c r="B62" s="149" t="s">
        <v>319</v>
      </c>
      <c r="C62" s="356"/>
      <c r="D62" s="356"/>
      <c r="E62" s="169"/>
    </row>
    <row r="63" spans="1:5" s="1" customFormat="1" ht="12" customHeight="1">
      <c r="A63" s="154" t="s">
        <v>331</v>
      </c>
      <c r="B63" s="149" t="s">
        <v>320</v>
      </c>
      <c r="C63" s="358"/>
      <c r="D63" s="358"/>
      <c r="E63" s="170"/>
    </row>
    <row r="64" spans="1:5" s="1" customFormat="1" ht="12" customHeight="1">
      <c r="A64" s="154" t="s">
        <v>332</v>
      </c>
      <c r="B64" s="149" t="s">
        <v>321</v>
      </c>
      <c r="C64" s="356"/>
      <c r="D64" s="356"/>
      <c r="E64" s="169"/>
    </row>
    <row r="65" spans="1:5" s="1" customFormat="1" ht="12" customHeight="1" thickBot="1">
      <c r="A65" s="156" t="s">
        <v>333</v>
      </c>
      <c r="B65" s="157" t="s">
        <v>322</v>
      </c>
      <c r="C65" s="356"/>
      <c r="D65" s="356"/>
      <c r="E65" s="169"/>
    </row>
    <row r="66" spans="1:5" s="1" customFormat="1" ht="13.5" customHeight="1" thickBot="1">
      <c r="A66" s="158" t="s">
        <v>97</v>
      </c>
      <c r="B66" s="282" t="s">
        <v>380</v>
      </c>
      <c r="C66" s="374">
        <f>+C52+C53</f>
        <v>170</v>
      </c>
      <c r="D66" s="374">
        <f>+D52+D53</f>
        <v>170</v>
      </c>
      <c r="E66" s="178">
        <f>+E52+E53</f>
        <v>133</v>
      </c>
    </row>
    <row r="67" spans="1:5" s="1" customFormat="1" ht="12" customHeight="1" thickBot="1">
      <c r="A67" s="159" t="s">
        <v>98</v>
      </c>
      <c r="B67" s="283" t="s">
        <v>323</v>
      </c>
      <c r="C67" s="376"/>
      <c r="D67" s="376"/>
      <c r="E67" s="188"/>
    </row>
    <row r="68" spans="1:5" s="1" customFormat="1" ht="12.75" customHeight="1" thickBot="1">
      <c r="A68" s="158" t="s">
        <v>99</v>
      </c>
      <c r="B68" s="282" t="s">
        <v>381</v>
      </c>
      <c r="C68" s="377">
        <f>+C66+C67</f>
        <v>170</v>
      </c>
      <c r="D68" s="377">
        <f>+D66+D67</f>
        <v>170</v>
      </c>
      <c r="E68" s="189">
        <f>+E66+E67</f>
        <v>133</v>
      </c>
    </row>
    <row r="69" spans="1:5" ht="16.5" customHeight="1">
      <c r="A69" s="5"/>
      <c r="B69" s="6"/>
      <c r="C69" s="182"/>
      <c r="D69" s="182"/>
      <c r="E69" s="182"/>
    </row>
    <row r="70" spans="1:5" s="190" customFormat="1" ht="16.5" customHeight="1">
      <c r="A70" s="459" t="s">
        <v>115</v>
      </c>
      <c r="B70" s="459"/>
      <c r="C70" s="459"/>
      <c r="D70" s="459"/>
      <c r="E70" s="459"/>
    </row>
    <row r="71" spans="1:5" ht="37.5" customHeight="1" thickBot="1">
      <c r="A71" s="300" t="s">
        <v>206</v>
      </c>
      <c r="B71" s="300"/>
      <c r="C71" s="74"/>
      <c r="D71" s="74"/>
      <c r="E71" s="74" t="s">
        <v>353</v>
      </c>
    </row>
    <row r="72" spans="1:5" s="35" customFormat="1" ht="12" customHeight="1">
      <c r="A72" s="460" t="s">
        <v>141</v>
      </c>
      <c r="B72" s="462" t="s">
        <v>428</v>
      </c>
      <c r="C72" s="464" t="s">
        <v>31</v>
      </c>
      <c r="D72" s="464"/>
      <c r="E72" s="465"/>
    </row>
    <row r="73" spans="1:5" ht="12" customHeight="1" thickBot="1">
      <c r="A73" s="461"/>
      <c r="B73" s="463"/>
      <c r="C73" s="302" t="s">
        <v>429</v>
      </c>
      <c r="D73" s="302" t="s">
        <v>436</v>
      </c>
      <c r="E73" s="303" t="s">
        <v>437</v>
      </c>
    </row>
    <row r="74" spans="1:5" ht="12" customHeight="1" thickBot="1">
      <c r="A74" s="31">
        <v>1</v>
      </c>
      <c r="B74" s="32">
        <v>2</v>
      </c>
      <c r="C74" s="32">
        <v>3</v>
      </c>
      <c r="D74" s="32">
        <v>4</v>
      </c>
      <c r="E74" s="33">
        <v>5</v>
      </c>
    </row>
    <row r="75" spans="1:5" ht="12" customHeight="1" thickBot="1">
      <c r="A75" s="24" t="s">
        <v>86</v>
      </c>
      <c r="B75" s="30" t="s">
        <v>257</v>
      </c>
      <c r="C75" s="354">
        <f>+C76+C77+C78+C79+C80</f>
        <v>170</v>
      </c>
      <c r="D75" s="354">
        <f>+D76+D77+D78+D79+D80</f>
        <v>170</v>
      </c>
      <c r="E75" s="166">
        <f>+E76+E77+E78+E79+E80</f>
        <v>133</v>
      </c>
    </row>
    <row r="76" spans="1:5" ht="12" customHeight="1">
      <c r="A76" s="19" t="s">
        <v>163</v>
      </c>
      <c r="B76" s="11" t="s">
        <v>116</v>
      </c>
      <c r="C76" s="357"/>
      <c r="D76" s="357"/>
      <c r="E76" s="168"/>
    </row>
    <row r="77" spans="1:5" ht="12" customHeight="1">
      <c r="A77" s="15" t="s">
        <v>164</v>
      </c>
      <c r="B77" s="8" t="s">
        <v>258</v>
      </c>
      <c r="C77" s="356"/>
      <c r="D77" s="356"/>
      <c r="E77" s="169"/>
    </row>
    <row r="78" spans="1:5" ht="12" customHeight="1">
      <c r="A78" s="15" t="s">
        <v>165</v>
      </c>
      <c r="B78" s="8" t="s">
        <v>192</v>
      </c>
      <c r="C78" s="362">
        <v>100</v>
      </c>
      <c r="D78" s="362">
        <v>100</v>
      </c>
      <c r="E78" s="174">
        <v>21</v>
      </c>
    </row>
    <row r="79" spans="1:5" ht="12" customHeight="1">
      <c r="A79" s="15" t="s">
        <v>166</v>
      </c>
      <c r="B79" s="12" t="s">
        <v>259</v>
      </c>
      <c r="C79" s="362"/>
      <c r="D79" s="362"/>
      <c r="E79" s="174"/>
    </row>
    <row r="80" spans="1:5" ht="12" customHeight="1">
      <c r="A80" s="15" t="s">
        <v>175</v>
      </c>
      <c r="B80" s="21" t="s">
        <v>260</v>
      </c>
      <c r="C80" s="362">
        <v>70</v>
      </c>
      <c r="D80" s="362">
        <v>70</v>
      </c>
      <c r="E80" s="174">
        <v>112</v>
      </c>
    </row>
    <row r="81" spans="1:5" ht="12" customHeight="1">
      <c r="A81" s="15" t="s">
        <v>167</v>
      </c>
      <c r="B81" s="8" t="s">
        <v>278</v>
      </c>
      <c r="C81" s="362"/>
      <c r="D81" s="362"/>
      <c r="E81" s="174"/>
    </row>
    <row r="82" spans="1:5" ht="12" customHeight="1">
      <c r="A82" s="15" t="s">
        <v>168</v>
      </c>
      <c r="B82" s="77" t="s">
        <v>279</v>
      </c>
      <c r="C82" s="362"/>
      <c r="D82" s="362"/>
      <c r="E82" s="174"/>
    </row>
    <row r="83" spans="1:5" ht="12" customHeight="1">
      <c r="A83" s="15" t="s">
        <v>176</v>
      </c>
      <c r="B83" s="77" t="s">
        <v>334</v>
      </c>
      <c r="C83" s="362"/>
      <c r="D83" s="362"/>
      <c r="E83" s="174"/>
    </row>
    <row r="84" spans="1:5" ht="12" customHeight="1">
      <c r="A84" s="15" t="s">
        <v>177</v>
      </c>
      <c r="B84" s="78" t="s">
        <v>280</v>
      </c>
      <c r="C84" s="362"/>
      <c r="D84" s="362"/>
      <c r="E84" s="174"/>
    </row>
    <row r="85" spans="1:5" ht="12" customHeight="1">
      <c r="A85" s="14" t="s">
        <v>178</v>
      </c>
      <c r="B85" s="79" t="s">
        <v>281</v>
      </c>
      <c r="C85" s="362"/>
      <c r="D85" s="362"/>
      <c r="E85" s="174"/>
    </row>
    <row r="86" spans="1:5" ht="12" customHeight="1">
      <c r="A86" s="15" t="s">
        <v>179</v>
      </c>
      <c r="B86" s="79" t="s">
        <v>282</v>
      </c>
      <c r="C86" s="362"/>
      <c r="D86" s="362"/>
      <c r="E86" s="174"/>
    </row>
    <row r="87" spans="1:5" ht="12" customHeight="1" thickBot="1">
      <c r="A87" s="20" t="s">
        <v>181</v>
      </c>
      <c r="B87" s="80" t="s">
        <v>283</v>
      </c>
      <c r="C87" s="378"/>
      <c r="D87" s="378"/>
      <c r="E87" s="183"/>
    </row>
    <row r="88" spans="1:5" ht="12" customHeight="1" thickBot="1">
      <c r="A88" s="22" t="s">
        <v>87</v>
      </c>
      <c r="B88" s="29" t="s">
        <v>355</v>
      </c>
      <c r="C88" s="355">
        <f>+C89+C90+C91</f>
        <v>0</v>
      </c>
      <c r="D88" s="355">
        <f>+D89+D90+D91</f>
        <v>0</v>
      </c>
      <c r="E88" s="167">
        <f>+E89+E90+E91</f>
        <v>0</v>
      </c>
    </row>
    <row r="89" spans="1:5" ht="12" customHeight="1">
      <c r="A89" s="17" t="s">
        <v>169</v>
      </c>
      <c r="B89" s="8" t="s">
        <v>335</v>
      </c>
      <c r="C89" s="361"/>
      <c r="D89" s="361"/>
      <c r="E89" s="173"/>
    </row>
    <row r="90" spans="1:5" ht="12" customHeight="1">
      <c r="A90" s="17" t="s">
        <v>170</v>
      </c>
      <c r="B90" s="13" t="s">
        <v>262</v>
      </c>
      <c r="C90" s="356"/>
      <c r="D90" s="356"/>
      <c r="E90" s="169"/>
    </row>
    <row r="91" spans="1:5" ht="12" customHeight="1">
      <c r="A91" s="17" t="s">
        <v>171</v>
      </c>
      <c r="B91" s="149" t="s">
        <v>356</v>
      </c>
      <c r="C91" s="356"/>
      <c r="D91" s="356"/>
      <c r="E91" s="169"/>
    </row>
    <row r="92" spans="1:5" ht="22.5">
      <c r="A92" s="17" t="s">
        <v>172</v>
      </c>
      <c r="B92" s="149" t="s">
        <v>421</v>
      </c>
      <c r="C92" s="356"/>
      <c r="D92" s="356"/>
      <c r="E92" s="169"/>
    </row>
    <row r="93" spans="1:5" ht="12" customHeight="1">
      <c r="A93" s="17" t="s">
        <v>173</v>
      </c>
      <c r="B93" s="149" t="s">
        <v>357</v>
      </c>
      <c r="C93" s="356"/>
      <c r="D93" s="356"/>
      <c r="E93" s="169"/>
    </row>
    <row r="94" spans="1:5" ht="12" customHeight="1">
      <c r="A94" s="17" t="s">
        <v>180</v>
      </c>
      <c r="B94" s="149" t="s">
        <v>358</v>
      </c>
      <c r="C94" s="356"/>
      <c r="D94" s="356"/>
      <c r="E94" s="169"/>
    </row>
    <row r="95" spans="1:5" ht="12" customHeight="1">
      <c r="A95" s="17" t="s">
        <v>182</v>
      </c>
      <c r="B95" s="284" t="s">
        <v>338</v>
      </c>
      <c r="C95" s="356"/>
      <c r="D95" s="356"/>
      <c r="E95" s="169"/>
    </row>
    <row r="96" spans="1:5" ht="24" customHeight="1">
      <c r="A96" s="17" t="s">
        <v>263</v>
      </c>
      <c r="B96" s="284" t="s">
        <v>339</v>
      </c>
      <c r="C96" s="356"/>
      <c r="D96" s="356"/>
      <c r="E96" s="169"/>
    </row>
    <row r="97" spans="1:5" ht="21.75" customHeight="1">
      <c r="A97" s="17" t="s">
        <v>264</v>
      </c>
      <c r="B97" s="284" t="s">
        <v>337</v>
      </c>
      <c r="C97" s="356"/>
      <c r="D97" s="356"/>
      <c r="E97" s="169"/>
    </row>
    <row r="98" spans="1:5" ht="12" customHeight="1" thickBot="1">
      <c r="A98" s="14" t="s">
        <v>265</v>
      </c>
      <c r="B98" s="285" t="s">
        <v>441</v>
      </c>
      <c r="C98" s="362"/>
      <c r="D98" s="362"/>
      <c r="E98" s="174"/>
    </row>
    <row r="99" spans="1:5" ht="12" customHeight="1" thickBot="1">
      <c r="A99" s="22" t="s">
        <v>88</v>
      </c>
      <c r="B99" s="71" t="s">
        <v>359</v>
      </c>
      <c r="C99" s="355">
        <f>+C100+C101</f>
        <v>0</v>
      </c>
      <c r="D99" s="355">
        <f>+D100+D101</f>
        <v>0</v>
      </c>
      <c r="E99" s="167">
        <f>+E100+E101</f>
        <v>0</v>
      </c>
    </row>
    <row r="100" spans="1:5" s="147" customFormat="1" ht="12" customHeight="1">
      <c r="A100" s="17" t="s">
        <v>143</v>
      </c>
      <c r="B100" s="10" t="s">
        <v>130</v>
      </c>
      <c r="C100" s="361"/>
      <c r="D100" s="361"/>
      <c r="E100" s="173"/>
    </row>
    <row r="101" spans="1:5" ht="12" customHeight="1" thickBot="1">
      <c r="A101" s="18" t="s">
        <v>144</v>
      </c>
      <c r="B101" s="13" t="s">
        <v>131</v>
      </c>
      <c r="C101" s="362"/>
      <c r="D101" s="362"/>
      <c r="E101" s="174"/>
    </row>
    <row r="102" spans="1:5" ht="12" customHeight="1" thickBot="1">
      <c r="A102" s="153" t="s">
        <v>89</v>
      </c>
      <c r="B102" s="148" t="s">
        <v>340</v>
      </c>
      <c r="C102" s="379"/>
      <c r="D102" s="379"/>
      <c r="E102" s="380"/>
    </row>
    <row r="103" spans="1:5" ht="12" customHeight="1" thickBot="1">
      <c r="A103" s="145" t="s">
        <v>90</v>
      </c>
      <c r="B103" s="146" t="s">
        <v>209</v>
      </c>
      <c r="C103" s="354">
        <f>+C75+C88+C99+C102</f>
        <v>170</v>
      </c>
      <c r="D103" s="354">
        <f>+D75+D88+D99+D102</f>
        <v>170</v>
      </c>
      <c r="E103" s="166">
        <f>+E75+E88+E99+E102</f>
        <v>133</v>
      </c>
    </row>
    <row r="104" spans="1:5" ht="12" customHeight="1" thickBot="1">
      <c r="A104" s="153" t="s">
        <v>91</v>
      </c>
      <c r="B104" s="148" t="s">
        <v>422</v>
      </c>
      <c r="C104" s="355">
        <f>+C105+C113</f>
        <v>0</v>
      </c>
      <c r="D104" s="355">
        <f>+D105+D113</f>
        <v>0</v>
      </c>
      <c r="E104" s="167">
        <f>+E105+E113</f>
        <v>0</v>
      </c>
    </row>
    <row r="105" spans="1:5" ht="12" customHeight="1" thickBot="1">
      <c r="A105" s="160" t="s">
        <v>150</v>
      </c>
      <c r="B105" s="286" t="s">
        <v>20</v>
      </c>
      <c r="C105" s="355">
        <f>+C106+C107+C108+C109+C110+C111+C112</f>
        <v>0</v>
      </c>
      <c r="D105" s="355">
        <f>+D106+D107+D108+D109+D110+D111+D112</f>
        <v>0</v>
      </c>
      <c r="E105" s="167">
        <f>+E106+E107+E108+E109+E110+E111+E112</f>
        <v>0</v>
      </c>
    </row>
    <row r="106" spans="1:5" ht="12" customHeight="1">
      <c r="A106" s="161" t="s">
        <v>153</v>
      </c>
      <c r="B106" s="162" t="s">
        <v>341</v>
      </c>
      <c r="C106" s="358"/>
      <c r="D106" s="358"/>
      <c r="E106" s="170"/>
    </row>
    <row r="107" spans="1:5" ht="12" customHeight="1">
      <c r="A107" s="154" t="s">
        <v>154</v>
      </c>
      <c r="B107" s="149" t="s">
        <v>342</v>
      </c>
      <c r="C107" s="356"/>
      <c r="D107" s="356"/>
      <c r="E107" s="169"/>
    </row>
    <row r="108" spans="1:5" ht="12" customHeight="1">
      <c r="A108" s="154" t="s">
        <v>155</v>
      </c>
      <c r="B108" s="149" t="s">
        <v>343</v>
      </c>
      <c r="C108" s="356"/>
      <c r="D108" s="356"/>
      <c r="E108" s="169"/>
    </row>
    <row r="109" spans="1:5" ht="12" customHeight="1">
      <c r="A109" s="154" t="s">
        <v>156</v>
      </c>
      <c r="B109" s="149" t="s">
        <v>344</v>
      </c>
      <c r="C109" s="358"/>
      <c r="D109" s="358"/>
      <c r="E109" s="170"/>
    </row>
    <row r="110" spans="1:5" ht="12" customHeight="1">
      <c r="A110" s="154" t="s">
        <v>248</v>
      </c>
      <c r="B110" s="149" t="s">
        <v>345</v>
      </c>
      <c r="C110" s="356"/>
      <c r="D110" s="356"/>
      <c r="E110" s="169"/>
    </row>
    <row r="111" spans="1:5" ht="12" customHeight="1">
      <c r="A111" s="154" t="s">
        <v>266</v>
      </c>
      <c r="B111" s="149" t="s">
        <v>346</v>
      </c>
      <c r="C111" s="356"/>
      <c r="D111" s="356"/>
      <c r="E111" s="169"/>
    </row>
    <row r="112" spans="1:5" ht="12" customHeight="1" thickBot="1">
      <c r="A112" s="163" t="s">
        <v>267</v>
      </c>
      <c r="B112" s="164" t="s">
        <v>347</v>
      </c>
      <c r="C112" s="358"/>
      <c r="D112" s="358"/>
      <c r="E112" s="170"/>
    </row>
    <row r="113" spans="1:5" ht="12" customHeight="1" thickBot="1">
      <c r="A113" s="160" t="s">
        <v>151</v>
      </c>
      <c r="B113" s="286" t="s">
        <v>21</v>
      </c>
      <c r="C113" s="355">
        <f>+C114+C115+C116+C117+C118+C119+C120+C121</f>
        <v>0</v>
      </c>
      <c r="D113" s="355">
        <f>+D114+D115+D116+D117+D118+D119+D120+D121</f>
        <v>0</v>
      </c>
      <c r="E113" s="167">
        <f>+E114+E115+E116+E117+E118+E119+E120+E121</f>
        <v>0</v>
      </c>
    </row>
    <row r="114" spans="1:5" ht="12" customHeight="1">
      <c r="A114" s="161" t="s">
        <v>159</v>
      </c>
      <c r="B114" s="162" t="s">
        <v>341</v>
      </c>
      <c r="C114" s="358"/>
      <c r="D114" s="358"/>
      <c r="E114" s="170"/>
    </row>
    <row r="115" spans="1:5" ht="12" customHeight="1">
      <c r="A115" s="154" t="s">
        <v>160</v>
      </c>
      <c r="B115" s="149" t="s">
        <v>348</v>
      </c>
      <c r="C115" s="356"/>
      <c r="D115" s="356"/>
      <c r="E115" s="169"/>
    </row>
    <row r="116" spans="1:5" ht="12" customHeight="1">
      <c r="A116" s="154" t="s">
        <v>161</v>
      </c>
      <c r="B116" s="149" t="s">
        <v>343</v>
      </c>
      <c r="C116" s="356"/>
      <c r="D116" s="356"/>
      <c r="E116" s="169"/>
    </row>
    <row r="117" spans="1:5" ht="12" customHeight="1">
      <c r="A117" s="154" t="s">
        <v>162</v>
      </c>
      <c r="B117" s="149" t="s">
        <v>344</v>
      </c>
      <c r="C117" s="358"/>
      <c r="D117" s="358"/>
      <c r="E117" s="170"/>
    </row>
    <row r="118" spans="1:5" ht="12" customHeight="1">
      <c r="A118" s="154" t="s">
        <v>249</v>
      </c>
      <c r="B118" s="149" t="s">
        <v>345</v>
      </c>
      <c r="C118" s="356"/>
      <c r="D118" s="356"/>
      <c r="E118" s="169"/>
    </row>
    <row r="119" spans="1:5" ht="12" customHeight="1">
      <c r="A119" s="154" t="s">
        <v>268</v>
      </c>
      <c r="B119" s="149" t="s">
        <v>349</v>
      </c>
      <c r="C119" s="356"/>
      <c r="D119" s="356"/>
      <c r="E119" s="169"/>
    </row>
    <row r="120" spans="1:5" ht="12" customHeight="1">
      <c r="A120" s="154" t="s">
        <v>269</v>
      </c>
      <c r="B120" s="149" t="s">
        <v>347</v>
      </c>
      <c r="C120" s="356"/>
      <c r="D120" s="356"/>
      <c r="E120" s="169"/>
    </row>
    <row r="121" spans="1:9" ht="15" customHeight="1" thickBot="1">
      <c r="A121" s="163" t="s">
        <v>270</v>
      </c>
      <c r="B121" s="164" t="s">
        <v>423</v>
      </c>
      <c r="C121" s="358"/>
      <c r="D121" s="358"/>
      <c r="E121" s="170"/>
      <c r="F121" s="36"/>
      <c r="G121" s="72"/>
      <c r="H121" s="72"/>
      <c r="I121" s="72"/>
    </row>
    <row r="122" spans="1:5" s="1" customFormat="1" ht="12.75" customHeight="1" thickBot="1">
      <c r="A122" s="153" t="s">
        <v>92</v>
      </c>
      <c r="B122" s="282" t="s">
        <v>350</v>
      </c>
      <c r="C122" s="381">
        <f>+C103+C104</f>
        <v>170</v>
      </c>
      <c r="D122" s="381">
        <f>+D103+D104</f>
        <v>170</v>
      </c>
      <c r="E122" s="184">
        <f>+E103+E104</f>
        <v>133</v>
      </c>
    </row>
    <row r="123" spans="1:5" ht="15.75" customHeight="1" thickBot="1">
      <c r="A123" s="153" t="s">
        <v>93</v>
      </c>
      <c r="B123" s="282" t="s">
        <v>351</v>
      </c>
      <c r="C123" s="382"/>
      <c r="D123" s="382"/>
      <c r="E123" s="185"/>
    </row>
    <row r="124" spans="1:5" ht="16.5" thickBot="1">
      <c r="A124" s="165" t="s">
        <v>94</v>
      </c>
      <c r="B124" s="283" t="s">
        <v>352</v>
      </c>
      <c r="C124" s="374">
        <f>+C122+C123</f>
        <v>170</v>
      </c>
      <c r="D124" s="374">
        <f>+D122+D123</f>
        <v>170</v>
      </c>
      <c r="E124" s="178">
        <f>+E122+E123</f>
        <v>133</v>
      </c>
    </row>
    <row r="125" spans="1:5" ht="15" customHeight="1">
      <c r="A125" s="287"/>
      <c r="B125" s="287"/>
      <c r="C125" s="288"/>
      <c r="D125" s="288"/>
      <c r="E125" s="288"/>
    </row>
    <row r="126" spans="1:5" ht="13.5" customHeight="1">
      <c r="A126" s="301" t="s">
        <v>212</v>
      </c>
      <c r="B126" s="301"/>
      <c r="C126" s="301"/>
      <c r="D126" s="301"/>
      <c r="E126" s="301"/>
    </row>
    <row r="127" spans="1:5" ht="14.25" customHeight="1" thickBot="1">
      <c r="A127" s="299" t="s">
        <v>207</v>
      </c>
      <c r="B127" s="299"/>
      <c r="C127" s="187"/>
      <c r="D127" s="187"/>
      <c r="E127" s="187" t="s">
        <v>353</v>
      </c>
    </row>
    <row r="128" spans="1:5" ht="21.75" thickBot="1">
      <c r="A128" s="22">
        <v>1</v>
      </c>
      <c r="B128" s="29" t="s">
        <v>277</v>
      </c>
      <c r="C128" s="186">
        <f>+C52-C103</f>
        <v>0</v>
      </c>
      <c r="D128" s="186">
        <f>+D52-D103</f>
        <v>0</v>
      </c>
      <c r="E128" s="167">
        <f>+E52-E103</f>
        <v>0</v>
      </c>
    </row>
  </sheetData>
  <sheetProtection sheet="1" objects="1" scenarios="1"/>
  <mergeCells count="8">
    <mergeCell ref="A1:E1"/>
    <mergeCell ref="A3:A4"/>
    <mergeCell ref="B3:B4"/>
    <mergeCell ref="C3:E3"/>
    <mergeCell ref="A70:E70"/>
    <mergeCell ref="A72:A73"/>
    <mergeCell ref="B72:B73"/>
    <mergeCell ref="C72:E7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Oszlár Önkormányzat
2013. ÉVI ZÁRSZÁMADÁS
ÖNKÉNT VÁLLALT FELADATAINAK MÉRLEGE&amp;10
&amp;R&amp;"Times New Roman CE,Félkövér dőlt"&amp;11 1.3. melléklet a 3/2014. (V.05.) önkormányzati rendelethez</oddHeader>
  </headerFooter>
  <rowBreaks count="1" manualBreakCount="1">
    <brk id="6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8"/>
  <sheetViews>
    <sheetView zoomScale="120" zoomScaleNormal="120" zoomScaleSheetLayoutView="100" workbookViewId="0" topLeftCell="A1">
      <selection activeCell="E80" sqref="E80"/>
    </sheetView>
  </sheetViews>
  <sheetFormatPr defaultColWidth="9.00390625" defaultRowHeight="12.75"/>
  <cols>
    <col min="1" max="1" width="9.50390625" style="289" customWidth="1"/>
    <col min="2" max="2" width="60.875" style="289" customWidth="1"/>
    <col min="3" max="5" width="15.875" style="290" customWidth="1"/>
    <col min="6" max="16384" width="9.375" style="34" customWidth="1"/>
  </cols>
  <sheetData>
    <row r="1" spans="1:5" ht="15.75" customHeight="1">
      <c r="A1" s="459" t="s">
        <v>83</v>
      </c>
      <c r="B1" s="459"/>
      <c r="C1" s="459"/>
      <c r="D1" s="459"/>
      <c r="E1" s="459"/>
    </row>
    <row r="2" spans="1:5" ht="15.75" customHeight="1" thickBot="1">
      <c r="A2" s="299" t="s">
        <v>205</v>
      </c>
      <c r="B2" s="299"/>
      <c r="C2" s="187"/>
      <c r="D2" s="187"/>
      <c r="E2" s="187" t="s">
        <v>353</v>
      </c>
    </row>
    <row r="3" spans="1:5" ht="37.5" customHeight="1">
      <c r="A3" s="460" t="s">
        <v>141</v>
      </c>
      <c r="B3" s="462" t="s">
        <v>85</v>
      </c>
      <c r="C3" s="464" t="s">
        <v>31</v>
      </c>
      <c r="D3" s="464"/>
      <c r="E3" s="465"/>
    </row>
    <row r="4" spans="1:5" s="35" customFormat="1" ht="12" customHeight="1" thickBot="1">
      <c r="A4" s="461"/>
      <c r="B4" s="463"/>
      <c r="C4" s="302" t="s">
        <v>429</v>
      </c>
      <c r="D4" s="302" t="s">
        <v>436</v>
      </c>
      <c r="E4" s="303" t="s">
        <v>437</v>
      </c>
    </row>
    <row r="5" spans="1:5" s="1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3">
        <v>5</v>
      </c>
    </row>
    <row r="6" spans="1:5" s="1" customFormat="1" ht="12" customHeight="1" thickBot="1">
      <c r="A6" s="24" t="s">
        <v>86</v>
      </c>
      <c r="B6" s="23" t="s">
        <v>217</v>
      </c>
      <c r="C6" s="354">
        <f>+C7+C12+C21</f>
        <v>0</v>
      </c>
      <c r="D6" s="354">
        <f>+D7+D12+D21</f>
        <v>0</v>
      </c>
      <c r="E6" s="166">
        <f>+E7+E12+E21</f>
        <v>0</v>
      </c>
    </row>
    <row r="7" spans="1:5" s="1" customFormat="1" ht="12" customHeight="1" thickBot="1">
      <c r="A7" s="22" t="s">
        <v>87</v>
      </c>
      <c r="B7" s="148" t="s">
        <v>415</v>
      </c>
      <c r="C7" s="355">
        <f>+C8+C9+C10+C11</f>
        <v>0</v>
      </c>
      <c r="D7" s="355">
        <f>+D8+D9+D10+D11</f>
        <v>0</v>
      </c>
      <c r="E7" s="167">
        <f>+E8+E9+E10+E11</f>
        <v>0</v>
      </c>
    </row>
    <row r="8" spans="1:5" s="1" customFormat="1" ht="12" customHeight="1">
      <c r="A8" s="15" t="s">
        <v>169</v>
      </c>
      <c r="B8" s="276" t="s">
        <v>126</v>
      </c>
      <c r="C8" s="356"/>
      <c r="D8" s="356"/>
      <c r="E8" s="169"/>
    </row>
    <row r="9" spans="1:5" s="1" customFormat="1" ht="12" customHeight="1">
      <c r="A9" s="15" t="s">
        <v>170</v>
      </c>
      <c r="B9" s="162" t="s">
        <v>142</v>
      </c>
      <c r="C9" s="356"/>
      <c r="D9" s="356"/>
      <c r="E9" s="169"/>
    </row>
    <row r="10" spans="1:5" s="1" customFormat="1" ht="12" customHeight="1">
      <c r="A10" s="15" t="s">
        <v>171</v>
      </c>
      <c r="B10" s="162" t="s">
        <v>218</v>
      </c>
      <c r="C10" s="356"/>
      <c r="D10" s="356"/>
      <c r="E10" s="169"/>
    </row>
    <row r="11" spans="1:5" s="1" customFormat="1" ht="12" customHeight="1" thickBot="1">
      <c r="A11" s="15" t="s">
        <v>172</v>
      </c>
      <c r="B11" s="277" t="s">
        <v>219</v>
      </c>
      <c r="C11" s="356"/>
      <c r="D11" s="356"/>
      <c r="E11" s="169"/>
    </row>
    <row r="12" spans="1:5" s="1" customFormat="1" ht="12" customHeight="1" thickBot="1">
      <c r="A12" s="22" t="s">
        <v>88</v>
      </c>
      <c r="B12" s="23" t="s">
        <v>220</v>
      </c>
      <c r="C12" s="355">
        <f>+C13+C14+C15+C16+C17+C18+C19+C20</f>
        <v>0</v>
      </c>
      <c r="D12" s="355">
        <f>+D13+D14+D15+D16+D17+D18+D19+D20</f>
        <v>0</v>
      </c>
      <c r="E12" s="167">
        <f>+E13+E14+E15+E16+E17+E18+E19+E20</f>
        <v>0</v>
      </c>
    </row>
    <row r="13" spans="1:5" s="1" customFormat="1" ht="12" customHeight="1">
      <c r="A13" s="19" t="s">
        <v>143</v>
      </c>
      <c r="B13" s="11" t="s">
        <v>225</v>
      </c>
      <c r="C13" s="357"/>
      <c r="D13" s="357"/>
      <c r="E13" s="168"/>
    </row>
    <row r="14" spans="1:5" s="1" customFormat="1" ht="12" customHeight="1">
      <c r="A14" s="15" t="s">
        <v>144</v>
      </c>
      <c r="B14" s="8" t="s">
        <v>226</v>
      </c>
      <c r="C14" s="356"/>
      <c r="D14" s="356"/>
      <c r="E14" s="169"/>
    </row>
    <row r="15" spans="1:5" s="1" customFormat="1" ht="12" customHeight="1">
      <c r="A15" s="15" t="s">
        <v>145</v>
      </c>
      <c r="B15" s="8" t="s">
        <v>227</v>
      </c>
      <c r="C15" s="356"/>
      <c r="D15" s="356"/>
      <c r="E15" s="169"/>
    </row>
    <row r="16" spans="1:5" s="1" customFormat="1" ht="12" customHeight="1">
      <c r="A16" s="15" t="s">
        <v>146</v>
      </c>
      <c r="B16" s="8" t="s">
        <v>228</v>
      </c>
      <c r="C16" s="356"/>
      <c r="D16" s="356"/>
      <c r="E16" s="169"/>
    </row>
    <row r="17" spans="1:5" s="1" customFormat="1" ht="12" customHeight="1">
      <c r="A17" s="14" t="s">
        <v>221</v>
      </c>
      <c r="B17" s="7" t="s">
        <v>229</v>
      </c>
      <c r="C17" s="358"/>
      <c r="D17" s="358"/>
      <c r="E17" s="170"/>
    </row>
    <row r="18" spans="1:5" s="1" customFormat="1" ht="12" customHeight="1">
      <c r="A18" s="15" t="s">
        <v>222</v>
      </c>
      <c r="B18" s="8" t="s">
        <v>299</v>
      </c>
      <c r="C18" s="356"/>
      <c r="D18" s="356"/>
      <c r="E18" s="169"/>
    </row>
    <row r="19" spans="1:5" s="1" customFormat="1" ht="12" customHeight="1">
      <c r="A19" s="15" t="s">
        <v>223</v>
      </c>
      <c r="B19" s="8" t="s">
        <v>231</v>
      </c>
      <c r="C19" s="356"/>
      <c r="D19" s="356"/>
      <c r="E19" s="169"/>
    </row>
    <row r="20" spans="1:5" s="1" customFormat="1" ht="12" customHeight="1" thickBot="1">
      <c r="A20" s="16" t="s">
        <v>224</v>
      </c>
      <c r="B20" s="9" t="s">
        <v>232</v>
      </c>
      <c r="C20" s="359"/>
      <c r="D20" s="359"/>
      <c r="E20" s="171"/>
    </row>
    <row r="21" spans="1:5" s="1" customFormat="1" ht="12" customHeight="1" thickBot="1">
      <c r="A21" s="22" t="s">
        <v>233</v>
      </c>
      <c r="B21" s="23" t="s">
        <v>300</v>
      </c>
      <c r="C21" s="360"/>
      <c r="D21" s="360"/>
      <c r="E21" s="172"/>
    </row>
    <row r="22" spans="1:5" s="1" customFormat="1" ht="12" customHeight="1" thickBot="1">
      <c r="A22" s="22" t="s">
        <v>90</v>
      </c>
      <c r="B22" s="23" t="s">
        <v>235</v>
      </c>
      <c r="C22" s="355">
        <f>+C23+C24+C25+C26+C27+C28+C29+C30</f>
        <v>0</v>
      </c>
      <c r="D22" s="355">
        <f>+D23+D24+D25+D26+D27+D28+D29+D30</f>
        <v>0</v>
      </c>
      <c r="E22" s="167">
        <f>+E23+E24+E25+E26+E27+E28+E29+E30</f>
        <v>0</v>
      </c>
    </row>
    <row r="23" spans="1:5" s="1" customFormat="1" ht="12" customHeight="1">
      <c r="A23" s="17" t="s">
        <v>147</v>
      </c>
      <c r="B23" s="10" t="s">
        <v>241</v>
      </c>
      <c r="C23" s="361"/>
      <c r="D23" s="361"/>
      <c r="E23" s="173"/>
    </row>
    <row r="24" spans="1:5" s="1" customFormat="1" ht="12" customHeight="1">
      <c r="A24" s="15" t="s">
        <v>148</v>
      </c>
      <c r="B24" s="8" t="s">
        <v>242</v>
      </c>
      <c r="C24" s="356"/>
      <c r="D24" s="356"/>
      <c r="E24" s="169"/>
    </row>
    <row r="25" spans="1:5" s="1" customFormat="1" ht="12" customHeight="1">
      <c r="A25" s="15" t="s">
        <v>149</v>
      </c>
      <c r="B25" s="8" t="s">
        <v>243</v>
      </c>
      <c r="C25" s="356"/>
      <c r="D25" s="356"/>
      <c r="E25" s="169"/>
    </row>
    <row r="26" spans="1:5" s="1" customFormat="1" ht="12" customHeight="1">
      <c r="A26" s="18" t="s">
        <v>236</v>
      </c>
      <c r="B26" s="8" t="s">
        <v>152</v>
      </c>
      <c r="C26" s="362"/>
      <c r="D26" s="362"/>
      <c r="E26" s="174"/>
    </row>
    <row r="27" spans="1:5" s="1" customFormat="1" ht="12" customHeight="1">
      <c r="A27" s="18" t="s">
        <v>237</v>
      </c>
      <c r="B27" s="8" t="s">
        <v>244</v>
      </c>
      <c r="C27" s="362"/>
      <c r="D27" s="362"/>
      <c r="E27" s="174"/>
    </row>
    <row r="28" spans="1:5" s="1" customFormat="1" ht="12" customHeight="1">
      <c r="A28" s="15" t="s">
        <v>238</v>
      </c>
      <c r="B28" s="8" t="s">
        <v>245</v>
      </c>
      <c r="C28" s="356"/>
      <c r="D28" s="356"/>
      <c r="E28" s="169"/>
    </row>
    <row r="29" spans="1:5" s="1" customFormat="1" ht="12" customHeight="1">
      <c r="A29" s="15" t="s">
        <v>239</v>
      </c>
      <c r="B29" s="8" t="s">
        <v>301</v>
      </c>
      <c r="C29" s="363"/>
      <c r="D29" s="363"/>
      <c r="E29" s="175"/>
    </row>
    <row r="30" spans="1:5" s="1" customFormat="1" ht="12" customHeight="1" thickBot="1">
      <c r="A30" s="15" t="s">
        <v>240</v>
      </c>
      <c r="B30" s="13" t="s">
        <v>247</v>
      </c>
      <c r="C30" s="363"/>
      <c r="D30" s="363"/>
      <c r="E30" s="175"/>
    </row>
    <row r="31" spans="1:5" s="1" customFormat="1" ht="12" customHeight="1" thickBot="1">
      <c r="A31" s="141" t="s">
        <v>91</v>
      </c>
      <c r="B31" s="23" t="s">
        <v>416</v>
      </c>
      <c r="C31" s="355">
        <f>+C32+C38</f>
        <v>0</v>
      </c>
      <c r="D31" s="355">
        <f>+D32+D38</f>
        <v>0</v>
      </c>
      <c r="E31" s="167">
        <f>+E32+E38</f>
        <v>0</v>
      </c>
    </row>
    <row r="32" spans="1:5" s="1" customFormat="1" ht="12" customHeight="1">
      <c r="A32" s="142" t="s">
        <v>150</v>
      </c>
      <c r="B32" s="278" t="s">
        <v>417</v>
      </c>
      <c r="C32" s="364">
        <f>+C33+C34+C35+C36+C37</f>
        <v>0</v>
      </c>
      <c r="D32" s="364">
        <f>+D33+D34+D35+D36+D37</f>
        <v>0</v>
      </c>
      <c r="E32" s="179">
        <f>+E33+E34+E35+E36+E37</f>
        <v>0</v>
      </c>
    </row>
    <row r="33" spans="1:5" s="1" customFormat="1" ht="12" customHeight="1">
      <c r="A33" s="143" t="s">
        <v>153</v>
      </c>
      <c r="B33" s="149" t="s">
        <v>302</v>
      </c>
      <c r="C33" s="363"/>
      <c r="D33" s="363"/>
      <c r="E33" s="175"/>
    </row>
    <row r="34" spans="1:5" s="1" customFormat="1" ht="12" customHeight="1">
      <c r="A34" s="143" t="s">
        <v>154</v>
      </c>
      <c r="B34" s="149" t="s">
        <v>303</v>
      </c>
      <c r="C34" s="363"/>
      <c r="D34" s="363"/>
      <c r="E34" s="175"/>
    </row>
    <row r="35" spans="1:5" s="1" customFormat="1" ht="12" customHeight="1">
      <c r="A35" s="143" t="s">
        <v>155</v>
      </c>
      <c r="B35" s="149" t="s">
        <v>304</v>
      </c>
      <c r="C35" s="363"/>
      <c r="D35" s="363"/>
      <c r="E35" s="175"/>
    </row>
    <row r="36" spans="1:5" s="1" customFormat="1" ht="12" customHeight="1">
      <c r="A36" s="143" t="s">
        <v>156</v>
      </c>
      <c r="B36" s="149" t="s">
        <v>305</v>
      </c>
      <c r="C36" s="363"/>
      <c r="D36" s="363"/>
      <c r="E36" s="175"/>
    </row>
    <row r="37" spans="1:5" s="1" customFormat="1" ht="12" customHeight="1">
      <c r="A37" s="143" t="s">
        <v>248</v>
      </c>
      <c r="B37" s="149" t="s">
        <v>418</v>
      </c>
      <c r="C37" s="363"/>
      <c r="D37" s="363"/>
      <c r="E37" s="175"/>
    </row>
    <row r="38" spans="1:5" s="1" customFormat="1" ht="12" customHeight="1">
      <c r="A38" s="143" t="s">
        <v>151</v>
      </c>
      <c r="B38" s="150" t="s">
        <v>419</v>
      </c>
      <c r="C38" s="365">
        <f>+C39+C40+C41+C42+C43</f>
        <v>0</v>
      </c>
      <c r="D38" s="365">
        <f>+D39+D40+D41+D42+D43</f>
        <v>0</v>
      </c>
      <c r="E38" s="180">
        <f>+E39+E40+E41+E42+E43</f>
        <v>0</v>
      </c>
    </row>
    <row r="39" spans="1:5" s="1" customFormat="1" ht="12" customHeight="1">
      <c r="A39" s="143" t="s">
        <v>159</v>
      </c>
      <c r="B39" s="149" t="s">
        <v>302</v>
      </c>
      <c r="C39" s="363"/>
      <c r="D39" s="363"/>
      <c r="E39" s="175"/>
    </row>
    <row r="40" spans="1:5" s="1" customFormat="1" ht="12" customHeight="1">
      <c r="A40" s="143" t="s">
        <v>160</v>
      </c>
      <c r="B40" s="149" t="s">
        <v>303</v>
      </c>
      <c r="C40" s="363"/>
      <c r="D40" s="363"/>
      <c r="E40" s="175"/>
    </row>
    <row r="41" spans="1:5" s="1" customFormat="1" ht="12" customHeight="1">
      <c r="A41" s="143" t="s">
        <v>161</v>
      </c>
      <c r="B41" s="149" t="s">
        <v>304</v>
      </c>
      <c r="C41" s="363"/>
      <c r="D41" s="363"/>
      <c r="E41" s="175"/>
    </row>
    <row r="42" spans="1:5" s="1" customFormat="1" ht="12" customHeight="1">
      <c r="A42" s="143" t="s">
        <v>162</v>
      </c>
      <c r="B42" s="151" t="s">
        <v>305</v>
      </c>
      <c r="C42" s="363"/>
      <c r="D42" s="363"/>
      <c r="E42" s="175"/>
    </row>
    <row r="43" spans="1:5" s="1" customFormat="1" ht="12" customHeight="1" thickBot="1">
      <c r="A43" s="144" t="s">
        <v>249</v>
      </c>
      <c r="B43" s="152" t="s">
        <v>420</v>
      </c>
      <c r="C43" s="366"/>
      <c r="D43" s="366"/>
      <c r="E43" s="367"/>
    </row>
    <row r="44" spans="1:5" s="1" customFormat="1" ht="12" customHeight="1" thickBot="1">
      <c r="A44" s="22" t="s">
        <v>250</v>
      </c>
      <c r="B44" s="279" t="s">
        <v>306</v>
      </c>
      <c r="C44" s="355">
        <f>+C45+C46</f>
        <v>0</v>
      </c>
      <c r="D44" s="355">
        <f>+D45+D46</f>
        <v>0</v>
      </c>
      <c r="E44" s="167">
        <f>+E45+E46</f>
        <v>0</v>
      </c>
    </row>
    <row r="45" spans="1:5" s="1" customFormat="1" ht="12" customHeight="1">
      <c r="A45" s="17" t="s">
        <v>157</v>
      </c>
      <c r="B45" s="162" t="s">
        <v>307</v>
      </c>
      <c r="C45" s="361"/>
      <c r="D45" s="361"/>
      <c r="E45" s="173"/>
    </row>
    <row r="46" spans="1:5" s="1" customFormat="1" ht="12" customHeight="1" thickBot="1">
      <c r="A46" s="14" t="s">
        <v>158</v>
      </c>
      <c r="B46" s="157" t="s">
        <v>311</v>
      </c>
      <c r="C46" s="358"/>
      <c r="D46" s="358"/>
      <c r="E46" s="170"/>
    </row>
    <row r="47" spans="1:5" s="1" customFormat="1" ht="12" customHeight="1" thickBot="1">
      <c r="A47" s="22" t="s">
        <v>93</v>
      </c>
      <c r="B47" s="279" t="s">
        <v>310</v>
      </c>
      <c r="C47" s="355">
        <f>+C48+C49+C50</f>
        <v>0</v>
      </c>
      <c r="D47" s="355">
        <f>+D48+D49+D50</f>
        <v>0</v>
      </c>
      <c r="E47" s="167">
        <f>+E48+E49+E50</f>
        <v>0</v>
      </c>
    </row>
    <row r="48" spans="1:5" s="1" customFormat="1" ht="12" customHeight="1">
      <c r="A48" s="17" t="s">
        <v>253</v>
      </c>
      <c r="B48" s="162" t="s">
        <v>251</v>
      </c>
      <c r="C48" s="368"/>
      <c r="D48" s="368"/>
      <c r="E48" s="369"/>
    </row>
    <row r="49" spans="1:5" s="1" customFormat="1" ht="12" customHeight="1">
      <c r="A49" s="15" t="s">
        <v>254</v>
      </c>
      <c r="B49" s="149" t="s">
        <v>252</v>
      </c>
      <c r="C49" s="363"/>
      <c r="D49" s="363"/>
      <c r="E49" s="175"/>
    </row>
    <row r="50" spans="1:5" s="1" customFormat="1" ht="17.25" customHeight="1" thickBot="1">
      <c r="A50" s="14" t="s">
        <v>354</v>
      </c>
      <c r="B50" s="157" t="s">
        <v>308</v>
      </c>
      <c r="C50" s="370"/>
      <c r="D50" s="370"/>
      <c r="E50" s="371"/>
    </row>
    <row r="51" spans="1:5" s="1" customFormat="1" ht="12" customHeight="1" thickBot="1">
      <c r="A51" s="22" t="s">
        <v>255</v>
      </c>
      <c r="B51" s="280" t="s">
        <v>309</v>
      </c>
      <c r="C51" s="372"/>
      <c r="D51" s="372"/>
      <c r="E51" s="176"/>
    </row>
    <row r="52" spans="1:5" s="1" customFormat="1" ht="12" customHeight="1" thickBot="1">
      <c r="A52" s="22" t="s">
        <v>95</v>
      </c>
      <c r="B52" s="26" t="s">
        <v>256</v>
      </c>
      <c r="C52" s="373">
        <f>+C7+C12+C21+C22+C31+C44+C47+C51</f>
        <v>0</v>
      </c>
      <c r="D52" s="373">
        <f>+D7+D12+D21+D22+D31+D44+D47+D51</f>
        <v>0</v>
      </c>
      <c r="E52" s="177">
        <f>+E7+E12+E21+E22+E31+E44+E47+E51</f>
        <v>0</v>
      </c>
    </row>
    <row r="53" spans="1:5" s="1" customFormat="1" ht="12" customHeight="1" thickBot="1">
      <c r="A53" s="153" t="s">
        <v>96</v>
      </c>
      <c r="B53" s="148" t="s">
        <v>312</v>
      </c>
      <c r="C53" s="374">
        <f>+C54+C60</f>
        <v>0</v>
      </c>
      <c r="D53" s="374">
        <f>+D54+D60</f>
        <v>0</v>
      </c>
      <c r="E53" s="178">
        <f>+E54+E60</f>
        <v>0</v>
      </c>
    </row>
    <row r="54" spans="1:5" s="1" customFormat="1" ht="12" customHeight="1">
      <c r="A54" s="281" t="s">
        <v>201</v>
      </c>
      <c r="B54" s="278" t="s">
        <v>383</v>
      </c>
      <c r="C54" s="356">
        <f>+C55+C56+C57+C58+C59</f>
        <v>0</v>
      </c>
      <c r="D54" s="356">
        <f>+D55+D56+D57+D58+D59</f>
        <v>0</v>
      </c>
      <c r="E54" s="169">
        <f>+E55+E56+E57+E58+E59</f>
        <v>0</v>
      </c>
    </row>
    <row r="55" spans="1:5" s="1" customFormat="1" ht="12" customHeight="1">
      <c r="A55" s="154" t="s">
        <v>324</v>
      </c>
      <c r="B55" s="149" t="s">
        <v>313</v>
      </c>
      <c r="C55" s="356"/>
      <c r="D55" s="356"/>
      <c r="E55" s="169"/>
    </row>
    <row r="56" spans="1:5" s="1" customFormat="1" ht="12" customHeight="1">
      <c r="A56" s="154" t="s">
        <v>325</v>
      </c>
      <c r="B56" s="149" t="s">
        <v>314</v>
      </c>
      <c r="C56" s="356"/>
      <c r="D56" s="356"/>
      <c r="E56" s="169"/>
    </row>
    <row r="57" spans="1:5" s="1" customFormat="1" ht="12" customHeight="1">
      <c r="A57" s="154" t="s">
        <v>326</v>
      </c>
      <c r="B57" s="149" t="s">
        <v>315</v>
      </c>
      <c r="C57" s="356"/>
      <c r="D57" s="356"/>
      <c r="E57" s="169"/>
    </row>
    <row r="58" spans="1:5" s="1" customFormat="1" ht="12" customHeight="1">
      <c r="A58" s="154" t="s">
        <v>327</v>
      </c>
      <c r="B58" s="149" t="s">
        <v>316</v>
      </c>
      <c r="C58" s="356"/>
      <c r="D58" s="356"/>
      <c r="E58" s="169"/>
    </row>
    <row r="59" spans="1:5" s="1" customFormat="1" ht="12" customHeight="1">
      <c r="A59" s="154" t="s">
        <v>328</v>
      </c>
      <c r="B59" s="149" t="s">
        <v>317</v>
      </c>
      <c r="C59" s="356"/>
      <c r="D59" s="356"/>
      <c r="E59" s="169"/>
    </row>
    <row r="60" spans="1:5" s="1" customFormat="1" ht="12" customHeight="1">
      <c r="A60" s="155" t="s">
        <v>202</v>
      </c>
      <c r="B60" s="150" t="s">
        <v>382</v>
      </c>
      <c r="C60" s="356">
        <f>+C61+C62+C63+C64+C65</f>
        <v>0</v>
      </c>
      <c r="D60" s="356">
        <f>+D61+D62+D63+D64+D65</f>
        <v>0</v>
      </c>
      <c r="E60" s="169">
        <f>+E61+E62+E63+E64+E65</f>
        <v>0</v>
      </c>
    </row>
    <row r="61" spans="1:5" s="1" customFormat="1" ht="12" customHeight="1">
      <c r="A61" s="154" t="s">
        <v>329</v>
      </c>
      <c r="B61" s="149" t="s">
        <v>318</v>
      </c>
      <c r="C61" s="356"/>
      <c r="D61" s="356"/>
      <c r="E61" s="169"/>
    </row>
    <row r="62" spans="1:5" s="1" customFormat="1" ht="12" customHeight="1">
      <c r="A62" s="154" t="s">
        <v>330</v>
      </c>
      <c r="B62" s="149" t="s">
        <v>319</v>
      </c>
      <c r="C62" s="356"/>
      <c r="D62" s="356"/>
      <c r="E62" s="169"/>
    </row>
    <row r="63" spans="1:5" s="1" customFormat="1" ht="12" customHeight="1">
      <c r="A63" s="154" t="s">
        <v>331</v>
      </c>
      <c r="B63" s="149" t="s">
        <v>320</v>
      </c>
      <c r="C63" s="356"/>
      <c r="D63" s="356"/>
      <c r="E63" s="169"/>
    </row>
    <row r="64" spans="1:5" s="1" customFormat="1" ht="12" customHeight="1">
      <c r="A64" s="154" t="s">
        <v>332</v>
      </c>
      <c r="B64" s="149" t="s">
        <v>321</v>
      </c>
      <c r="C64" s="356"/>
      <c r="D64" s="356"/>
      <c r="E64" s="169"/>
    </row>
    <row r="65" spans="1:5" s="1" customFormat="1" ht="12" customHeight="1" thickBot="1">
      <c r="A65" s="156" t="s">
        <v>333</v>
      </c>
      <c r="B65" s="157" t="s">
        <v>322</v>
      </c>
      <c r="C65" s="356"/>
      <c r="D65" s="356"/>
      <c r="E65" s="169"/>
    </row>
    <row r="66" spans="1:5" s="1" customFormat="1" ht="22.5" customHeight="1" thickBot="1">
      <c r="A66" s="158" t="s">
        <v>97</v>
      </c>
      <c r="B66" s="282" t="s">
        <v>380</v>
      </c>
      <c r="C66" s="374">
        <f>+C52+C53</f>
        <v>0</v>
      </c>
      <c r="D66" s="374">
        <f>+D52+D53</f>
        <v>0</v>
      </c>
      <c r="E66" s="178">
        <f>+E52+E53</f>
        <v>0</v>
      </c>
    </row>
    <row r="67" spans="1:5" s="1" customFormat="1" ht="12" customHeight="1" thickBot="1">
      <c r="A67" s="159" t="s">
        <v>98</v>
      </c>
      <c r="B67" s="283" t="s">
        <v>323</v>
      </c>
      <c r="C67" s="376"/>
      <c r="D67" s="376"/>
      <c r="E67" s="188"/>
    </row>
    <row r="68" spans="1:5" s="1" customFormat="1" ht="12.75" customHeight="1" thickBot="1">
      <c r="A68" s="158" t="s">
        <v>99</v>
      </c>
      <c r="B68" s="282" t="s">
        <v>381</v>
      </c>
      <c r="C68" s="377">
        <f>+C66+C67</f>
        <v>0</v>
      </c>
      <c r="D68" s="377">
        <f>+D66+D67</f>
        <v>0</v>
      </c>
      <c r="E68" s="189">
        <f>+E66+E67</f>
        <v>0</v>
      </c>
    </row>
    <row r="69" spans="1:5" ht="16.5" customHeight="1">
      <c r="A69" s="5"/>
      <c r="B69" s="6"/>
      <c r="C69" s="182"/>
      <c r="D69" s="182"/>
      <c r="E69" s="182"/>
    </row>
    <row r="70" spans="1:5" s="190" customFormat="1" ht="16.5" customHeight="1">
      <c r="A70" s="459" t="s">
        <v>115</v>
      </c>
      <c r="B70" s="459"/>
      <c r="C70" s="459"/>
      <c r="D70" s="459"/>
      <c r="E70" s="459"/>
    </row>
    <row r="71" spans="1:5" ht="37.5" customHeight="1" thickBot="1">
      <c r="A71" s="300" t="s">
        <v>206</v>
      </c>
      <c r="B71" s="300"/>
      <c r="C71" s="74"/>
      <c r="D71" s="74"/>
      <c r="E71" s="74" t="s">
        <v>353</v>
      </c>
    </row>
    <row r="72" spans="1:5" s="35" customFormat="1" ht="12" customHeight="1">
      <c r="A72" s="460" t="s">
        <v>141</v>
      </c>
      <c r="B72" s="462" t="s">
        <v>428</v>
      </c>
      <c r="C72" s="464" t="s">
        <v>31</v>
      </c>
      <c r="D72" s="464"/>
      <c r="E72" s="465"/>
    </row>
    <row r="73" spans="1:5" ht="12" customHeight="1" thickBot="1">
      <c r="A73" s="461"/>
      <c r="B73" s="463"/>
      <c r="C73" s="302" t="s">
        <v>429</v>
      </c>
      <c r="D73" s="302" t="s">
        <v>436</v>
      </c>
      <c r="E73" s="303" t="s">
        <v>437</v>
      </c>
    </row>
    <row r="74" spans="1:5" ht="12" customHeight="1" thickBot="1">
      <c r="A74" s="31">
        <v>1</v>
      </c>
      <c r="B74" s="32">
        <v>2</v>
      </c>
      <c r="C74" s="32">
        <v>3</v>
      </c>
      <c r="D74" s="32">
        <v>4</v>
      </c>
      <c r="E74" s="33">
        <v>5</v>
      </c>
    </row>
    <row r="75" spans="1:5" ht="12" customHeight="1" thickBot="1">
      <c r="A75" s="24" t="s">
        <v>86</v>
      </c>
      <c r="B75" s="30" t="s">
        <v>257</v>
      </c>
      <c r="C75" s="354">
        <f>+C76+C77+C78+C79+C80</f>
        <v>0</v>
      </c>
      <c r="D75" s="354">
        <f>+D76+D77+D78+D79+D80</f>
        <v>0</v>
      </c>
      <c r="E75" s="166">
        <f>+E76+E77+E78+E79+E80</f>
        <v>0</v>
      </c>
    </row>
    <row r="76" spans="1:5" ht="12" customHeight="1">
      <c r="A76" s="19" t="s">
        <v>163</v>
      </c>
      <c r="B76" s="11" t="s">
        <v>116</v>
      </c>
      <c r="C76" s="357"/>
      <c r="D76" s="357"/>
      <c r="E76" s="168"/>
    </row>
    <row r="77" spans="1:5" ht="12" customHeight="1">
      <c r="A77" s="15" t="s">
        <v>164</v>
      </c>
      <c r="B77" s="8" t="s">
        <v>258</v>
      </c>
      <c r="C77" s="356"/>
      <c r="D77" s="356"/>
      <c r="E77" s="169"/>
    </row>
    <row r="78" spans="1:5" ht="12" customHeight="1">
      <c r="A78" s="15" t="s">
        <v>165</v>
      </c>
      <c r="B78" s="8" t="s">
        <v>192</v>
      </c>
      <c r="C78" s="362"/>
      <c r="D78" s="362"/>
      <c r="E78" s="174"/>
    </row>
    <row r="79" spans="1:5" ht="12" customHeight="1">
      <c r="A79" s="15" t="s">
        <v>166</v>
      </c>
      <c r="B79" s="12" t="s">
        <v>259</v>
      </c>
      <c r="C79" s="362"/>
      <c r="D79" s="362"/>
      <c r="E79" s="174"/>
    </row>
    <row r="80" spans="1:5" ht="12" customHeight="1">
      <c r="A80" s="15" t="s">
        <v>175</v>
      </c>
      <c r="B80" s="21" t="s">
        <v>260</v>
      </c>
      <c r="C80" s="362"/>
      <c r="D80" s="362"/>
      <c r="E80" s="174"/>
    </row>
    <row r="81" spans="1:5" ht="12" customHeight="1">
      <c r="A81" s="15" t="s">
        <v>167</v>
      </c>
      <c r="B81" s="8" t="s">
        <v>278</v>
      </c>
      <c r="C81" s="362"/>
      <c r="D81" s="362"/>
      <c r="E81" s="174"/>
    </row>
    <row r="82" spans="1:5" ht="12" customHeight="1">
      <c r="A82" s="15" t="s">
        <v>168</v>
      </c>
      <c r="B82" s="77" t="s">
        <v>279</v>
      </c>
      <c r="C82" s="362"/>
      <c r="D82" s="362"/>
      <c r="E82" s="174"/>
    </row>
    <row r="83" spans="1:5" ht="12" customHeight="1">
      <c r="A83" s="15" t="s">
        <v>176</v>
      </c>
      <c r="B83" s="77" t="s">
        <v>334</v>
      </c>
      <c r="C83" s="362"/>
      <c r="D83" s="362"/>
      <c r="E83" s="174"/>
    </row>
    <row r="84" spans="1:5" ht="12" customHeight="1">
      <c r="A84" s="15" t="s">
        <v>177</v>
      </c>
      <c r="B84" s="78" t="s">
        <v>280</v>
      </c>
      <c r="C84" s="362"/>
      <c r="D84" s="362"/>
      <c r="E84" s="174"/>
    </row>
    <row r="85" spans="1:5" ht="12" customHeight="1">
      <c r="A85" s="14" t="s">
        <v>178</v>
      </c>
      <c r="B85" s="79" t="s">
        <v>281</v>
      </c>
      <c r="C85" s="362"/>
      <c r="D85" s="362"/>
      <c r="E85" s="174"/>
    </row>
    <row r="86" spans="1:5" ht="12" customHeight="1">
      <c r="A86" s="15" t="s">
        <v>179</v>
      </c>
      <c r="B86" s="79" t="s">
        <v>282</v>
      </c>
      <c r="C86" s="362"/>
      <c r="D86" s="362"/>
      <c r="E86" s="174"/>
    </row>
    <row r="87" spans="1:5" ht="12" customHeight="1" thickBot="1">
      <c r="A87" s="20" t="s">
        <v>181</v>
      </c>
      <c r="B87" s="80" t="s">
        <v>283</v>
      </c>
      <c r="C87" s="378"/>
      <c r="D87" s="378"/>
      <c r="E87" s="183"/>
    </row>
    <row r="88" spans="1:5" ht="12" customHeight="1" thickBot="1">
      <c r="A88" s="22" t="s">
        <v>87</v>
      </c>
      <c r="B88" s="29" t="s">
        <v>355</v>
      </c>
      <c r="C88" s="355">
        <f>+C89+C90+C91</f>
        <v>0</v>
      </c>
      <c r="D88" s="355">
        <f>+D89+D90+D91</f>
        <v>0</v>
      </c>
      <c r="E88" s="167">
        <f>+E89+E90+E91</f>
        <v>0</v>
      </c>
    </row>
    <row r="89" spans="1:5" ht="12" customHeight="1">
      <c r="A89" s="17" t="s">
        <v>169</v>
      </c>
      <c r="B89" s="8" t="s">
        <v>335</v>
      </c>
      <c r="C89" s="361"/>
      <c r="D89" s="361"/>
      <c r="E89" s="173"/>
    </row>
    <row r="90" spans="1:5" ht="12" customHeight="1">
      <c r="A90" s="17" t="s">
        <v>170</v>
      </c>
      <c r="B90" s="13" t="s">
        <v>262</v>
      </c>
      <c r="C90" s="356"/>
      <c r="D90" s="356"/>
      <c r="E90" s="169"/>
    </row>
    <row r="91" spans="1:5" ht="12" customHeight="1">
      <c r="A91" s="17" t="s">
        <v>171</v>
      </c>
      <c r="B91" s="149" t="s">
        <v>356</v>
      </c>
      <c r="C91" s="356"/>
      <c r="D91" s="356"/>
      <c r="E91" s="169"/>
    </row>
    <row r="92" spans="1:5" ht="22.5">
      <c r="A92" s="17" t="s">
        <v>172</v>
      </c>
      <c r="B92" s="149" t="s">
        <v>421</v>
      </c>
      <c r="C92" s="356"/>
      <c r="D92" s="356"/>
      <c r="E92" s="169"/>
    </row>
    <row r="93" spans="1:5" ht="12" customHeight="1">
      <c r="A93" s="17" t="s">
        <v>173</v>
      </c>
      <c r="B93" s="149" t="s">
        <v>357</v>
      </c>
      <c r="C93" s="356"/>
      <c r="D93" s="356"/>
      <c r="E93" s="169"/>
    </row>
    <row r="94" spans="1:5" ht="12" customHeight="1">
      <c r="A94" s="17" t="s">
        <v>180</v>
      </c>
      <c r="B94" s="149" t="s">
        <v>358</v>
      </c>
      <c r="C94" s="356"/>
      <c r="D94" s="356"/>
      <c r="E94" s="169"/>
    </row>
    <row r="95" spans="1:5" ht="12" customHeight="1">
      <c r="A95" s="17" t="s">
        <v>182</v>
      </c>
      <c r="B95" s="284" t="s">
        <v>338</v>
      </c>
      <c r="C95" s="356"/>
      <c r="D95" s="356"/>
      <c r="E95" s="169"/>
    </row>
    <row r="96" spans="1:5" ht="24" customHeight="1">
      <c r="A96" s="17" t="s">
        <v>263</v>
      </c>
      <c r="B96" s="284" t="s">
        <v>339</v>
      </c>
      <c r="C96" s="356"/>
      <c r="D96" s="356"/>
      <c r="E96" s="169"/>
    </row>
    <row r="97" spans="1:5" ht="21.75" customHeight="1">
      <c r="A97" s="17" t="s">
        <v>264</v>
      </c>
      <c r="B97" s="284" t="s">
        <v>337</v>
      </c>
      <c r="C97" s="356"/>
      <c r="D97" s="356"/>
      <c r="E97" s="169"/>
    </row>
    <row r="98" spans="1:5" ht="12" customHeight="1" thickBot="1">
      <c r="A98" s="14" t="s">
        <v>265</v>
      </c>
      <c r="B98" s="285" t="s">
        <v>441</v>
      </c>
      <c r="C98" s="362"/>
      <c r="D98" s="362"/>
      <c r="E98" s="174"/>
    </row>
    <row r="99" spans="1:5" ht="12" customHeight="1" thickBot="1">
      <c r="A99" s="22" t="s">
        <v>88</v>
      </c>
      <c r="B99" s="71" t="s">
        <v>359</v>
      </c>
      <c r="C99" s="355">
        <f>+C100+C101</f>
        <v>0</v>
      </c>
      <c r="D99" s="355">
        <f>+D100+D101</f>
        <v>0</v>
      </c>
      <c r="E99" s="167">
        <f>+E100+E101</f>
        <v>0</v>
      </c>
    </row>
    <row r="100" spans="1:5" s="147" customFormat="1" ht="12" customHeight="1">
      <c r="A100" s="17" t="s">
        <v>143</v>
      </c>
      <c r="B100" s="10" t="s">
        <v>130</v>
      </c>
      <c r="C100" s="361"/>
      <c r="D100" s="361"/>
      <c r="E100" s="173"/>
    </row>
    <row r="101" spans="1:5" ht="12" customHeight="1" thickBot="1">
      <c r="A101" s="18" t="s">
        <v>144</v>
      </c>
      <c r="B101" s="13" t="s">
        <v>131</v>
      </c>
      <c r="C101" s="362"/>
      <c r="D101" s="362"/>
      <c r="E101" s="174"/>
    </row>
    <row r="102" spans="1:5" ht="12" customHeight="1" thickBot="1">
      <c r="A102" s="153" t="s">
        <v>89</v>
      </c>
      <c r="B102" s="148" t="s">
        <v>340</v>
      </c>
      <c r="C102" s="379"/>
      <c r="D102" s="379"/>
      <c r="E102" s="380"/>
    </row>
    <row r="103" spans="1:5" ht="12" customHeight="1" thickBot="1">
      <c r="A103" s="145" t="s">
        <v>90</v>
      </c>
      <c r="B103" s="146" t="s">
        <v>209</v>
      </c>
      <c r="C103" s="354">
        <f>+C75+C88+C99+C102</f>
        <v>0</v>
      </c>
      <c r="D103" s="354">
        <f>+D75+D88+D99+D102</f>
        <v>0</v>
      </c>
      <c r="E103" s="166">
        <f>+E75+E88+E99+E102</f>
        <v>0</v>
      </c>
    </row>
    <row r="104" spans="1:5" ht="12" customHeight="1" thickBot="1">
      <c r="A104" s="153" t="s">
        <v>91</v>
      </c>
      <c r="B104" s="148" t="s">
        <v>422</v>
      </c>
      <c r="C104" s="355">
        <f>+C105+C113</f>
        <v>0</v>
      </c>
      <c r="D104" s="355">
        <f>+D105+D113</f>
        <v>0</v>
      </c>
      <c r="E104" s="167">
        <f>+E105+E113</f>
        <v>0</v>
      </c>
    </row>
    <row r="105" spans="1:5" ht="12" customHeight="1" thickBot="1">
      <c r="A105" s="160" t="s">
        <v>150</v>
      </c>
      <c r="B105" s="286" t="s">
        <v>20</v>
      </c>
      <c r="C105" s="355">
        <f>+C106+C107+C108+C109+C110+C111+C112</f>
        <v>0</v>
      </c>
      <c r="D105" s="355">
        <f>+D106+D107+D108+D109+D110+D111+D112</f>
        <v>0</v>
      </c>
      <c r="E105" s="167">
        <f>+E106+E107+E108+E109+E110+E111+E112</f>
        <v>0</v>
      </c>
    </row>
    <row r="106" spans="1:5" ht="12" customHeight="1">
      <c r="A106" s="161" t="s">
        <v>153</v>
      </c>
      <c r="B106" s="162" t="s">
        <v>341</v>
      </c>
      <c r="C106" s="356"/>
      <c r="D106" s="356"/>
      <c r="E106" s="169"/>
    </row>
    <row r="107" spans="1:5" ht="12" customHeight="1">
      <c r="A107" s="154" t="s">
        <v>154</v>
      </c>
      <c r="B107" s="149" t="s">
        <v>342</v>
      </c>
      <c r="C107" s="356"/>
      <c r="D107" s="356"/>
      <c r="E107" s="169"/>
    </row>
    <row r="108" spans="1:5" ht="12" customHeight="1">
      <c r="A108" s="154" t="s">
        <v>155</v>
      </c>
      <c r="B108" s="149" t="s">
        <v>343</v>
      </c>
      <c r="C108" s="356"/>
      <c r="D108" s="356"/>
      <c r="E108" s="169"/>
    </row>
    <row r="109" spans="1:5" ht="12" customHeight="1">
      <c r="A109" s="154" t="s">
        <v>156</v>
      </c>
      <c r="B109" s="149" t="s">
        <v>344</v>
      </c>
      <c r="C109" s="356"/>
      <c r="D109" s="356"/>
      <c r="E109" s="169"/>
    </row>
    <row r="110" spans="1:5" ht="12" customHeight="1">
      <c r="A110" s="154" t="s">
        <v>248</v>
      </c>
      <c r="B110" s="149" t="s">
        <v>345</v>
      </c>
      <c r="C110" s="356"/>
      <c r="D110" s="356"/>
      <c r="E110" s="169"/>
    </row>
    <row r="111" spans="1:5" ht="12" customHeight="1">
      <c r="A111" s="154" t="s">
        <v>266</v>
      </c>
      <c r="B111" s="149" t="s">
        <v>346</v>
      </c>
      <c r="C111" s="356"/>
      <c r="D111" s="356"/>
      <c r="E111" s="169"/>
    </row>
    <row r="112" spans="1:5" ht="12" customHeight="1" thickBot="1">
      <c r="A112" s="163" t="s">
        <v>267</v>
      </c>
      <c r="B112" s="164" t="s">
        <v>347</v>
      </c>
      <c r="C112" s="356"/>
      <c r="D112" s="356"/>
      <c r="E112" s="169"/>
    </row>
    <row r="113" spans="1:5" ht="12" customHeight="1" thickBot="1">
      <c r="A113" s="160" t="s">
        <v>151</v>
      </c>
      <c r="B113" s="286" t="s">
        <v>21</v>
      </c>
      <c r="C113" s="355">
        <f>+C114+C115+C116+C117+C118+C119+C120+C121</f>
        <v>0</v>
      </c>
      <c r="D113" s="355">
        <f>+D114+D115+D116+D117+D118+D119+D120+D121</f>
        <v>0</v>
      </c>
      <c r="E113" s="167">
        <f>+E114+E115+E116+E117+E118+E119+E120+E121</f>
        <v>0</v>
      </c>
    </row>
    <row r="114" spans="1:5" ht="12" customHeight="1">
      <c r="A114" s="161" t="s">
        <v>159</v>
      </c>
      <c r="B114" s="162" t="s">
        <v>341</v>
      </c>
      <c r="C114" s="356"/>
      <c r="D114" s="356"/>
      <c r="E114" s="169"/>
    </row>
    <row r="115" spans="1:5" ht="12" customHeight="1">
      <c r="A115" s="154" t="s">
        <v>160</v>
      </c>
      <c r="B115" s="149" t="s">
        <v>348</v>
      </c>
      <c r="C115" s="356"/>
      <c r="D115" s="356"/>
      <c r="E115" s="169"/>
    </row>
    <row r="116" spans="1:5" ht="12" customHeight="1">
      <c r="A116" s="154" t="s">
        <v>161</v>
      </c>
      <c r="B116" s="149" t="s">
        <v>343</v>
      </c>
      <c r="C116" s="356"/>
      <c r="D116" s="356"/>
      <c r="E116" s="169"/>
    </row>
    <row r="117" spans="1:5" ht="12" customHeight="1">
      <c r="A117" s="154" t="s">
        <v>162</v>
      </c>
      <c r="B117" s="149" t="s">
        <v>344</v>
      </c>
      <c r="C117" s="356"/>
      <c r="D117" s="356"/>
      <c r="E117" s="169"/>
    </row>
    <row r="118" spans="1:5" ht="12" customHeight="1">
      <c r="A118" s="154" t="s">
        <v>249</v>
      </c>
      <c r="B118" s="149" t="s">
        <v>345</v>
      </c>
      <c r="C118" s="356"/>
      <c r="D118" s="356"/>
      <c r="E118" s="169"/>
    </row>
    <row r="119" spans="1:5" ht="12" customHeight="1">
      <c r="A119" s="154" t="s">
        <v>268</v>
      </c>
      <c r="B119" s="149" t="s">
        <v>349</v>
      </c>
      <c r="C119" s="356"/>
      <c r="D119" s="356"/>
      <c r="E119" s="169"/>
    </row>
    <row r="120" spans="1:5" ht="12" customHeight="1">
      <c r="A120" s="154" t="s">
        <v>269</v>
      </c>
      <c r="B120" s="149" t="s">
        <v>347</v>
      </c>
      <c r="C120" s="356"/>
      <c r="D120" s="356"/>
      <c r="E120" s="169"/>
    </row>
    <row r="121" spans="1:9" ht="15" customHeight="1" thickBot="1">
      <c r="A121" s="163" t="s">
        <v>270</v>
      </c>
      <c r="B121" s="164" t="s">
        <v>423</v>
      </c>
      <c r="C121" s="356"/>
      <c r="D121" s="356"/>
      <c r="E121" s="169"/>
      <c r="F121" s="36"/>
      <c r="G121" s="72"/>
      <c r="H121" s="72"/>
      <c r="I121" s="72"/>
    </row>
    <row r="122" spans="1:5" s="1" customFormat="1" ht="22.5" customHeight="1" thickBot="1">
      <c r="A122" s="153" t="s">
        <v>92</v>
      </c>
      <c r="B122" s="282" t="s">
        <v>350</v>
      </c>
      <c r="C122" s="381">
        <f>+C103+C104</f>
        <v>0</v>
      </c>
      <c r="D122" s="381">
        <f>+D103+D104</f>
        <v>0</v>
      </c>
      <c r="E122" s="184">
        <f>+E103+E104</f>
        <v>0</v>
      </c>
    </row>
    <row r="123" spans="1:5" ht="13.5" customHeight="1" thickBot="1">
      <c r="A123" s="153" t="s">
        <v>93</v>
      </c>
      <c r="B123" s="282" t="s">
        <v>351</v>
      </c>
      <c r="C123" s="382"/>
      <c r="D123" s="382"/>
      <c r="E123" s="185"/>
    </row>
    <row r="124" spans="1:5" ht="16.5" thickBot="1">
      <c r="A124" s="165" t="s">
        <v>94</v>
      </c>
      <c r="B124" s="283" t="s">
        <v>352</v>
      </c>
      <c r="C124" s="374">
        <f>+C122+C123</f>
        <v>0</v>
      </c>
      <c r="D124" s="374">
        <f>+D122+D123</f>
        <v>0</v>
      </c>
      <c r="E124" s="178">
        <f>+E122+E123</f>
        <v>0</v>
      </c>
    </row>
    <row r="125" spans="1:5" ht="15" customHeight="1">
      <c r="A125" s="287"/>
      <c r="B125" s="287"/>
      <c r="C125" s="288"/>
      <c r="D125" s="288"/>
      <c r="E125" s="288"/>
    </row>
    <row r="126" spans="1:5" ht="13.5" customHeight="1">
      <c r="A126" s="301" t="s">
        <v>212</v>
      </c>
      <c r="B126" s="301"/>
      <c r="C126" s="301"/>
      <c r="D126" s="301"/>
      <c r="E126" s="301"/>
    </row>
    <row r="127" spans="1:5" ht="15" customHeight="1" thickBot="1">
      <c r="A127" s="299" t="s">
        <v>207</v>
      </c>
      <c r="B127" s="299"/>
      <c r="C127" s="187"/>
      <c r="D127" s="187"/>
      <c r="E127" s="187" t="s">
        <v>353</v>
      </c>
    </row>
    <row r="128" spans="1:5" ht="21.75" thickBot="1">
      <c r="A128" s="22">
        <v>1</v>
      </c>
      <c r="B128" s="29" t="s">
        <v>277</v>
      </c>
      <c r="C128" s="186">
        <f>+C52-C103</f>
        <v>0</v>
      </c>
      <c r="D128" s="186">
        <f>+D52-D103</f>
        <v>0</v>
      </c>
      <c r="E128" s="167">
        <f>+E52-E103</f>
        <v>0</v>
      </c>
    </row>
  </sheetData>
  <sheetProtection sheet="1" objects="1" scenarios="1"/>
  <mergeCells count="8">
    <mergeCell ref="A1:E1"/>
    <mergeCell ref="A3:A4"/>
    <mergeCell ref="B3:B4"/>
    <mergeCell ref="C3:E3"/>
    <mergeCell ref="A70:E70"/>
    <mergeCell ref="A72:A73"/>
    <mergeCell ref="B72:B73"/>
    <mergeCell ref="C72:E7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 Oszlár Önkormányzat
2013. ÉVI ZÁRSZÁMADÁS
ÁLLAMI (ÁLLAMIGAZGATÁSI) FELADATOK MÉRLEGE&amp;10
&amp;R&amp;"Times New Roman CE,Félkövér dőlt"&amp;11 1.4. melléklet a 3/2014. (V.05.) önkormányzati rendelethez</oddHeader>
  </headerFooter>
  <rowBreaks count="1" manualBreakCount="1"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view="pageBreakPreview" zoomScaleSheetLayoutView="100" workbookViewId="0" topLeftCell="C1">
      <selection activeCell="J1" sqref="J1:J32"/>
    </sheetView>
  </sheetViews>
  <sheetFormatPr defaultColWidth="9.00390625" defaultRowHeight="12.75"/>
  <cols>
    <col min="1" max="1" width="6.875" style="46" customWidth="1"/>
    <col min="2" max="2" width="55.125" style="88" customWidth="1"/>
    <col min="3" max="5" width="16.375" style="46" customWidth="1"/>
    <col min="6" max="6" width="55.125" style="46" customWidth="1"/>
    <col min="7" max="9" width="16.375" style="46" customWidth="1"/>
    <col min="10" max="10" width="4.875" style="46" customWidth="1"/>
    <col min="11" max="16384" width="9.375" style="46" customWidth="1"/>
  </cols>
  <sheetData>
    <row r="1" spans="2:10" ht="39.75" customHeight="1">
      <c r="B1" s="202" t="s">
        <v>213</v>
      </c>
      <c r="C1" s="203"/>
      <c r="D1" s="203"/>
      <c r="E1" s="203"/>
      <c r="F1" s="203"/>
      <c r="G1" s="203"/>
      <c r="H1" s="203"/>
      <c r="I1" s="203"/>
      <c r="J1" s="468" t="s">
        <v>9</v>
      </c>
    </row>
    <row r="2" spans="7:10" ht="14.25" thickBot="1">
      <c r="G2" s="204"/>
      <c r="H2" s="204"/>
      <c r="I2" s="204" t="s">
        <v>133</v>
      </c>
      <c r="J2" s="468"/>
    </row>
    <row r="3" spans="1:10" ht="18" customHeight="1" thickBot="1">
      <c r="A3" s="466" t="s">
        <v>141</v>
      </c>
      <c r="B3" s="205" t="s">
        <v>124</v>
      </c>
      <c r="C3" s="206"/>
      <c r="D3" s="206"/>
      <c r="E3" s="206"/>
      <c r="F3" s="205" t="s">
        <v>128</v>
      </c>
      <c r="G3" s="207"/>
      <c r="H3" s="207"/>
      <c r="I3" s="207"/>
      <c r="J3" s="468"/>
    </row>
    <row r="4" spans="1:10" s="208" customFormat="1" ht="35.25" customHeight="1" thickBot="1">
      <c r="A4" s="467"/>
      <c r="B4" s="89" t="s">
        <v>134</v>
      </c>
      <c r="C4" s="304" t="s">
        <v>32</v>
      </c>
      <c r="D4" s="305" t="s">
        <v>33</v>
      </c>
      <c r="E4" s="304" t="s">
        <v>0</v>
      </c>
      <c r="F4" s="89" t="s">
        <v>134</v>
      </c>
      <c r="G4" s="304" t="s">
        <v>32</v>
      </c>
      <c r="H4" s="305" t="s">
        <v>33</v>
      </c>
      <c r="I4" s="304" t="s">
        <v>0</v>
      </c>
      <c r="J4" s="468"/>
    </row>
    <row r="5" spans="1:10" s="213" customFormat="1" ht="12" customHeight="1" thickBot="1">
      <c r="A5" s="209">
        <v>1</v>
      </c>
      <c r="B5" s="210">
        <v>2</v>
      </c>
      <c r="C5" s="211">
        <v>3</v>
      </c>
      <c r="D5" s="211">
        <v>4</v>
      </c>
      <c r="E5" s="211">
        <v>5</v>
      </c>
      <c r="F5" s="210">
        <v>6</v>
      </c>
      <c r="G5" s="211">
        <v>7</v>
      </c>
      <c r="H5" s="211">
        <v>8</v>
      </c>
      <c r="I5" s="212">
        <v>9</v>
      </c>
      <c r="J5" s="468"/>
    </row>
    <row r="6" spans="1:10" ht="12.75" customHeight="1">
      <c r="A6" s="214" t="s">
        <v>86</v>
      </c>
      <c r="B6" s="215" t="s">
        <v>234</v>
      </c>
      <c r="C6" s="191">
        <v>2745</v>
      </c>
      <c r="D6" s="191">
        <v>5112</v>
      </c>
      <c r="E6" s="191">
        <v>4811</v>
      </c>
      <c r="F6" s="215" t="s">
        <v>135</v>
      </c>
      <c r="G6" s="191">
        <v>8568</v>
      </c>
      <c r="H6" s="191">
        <v>13631</v>
      </c>
      <c r="I6" s="197">
        <v>12756</v>
      </c>
      <c r="J6" s="468"/>
    </row>
    <row r="7" spans="1:10" ht="12.75" customHeight="1">
      <c r="A7" s="216" t="s">
        <v>87</v>
      </c>
      <c r="B7" s="217" t="s">
        <v>125</v>
      </c>
      <c r="C7" s="192">
        <v>8237</v>
      </c>
      <c r="D7" s="192">
        <v>25360</v>
      </c>
      <c r="E7" s="192">
        <v>20924</v>
      </c>
      <c r="F7" s="217" t="s">
        <v>258</v>
      </c>
      <c r="G7" s="192">
        <v>2025</v>
      </c>
      <c r="H7" s="192">
        <v>3033</v>
      </c>
      <c r="I7" s="198">
        <v>2928</v>
      </c>
      <c r="J7" s="468"/>
    </row>
    <row r="8" spans="1:10" ht="12.75" customHeight="1">
      <c r="A8" s="216" t="s">
        <v>88</v>
      </c>
      <c r="B8" s="217" t="s">
        <v>127</v>
      </c>
      <c r="C8" s="192">
        <v>251</v>
      </c>
      <c r="D8" s="192"/>
      <c r="E8" s="192"/>
      <c r="F8" s="217" t="s">
        <v>373</v>
      </c>
      <c r="G8" s="192">
        <v>13478</v>
      </c>
      <c r="H8" s="192">
        <v>37169</v>
      </c>
      <c r="I8" s="198">
        <v>33021</v>
      </c>
      <c r="J8" s="468"/>
    </row>
    <row r="9" spans="1:10" ht="12.75" customHeight="1">
      <c r="A9" s="216" t="s">
        <v>89</v>
      </c>
      <c r="B9" s="218" t="s">
        <v>360</v>
      </c>
      <c r="C9" s="192">
        <v>20615</v>
      </c>
      <c r="D9" s="192">
        <v>26842</v>
      </c>
      <c r="E9" s="192">
        <v>27427</v>
      </c>
      <c r="F9" s="217" t="s">
        <v>259</v>
      </c>
      <c r="G9" s="192"/>
      <c r="H9" s="192"/>
      <c r="I9" s="198"/>
      <c r="J9" s="468"/>
    </row>
    <row r="10" spans="1:10" ht="12.75" customHeight="1">
      <c r="A10" s="216" t="s">
        <v>90</v>
      </c>
      <c r="B10" s="217" t="s">
        <v>361</v>
      </c>
      <c r="C10" s="192">
        <v>1474</v>
      </c>
      <c r="D10" s="192">
        <v>5760</v>
      </c>
      <c r="E10" s="192">
        <v>5186</v>
      </c>
      <c r="F10" s="217" t="s">
        <v>260</v>
      </c>
      <c r="G10" s="192">
        <v>13582</v>
      </c>
      <c r="H10" s="192">
        <v>18144</v>
      </c>
      <c r="I10" s="198">
        <v>14622</v>
      </c>
      <c r="J10" s="468"/>
    </row>
    <row r="11" spans="1:10" ht="12.75" customHeight="1">
      <c r="A11" s="216" t="s">
        <v>91</v>
      </c>
      <c r="B11" s="217" t="s">
        <v>394</v>
      </c>
      <c r="C11" s="193"/>
      <c r="D11" s="193"/>
      <c r="E11" s="193"/>
      <c r="F11" s="217" t="s">
        <v>117</v>
      </c>
      <c r="G11" s="192"/>
      <c r="H11" s="192"/>
      <c r="I11" s="198"/>
      <c r="J11" s="468"/>
    </row>
    <row r="12" spans="1:10" ht="12.75" customHeight="1">
      <c r="A12" s="216" t="s">
        <v>92</v>
      </c>
      <c r="B12" s="217" t="s">
        <v>362</v>
      </c>
      <c r="C12" s="192"/>
      <c r="D12" s="192">
        <v>129</v>
      </c>
      <c r="E12" s="192">
        <v>139</v>
      </c>
      <c r="F12" s="40" t="s">
        <v>449</v>
      </c>
      <c r="G12" s="192"/>
      <c r="H12" s="192"/>
      <c r="I12" s="198"/>
      <c r="J12" s="468"/>
    </row>
    <row r="13" spans="1:10" ht="12.75" customHeight="1">
      <c r="A13" s="216" t="s">
        <v>93</v>
      </c>
      <c r="B13" s="217" t="s">
        <v>363</v>
      </c>
      <c r="C13" s="192"/>
      <c r="D13" s="192"/>
      <c r="E13" s="192"/>
      <c r="F13" s="40"/>
      <c r="G13" s="192"/>
      <c r="H13" s="192"/>
      <c r="I13" s="198"/>
      <c r="J13" s="468"/>
    </row>
    <row r="14" spans="1:10" ht="12.75" customHeight="1">
      <c r="A14" s="216" t="s">
        <v>94</v>
      </c>
      <c r="B14" s="219" t="s">
        <v>364</v>
      </c>
      <c r="C14" s="193"/>
      <c r="D14" s="193"/>
      <c r="E14" s="193"/>
      <c r="F14" s="40"/>
      <c r="G14" s="192"/>
      <c r="H14" s="192"/>
      <c r="I14" s="198"/>
      <c r="J14" s="468"/>
    </row>
    <row r="15" spans="1:10" ht="12.75" customHeight="1">
      <c r="A15" s="216" t="s">
        <v>95</v>
      </c>
      <c r="B15" s="40"/>
      <c r="C15" s="192"/>
      <c r="D15" s="192"/>
      <c r="E15" s="192"/>
      <c r="F15" s="40"/>
      <c r="G15" s="192"/>
      <c r="H15" s="192"/>
      <c r="I15" s="198"/>
      <c r="J15" s="468"/>
    </row>
    <row r="16" spans="1:10" ht="12.75" customHeight="1">
      <c r="A16" s="216" t="s">
        <v>96</v>
      </c>
      <c r="B16" s="40"/>
      <c r="C16" s="192"/>
      <c r="D16" s="192"/>
      <c r="E16" s="192"/>
      <c r="F16" s="40"/>
      <c r="G16" s="192"/>
      <c r="H16" s="192"/>
      <c r="I16" s="198"/>
      <c r="J16" s="468"/>
    </row>
    <row r="17" spans="1:10" ht="12.75" customHeight="1" thickBot="1">
      <c r="A17" s="216" t="s">
        <v>97</v>
      </c>
      <c r="B17" s="49"/>
      <c r="C17" s="194"/>
      <c r="D17" s="194"/>
      <c r="E17" s="194"/>
      <c r="F17" s="40"/>
      <c r="G17" s="194"/>
      <c r="H17" s="194"/>
      <c r="I17" s="199"/>
      <c r="J17" s="468"/>
    </row>
    <row r="18" spans="1:10" ht="15.75" customHeight="1" thickBot="1">
      <c r="A18" s="220" t="s">
        <v>98</v>
      </c>
      <c r="B18" s="73" t="s">
        <v>387</v>
      </c>
      <c r="C18" s="195">
        <f>+C6+C7+C8+C9+C10+C12+C13+C14+C15+C16+C17</f>
        <v>33322</v>
      </c>
      <c r="D18" s="195">
        <f>+D6+D7+D8+D9+D10+D12+D13+D14+D15+D16+D17</f>
        <v>63203</v>
      </c>
      <c r="E18" s="195">
        <f>+E6+E7+E8+E9+E10+E12+E13+E14+E15+E16+E17</f>
        <v>58487</v>
      </c>
      <c r="F18" s="73" t="s">
        <v>386</v>
      </c>
      <c r="G18" s="195">
        <f>SUM(G6:G17)</f>
        <v>37653</v>
      </c>
      <c r="H18" s="195">
        <f>SUM(H6:H17)</f>
        <v>71977</v>
      </c>
      <c r="I18" s="200">
        <f>SUM(I6:I17)</f>
        <v>63327</v>
      </c>
      <c r="J18" s="468"/>
    </row>
    <row r="19" spans="1:10" ht="12.75" customHeight="1">
      <c r="A19" s="221" t="s">
        <v>99</v>
      </c>
      <c r="B19" s="222" t="s">
        <v>365</v>
      </c>
      <c r="C19" s="223">
        <f>+C20+C21+C22+C23</f>
        <v>1194</v>
      </c>
      <c r="D19" s="223">
        <f>+D20+D21+D22+D23</f>
        <v>6241</v>
      </c>
      <c r="E19" s="223">
        <f>+E20+E21+E22+E23</f>
        <v>4958</v>
      </c>
      <c r="F19" s="224" t="s">
        <v>271</v>
      </c>
      <c r="G19" s="196"/>
      <c r="H19" s="196"/>
      <c r="I19" s="201"/>
      <c r="J19" s="468"/>
    </row>
    <row r="20" spans="1:10" ht="12.75" customHeight="1">
      <c r="A20" s="225" t="s">
        <v>100</v>
      </c>
      <c r="B20" s="224" t="s">
        <v>313</v>
      </c>
      <c r="C20" s="59">
        <v>1194</v>
      </c>
      <c r="D20" s="59">
        <v>1679</v>
      </c>
      <c r="E20" s="59">
        <v>1679</v>
      </c>
      <c r="F20" s="224" t="s">
        <v>272</v>
      </c>
      <c r="G20" s="59"/>
      <c r="H20" s="59"/>
      <c r="I20" s="60"/>
      <c r="J20" s="468"/>
    </row>
    <row r="21" spans="1:10" ht="12.75" customHeight="1">
      <c r="A21" s="225" t="s">
        <v>101</v>
      </c>
      <c r="B21" s="224" t="s">
        <v>314</v>
      </c>
      <c r="C21" s="59"/>
      <c r="D21" s="59"/>
      <c r="E21" s="59"/>
      <c r="F21" s="224" t="s">
        <v>210</v>
      </c>
      <c r="G21" s="59"/>
      <c r="H21" s="59"/>
      <c r="I21" s="60"/>
      <c r="J21" s="468"/>
    </row>
    <row r="22" spans="1:10" ht="12.75" customHeight="1">
      <c r="A22" s="225" t="s">
        <v>102</v>
      </c>
      <c r="B22" s="224" t="s">
        <v>366</v>
      </c>
      <c r="C22" s="59"/>
      <c r="D22" s="59"/>
      <c r="E22" s="59"/>
      <c r="F22" s="224" t="s">
        <v>211</v>
      </c>
      <c r="G22" s="59"/>
      <c r="H22" s="59"/>
      <c r="I22" s="60"/>
      <c r="J22" s="468"/>
    </row>
    <row r="23" spans="1:10" ht="12.75" customHeight="1">
      <c r="A23" s="225" t="s">
        <v>103</v>
      </c>
      <c r="B23" s="224" t="s">
        <v>367</v>
      </c>
      <c r="C23" s="59"/>
      <c r="D23" s="59">
        <v>4562</v>
      </c>
      <c r="E23" s="59">
        <v>3279</v>
      </c>
      <c r="F23" s="222" t="s">
        <v>374</v>
      </c>
      <c r="G23" s="59"/>
      <c r="H23" s="59"/>
      <c r="I23" s="60"/>
      <c r="J23" s="468"/>
    </row>
    <row r="24" spans="1:10" ht="12.75" customHeight="1">
      <c r="A24" s="225" t="s">
        <v>104</v>
      </c>
      <c r="B24" s="224" t="s">
        <v>368</v>
      </c>
      <c r="C24" s="226">
        <f>+C25+C26</f>
        <v>0</v>
      </c>
      <c r="D24" s="226">
        <f>+D25+D26</f>
        <v>0</v>
      </c>
      <c r="E24" s="226">
        <f>+E25+E26</f>
        <v>0</v>
      </c>
      <c r="F24" s="224" t="s">
        <v>273</v>
      </c>
      <c r="G24" s="59"/>
      <c r="H24" s="59"/>
      <c r="I24" s="60"/>
      <c r="J24" s="468"/>
    </row>
    <row r="25" spans="1:10" ht="12.75" customHeight="1">
      <c r="A25" s="221" t="s">
        <v>105</v>
      </c>
      <c r="B25" s="222" t="s">
        <v>369</v>
      </c>
      <c r="C25" s="196"/>
      <c r="D25" s="196"/>
      <c r="E25" s="196"/>
      <c r="F25" s="215" t="s">
        <v>274</v>
      </c>
      <c r="G25" s="196"/>
      <c r="H25" s="196"/>
      <c r="I25" s="201"/>
      <c r="J25" s="468"/>
    </row>
    <row r="26" spans="1:10" ht="12.75" customHeight="1" thickBot="1">
      <c r="A26" s="225" t="s">
        <v>106</v>
      </c>
      <c r="B26" s="224" t="s">
        <v>322</v>
      </c>
      <c r="C26" s="59"/>
      <c r="D26" s="59"/>
      <c r="E26" s="59"/>
      <c r="F26" s="40"/>
      <c r="G26" s="59"/>
      <c r="H26" s="59"/>
      <c r="I26" s="60"/>
      <c r="J26" s="468"/>
    </row>
    <row r="27" spans="1:10" ht="15.75" customHeight="1" thickBot="1">
      <c r="A27" s="220" t="s">
        <v>107</v>
      </c>
      <c r="B27" s="73" t="s">
        <v>384</v>
      </c>
      <c r="C27" s="195">
        <f>+C19+C24</f>
        <v>1194</v>
      </c>
      <c r="D27" s="195">
        <f>+D19+D24</f>
        <v>6241</v>
      </c>
      <c r="E27" s="195">
        <f>+E19+E24</f>
        <v>4958</v>
      </c>
      <c r="F27" s="73" t="s">
        <v>385</v>
      </c>
      <c r="G27" s="195">
        <f>SUM(G19:G26)</f>
        <v>0</v>
      </c>
      <c r="H27" s="195">
        <f>SUM(H19:H26)</f>
        <v>0</v>
      </c>
      <c r="I27" s="200">
        <f>SUM(I19:I26)</f>
        <v>0</v>
      </c>
      <c r="J27" s="468"/>
    </row>
    <row r="28" spans="1:10" ht="18" customHeight="1" thickBot="1">
      <c r="A28" s="220" t="s">
        <v>108</v>
      </c>
      <c r="B28" s="227" t="s">
        <v>372</v>
      </c>
      <c r="C28" s="195">
        <f>+C18+C27</f>
        <v>34516</v>
      </c>
      <c r="D28" s="195">
        <f>+D18+D27</f>
        <v>69444</v>
      </c>
      <c r="E28" s="195">
        <f>+E18+E27</f>
        <v>63445</v>
      </c>
      <c r="F28" s="227" t="s">
        <v>375</v>
      </c>
      <c r="G28" s="195">
        <f>+G18+G27</f>
        <v>37653</v>
      </c>
      <c r="H28" s="195">
        <f>+H18+H27</f>
        <v>71977</v>
      </c>
      <c r="I28" s="200">
        <f>+I18+I27</f>
        <v>63327</v>
      </c>
      <c r="J28" s="468"/>
    </row>
    <row r="29" spans="1:10" ht="18" customHeight="1" thickBot="1">
      <c r="A29" s="220" t="s">
        <v>109</v>
      </c>
      <c r="B29" s="73" t="s">
        <v>370</v>
      </c>
      <c r="C29" s="231"/>
      <c r="D29" s="231"/>
      <c r="E29" s="231">
        <v>-52</v>
      </c>
      <c r="F29" s="73" t="s">
        <v>376</v>
      </c>
      <c r="G29" s="231"/>
      <c r="H29" s="231"/>
      <c r="I29" s="230">
        <v>512</v>
      </c>
      <c r="J29" s="468"/>
    </row>
    <row r="30" spans="1:10" ht="13.5" thickBot="1">
      <c r="A30" s="220" t="s">
        <v>110</v>
      </c>
      <c r="B30" s="228" t="s">
        <v>371</v>
      </c>
      <c r="C30" s="383">
        <f>+C28+C29</f>
        <v>34516</v>
      </c>
      <c r="D30" s="383">
        <f>+D28+D29</f>
        <v>69444</v>
      </c>
      <c r="E30" s="229">
        <f>+E28+E29</f>
        <v>63393</v>
      </c>
      <c r="F30" s="228" t="s">
        <v>377</v>
      </c>
      <c r="G30" s="383">
        <f>+G28+G29</f>
        <v>37653</v>
      </c>
      <c r="H30" s="383">
        <f>+H28+H29</f>
        <v>71977</v>
      </c>
      <c r="I30" s="384">
        <f>+I28+I29</f>
        <v>63839</v>
      </c>
      <c r="J30" s="468"/>
    </row>
    <row r="31" spans="1:10" ht="13.5" thickBot="1">
      <c r="A31" s="220" t="s">
        <v>111</v>
      </c>
      <c r="B31" s="228" t="s">
        <v>215</v>
      </c>
      <c r="C31" s="383">
        <f>IF(C18-G18&lt;0,G18-C18,"-")</f>
        <v>4331</v>
      </c>
      <c r="D31" s="383" t="str">
        <f>IF(D18-G18&lt;0,H18-D18,"-")</f>
        <v>-</v>
      </c>
      <c r="E31" s="229">
        <f>IF(E18-I18&lt;0,I18-E18,"-")</f>
        <v>4840</v>
      </c>
      <c r="F31" s="228" t="s">
        <v>216</v>
      </c>
      <c r="G31" s="383" t="str">
        <f>IF(C18-G18&gt;0,C18-G18,"-")</f>
        <v>-</v>
      </c>
      <c r="H31" s="383" t="str">
        <f>IF(D18-H18&gt;0,D18-H18,"-")</f>
        <v>-</v>
      </c>
      <c r="I31" s="384" t="str">
        <f>IF(E18-I18&gt;0,E18-I18,"-")</f>
        <v>-</v>
      </c>
      <c r="J31" s="468"/>
    </row>
    <row r="32" spans="1:10" ht="13.5" thickBot="1">
      <c r="A32" s="220" t="s">
        <v>112</v>
      </c>
      <c r="B32" s="228" t="s">
        <v>378</v>
      </c>
      <c r="C32" s="383">
        <f>IF(C18+C19-G28&lt;0,G28-(C18+C19),"-")</f>
        <v>3137</v>
      </c>
      <c r="D32" s="383">
        <f>IF(D18+D19-H28&lt;0,H28-(D18+D19),"-")</f>
        <v>2533</v>
      </c>
      <c r="E32" s="229" t="str">
        <f>IF(E18+E19-I28&lt;0,I28-(E18+E19),"-")</f>
        <v>-</v>
      </c>
      <c r="F32" s="228" t="s">
        <v>379</v>
      </c>
      <c r="G32" s="383" t="str">
        <f>IF(C18+C19-G28&gt;0,C18+C19-G28,"-")</f>
        <v>-</v>
      </c>
      <c r="H32" s="383" t="str">
        <f>IF(D18+D19-H28&gt;0,D18+D19-H28,"-")</f>
        <v>-</v>
      </c>
      <c r="I32" s="384">
        <f>IF(E18+E19-I28&gt;0,E18+E19-I28,"-")</f>
        <v>118</v>
      </c>
      <c r="J32" s="468"/>
    </row>
  </sheetData>
  <sheetProtection/>
  <mergeCells count="2">
    <mergeCell ref="A3:A4"/>
    <mergeCell ref="J1:J32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6"/>
  <sheetViews>
    <sheetView view="pageBreakPreview" zoomScale="115" zoomScaleSheetLayoutView="115" workbookViewId="0" topLeftCell="E1">
      <selection activeCell="J1" sqref="J1:J36"/>
    </sheetView>
  </sheetViews>
  <sheetFormatPr defaultColWidth="9.00390625" defaultRowHeight="12.75"/>
  <cols>
    <col min="1" max="1" width="6.875" style="46" customWidth="1"/>
    <col min="2" max="2" width="55.125" style="88" customWidth="1"/>
    <col min="3" max="5" width="16.375" style="46" customWidth="1"/>
    <col min="6" max="6" width="55.125" style="46" customWidth="1"/>
    <col min="7" max="9" width="16.375" style="46" customWidth="1"/>
    <col min="10" max="10" width="4.875" style="46" customWidth="1"/>
    <col min="11" max="16384" width="9.375" style="46" customWidth="1"/>
  </cols>
  <sheetData>
    <row r="1" spans="2:10" ht="39.75" customHeight="1">
      <c r="B1" s="202" t="s">
        <v>214</v>
      </c>
      <c r="C1" s="203"/>
      <c r="D1" s="203"/>
      <c r="E1" s="203"/>
      <c r="F1" s="203"/>
      <c r="G1" s="203"/>
      <c r="H1" s="203"/>
      <c r="I1" s="203"/>
      <c r="J1" s="456" t="s">
        <v>10</v>
      </c>
    </row>
    <row r="2" spans="7:10" ht="14.25" thickBot="1">
      <c r="G2" s="204"/>
      <c r="H2" s="204"/>
      <c r="I2" s="204" t="s">
        <v>133</v>
      </c>
      <c r="J2" s="456"/>
    </row>
    <row r="3" spans="1:10" ht="24" customHeight="1" thickBot="1">
      <c r="A3" s="469" t="s">
        <v>141</v>
      </c>
      <c r="B3" s="205" t="s">
        <v>124</v>
      </c>
      <c r="C3" s="206"/>
      <c r="D3" s="206"/>
      <c r="E3" s="206"/>
      <c r="F3" s="205" t="s">
        <v>128</v>
      </c>
      <c r="G3" s="207"/>
      <c r="H3" s="207"/>
      <c r="I3" s="207"/>
      <c r="J3" s="456"/>
    </row>
    <row r="4" spans="1:10" s="208" customFormat="1" ht="35.25" customHeight="1" thickBot="1">
      <c r="A4" s="458"/>
      <c r="B4" s="89" t="s">
        <v>134</v>
      </c>
      <c r="C4" s="304" t="s">
        <v>32</v>
      </c>
      <c r="D4" s="305" t="s">
        <v>33</v>
      </c>
      <c r="E4" s="304" t="s">
        <v>1</v>
      </c>
      <c r="F4" s="89" t="s">
        <v>134</v>
      </c>
      <c r="G4" s="304" t="s">
        <v>32</v>
      </c>
      <c r="H4" s="305" t="s">
        <v>33</v>
      </c>
      <c r="I4" s="304" t="s">
        <v>1</v>
      </c>
      <c r="J4" s="456"/>
    </row>
    <row r="5" spans="1:10" s="208" customFormat="1" ht="13.5" thickBot="1">
      <c r="A5" s="209">
        <v>1</v>
      </c>
      <c r="B5" s="210">
        <v>2</v>
      </c>
      <c r="C5" s="211">
        <v>3</v>
      </c>
      <c r="D5" s="211">
        <v>4</v>
      </c>
      <c r="E5" s="211">
        <v>5</v>
      </c>
      <c r="F5" s="210">
        <v>6</v>
      </c>
      <c r="G5" s="211">
        <v>7</v>
      </c>
      <c r="H5" s="211">
        <v>8</v>
      </c>
      <c r="I5" s="212">
        <v>9</v>
      </c>
      <c r="J5" s="456"/>
    </row>
    <row r="6" spans="1:10" ht="12.75" customHeight="1">
      <c r="A6" s="214" t="s">
        <v>86</v>
      </c>
      <c r="B6" s="215" t="s">
        <v>414</v>
      </c>
      <c r="C6" s="191"/>
      <c r="D6" s="191">
        <v>5738</v>
      </c>
      <c r="E6" s="191">
        <v>5738</v>
      </c>
      <c r="F6" s="215" t="s">
        <v>335</v>
      </c>
      <c r="G6" s="191"/>
      <c r="H6" s="191"/>
      <c r="I6" s="197"/>
      <c r="J6" s="456"/>
    </row>
    <row r="7" spans="1:10" ht="22.5" customHeight="1">
      <c r="A7" s="216" t="s">
        <v>87</v>
      </c>
      <c r="B7" s="217" t="s">
        <v>388</v>
      </c>
      <c r="C7" s="192"/>
      <c r="D7" s="192">
        <v>750</v>
      </c>
      <c r="E7" s="192">
        <v>750</v>
      </c>
      <c r="F7" s="217" t="s">
        <v>262</v>
      </c>
      <c r="G7" s="192">
        <v>86844</v>
      </c>
      <c r="H7" s="192">
        <v>74110</v>
      </c>
      <c r="I7" s="198">
        <v>74150</v>
      </c>
      <c r="J7" s="456"/>
    </row>
    <row r="8" spans="1:10" ht="12.75" customHeight="1">
      <c r="A8" s="216" t="s">
        <v>88</v>
      </c>
      <c r="B8" s="217" t="s">
        <v>208</v>
      </c>
      <c r="C8" s="192"/>
      <c r="D8" s="192"/>
      <c r="E8" s="192"/>
      <c r="F8" s="217" t="s">
        <v>356</v>
      </c>
      <c r="G8" s="192"/>
      <c r="H8" s="192"/>
      <c r="I8" s="198"/>
      <c r="J8" s="456"/>
    </row>
    <row r="9" spans="1:10" ht="12.75" customHeight="1">
      <c r="A9" s="216" t="s">
        <v>89</v>
      </c>
      <c r="B9" s="217" t="s">
        <v>245</v>
      </c>
      <c r="C9" s="192"/>
      <c r="D9" s="192"/>
      <c r="E9" s="192"/>
      <c r="F9" s="217" t="s">
        <v>395</v>
      </c>
      <c r="G9" s="192"/>
      <c r="H9" s="192"/>
      <c r="I9" s="198"/>
      <c r="J9" s="456"/>
    </row>
    <row r="10" spans="1:10" ht="12.75" customHeight="1">
      <c r="A10" s="216" t="s">
        <v>90</v>
      </c>
      <c r="B10" s="217" t="s">
        <v>301</v>
      </c>
      <c r="C10" s="192"/>
      <c r="D10" s="192"/>
      <c r="E10" s="192"/>
      <c r="F10" s="217" t="s">
        <v>396</v>
      </c>
      <c r="G10" s="192"/>
      <c r="H10" s="192"/>
      <c r="I10" s="198"/>
      <c r="J10" s="456"/>
    </row>
    <row r="11" spans="1:10" ht="12.75" customHeight="1">
      <c r="A11" s="216" t="s">
        <v>91</v>
      </c>
      <c r="B11" s="217" t="s">
        <v>389</v>
      </c>
      <c r="C11" s="193"/>
      <c r="D11" s="193"/>
      <c r="E11" s="193"/>
      <c r="F11" s="233" t="s">
        <v>397</v>
      </c>
      <c r="G11" s="192"/>
      <c r="H11" s="192"/>
      <c r="I11" s="198"/>
      <c r="J11" s="456"/>
    </row>
    <row r="12" spans="1:10" ht="12.75" customHeight="1">
      <c r="A12" s="216" t="s">
        <v>92</v>
      </c>
      <c r="B12" s="217" t="s">
        <v>390</v>
      </c>
      <c r="C12" s="192"/>
      <c r="D12" s="192"/>
      <c r="E12" s="192"/>
      <c r="F12" s="233" t="s">
        <v>338</v>
      </c>
      <c r="G12" s="192"/>
      <c r="H12" s="192"/>
      <c r="I12" s="198"/>
      <c r="J12" s="456"/>
    </row>
    <row r="13" spans="1:10" ht="12.75" customHeight="1">
      <c r="A13" s="216" t="s">
        <v>93</v>
      </c>
      <c r="B13" s="217" t="s">
        <v>393</v>
      </c>
      <c r="C13" s="192">
        <v>89231</v>
      </c>
      <c r="D13" s="192">
        <v>70155</v>
      </c>
      <c r="E13" s="192">
        <v>70155</v>
      </c>
      <c r="F13" s="234" t="s">
        <v>339</v>
      </c>
      <c r="G13" s="192"/>
      <c r="H13" s="192"/>
      <c r="I13" s="198"/>
      <c r="J13" s="456"/>
    </row>
    <row r="14" spans="1:10" ht="12.75" customHeight="1">
      <c r="A14" s="216" t="s">
        <v>94</v>
      </c>
      <c r="B14" s="235" t="s">
        <v>412</v>
      </c>
      <c r="C14" s="193"/>
      <c r="D14" s="193"/>
      <c r="E14" s="193"/>
      <c r="F14" s="233" t="s">
        <v>398</v>
      </c>
      <c r="G14" s="192"/>
      <c r="H14" s="192"/>
      <c r="I14" s="198"/>
      <c r="J14" s="456"/>
    </row>
    <row r="15" spans="1:10" ht="22.5" customHeight="1">
      <c r="A15" s="216" t="s">
        <v>95</v>
      </c>
      <c r="B15" s="217" t="s">
        <v>391</v>
      </c>
      <c r="C15" s="193">
        <v>750</v>
      </c>
      <c r="D15" s="193"/>
      <c r="E15" s="193"/>
      <c r="F15" s="233" t="s">
        <v>399</v>
      </c>
      <c r="G15" s="192"/>
      <c r="H15" s="192"/>
      <c r="I15" s="198"/>
      <c r="J15" s="456"/>
    </row>
    <row r="16" spans="1:10" ht="12.75" customHeight="1">
      <c r="A16" s="216" t="s">
        <v>96</v>
      </c>
      <c r="B16" s="217" t="s">
        <v>392</v>
      </c>
      <c r="C16" s="194"/>
      <c r="D16" s="437"/>
      <c r="E16" s="432"/>
      <c r="F16" s="217" t="s">
        <v>117</v>
      </c>
      <c r="G16" s="192"/>
      <c r="H16" s="192"/>
      <c r="I16" s="198"/>
      <c r="J16" s="456"/>
    </row>
    <row r="17" spans="1:10" ht="12.75" customHeight="1" thickBot="1">
      <c r="A17" s="434" t="s">
        <v>97</v>
      </c>
      <c r="B17" s="435"/>
      <c r="C17" s="416"/>
      <c r="D17" s="433"/>
      <c r="E17" s="255"/>
      <c r="F17" s="435" t="s">
        <v>450</v>
      </c>
      <c r="G17" s="413"/>
      <c r="H17" s="413"/>
      <c r="I17" s="253"/>
      <c r="J17" s="456"/>
    </row>
    <row r="18" spans="1:10" ht="15.75" customHeight="1" thickBot="1">
      <c r="A18" s="220" t="s">
        <v>98</v>
      </c>
      <c r="B18" s="73" t="s">
        <v>203</v>
      </c>
      <c r="C18" s="436">
        <f>+C6+C7+C8+C9+C10+C11+C12+C13+C15+C16+C17</f>
        <v>89981</v>
      </c>
      <c r="D18" s="436">
        <f>+D6+D7+D8+D9+D10+D11+D12+D13+D15+D16+D17</f>
        <v>76643</v>
      </c>
      <c r="E18" s="436">
        <f>+E6+E7+E8+E9+E10+E11+E12+E13+E15+E16+E17</f>
        <v>76643</v>
      </c>
      <c r="F18" s="73" t="s">
        <v>204</v>
      </c>
      <c r="G18" s="195">
        <f>+G6+G7+G8+G16+G17</f>
        <v>86844</v>
      </c>
      <c r="H18" s="195">
        <f>+H6+H7+H8+H16+H17</f>
        <v>74110</v>
      </c>
      <c r="I18" s="200">
        <f>+I6+I7+I8+I16+I17</f>
        <v>74150</v>
      </c>
      <c r="J18" s="456"/>
    </row>
    <row r="19" spans="1:10" ht="12.75" customHeight="1">
      <c r="A19" s="236" t="s">
        <v>99</v>
      </c>
      <c r="B19" s="237" t="s">
        <v>411</v>
      </c>
      <c r="C19" s="244">
        <f>+C20+C21+C22+C23+C24</f>
        <v>0</v>
      </c>
      <c r="D19" s="244">
        <f>+D20+D21+D22+D23+D24</f>
        <v>0</v>
      </c>
      <c r="E19" s="244">
        <f>+E20+E21+E22+E23+E24</f>
        <v>0</v>
      </c>
      <c r="F19" s="224" t="s">
        <v>271</v>
      </c>
      <c r="G19" s="385"/>
      <c r="H19" s="385"/>
      <c r="I19" s="58"/>
      <c r="J19" s="456"/>
    </row>
    <row r="20" spans="1:10" ht="12.75" customHeight="1">
      <c r="A20" s="216" t="s">
        <v>100</v>
      </c>
      <c r="B20" s="238" t="s">
        <v>400</v>
      </c>
      <c r="C20" s="59"/>
      <c r="D20" s="59"/>
      <c r="E20" s="59"/>
      <c r="F20" s="224" t="s">
        <v>275</v>
      </c>
      <c r="G20" s="59"/>
      <c r="H20" s="59"/>
      <c r="I20" s="60"/>
      <c r="J20" s="456"/>
    </row>
    <row r="21" spans="1:10" ht="12.75" customHeight="1">
      <c r="A21" s="236" t="s">
        <v>101</v>
      </c>
      <c r="B21" s="238" t="s">
        <v>401</v>
      </c>
      <c r="C21" s="59"/>
      <c r="D21" s="59"/>
      <c r="E21" s="59"/>
      <c r="F21" s="224" t="s">
        <v>210</v>
      </c>
      <c r="G21" s="59"/>
      <c r="H21" s="59"/>
      <c r="I21" s="60"/>
      <c r="J21" s="456"/>
    </row>
    <row r="22" spans="1:10" ht="12.75" customHeight="1">
      <c r="A22" s="216" t="s">
        <v>102</v>
      </c>
      <c r="B22" s="238" t="s">
        <v>402</v>
      </c>
      <c r="C22" s="59"/>
      <c r="D22" s="59"/>
      <c r="E22" s="59"/>
      <c r="F22" s="224" t="s">
        <v>211</v>
      </c>
      <c r="G22" s="59"/>
      <c r="H22" s="59"/>
      <c r="I22" s="60"/>
      <c r="J22" s="456"/>
    </row>
    <row r="23" spans="1:10" ht="12.75" customHeight="1">
      <c r="A23" s="236" t="s">
        <v>103</v>
      </c>
      <c r="B23" s="238" t="s">
        <v>403</v>
      </c>
      <c r="C23" s="59"/>
      <c r="D23" s="59"/>
      <c r="E23" s="59"/>
      <c r="F23" s="222" t="s">
        <v>374</v>
      </c>
      <c r="G23" s="59"/>
      <c r="H23" s="59"/>
      <c r="I23" s="60"/>
      <c r="J23" s="456"/>
    </row>
    <row r="24" spans="1:10" ht="12.75" customHeight="1">
      <c r="A24" s="216" t="s">
        <v>104</v>
      </c>
      <c r="B24" s="239" t="s">
        <v>404</v>
      </c>
      <c r="C24" s="59"/>
      <c r="D24" s="59"/>
      <c r="E24" s="59"/>
      <c r="F24" s="224" t="s">
        <v>276</v>
      </c>
      <c r="G24" s="59"/>
      <c r="H24" s="59"/>
      <c r="I24" s="60"/>
      <c r="J24" s="456"/>
    </row>
    <row r="25" spans="1:10" ht="12.75" customHeight="1">
      <c r="A25" s="236" t="s">
        <v>105</v>
      </c>
      <c r="B25" s="240" t="s">
        <v>405</v>
      </c>
      <c r="C25" s="226">
        <f>+C26+C27+C28+C29+C30</f>
        <v>0</v>
      </c>
      <c r="D25" s="226">
        <f>+D26+D27+D28+D29+D30</f>
        <v>0</v>
      </c>
      <c r="E25" s="226">
        <f>+E26+E27+E28+E29+E30</f>
        <v>0</v>
      </c>
      <c r="F25" s="241" t="s">
        <v>274</v>
      </c>
      <c r="G25" s="59"/>
      <c r="H25" s="59"/>
      <c r="I25" s="60"/>
      <c r="J25" s="456"/>
    </row>
    <row r="26" spans="1:10" ht="12.75" customHeight="1">
      <c r="A26" s="216" t="s">
        <v>106</v>
      </c>
      <c r="B26" s="239" t="s">
        <v>406</v>
      </c>
      <c r="C26" s="59"/>
      <c r="D26" s="59"/>
      <c r="E26" s="59"/>
      <c r="F26" s="241" t="s">
        <v>413</v>
      </c>
      <c r="G26" s="59"/>
      <c r="H26" s="59"/>
      <c r="I26" s="60"/>
      <c r="J26" s="456"/>
    </row>
    <row r="27" spans="1:10" ht="12.75" customHeight="1">
      <c r="A27" s="236" t="s">
        <v>107</v>
      </c>
      <c r="B27" s="239" t="s">
        <v>407</v>
      </c>
      <c r="C27" s="59"/>
      <c r="D27" s="59"/>
      <c r="E27" s="59"/>
      <c r="F27" s="232"/>
      <c r="G27" s="59"/>
      <c r="H27" s="59"/>
      <c r="I27" s="60"/>
      <c r="J27" s="456"/>
    </row>
    <row r="28" spans="1:10" ht="12.75" customHeight="1">
      <c r="A28" s="216" t="s">
        <v>108</v>
      </c>
      <c r="B28" s="238" t="s">
        <v>408</v>
      </c>
      <c r="C28" s="59"/>
      <c r="D28" s="59"/>
      <c r="E28" s="59"/>
      <c r="F28" s="70"/>
      <c r="G28" s="59"/>
      <c r="H28" s="59"/>
      <c r="I28" s="60"/>
      <c r="J28" s="456"/>
    </row>
    <row r="29" spans="1:10" ht="12.75" customHeight="1">
      <c r="A29" s="236" t="s">
        <v>109</v>
      </c>
      <c r="B29" s="242" t="s">
        <v>409</v>
      </c>
      <c r="C29" s="59"/>
      <c r="D29" s="59"/>
      <c r="E29" s="59"/>
      <c r="F29" s="40"/>
      <c r="G29" s="59"/>
      <c r="H29" s="59"/>
      <c r="I29" s="60"/>
      <c r="J29" s="456"/>
    </row>
    <row r="30" spans="1:10" ht="12.75" customHeight="1" thickBot="1">
      <c r="A30" s="216" t="s">
        <v>110</v>
      </c>
      <c r="B30" s="243" t="s">
        <v>410</v>
      </c>
      <c r="C30" s="59"/>
      <c r="D30" s="59"/>
      <c r="E30" s="59"/>
      <c r="F30" s="70"/>
      <c r="G30" s="59"/>
      <c r="H30" s="59"/>
      <c r="I30" s="60"/>
      <c r="J30" s="456"/>
    </row>
    <row r="31" spans="1:10" ht="21.75" customHeight="1" thickBot="1">
      <c r="A31" s="220" t="s">
        <v>111</v>
      </c>
      <c r="B31" s="73" t="s">
        <v>443</v>
      </c>
      <c r="C31" s="195">
        <f>+C19+C25</f>
        <v>0</v>
      </c>
      <c r="D31" s="195">
        <f>+D19+D25</f>
        <v>0</v>
      </c>
      <c r="E31" s="195">
        <f>+E19+E25</f>
        <v>0</v>
      </c>
      <c r="F31" s="73" t="s">
        <v>444</v>
      </c>
      <c r="G31" s="195">
        <f>SUM(G19:G30)</f>
        <v>0</v>
      </c>
      <c r="H31" s="195">
        <f>SUM(H19:H30)</f>
        <v>0</v>
      </c>
      <c r="I31" s="200">
        <f>SUM(I19:I30)</f>
        <v>0</v>
      </c>
      <c r="J31" s="456"/>
    </row>
    <row r="32" spans="1:10" ht="18" customHeight="1" thickBot="1">
      <c r="A32" s="220" t="s">
        <v>112</v>
      </c>
      <c r="B32" s="227" t="s">
        <v>445</v>
      </c>
      <c r="C32" s="195">
        <f>+C18+C31</f>
        <v>89981</v>
      </c>
      <c r="D32" s="195">
        <f>+D18+D31</f>
        <v>76643</v>
      </c>
      <c r="E32" s="195">
        <f>+E18+E31</f>
        <v>76643</v>
      </c>
      <c r="F32" s="227" t="s">
        <v>448</v>
      </c>
      <c r="G32" s="195">
        <f>+G18+G31</f>
        <v>86844</v>
      </c>
      <c r="H32" s="195">
        <f>+H18+H31</f>
        <v>74110</v>
      </c>
      <c r="I32" s="200">
        <f>+I18+I31</f>
        <v>74150</v>
      </c>
      <c r="J32" s="456"/>
    </row>
    <row r="33" spans="1:10" ht="18" customHeight="1" thickBot="1">
      <c r="A33" s="220" t="s">
        <v>113</v>
      </c>
      <c r="B33" s="73" t="s">
        <v>370</v>
      </c>
      <c r="C33" s="231"/>
      <c r="D33" s="231"/>
      <c r="E33" s="231"/>
      <c r="F33" s="73" t="s">
        <v>376</v>
      </c>
      <c r="G33" s="231"/>
      <c r="H33" s="231"/>
      <c r="I33" s="230"/>
      <c r="J33" s="456"/>
    </row>
    <row r="34" spans="1:10" ht="13.5" thickBot="1">
      <c r="A34" s="220" t="s">
        <v>114</v>
      </c>
      <c r="B34" s="228" t="s">
        <v>446</v>
      </c>
      <c r="C34" s="383">
        <f>+C32+C33</f>
        <v>89981</v>
      </c>
      <c r="D34" s="383">
        <f>+D32+D33</f>
        <v>76643</v>
      </c>
      <c r="E34" s="229">
        <f>+E32+E33</f>
        <v>76643</v>
      </c>
      <c r="F34" s="228" t="s">
        <v>447</v>
      </c>
      <c r="G34" s="383">
        <f>+G32+G33</f>
        <v>86844</v>
      </c>
      <c r="H34" s="383">
        <f>+H32+H33</f>
        <v>74110</v>
      </c>
      <c r="I34" s="384">
        <f>+I32+I33</f>
        <v>74150</v>
      </c>
      <c r="J34" s="456"/>
    </row>
    <row r="35" spans="1:10" ht="13.5" thickBot="1">
      <c r="A35" s="220" t="s">
        <v>183</v>
      </c>
      <c r="B35" s="228" t="s">
        <v>215</v>
      </c>
      <c r="C35" s="383" t="str">
        <f>IF(C18-G18&lt;0,G18-C18,"-")</f>
        <v>-</v>
      </c>
      <c r="D35" s="383" t="str">
        <f>IF(D18-H18&lt;0,H18-D18,"-")</f>
        <v>-</v>
      </c>
      <c r="E35" s="229" t="str">
        <f>IF(E18-I18&lt;0,I18-E18,"-")</f>
        <v>-</v>
      </c>
      <c r="F35" s="228" t="s">
        <v>216</v>
      </c>
      <c r="G35" s="383">
        <f>IF(C18-G18&gt;0,C18-G18,"-")</f>
        <v>3137</v>
      </c>
      <c r="H35" s="383">
        <f>IF(D18-H18&gt;0,D18-H18,"-")</f>
        <v>2533</v>
      </c>
      <c r="I35" s="384">
        <f>IF(E18-I18&gt;0,E18-I18,"-")</f>
        <v>2493</v>
      </c>
      <c r="J35" s="456"/>
    </row>
    <row r="36" spans="1:10" ht="13.5" thickBot="1">
      <c r="A36" s="220" t="s">
        <v>442</v>
      </c>
      <c r="B36" s="228" t="s">
        <v>378</v>
      </c>
      <c r="C36" s="383" t="str">
        <f>IF(C18+C19-G32&lt;0,G32-(C18+C19),"-")</f>
        <v>-</v>
      </c>
      <c r="D36" s="383" t="str">
        <f>IF(D18+D19-H32&lt;0,H32-(D18+D19),"-")</f>
        <v>-</v>
      </c>
      <c r="E36" s="229" t="str">
        <f>IF(E18+E19-I32&lt;0,I32-(E18+E19),"-")</f>
        <v>-</v>
      </c>
      <c r="F36" s="228" t="s">
        <v>379</v>
      </c>
      <c r="G36" s="383">
        <f>IF(C18+C19-G32&gt;0,C18+C19-G32,"-")</f>
        <v>3137</v>
      </c>
      <c r="H36" s="383">
        <f>IF(D18+D19-H32&gt;0,D18+D19-H32,"-")</f>
        <v>2533</v>
      </c>
      <c r="I36" s="384">
        <f>IF(E18+E19-I32&gt;0,E18+E19-I32,"-")</f>
        <v>2493</v>
      </c>
      <c r="J36" s="456"/>
    </row>
  </sheetData>
  <sheetProtection sheet="1" objects="1" scenarios="1"/>
  <mergeCells count="2">
    <mergeCell ref="A3:A4"/>
    <mergeCell ref="J1:J3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workbookViewId="0" topLeftCell="A1">
      <selection activeCell="H32" sqref="H32"/>
    </sheetView>
  </sheetViews>
  <sheetFormatPr defaultColWidth="9.00390625" defaultRowHeight="12.75"/>
  <cols>
    <col min="1" max="1" width="42.375" style="38" customWidth="1"/>
    <col min="2" max="7" width="15.625" style="37" customWidth="1"/>
    <col min="8" max="8" width="13.875" style="37" customWidth="1"/>
    <col min="9" max="16384" width="9.375" style="37" customWidth="1"/>
  </cols>
  <sheetData>
    <row r="1" spans="1:7" ht="18" customHeight="1">
      <c r="A1" s="455" t="s">
        <v>38</v>
      </c>
      <c r="B1" s="455"/>
      <c r="C1" s="455"/>
      <c r="D1" s="455"/>
      <c r="E1" s="455"/>
      <c r="F1" s="455"/>
      <c r="G1" s="455"/>
    </row>
    <row r="2" spans="1:7" ht="22.5" customHeight="1" thickBot="1">
      <c r="A2" s="88"/>
      <c r="B2" s="46"/>
      <c r="C2" s="46"/>
      <c r="D2" s="46"/>
      <c r="E2" s="46"/>
      <c r="F2" s="457" t="s">
        <v>133</v>
      </c>
      <c r="G2" s="457"/>
    </row>
    <row r="3" spans="1:7" s="39" customFormat="1" ht="50.25" customHeight="1" thickBot="1">
      <c r="A3" s="89" t="s">
        <v>137</v>
      </c>
      <c r="B3" s="90" t="s">
        <v>138</v>
      </c>
      <c r="C3" s="90" t="s">
        <v>139</v>
      </c>
      <c r="D3" s="90" t="s">
        <v>37</v>
      </c>
      <c r="E3" s="90" t="s">
        <v>33</v>
      </c>
      <c r="F3" s="387" t="s">
        <v>2</v>
      </c>
      <c r="G3" s="386" t="s">
        <v>3</v>
      </c>
    </row>
    <row r="4" spans="1:7" s="46" customFormat="1" ht="12" customHeight="1" thickBot="1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306" t="s">
        <v>91</v>
      </c>
      <c r="G4" s="45" t="s">
        <v>440</v>
      </c>
    </row>
    <row r="5" spans="1:7" ht="15.75" customHeight="1">
      <c r="A5" s="40"/>
      <c r="B5" s="27"/>
      <c r="C5" s="47"/>
      <c r="D5" s="27"/>
      <c r="E5" s="27"/>
      <c r="F5" s="307"/>
      <c r="G5" s="308">
        <f>+D5+F5</f>
        <v>0</v>
      </c>
    </row>
    <row r="6" spans="1:7" ht="15.75" customHeight="1">
      <c r="A6" s="40"/>
      <c r="B6" s="27"/>
      <c r="C6" s="47"/>
      <c r="D6" s="27"/>
      <c r="E6" s="27"/>
      <c r="F6" s="307"/>
      <c r="G6" s="308">
        <f aca="true" t="shared" si="0" ref="G6:G23">+D6+F6</f>
        <v>0</v>
      </c>
    </row>
    <row r="7" spans="1:7" ht="15.75" customHeight="1">
      <c r="A7" s="40"/>
      <c r="B7" s="27"/>
      <c r="C7" s="47"/>
      <c r="D7" s="27"/>
      <c r="E7" s="27"/>
      <c r="F7" s="307"/>
      <c r="G7" s="308">
        <f t="shared" si="0"/>
        <v>0</v>
      </c>
    </row>
    <row r="8" spans="1:7" ht="15.75" customHeight="1">
      <c r="A8" s="48"/>
      <c r="B8" s="27"/>
      <c r="C8" s="47"/>
      <c r="D8" s="27"/>
      <c r="E8" s="27"/>
      <c r="F8" s="307"/>
      <c r="G8" s="308">
        <f t="shared" si="0"/>
        <v>0</v>
      </c>
    </row>
    <row r="9" spans="1:7" ht="15.75" customHeight="1">
      <c r="A9" s="40"/>
      <c r="B9" s="27"/>
      <c r="C9" s="47"/>
      <c r="D9" s="27"/>
      <c r="E9" s="27"/>
      <c r="F9" s="307"/>
      <c r="G9" s="308">
        <f t="shared" si="0"/>
        <v>0</v>
      </c>
    </row>
    <row r="10" spans="1:7" ht="15.75" customHeight="1">
      <c r="A10" s="48"/>
      <c r="B10" s="27"/>
      <c r="C10" s="47"/>
      <c r="D10" s="27"/>
      <c r="E10" s="27"/>
      <c r="F10" s="307"/>
      <c r="G10" s="308">
        <f t="shared" si="0"/>
        <v>0</v>
      </c>
    </row>
    <row r="11" spans="1:7" ht="15.75" customHeight="1">
      <c r="A11" s="40"/>
      <c r="B11" s="27"/>
      <c r="C11" s="47"/>
      <c r="D11" s="27"/>
      <c r="E11" s="27"/>
      <c r="F11" s="307"/>
      <c r="G11" s="308">
        <f t="shared" si="0"/>
        <v>0</v>
      </c>
    </row>
    <row r="12" spans="1:7" ht="15.75" customHeight="1">
      <c r="A12" s="40"/>
      <c r="B12" s="27"/>
      <c r="C12" s="47"/>
      <c r="D12" s="27"/>
      <c r="E12" s="27"/>
      <c r="F12" s="307"/>
      <c r="G12" s="308">
        <f t="shared" si="0"/>
        <v>0</v>
      </c>
    </row>
    <row r="13" spans="1:7" ht="15.75" customHeight="1">
      <c r="A13" s="40"/>
      <c r="B13" s="27"/>
      <c r="C13" s="47"/>
      <c r="D13" s="27"/>
      <c r="E13" s="27"/>
      <c r="F13" s="307"/>
      <c r="G13" s="308">
        <f t="shared" si="0"/>
        <v>0</v>
      </c>
    </row>
    <row r="14" spans="1:7" ht="15.75" customHeight="1">
      <c r="A14" s="40"/>
      <c r="B14" s="27"/>
      <c r="C14" s="47"/>
      <c r="D14" s="27"/>
      <c r="E14" s="27"/>
      <c r="F14" s="307"/>
      <c r="G14" s="308">
        <f t="shared" si="0"/>
        <v>0</v>
      </c>
    </row>
    <row r="15" spans="1:7" ht="15.75" customHeight="1">
      <c r="A15" s="40"/>
      <c r="B15" s="27"/>
      <c r="C15" s="47"/>
      <c r="D15" s="27"/>
      <c r="E15" s="27"/>
      <c r="F15" s="307"/>
      <c r="G15" s="308">
        <f t="shared" si="0"/>
        <v>0</v>
      </c>
    </row>
    <row r="16" spans="1:7" ht="15.75" customHeight="1">
      <c r="A16" s="40"/>
      <c r="B16" s="27"/>
      <c r="C16" s="47"/>
      <c r="D16" s="27"/>
      <c r="E16" s="27"/>
      <c r="F16" s="307"/>
      <c r="G16" s="308">
        <f t="shared" si="0"/>
        <v>0</v>
      </c>
    </row>
    <row r="17" spans="1:7" ht="15.75" customHeight="1">
      <c r="A17" s="40"/>
      <c r="B17" s="27"/>
      <c r="C17" s="47"/>
      <c r="D17" s="27"/>
      <c r="E17" s="27"/>
      <c r="F17" s="307"/>
      <c r="G17" s="308">
        <f t="shared" si="0"/>
        <v>0</v>
      </c>
    </row>
    <row r="18" spans="1:7" ht="15.75" customHeight="1">
      <c r="A18" s="40"/>
      <c r="B18" s="27"/>
      <c r="C18" s="47"/>
      <c r="D18" s="27"/>
      <c r="E18" s="27"/>
      <c r="F18" s="307"/>
      <c r="G18" s="308">
        <f t="shared" si="0"/>
        <v>0</v>
      </c>
    </row>
    <row r="19" spans="1:7" ht="15.75" customHeight="1">
      <c r="A19" s="40"/>
      <c r="B19" s="27"/>
      <c r="C19" s="47"/>
      <c r="D19" s="27"/>
      <c r="E19" s="27"/>
      <c r="F19" s="307"/>
      <c r="G19" s="308">
        <f t="shared" si="0"/>
        <v>0</v>
      </c>
    </row>
    <row r="20" spans="1:7" ht="15.75" customHeight="1">
      <c r="A20" s="40"/>
      <c r="B20" s="27"/>
      <c r="C20" s="47"/>
      <c r="D20" s="27"/>
      <c r="E20" s="27"/>
      <c r="F20" s="307"/>
      <c r="G20" s="308">
        <f t="shared" si="0"/>
        <v>0</v>
      </c>
    </row>
    <row r="21" spans="1:7" ht="15.75" customHeight="1">
      <c r="A21" s="40"/>
      <c r="B21" s="27"/>
      <c r="C21" s="47"/>
      <c r="D21" s="27"/>
      <c r="E21" s="27"/>
      <c r="F21" s="307"/>
      <c r="G21" s="308">
        <f t="shared" si="0"/>
        <v>0</v>
      </c>
    </row>
    <row r="22" spans="1:7" ht="15.75" customHeight="1">
      <c r="A22" s="40"/>
      <c r="B22" s="27"/>
      <c r="C22" s="47"/>
      <c r="D22" s="27"/>
      <c r="E22" s="27"/>
      <c r="F22" s="307"/>
      <c r="G22" s="308">
        <f t="shared" si="0"/>
        <v>0</v>
      </c>
    </row>
    <row r="23" spans="1:7" ht="15.75" customHeight="1" thickBot="1">
      <c r="A23" s="49"/>
      <c r="B23" s="28"/>
      <c r="C23" s="50"/>
      <c r="D23" s="28"/>
      <c r="E23" s="28"/>
      <c r="F23" s="309"/>
      <c r="G23" s="308">
        <f t="shared" si="0"/>
        <v>0</v>
      </c>
    </row>
    <row r="24" spans="1:7" s="53" customFormat="1" ht="18" customHeight="1" thickBot="1">
      <c r="A24" s="91" t="s">
        <v>136</v>
      </c>
      <c r="B24" s="51">
        <f>SUM(B5:B23)</f>
        <v>0</v>
      </c>
      <c r="C24" s="68"/>
      <c r="D24" s="51">
        <f>SUM(D5:D23)</f>
        <v>0</v>
      </c>
      <c r="E24" s="51">
        <f>SUM(E5:E23)</f>
        <v>0</v>
      </c>
      <c r="F24" s="51">
        <f>SUM(F5:F23)</f>
        <v>0</v>
      </c>
      <c r="G24" s="52">
        <f>SUM(G5:G23)</f>
        <v>0</v>
      </c>
    </row>
    <row r="25" spans="6:7" ht="12.75">
      <c r="F25" s="53"/>
      <c r="G25" s="53"/>
    </row>
  </sheetData>
  <sheetProtection sheet="1" objects="1" scenarios="1"/>
  <mergeCells count="2">
    <mergeCell ref="F2:G2"/>
    <mergeCell ref="A1:G1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3. melléklet a 3/2014. (V.05.)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zoomScaleSheetLayoutView="130" workbookViewId="0" topLeftCell="A1">
      <selection activeCell="G5" sqref="G5"/>
    </sheetView>
  </sheetViews>
  <sheetFormatPr defaultColWidth="9.00390625" defaultRowHeight="12.75"/>
  <cols>
    <col min="1" max="1" width="56.875" style="38" customWidth="1"/>
    <col min="2" max="7" width="15.875" style="37" customWidth="1"/>
    <col min="8" max="8" width="12.875" style="37" customWidth="1"/>
    <col min="9" max="9" width="13.875" style="37" customWidth="1"/>
    <col min="10" max="16384" width="9.375" style="37" customWidth="1"/>
  </cols>
  <sheetData>
    <row r="1" spans="1:7" ht="24.75" customHeight="1">
      <c r="A1" s="455" t="s">
        <v>39</v>
      </c>
      <c r="B1" s="455"/>
      <c r="C1" s="455"/>
      <c r="D1" s="455"/>
      <c r="E1" s="455"/>
      <c r="F1" s="455"/>
      <c r="G1" s="455"/>
    </row>
    <row r="2" spans="1:7" ht="23.25" customHeight="1" thickBot="1">
      <c r="A2" s="88"/>
      <c r="B2" s="46"/>
      <c r="C2" s="46"/>
      <c r="D2" s="46"/>
      <c r="E2" s="46"/>
      <c r="F2" s="457" t="s">
        <v>133</v>
      </c>
      <c r="G2" s="457"/>
    </row>
    <row r="3" spans="1:7" s="39" customFormat="1" ht="48.75" customHeight="1" thickBot="1">
      <c r="A3" s="89" t="s">
        <v>140</v>
      </c>
      <c r="B3" s="90" t="s">
        <v>138</v>
      </c>
      <c r="C3" s="90" t="s">
        <v>139</v>
      </c>
      <c r="D3" s="90" t="s">
        <v>37</v>
      </c>
      <c r="E3" s="90" t="s">
        <v>33</v>
      </c>
      <c r="F3" s="387" t="s">
        <v>2</v>
      </c>
      <c r="G3" s="386" t="s">
        <v>3</v>
      </c>
    </row>
    <row r="4" spans="1:7" s="46" customFormat="1" ht="15" customHeight="1" thickBot="1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306">
        <v>6</v>
      </c>
      <c r="G4" s="45" t="s">
        <v>440</v>
      </c>
    </row>
    <row r="5" spans="1:7" ht="15.75" customHeight="1">
      <c r="A5" s="54" t="s">
        <v>13</v>
      </c>
      <c r="B5" s="27">
        <v>23867</v>
      </c>
      <c r="C5" s="439" t="s">
        <v>14</v>
      </c>
      <c r="D5" s="27">
        <v>7932</v>
      </c>
      <c r="E5" s="27">
        <v>15935</v>
      </c>
      <c r="F5" s="307">
        <v>4370</v>
      </c>
      <c r="G5" s="308">
        <f>+D5+F5</f>
        <v>12302</v>
      </c>
    </row>
    <row r="6" spans="1:7" ht="15.75" customHeight="1">
      <c r="A6" s="54" t="s">
        <v>15</v>
      </c>
      <c r="B6" s="27">
        <v>45564</v>
      </c>
      <c r="C6" s="439" t="s">
        <v>16</v>
      </c>
      <c r="D6" s="27">
        <v>2179</v>
      </c>
      <c r="E6" s="27">
        <v>43385</v>
      </c>
      <c r="F6" s="307">
        <v>42177</v>
      </c>
      <c r="G6" s="308">
        <f aca="true" t="shared" si="0" ref="G6:G23">+D6+F6</f>
        <v>44356</v>
      </c>
    </row>
    <row r="7" spans="1:7" ht="15.75" customHeight="1">
      <c r="A7" s="54" t="s">
        <v>17</v>
      </c>
      <c r="B7" s="27">
        <v>20843</v>
      </c>
      <c r="C7" s="439" t="s">
        <v>16</v>
      </c>
      <c r="D7" s="27"/>
      <c r="E7" s="27">
        <v>20843</v>
      </c>
      <c r="F7" s="307">
        <v>20838</v>
      </c>
      <c r="G7" s="308">
        <f t="shared" si="0"/>
        <v>20838</v>
      </c>
    </row>
    <row r="8" spans="1:7" ht="15.75" customHeight="1">
      <c r="A8" s="54" t="s">
        <v>18</v>
      </c>
      <c r="B8" s="27">
        <v>3781</v>
      </c>
      <c r="C8" s="439" t="s">
        <v>16</v>
      </c>
      <c r="D8" s="27"/>
      <c r="E8" s="27">
        <v>3781</v>
      </c>
      <c r="F8" s="307">
        <v>3781</v>
      </c>
      <c r="G8" s="308">
        <f t="shared" si="0"/>
        <v>3781</v>
      </c>
    </row>
    <row r="9" spans="1:7" ht="15.75" customHeight="1">
      <c r="A9" s="54" t="s">
        <v>19</v>
      </c>
      <c r="B9" s="27">
        <v>2900</v>
      </c>
      <c r="C9" s="439">
        <v>2012</v>
      </c>
      <c r="D9" s="27"/>
      <c r="E9" s="27">
        <v>2900</v>
      </c>
      <c r="F9" s="307"/>
      <c r="G9" s="308">
        <f t="shared" si="0"/>
        <v>0</v>
      </c>
    </row>
    <row r="10" spans="1:7" ht="15.75" customHeight="1">
      <c r="A10" s="54" t="s">
        <v>7</v>
      </c>
      <c r="B10" s="27">
        <v>1492</v>
      </c>
      <c r="C10" s="439">
        <v>2013</v>
      </c>
      <c r="D10" s="27"/>
      <c r="E10" s="27">
        <v>1144</v>
      </c>
      <c r="F10" s="307">
        <v>1492</v>
      </c>
      <c r="G10" s="308">
        <f t="shared" si="0"/>
        <v>1492</v>
      </c>
    </row>
    <row r="11" spans="1:7" ht="15.75" customHeight="1">
      <c r="A11" s="54"/>
      <c r="B11" s="27"/>
      <c r="C11" s="439"/>
      <c r="D11" s="27"/>
      <c r="E11" s="27"/>
      <c r="F11" s="307"/>
      <c r="G11" s="308">
        <f t="shared" si="0"/>
        <v>0</v>
      </c>
    </row>
    <row r="12" spans="1:7" ht="15.75" customHeight="1">
      <c r="A12" s="54"/>
      <c r="B12" s="27"/>
      <c r="C12" s="439"/>
      <c r="D12" s="27"/>
      <c r="E12" s="27"/>
      <c r="F12" s="307"/>
      <c r="G12" s="308">
        <f t="shared" si="0"/>
        <v>0</v>
      </c>
    </row>
    <row r="13" spans="1:7" ht="15.75" customHeight="1">
      <c r="A13" s="54"/>
      <c r="B13" s="27"/>
      <c r="C13" s="439"/>
      <c r="D13" s="27"/>
      <c r="E13" s="27"/>
      <c r="F13" s="307"/>
      <c r="G13" s="308">
        <f t="shared" si="0"/>
        <v>0</v>
      </c>
    </row>
    <row r="14" spans="1:7" ht="15.75" customHeight="1">
      <c r="A14" s="54"/>
      <c r="B14" s="27"/>
      <c r="C14" s="439"/>
      <c r="D14" s="27"/>
      <c r="E14" s="27"/>
      <c r="F14" s="307"/>
      <c r="G14" s="308">
        <f t="shared" si="0"/>
        <v>0</v>
      </c>
    </row>
    <row r="15" spans="1:7" ht="15.75" customHeight="1">
      <c r="A15" s="54"/>
      <c r="B15" s="27"/>
      <c r="C15" s="439"/>
      <c r="D15" s="27"/>
      <c r="E15" s="27"/>
      <c r="F15" s="307"/>
      <c r="G15" s="308">
        <f t="shared" si="0"/>
        <v>0</v>
      </c>
    </row>
    <row r="16" spans="1:7" ht="15.75" customHeight="1">
      <c r="A16" s="54"/>
      <c r="B16" s="27"/>
      <c r="C16" s="439"/>
      <c r="D16" s="27"/>
      <c r="E16" s="27"/>
      <c r="F16" s="307"/>
      <c r="G16" s="308">
        <f t="shared" si="0"/>
        <v>0</v>
      </c>
    </row>
    <row r="17" spans="1:7" ht="15.75" customHeight="1">
      <c r="A17" s="54"/>
      <c r="B17" s="27"/>
      <c r="C17" s="439"/>
      <c r="D17" s="27"/>
      <c r="E17" s="27"/>
      <c r="F17" s="307"/>
      <c r="G17" s="308">
        <f t="shared" si="0"/>
        <v>0</v>
      </c>
    </row>
    <row r="18" spans="1:7" ht="15.75" customHeight="1">
      <c r="A18" s="54"/>
      <c r="B18" s="27"/>
      <c r="C18" s="439"/>
      <c r="D18" s="27"/>
      <c r="E18" s="27"/>
      <c r="F18" s="307"/>
      <c r="G18" s="308">
        <f t="shared" si="0"/>
        <v>0</v>
      </c>
    </row>
    <row r="19" spans="1:7" ht="15.75" customHeight="1">
      <c r="A19" s="54"/>
      <c r="B19" s="27"/>
      <c r="C19" s="439"/>
      <c r="D19" s="27"/>
      <c r="E19" s="27"/>
      <c r="F19" s="307"/>
      <c r="G19" s="308">
        <f t="shared" si="0"/>
        <v>0</v>
      </c>
    </row>
    <row r="20" spans="1:7" ht="15.75" customHeight="1">
      <c r="A20" s="54"/>
      <c r="B20" s="27"/>
      <c r="C20" s="439"/>
      <c r="D20" s="27"/>
      <c r="E20" s="27"/>
      <c r="F20" s="307"/>
      <c r="G20" s="308">
        <f t="shared" si="0"/>
        <v>0</v>
      </c>
    </row>
    <row r="21" spans="1:7" ht="15.75" customHeight="1">
      <c r="A21" s="54"/>
      <c r="B21" s="27"/>
      <c r="C21" s="439"/>
      <c r="D21" s="27"/>
      <c r="E21" s="27"/>
      <c r="F21" s="307"/>
      <c r="G21" s="308">
        <f t="shared" si="0"/>
        <v>0</v>
      </c>
    </row>
    <row r="22" spans="1:7" ht="15.75" customHeight="1">
      <c r="A22" s="54"/>
      <c r="B22" s="27"/>
      <c r="C22" s="439"/>
      <c r="D22" s="27"/>
      <c r="E22" s="27"/>
      <c r="F22" s="307"/>
      <c r="G22" s="308">
        <f t="shared" si="0"/>
        <v>0</v>
      </c>
    </row>
    <row r="23" spans="1:7" ht="15.75" customHeight="1" thickBot="1">
      <c r="A23" s="55"/>
      <c r="B23" s="28"/>
      <c r="C23" s="440"/>
      <c r="D23" s="28"/>
      <c r="E23" s="28"/>
      <c r="F23" s="309"/>
      <c r="G23" s="308">
        <f t="shared" si="0"/>
        <v>0</v>
      </c>
    </row>
    <row r="24" spans="1:7" s="53" customFormat="1" ht="18" customHeight="1" thickBot="1">
      <c r="A24" s="91" t="s">
        <v>136</v>
      </c>
      <c r="B24" s="51">
        <f>SUM(B5:B23)</f>
        <v>98447</v>
      </c>
      <c r="C24" s="68"/>
      <c r="D24" s="51">
        <f>SUM(D5:D23)</f>
        <v>10111</v>
      </c>
      <c r="E24" s="51">
        <f>SUM(E5:E23)</f>
        <v>87988</v>
      </c>
      <c r="F24" s="51">
        <f>SUM(F5:F23)</f>
        <v>72658</v>
      </c>
      <c r="G24" s="52">
        <f>SUM(G5:G23)</f>
        <v>82769</v>
      </c>
    </row>
  </sheetData>
  <sheetProtection sheet="1"/>
  <mergeCells count="2">
    <mergeCell ref="F2:G2"/>
    <mergeCell ref="A1:G1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94" r:id="rId1"/>
  <headerFooter alignWithMargins="0">
    <oddHeader>&amp;R&amp;"Times New Roman CE,Félkövér dőlt"&amp;12 4. melléklet a 3/2014. (V.05.)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M48"/>
  <sheetViews>
    <sheetView zoomScaleSheetLayoutView="100" workbookViewId="0" topLeftCell="A1">
      <selection activeCell="Q27" sqref="Q27"/>
    </sheetView>
  </sheetViews>
  <sheetFormatPr defaultColWidth="9.00390625" defaultRowHeight="12.75"/>
  <cols>
    <col min="1" max="1" width="28.50390625" style="41" customWidth="1"/>
    <col min="2" max="13" width="10.00390625" style="41" customWidth="1"/>
    <col min="14" max="16384" width="9.375" style="41" customWidth="1"/>
  </cols>
  <sheetData>
    <row r="1" spans="1:13" ht="15.75">
      <c r="A1" s="488" t="s">
        <v>34</v>
      </c>
      <c r="B1" s="488"/>
      <c r="C1" s="488"/>
      <c r="D1" s="489"/>
      <c r="E1" s="489"/>
      <c r="F1" s="489"/>
      <c r="G1" s="489"/>
      <c r="H1" s="489"/>
      <c r="I1" s="489"/>
      <c r="J1" s="489"/>
      <c r="K1" s="489"/>
      <c r="L1" s="489"/>
      <c r="M1" s="489"/>
    </row>
    <row r="2" spans="1:13" ht="15.75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487" t="s">
        <v>133</v>
      </c>
      <c r="M2" s="487"/>
    </row>
    <row r="3" spans="1:13" ht="13.5" thickBot="1">
      <c r="A3" s="479" t="s">
        <v>184</v>
      </c>
      <c r="B3" s="491" t="s">
        <v>435</v>
      </c>
      <c r="C3" s="491"/>
      <c r="D3" s="491"/>
      <c r="E3" s="491"/>
      <c r="F3" s="491"/>
      <c r="G3" s="491"/>
      <c r="H3" s="491"/>
      <c r="I3" s="491"/>
      <c r="J3" s="474" t="s">
        <v>437</v>
      </c>
      <c r="K3" s="474"/>
      <c r="L3" s="474"/>
      <c r="M3" s="474"/>
    </row>
    <row r="4" spans="1:13" ht="15" customHeight="1" thickBot="1">
      <c r="A4" s="480"/>
      <c r="B4" s="482" t="s">
        <v>438</v>
      </c>
      <c r="C4" s="483" t="s">
        <v>439</v>
      </c>
      <c r="D4" s="478" t="s">
        <v>431</v>
      </c>
      <c r="E4" s="478"/>
      <c r="F4" s="478"/>
      <c r="G4" s="478"/>
      <c r="H4" s="478"/>
      <c r="I4" s="478"/>
      <c r="J4" s="475"/>
      <c r="K4" s="475"/>
      <c r="L4" s="475"/>
      <c r="M4" s="475"/>
    </row>
    <row r="5" spans="1:13" ht="21.75" thickBot="1">
      <c r="A5" s="480"/>
      <c r="B5" s="482"/>
      <c r="C5" s="483"/>
      <c r="D5" s="311" t="s">
        <v>438</v>
      </c>
      <c r="E5" s="311" t="s">
        <v>439</v>
      </c>
      <c r="F5" s="311" t="s">
        <v>438</v>
      </c>
      <c r="G5" s="311" t="s">
        <v>439</v>
      </c>
      <c r="H5" s="311" t="s">
        <v>438</v>
      </c>
      <c r="I5" s="311" t="s">
        <v>439</v>
      </c>
      <c r="J5" s="475"/>
      <c r="K5" s="475"/>
      <c r="L5" s="475"/>
      <c r="M5" s="475"/>
    </row>
    <row r="6" spans="1:13" ht="42.75" thickBot="1">
      <c r="A6" s="481"/>
      <c r="B6" s="483" t="s">
        <v>432</v>
      </c>
      <c r="C6" s="483"/>
      <c r="D6" s="483" t="s">
        <v>35</v>
      </c>
      <c r="E6" s="483"/>
      <c r="F6" s="483" t="s">
        <v>4</v>
      </c>
      <c r="G6" s="483"/>
      <c r="H6" s="482" t="s">
        <v>36</v>
      </c>
      <c r="I6" s="482"/>
      <c r="J6" s="310" t="s">
        <v>35</v>
      </c>
      <c r="K6" s="311" t="s">
        <v>4</v>
      </c>
      <c r="L6" s="310" t="s">
        <v>118</v>
      </c>
      <c r="M6" s="311" t="s">
        <v>5</v>
      </c>
    </row>
    <row r="7" spans="1:13" ht="13.5" thickBot="1">
      <c r="A7" s="312">
        <v>1</v>
      </c>
      <c r="B7" s="310">
        <v>2</v>
      </c>
      <c r="C7" s="310">
        <v>3</v>
      </c>
      <c r="D7" s="313">
        <v>4</v>
      </c>
      <c r="E7" s="311">
        <v>5</v>
      </c>
      <c r="F7" s="311">
        <v>6</v>
      </c>
      <c r="G7" s="311">
        <v>7</v>
      </c>
      <c r="H7" s="310">
        <v>8</v>
      </c>
      <c r="I7" s="313">
        <v>9</v>
      </c>
      <c r="J7" s="313">
        <v>10</v>
      </c>
      <c r="K7" s="313">
        <v>11</v>
      </c>
      <c r="L7" s="313" t="s">
        <v>434</v>
      </c>
      <c r="M7" s="314" t="s">
        <v>433</v>
      </c>
    </row>
    <row r="8" spans="1:13" ht="12.75">
      <c r="A8" s="315" t="s">
        <v>185</v>
      </c>
      <c r="B8" s="316"/>
      <c r="C8" s="335"/>
      <c r="D8" s="335"/>
      <c r="E8" s="346"/>
      <c r="F8" s="335"/>
      <c r="G8" s="335"/>
      <c r="H8" s="335"/>
      <c r="I8" s="335"/>
      <c r="J8" s="335"/>
      <c r="K8" s="335"/>
      <c r="L8" s="317">
        <f aca="true" t="shared" si="0" ref="L8:L14">+J8+K8</f>
        <v>0</v>
      </c>
      <c r="M8" s="350">
        <f>IF((C8&lt;&gt;0),ROUND((L8/C8)*100,1),"")</f>
      </c>
    </row>
    <row r="9" spans="1:13" ht="12.75">
      <c r="A9" s="318" t="s">
        <v>198</v>
      </c>
      <c r="B9" s="319"/>
      <c r="C9" s="320"/>
      <c r="D9" s="320"/>
      <c r="E9" s="320"/>
      <c r="F9" s="320"/>
      <c r="G9" s="320"/>
      <c r="H9" s="320"/>
      <c r="I9" s="320"/>
      <c r="J9" s="320"/>
      <c r="K9" s="320"/>
      <c r="L9" s="321">
        <f t="shared" si="0"/>
        <v>0</v>
      </c>
      <c r="M9" s="351">
        <f aca="true" t="shared" si="1" ref="M9:M14">IF((C9&lt;&gt;0),ROUND((L9/C9)*100,1),"")</f>
      </c>
    </row>
    <row r="10" spans="1:13" ht="12.75">
      <c r="A10" s="322" t="s">
        <v>186</v>
      </c>
      <c r="B10" s="323"/>
      <c r="C10" s="338"/>
      <c r="D10" s="338"/>
      <c r="E10" s="338"/>
      <c r="F10" s="338"/>
      <c r="G10" s="338"/>
      <c r="H10" s="338"/>
      <c r="I10" s="338"/>
      <c r="J10" s="338"/>
      <c r="K10" s="338"/>
      <c r="L10" s="321">
        <f t="shared" si="0"/>
        <v>0</v>
      </c>
      <c r="M10" s="351">
        <f t="shared" si="1"/>
      </c>
    </row>
    <row r="11" spans="1:13" ht="12.75">
      <c r="A11" s="322" t="s">
        <v>199</v>
      </c>
      <c r="B11" s="323"/>
      <c r="C11" s="338"/>
      <c r="D11" s="338"/>
      <c r="E11" s="338"/>
      <c r="F11" s="338"/>
      <c r="G11" s="338"/>
      <c r="H11" s="338"/>
      <c r="I11" s="338"/>
      <c r="J11" s="338"/>
      <c r="K11" s="338"/>
      <c r="L11" s="321">
        <f t="shared" si="0"/>
        <v>0</v>
      </c>
      <c r="M11" s="351">
        <f t="shared" si="1"/>
      </c>
    </row>
    <row r="12" spans="1:13" ht="12.75">
      <c r="A12" s="322" t="s">
        <v>187</v>
      </c>
      <c r="B12" s="323"/>
      <c r="C12" s="338"/>
      <c r="D12" s="338"/>
      <c r="E12" s="338"/>
      <c r="F12" s="338"/>
      <c r="G12" s="338"/>
      <c r="H12" s="338"/>
      <c r="I12" s="338"/>
      <c r="J12" s="338"/>
      <c r="K12" s="338"/>
      <c r="L12" s="321">
        <f t="shared" si="0"/>
        <v>0</v>
      </c>
      <c r="M12" s="351">
        <f t="shared" si="1"/>
      </c>
    </row>
    <row r="13" spans="1:13" ht="12.75">
      <c r="A13" s="322" t="s">
        <v>188</v>
      </c>
      <c r="B13" s="323"/>
      <c r="C13" s="338"/>
      <c r="D13" s="338"/>
      <c r="E13" s="338"/>
      <c r="F13" s="338"/>
      <c r="G13" s="338"/>
      <c r="H13" s="338"/>
      <c r="I13" s="338"/>
      <c r="J13" s="338"/>
      <c r="K13" s="338"/>
      <c r="L13" s="321">
        <f t="shared" si="0"/>
        <v>0</v>
      </c>
      <c r="M13" s="351">
        <f t="shared" si="1"/>
      </c>
    </row>
    <row r="14" spans="1:13" ht="15" customHeight="1" thickBot="1">
      <c r="A14" s="324"/>
      <c r="B14" s="325"/>
      <c r="C14" s="342"/>
      <c r="D14" s="342"/>
      <c r="E14" s="342"/>
      <c r="F14" s="342"/>
      <c r="G14" s="342"/>
      <c r="H14" s="342"/>
      <c r="I14" s="342"/>
      <c r="J14" s="342"/>
      <c r="K14" s="342"/>
      <c r="L14" s="321">
        <f t="shared" si="0"/>
        <v>0</v>
      </c>
      <c r="M14" s="352">
        <f t="shared" si="1"/>
      </c>
    </row>
    <row r="15" spans="1:13" ht="13.5" thickBot="1">
      <c r="A15" s="326" t="s">
        <v>190</v>
      </c>
      <c r="B15" s="327">
        <f>B8+SUM(B10:B14)</f>
        <v>0</v>
      </c>
      <c r="C15" s="327">
        <f aca="true" t="shared" si="2" ref="C15:L15">C8+SUM(C10:C14)</f>
        <v>0</v>
      </c>
      <c r="D15" s="327">
        <f t="shared" si="2"/>
        <v>0</v>
      </c>
      <c r="E15" s="327">
        <f t="shared" si="2"/>
        <v>0</v>
      </c>
      <c r="F15" s="327">
        <f t="shared" si="2"/>
        <v>0</v>
      </c>
      <c r="G15" s="327">
        <f t="shared" si="2"/>
        <v>0</v>
      </c>
      <c r="H15" s="327">
        <f t="shared" si="2"/>
        <v>0</v>
      </c>
      <c r="I15" s="327">
        <f t="shared" si="2"/>
        <v>0</v>
      </c>
      <c r="J15" s="327">
        <f t="shared" si="2"/>
        <v>0</v>
      </c>
      <c r="K15" s="327">
        <f t="shared" si="2"/>
        <v>0</v>
      </c>
      <c r="L15" s="327">
        <f t="shared" si="2"/>
        <v>0</v>
      </c>
      <c r="M15" s="454">
        <f>IF((C15&lt;&gt;0),ROUND((L15/C15)*100,1),"")</f>
      </c>
    </row>
    <row r="16" spans="1:13" ht="12.75">
      <c r="A16" s="328"/>
      <c r="B16" s="329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</row>
    <row r="17" spans="1:13" ht="13.5" thickBot="1">
      <c r="A17" s="331" t="s">
        <v>189</v>
      </c>
      <c r="B17" s="332"/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</row>
    <row r="18" spans="1:13" ht="12.75">
      <c r="A18" s="334" t="s">
        <v>194</v>
      </c>
      <c r="B18" s="316"/>
      <c r="C18" s="335"/>
      <c r="D18" s="335"/>
      <c r="E18" s="346"/>
      <c r="F18" s="335"/>
      <c r="G18" s="335"/>
      <c r="H18" s="335"/>
      <c r="I18" s="335"/>
      <c r="J18" s="335"/>
      <c r="K18" s="335"/>
      <c r="L18" s="336">
        <f aca="true" t="shared" si="3" ref="L18:L23">+J18+K18</f>
        <v>0</v>
      </c>
      <c r="M18" s="350">
        <f aca="true" t="shared" si="4" ref="M18:M24">IF((C18&lt;&gt;0),ROUND((L18/C18)*100,1),"")</f>
      </c>
    </row>
    <row r="19" spans="1:13" ht="12.75">
      <c r="A19" s="337" t="s">
        <v>195</v>
      </c>
      <c r="B19" s="319"/>
      <c r="C19" s="338"/>
      <c r="D19" s="338"/>
      <c r="E19" s="338"/>
      <c r="F19" s="338"/>
      <c r="G19" s="338"/>
      <c r="H19" s="338"/>
      <c r="I19" s="338"/>
      <c r="J19" s="338"/>
      <c r="K19" s="338"/>
      <c r="L19" s="339">
        <f t="shared" si="3"/>
        <v>0</v>
      </c>
      <c r="M19" s="351">
        <f t="shared" si="4"/>
      </c>
    </row>
    <row r="20" spans="1:13" ht="12.75">
      <c r="A20" s="337" t="s">
        <v>196</v>
      </c>
      <c r="B20" s="323"/>
      <c r="C20" s="338"/>
      <c r="D20" s="338"/>
      <c r="E20" s="338"/>
      <c r="F20" s="338"/>
      <c r="G20" s="338"/>
      <c r="H20" s="338"/>
      <c r="I20" s="338"/>
      <c r="J20" s="338"/>
      <c r="K20" s="338"/>
      <c r="L20" s="339">
        <f t="shared" si="3"/>
        <v>0</v>
      </c>
      <c r="M20" s="351">
        <f t="shared" si="4"/>
      </c>
    </row>
    <row r="21" spans="1:13" ht="12.75">
      <c r="A21" s="337" t="s">
        <v>197</v>
      </c>
      <c r="B21" s="323"/>
      <c r="C21" s="338"/>
      <c r="D21" s="338"/>
      <c r="E21" s="338"/>
      <c r="F21" s="338"/>
      <c r="G21" s="338"/>
      <c r="H21" s="338"/>
      <c r="I21" s="338"/>
      <c r="J21" s="338"/>
      <c r="K21" s="338"/>
      <c r="L21" s="339">
        <f t="shared" si="3"/>
        <v>0</v>
      </c>
      <c r="M21" s="351">
        <f t="shared" si="4"/>
      </c>
    </row>
    <row r="22" spans="1:13" ht="12.75">
      <c r="A22" s="340"/>
      <c r="B22" s="323"/>
      <c r="C22" s="338"/>
      <c r="D22" s="338"/>
      <c r="E22" s="338"/>
      <c r="F22" s="338"/>
      <c r="G22" s="338"/>
      <c r="H22" s="338"/>
      <c r="I22" s="338"/>
      <c r="J22" s="338"/>
      <c r="K22" s="338"/>
      <c r="L22" s="339">
        <f t="shared" si="3"/>
        <v>0</v>
      </c>
      <c r="M22" s="351">
        <f t="shared" si="4"/>
      </c>
    </row>
    <row r="23" spans="1:13" ht="13.5" thickBot="1">
      <c r="A23" s="341"/>
      <c r="B23" s="325"/>
      <c r="C23" s="342"/>
      <c r="D23" s="342"/>
      <c r="E23" s="342"/>
      <c r="F23" s="342"/>
      <c r="G23" s="342"/>
      <c r="H23" s="342"/>
      <c r="I23" s="342"/>
      <c r="J23" s="342"/>
      <c r="K23" s="342"/>
      <c r="L23" s="339">
        <f t="shared" si="3"/>
        <v>0</v>
      </c>
      <c r="M23" s="352">
        <f t="shared" si="4"/>
      </c>
    </row>
    <row r="24" spans="1:13" ht="13.5" thickBot="1">
      <c r="A24" s="343" t="s">
        <v>174</v>
      </c>
      <c r="B24" s="327">
        <f aca="true" t="shared" si="5" ref="B24:L24">SUM(B18:B23)</f>
        <v>0</v>
      </c>
      <c r="C24" s="327">
        <f t="shared" si="5"/>
        <v>0</v>
      </c>
      <c r="D24" s="327">
        <f t="shared" si="5"/>
        <v>0</v>
      </c>
      <c r="E24" s="327">
        <f t="shared" si="5"/>
        <v>0</v>
      </c>
      <c r="F24" s="327">
        <f t="shared" si="5"/>
        <v>0</v>
      </c>
      <c r="G24" s="327">
        <f t="shared" si="5"/>
        <v>0</v>
      </c>
      <c r="H24" s="327">
        <f t="shared" si="5"/>
        <v>0</v>
      </c>
      <c r="I24" s="327">
        <f t="shared" si="5"/>
        <v>0</v>
      </c>
      <c r="J24" s="327">
        <f t="shared" si="5"/>
        <v>0</v>
      </c>
      <c r="K24" s="327">
        <f t="shared" si="5"/>
        <v>0</v>
      </c>
      <c r="L24" s="327">
        <f t="shared" si="5"/>
        <v>0</v>
      </c>
      <c r="M24" s="454">
        <f t="shared" si="4"/>
      </c>
    </row>
    <row r="25" spans="1:13" ht="12.75">
      <c r="A25" s="490" t="s">
        <v>430</v>
      </c>
      <c r="B25" s="490"/>
      <c r="C25" s="490"/>
      <c r="D25" s="490"/>
      <c r="E25" s="490"/>
      <c r="F25" s="490"/>
      <c r="G25" s="490"/>
      <c r="H25" s="490"/>
      <c r="I25" s="490"/>
      <c r="J25" s="490"/>
      <c r="K25" s="490"/>
      <c r="L25" s="490"/>
      <c r="M25" s="490"/>
    </row>
    <row r="26" spans="1:13" ht="5.25" customHeight="1">
      <c r="A26" s="344"/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</row>
    <row r="27" spans="1:13" ht="15.75">
      <c r="A27" s="484" t="s">
        <v>6</v>
      </c>
      <c r="B27" s="484"/>
      <c r="C27" s="484"/>
      <c r="D27" s="484"/>
      <c r="E27" s="484"/>
      <c r="F27" s="484"/>
      <c r="G27" s="484"/>
      <c r="H27" s="484"/>
      <c r="I27" s="484"/>
      <c r="J27" s="484"/>
      <c r="K27" s="484"/>
      <c r="L27" s="484"/>
      <c r="M27" s="484"/>
    </row>
    <row r="28" spans="1:13" ht="12" customHeight="1" thickBo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487" t="s">
        <v>133</v>
      </c>
      <c r="M28" s="487"/>
    </row>
    <row r="29" spans="1:13" ht="21.75" thickBot="1">
      <c r="A29" s="476" t="s">
        <v>191</v>
      </c>
      <c r="B29" s="477"/>
      <c r="C29" s="477"/>
      <c r="D29" s="477"/>
      <c r="E29" s="477"/>
      <c r="F29" s="477"/>
      <c r="G29" s="477"/>
      <c r="H29" s="477"/>
      <c r="I29" s="477"/>
      <c r="J29" s="477"/>
      <c r="K29" s="345" t="s">
        <v>438</v>
      </c>
      <c r="L29" s="345" t="s">
        <v>439</v>
      </c>
      <c r="M29" s="345" t="s">
        <v>437</v>
      </c>
    </row>
    <row r="30" spans="1:13" ht="12.75">
      <c r="A30" s="470"/>
      <c r="B30" s="471"/>
      <c r="C30" s="471"/>
      <c r="D30" s="471"/>
      <c r="E30" s="471"/>
      <c r="F30" s="471"/>
      <c r="G30" s="471"/>
      <c r="H30" s="471"/>
      <c r="I30" s="471"/>
      <c r="J30" s="471"/>
      <c r="K30" s="346"/>
      <c r="L30" s="347"/>
      <c r="M30" s="347"/>
    </row>
    <row r="31" spans="1:13" ht="13.5" thickBot="1">
      <c r="A31" s="472"/>
      <c r="B31" s="473"/>
      <c r="C31" s="473"/>
      <c r="D31" s="473"/>
      <c r="E31" s="473"/>
      <c r="F31" s="473"/>
      <c r="G31" s="473"/>
      <c r="H31" s="473"/>
      <c r="I31" s="473"/>
      <c r="J31" s="473"/>
      <c r="K31" s="348"/>
      <c r="L31" s="342"/>
      <c r="M31" s="342"/>
    </row>
    <row r="32" spans="1:13" ht="13.5" thickBot="1">
      <c r="A32" s="485" t="s">
        <v>119</v>
      </c>
      <c r="B32" s="486"/>
      <c r="C32" s="486"/>
      <c r="D32" s="486"/>
      <c r="E32" s="486"/>
      <c r="F32" s="486"/>
      <c r="G32" s="486"/>
      <c r="H32" s="486"/>
      <c r="I32" s="486"/>
      <c r="J32" s="486"/>
      <c r="K32" s="349">
        <f>SUM(K30:K31)</f>
        <v>0</v>
      </c>
      <c r="L32" s="349">
        <f>SUM(L30:L31)</f>
        <v>0</v>
      </c>
      <c r="M32" s="349">
        <f>SUM(M30:M31)</f>
        <v>0</v>
      </c>
    </row>
    <row r="48" ht="12.75">
      <c r="A48" s="42"/>
    </row>
  </sheetData>
  <sheetProtection sheet="1" objects="1" scenarios="1"/>
  <mergeCells count="20">
    <mergeCell ref="A32:J32"/>
    <mergeCell ref="L28:M28"/>
    <mergeCell ref="L2:M2"/>
    <mergeCell ref="A1:C1"/>
    <mergeCell ref="D1:M1"/>
    <mergeCell ref="A25:M25"/>
    <mergeCell ref="B6:C6"/>
    <mergeCell ref="B3:I3"/>
    <mergeCell ref="D6:E6"/>
    <mergeCell ref="F6:G6"/>
    <mergeCell ref="A30:J30"/>
    <mergeCell ref="A31:J31"/>
    <mergeCell ref="J3:M5"/>
    <mergeCell ref="A29:J29"/>
    <mergeCell ref="D4:I4"/>
    <mergeCell ref="A3:A6"/>
    <mergeCell ref="H6:I6"/>
    <mergeCell ref="B4:B5"/>
    <mergeCell ref="C4:C5"/>
    <mergeCell ref="A27:M27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hozzájárulások&amp;R&amp;"Times New Roman CE,Félkövér dőlt"&amp;11 5. melléklet a 3/2014. (V.05.)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2014-05-29T07:08:21Z</cp:lastPrinted>
  <dcterms:created xsi:type="dcterms:W3CDTF">1999-10-30T10:30:45Z</dcterms:created>
  <dcterms:modified xsi:type="dcterms:W3CDTF">2014-05-29T08:04:19Z</dcterms:modified>
  <cp:category/>
  <cp:version/>
  <cp:contentType/>
  <cp:contentStatus/>
</cp:coreProperties>
</file>