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12" activeTab="18"/>
  </bookViews>
  <sheets>
    <sheet name="redelethivatal" sheetId="1" r:id="rId1"/>
    <sheet name="rendelet hitelfkorlát" sheetId="2" r:id="rId2"/>
    <sheet name="rendelet önkorm" sheetId="3" r:id="rId3"/>
    <sheet name="rendeletóvoda" sheetId="4" r:id="rId4"/>
    <sheet name="rendeletmérleg" sheetId="5" r:id="rId5"/>
    <sheet name="rendeletlikvidterv" sheetId="6" r:id="rId6"/>
    <sheet name="rendeletelőifelhaszn" sheetId="7" r:id="rId7"/>
    <sheet name="rendeletközptám" sheetId="8" r:id="rId8"/>
    <sheet name="-." sheetId="9" r:id="rId9"/>
    <sheet name="---" sheetId="10" r:id="rId10"/>
    <sheet name="rendeletbevcímek" sheetId="11" r:id="rId11"/>
    <sheet name="redeletlétszám" sheetId="12" r:id="rId12"/>
    <sheet name="rendeletműködési bev" sheetId="13" r:id="rId13"/>
    <sheet name="--" sheetId="14" r:id="rId14"/>
    <sheet name="-" sheetId="15" r:id="rId15"/>
    <sheet name="középtávú terv" sheetId="16" r:id="rId16"/>
    <sheet name="címrend" sheetId="17" r:id="rId17"/>
    <sheet name="közvetett tám" sheetId="18" r:id="rId18"/>
    <sheet name="rendelet összönkorm" sheetId="19" r:id="rId19"/>
  </sheets>
  <definedNames/>
  <calcPr fullCalcOnLoad="1"/>
</workbook>
</file>

<file path=xl/sharedStrings.xml><?xml version="1.0" encoding="utf-8"?>
<sst xmlns="http://schemas.openxmlformats.org/spreadsheetml/2006/main" count="627" uniqueCount="331">
  <si>
    <t>adatok ezer forintban</t>
  </si>
  <si>
    <t>Megnevezés</t>
  </si>
  <si>
    <t>Önkormányzat</t>
  </si>
  <si>
    <t>Kacó Óvoda</t>
  </si>
  <si>
    <t>Összesen</t>
  </si>
  <si>
    <t>Bevételek</t>
  </si>
  <si>
    <t>Sorsz.</t>
  </si>
  <si>
    <t>1.</t>
  </si>
  <si>
    <t>2.</t>
  </si>
  <si>
    <t>3.</t>
  </si>
  <si>
    <t>4.</t>
  </si>
  <si>
    <t>6.</t>
  </si>
  <si>
    <t>7.</t>
  </si>
  <si>
    <t>Önkormányzati hivatal működésének tám.</t>
  </si>
  <si>
    <t>I.</t>
  </si>
  <si>
    <t>Helyi önkorm. ált.tám.</t>
  </si>
  <si>
    <t>1.a</t>
  </si>
  <si>
    <t>1.b</t>
  </si>
  <si>
    <t>Település-üzemeltetés</t>
  </si>
  <si>
    <t>1.ba</t>
  </si>
  <si>
    <t>Zöldterület kezelése</t>
  </si>
  <si>
    <t>1.bb</t>
  </si>
  <si>
    <t>Közvilágítás</t>
  </si>
  <si>
    <t>1.bc</t>
  </si>
  <si>
    <t>Temető</t>
  </si>
  <si>
    <t>1.bd</t>
  </si>
  <si>
    <t>Közutak</t>
  </si>
  <si>
    <t>1.c</t>
  </si>
  <si>
    <t>Egyéb feladatok</t>
  </si>
  <si>
    <t>Beszámítás</t>
  </si>
  <si>
    <t>II.</t>
  </si>
  <si>
    <t>Köznevelési és gyermekétkeztetési fel.</t>
  </si>
  <si>
    <t>Óvodapedagógusok bértámogatása</t>
  </si>
  <si>
    <t>Óvodaped., segítők bértámogatása</t>
  </si>
  <si>
    <t>Segítők</t>
  </si>
  <si>
    <t>Óvodaműködtetési támogatás</t>
  </si>
  <si>
    <t>III.</t>
  </si>
  <si>
    <t>Szociális és gyermekjóléti fel.tám.</t>
  </si>
  <si>
    <t xml:space="preserve">Pénzbeli szoc. ellátásokhoz </t>
  </si>
  <si>
    <t>Egyes szoc. és gyermekjóléti fel.</t>
  </si>
  <si>
    <t>3.c.</t>
  </si>
  <si>
    <t>Szociális étkeztetés</t>
  </si>
  <si>
    <t>3.d.</t>
  </si>
  <si>
    <t>Házi segítségnyújtás</t>
  </si>
  <si>
    <t>5.</t>
  </si>
  <si>
    <t>Gyermekétkeztetés tám.</t>
  </si>
  <si>
    <t>5.a</t>
  </si>
  <si>
    <t>Dolgozók bértámogatása</t>
  </si>
  <si>
    <t>5.b.</t>
  </si>
  <si>
    <t>Üzemeltetés támogatása</t>
  </si>
  <si>
    <t>Támogatás összesen</t>
  </si>
  <si>
    <t>Összesen:</t>
  </si>
  <si>
    <t>Óvoda térítési díj gyermek</t>
  </si>
  <si>
    <t>Óvoda tér.díj felnőtt</t>
  </si>
  <si>
    <t>Hivatal</t>
  </si>
  <si>
    <t>áfa</t>
  </si>
  <si>
    <t>Lakóingatlan kezelés</t>
  </si>
  <si>
    <t>Szoc. étkeztetés</t>
  </si>
  <si>
    <t>Múzeum</t>
  </si>
  <si>
    <t>Műv.Ház</t>
  </si>
  <si>
    <t>Fogászat</t>
  </si>
  <si>
    <t>Sportlétesítmények tornaterem</t>
  </si>
  <si>
    <t xml:space="preserve">Zsámbok Község Önkormányzat  </t>
  </si>
  <si>
    <t>Kamatbevételek</t>
  </si>
  <si>
    <t xml:space="preserve">Bevételek mindösszesen </t>
  </si>
  <si>
    <t>Kiadások</t>
  </si>
  <si>
    <t>Működési kiadások</t>
  </si>
  <si>
    <t>Felhalmozási célú kiadás</t>
  </si>
  <si>
    <t>ebből: Általános tartalék</t>
  </si>
  <si>
    <t xml:space="preserve">          Céltartalék</t>
  </si>
  <si>
    <t>Kiadások mindösszesen:</t>
  </si>
  <si>
    <t>Eredeti előirányzat</t>
  </si>
  <si>
    <t>Helyi adók</t>
  </si>
  <si>
    <t>Bírság, pótlék</t>
  </si>
  <si>
    <t>Osztalékbevétel</t>
  </si>
  <si>
    <t>Vagyon bérbeadásából, üzemeltetéséből, koncessziós díjából származó bevétel</t>
  </si>
  <si>
    <t>Egyéb sajátos bevétel</t>
  </si>
  <si>
    <t>Saját bevételek (1-6)</t>
  </si>
  <si>
    <t>Cím, alcím</t>
  </si>
  <si>
    <t>Létszám</t>
  </si>
  <si>
    <t>I.1.</t>
  </si>
  <si>
    <t>Temetőfenntartás</t>
  </si>
  <si>
    <t>Községgazdálk.</t>
  </si>
  <si>
    <t>Alapfokú oktatás</t>
  </si>
  <si>
    <t>Művelődési ház</t>
  </si>
  <si>
    <t>Védőnői szolgálat</t>
  </si>
  <si>
    <t>Házigondozás</t>
  </si>
  <si>
    <t>I.2.</t>
  </si>
  <si>
    <t>Önkorm. Hivatal</t>
  </si>
  <si>
    <t>Igazgatási tev.</t>
  </si>
  <si>
    <t>Tornaterem</t>
  </si>
  <si>
    <t>I.3.</t>
  </si>
  <si>
    <t>Gyermekétkezt.</t>
  </si>
  <si>
    <t>Központi</t>
  </si>
  <si>
    <t>Egyéb</t>
  </si>
  <si>
    <t>Önkormányzat költségvetési kapcsolatokból származó bevételei</t>
  </si>
  <si>
    <t xml:space="preserve">Város és községgazd. </t>
  </si>
  <si>
    <t xml:space="preserve">Alapfokú oktatás </t>
  </si>
  <si>
    <t>Intzémény</t>
  </si>
  <si>
    <t>9 fő</t>
  </si>
  <si>
    <t>Védőnői Szolg.</t>
  </si>
  <si>
    <t>1 fő</t>
  </si>
  <si>
    <t>Zöldterület kezelés</t>
  </si>
  <si>
    <t>Művelődési Ház</t>
  </si>
  <si>
    <t>3 fő</t>
  </si>
  <si>
    <t>Iskolai étkeztetés</t>
  </si>
  <si>
    <t>2 fő</t>
  </si>
  <si>
    <t>13 fő</t>
  </si>
  <si>
    <t>Kacó Napközi Otthonos Óvoda</t>
  </si>
  <si>
    <t>Közfoglalkoztatás</t>
  </si>
  <si>
    <t>Polgármesteri Hivatal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</si>
  <si>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</si>
  <si>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</si>
  <si>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</si>
  <si>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</si>
  <si>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</si>
  <si>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</si>
  <si>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</si>
  <si>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</si>
  <si>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</si>
  <si>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</si>
  <si>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</si>
  <si>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</si>
  <si>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Intézményi működési bev.</t>
  </si>
  <si>
    <t>Önkorm.sajátos bev.</t>
  </si>
  <si>
    <t>Költségvetési támogatások</t>
  </si>
  <si>
    <t>Átvett pénzek</t>
  </si>
  <si>
    <t>Kölcsönök visszatérülése</t>
  </si>
  <si>
    <t>Bevételek összesen</t>
  </si>
  <si>
    <t>Személyi juttatások</t>
  </si>
  <si>
    <t>Járulék</t>
  </si>
  <si>
    <t>Dologi kiadások</t>
  </si>
  <si>
    <t xml:space="preserve">Támogatás </t>
  </si>
  <si>
    <t>Ellátottak juttatásai</t>
  </si>
  <si>
    <t>Beruházás</t>
  </si>
  <si>
    <t>Felújítás</t>
  </si>
  <si>
    <t>Tartalék felhaszn.</t>
  </si>
  <si>
    <t>Kiadások összesen</t>
  </si>
  <si>
    <t>Községi Önkormány</t>
  </si>
  <si>
    <t>Átv.pek</t>
  </si>
  <si>
    <t>Össz.</t>
  </si>
  <si>
    <t>Hitelfelvétel felső határa a saját bevétel 50%-a</t>
  </si>
  <si>
    <t>Nyitó pénzállomány</t>
  </si>
  <si>
    <t>Záró pénzállomány</t>
  </si>
  <si>
    <t>Havi záró-nyitó pénzáll.</t>
  </si>
  <si>
    <t>Eredeti ei.</t>
  </si>
  <si>
    <t>Módosított ei.</t>
  </si>
  <si>
    <t>Teljesítés</t>
  </si>
  <si>
    <t>Eredeti ei</t>
  </si>
  <si>
    <t>Módosított ei</t>
  </si>
  <si>
    <t>Átengedett kp-i adó</t>
  </si>
  <si>
    <t>Költségvetési támogatás</t>
  </si>
  <si>
    <t>Egyéb bevétel</t>
  </si>
  <si>
    <t>Működési célú bev.össz.</t>
  </si>
  <si>
    <t>Felhalm.célú átvett pek</t>
  </si>
  <si>
    <t>Járulékok</t>
  </si>
  <si>
    <t>Pénzek.átadás, tám.</t>
  </si>
  <si>
    <t>Működési célú kiad.</t>
  </si>
  <si>
    <t>Felhalm.célú kiad.</t>
  </si>
  <si>
    <t>Általános tartalék</t>
  </si>
  <si>
    <t>Kiadás mindösszesen:</t>
  </si>
  <si>
    <t>Felhalm. célú bev.össz:</t>
  </si>
  <si>
    <t>Bevétel mindösszesen:</t>
  </si>
  <si>
    <t>szeptem</t>
  </si>
  <si>
    <t>IV.</t>
  </si>
  <si>
    <t>Kulturális feladatok támogatása</t>
  </si>
  <si>
    <t>Nyilvános könyvtári és közművelődési felad.</t>
  </si>
  <si>
    <t>Polgármesteri hivatal</t>
  </si>
  <si>
    <t>Önkorm.</t>
  </si>
  <si>
    <t>Óvoda</t>
  </si>
  <si>
    <t>Helyi önkorm.műk.általános tám. B111</t>
  </si>
  <si>
    <t>Egyéb köznevelési tám. B112</t>
  </si>
  <si>
    <t>Szociális, gyermekjóléti, gyermekétkezt. Tám. B113</t>
  </si>
  <si>
    <t>Kulturális felad. Tám. B114</t>
  </si>
  <si>
    <t>Műk.célú közp.előir.B115</t>
  </si>
  <si>
    <t>Helyi önkorm.kieg.tám. B116</t>
  </si>
  <si>
    <t>Önkorm. működési tám.</t>
  </si>
  <si>
    <t>Egyéb működési c. tám. Államházt. Belülről (TB) B16</t>
  </si>
  <si>
    <t>Műk.célú tám.állmházt.belülről</t>
  </si>
  <si>
    <t>Vagyoni típusú adók B34 (Kommunális adó)</t>
  </si>
  <si>
    <t>Értékesítési és forgalmi adó B351 (Iparűzési adó)</t>
  </si>
  <si>
    <t>Gépjárműadó B354</t>
  </si>
  <si>
    <t>Termékek és szolgáltatások adói</t>
  </si>
  <si>
    <t>Egyéb közhatalmi bev. B36 (Bírság, pótlék)</t>
  </si>
  <si>
    <t>Közhatalmi bevételek</t>
  </si>
  <si>
    <t>Készletértékesítés B401</t>
  </si>
  <si>
    <t>Közvetített szolgáltatások ellenértéke   (Továbbszámlázott belföldi szolgáltatás) B403</t>
  </si>
  <si>
    <t>Ellátási díjak B405  (Intézmények alaptevékenységének bev.)</t>
  </si>
  <si>
    <t>Kiszámlázott áfa B406 (Áfa bevételek és visszatérüllések)</t>
  </si>
  <si>
    <t>Egyéb működési bevételek B410 (Intézmények egyéb bevételei)</t>
  </si>
  <si>
    <t>Működési bevételek</t>
  </si>
  <si>
    <t>Működési c. visszatér.tám.államh.kívülről B62  (Korábban nyújtott hitelek visszatér. Lakosságtól)</t>
  </si>
  <si>
    <t>Működési c. átvett pek</t>
  </si>
  <si>
    <t xml:space="preserve">Felhalm. Célra átvett pénzeszk.összesen: </t>
  </si>
  <si>
    <t>Költségvetési bevételek</t>
  </si>
  <si>
    <t>Befekt.célú belföldi ép visszaváltása, értékes. B8123</t>
  </si>
  <si>
    <t>Maradvány igénybevétele B813</t>
  </si>
  <si>
    <t>Központi, irányítőszervi tám.816</t>
  </si>
  <si>
    <t>Finanszírozási bevételek</t>
  </si>
  <si>
    <t>ebből személyi juttatások K1</t>
  </si>
  <si>
    <t xml:space="preserve">         járulék K2</t>
  </si>
  <si>
    <t xml:space="preserve">        dologi kiadások K3</t>
  </si>
  <si>
    <t xml:space="preserve">        ellátottak juttatásai K4</t>
  </si>
  <si>
    <t xml:space="preserve">        pénzek.átadás, támogatás K5</t>
  </si>
  <si>
    <t>ebből: beruházás K6</t>
  </si>
  <si>
    <t xml:space="preserve">          felújítás K7</t>
  </si>
  <si>
    <t>Felhalmozási célú tám. K8</t>
  </si>
  <si>
    <t>Egyéb felhalm.célú tám.</t>
  </si>
  <si>
    <t>Tartalékok K512</t>
  </si>
  <si>
    <t>Finanszírozási kiadások</t>
  </si>
  <si>
    <t>Intézményfinanszírozás K915</t>
  </si>
  <si>
    <t>Tulajdonosi bevételek B404 ( Osztalék 750, Egyéb önkorm.vagyon bérbead. 1500)</t>
  </si>
  <si>
    <t>Szolgáltatások ellenértéke B402 (bérleti díj)</t>
  </si>
  <si>
    <t>Egyéb felhalm.célú átvett pek B73 (ASP)</t>
  </si>
  <si>
    <t xml:space="preserve">Tulajdonosi bevételek B404 </t>
  </si>
  <si>
    <t>Egyéb működési c. tám. Államházt. Belülről  B16</t>
  </si>
  <si>
    <t xml:space="preserve">Egyéb felhalm.célú átvett pek B73 </t>
  </si>
  <si>
    <t>1 fő részfoglalk.</t>
  </si>
  <si>
    <t>31 fő</t>
  </si>
  <si>
    <t>egyéb</t>
  </si>
  <si>
    <t>szolgáltat.</t>
  </si>
  <si>
    <t>szolgált.</t>
  </si>
  <si>
    <t>bev.</t>
  </si>
  <si>
    <t>tulajdonosi</t>
  </si>
  <si>
    <t>közvetített</t>
  </si>
  <si>
    <t>ellenért.</t>
  </si>
  <si>
    <t>díjak</t>
  </si>
  <si>
    <t xml:space="preserve">ellátási </t>
  </si>
  <si>
    <t>támog.</t>
  </si>
  <si>
    <t>Közhatalm.</t>
  </si>
  <si>
    <r>
      <t xml:space="preserve">15 fö </t>
    </r>
    <r>
      <rPr>
        <sz val="10"/>
        <rFont val="Arial"/>
        <family val="2"/>
      </rPr>
      <t>átlaglétszám</t>
    </r>
  </si>
  <si>
    <t>2015.évi eredeti ei.</t>
  </si>
  <si>
    <t>Felhalmozádi célú tám. K8</t>
  </si>
  <si>
    <t xml:space="preserve">Finanszírozási kiadások </t>
  </si>
  <si>
    <t>intézményfinansz. K915</t>
  </si>
  <si>
    <t>2015.évi eredeti ei</t>
  </si>
  <si>
    <t>Bevételi jogcím</t>
  </si>
  <si>
    <t>Kedvezmény, mentesség, elengedés miatt</t>
  </si>
  <si>
    <t>kieső bevétel</t>
  </si>
  <si>
    <t>Helyi adók, adókhoz kapcsolódó bevétel</t>
  </si>
  <si>
    <t>Magánszemélyek kommunális adója</t>
  </si>
  <si>
    <t>Helyi iparűzési adó</t>
  </si>
  <si>
    <t>Késedelmi pótlék</t>
  </si>
  <si>
    <t>Átengedett központi adók</t>
  </si>
  <si>
    <t>önkormányzatot megillető bevételek</t>
  </si>
  <si>
    <t xml:space="preserve">Gépjárműadó (mozgáskorlátozottak és </t>
  </si>
  <si>
    <t xml:space="preserve">légrugós járművek kedvezménye </t>
  </si>
  <si>
    <t>jogszabály alapján</t>
  </si>
  <si>
    <t>Termőföld bérbeadásából szárm. Jöv.</t>
  </si>
  <si>
    <t>Talajterhelési díj</t>
  </si>
  <si>
    <t>Ellátottak térítési díjának, kártérítésének</t>
  </si>
  <si>
    <t>méltányossági alapon történő elengedése</t>
  </si>
  <si>
    <t xml:space="preserve">Lakosság részére lakásépítéshez </t>
  </si>
  <si>
    <t>nyújtott kölcsönök elengedésének összege</t>
  </si>
  <si>
    <t>Helyiségek, eszközök hasznosításából</t>
  </si>
  <si>
    <t>származó bevételből nyújtott kedvezmény</t>
  </si>
  <si>
    <t>Egyéb nyújtott kedvezmény (köztiszt.egyedülélők)</t>
  </si>
  <si>
    <t>vagy kölcsön elengedésének összege (alkalmaz.tér.díj)</t>
  </si>
  <si>
    <t>Mindösszesen</t>
  </si>
  <si>
    <t>5.c.</t>
  </si>
  <si>
    <t>Intézményen kívüli szünidei étkeztetés</t>
  </si>
  <si>
    <t>2016.évi eredeti ei</t>
  </si>
  <si>
    <t>2016. évi bevételei és kiadásai</t>
  </si>
  <si>
    <t>Zsámbok Község Önkormányzat hitelfelvételi korlátja 2016.</t>
  </si>
  <si>
    <t>2020-2030</t>
  </si>
  <si>
    <t>Zsámbok Község Önkormányzat 2016. évi jóváhagyott létszáma</t>
  </si>
  <si>
    <t>Tulajdonosi bevételek B404 ( Egyéb önkorm.vagyon bérbead. 1500)</t>
  </si>
  <si>
    <t>Zsámbok Község Önkormányzat 2016. évi működési bevételei</t>
  </si>
  <si>
    <t>2016. évi költségvetési bevételek címek és kiemelt előirányzatok szerinti bontásban</t>
  </si>
  <si>
    <t>B402</t>
  </si>
  <si>
    <t>B411</t>
  </si>
  <si>
    <t>B404</t>
  </si>
  <si>
    <t>B403</t>
  </si>
  <si>
    <t>B406</t>
  </si>
  <si>
    <t>B405</t>
  </si>
  <si>
    <t>Lakáscélú ingatlan</t>
  </si>
  <si>
    <t>Egyéb működési bevételek B411 (Intézmények egyéb bevételei)</t>
  </si>
  <si>
    <t>Működési c. visszatér.tám.államh.kívülről B65  (Korábban nyújtott hitelek visszatér. Lakosságtól)</t>
  </si>
  <si>
    <t>Tulajdonosi bevételek B404 (Egyéb önkorm.vagyon bérbead. 1500)</t>
  </si>
  <si>
    <t>Minősített pedagógusok</t>
  </si>
  <si>
    <t>Zsámbok Község Önkormányzat 2016. évi bevétel-kiadás mérlege</t>
  </si>
  <si>
    <t>Zsámbok Község Önkormányzat 2016. évi előirányzat felhasználási terve</t>
  </si>
  <si>
    <t>Közvetett támogatások 2016.</t>
  </si>
  <si>
    <t xml:space="preserve">2016. évi költségvetés bevételei és </t>
  </si>
  <si>
    <t>kiadásai</t>
  </si>
  <si>
    <t>Egyéb adók (talajterhelési díj) B355</t>
  </si>
  <si>
    <t>Egyéb adó (talajterelési díj) B355</t>
  </si>
  <si>
    <t>Egyéb felhalm.célú átvett pek B75 (érdekeltségi hozzájár.)</t>
  </si>
  <si>
    <t>Települési hulladékk</t>
  </si>
  <si>
    <t>Települési hulladékkezelés</t>
  </si>
  <si>
    <t>Ingatlanértékesítés B52</t>
  </si>
  <si>
    <t>Felhalmozási célú bevétel</t>
  </si>
  <si>
    <t>Felhalmozási bevételek</t>
  </si>
  <si>
    <t>Felhalmozási bevétel</t>
  </si>
  <si>
    <t>készlet</t>
  </si>
  <si>
    <t>értékes</t>
  </si>
  <si>
    <t>Felhal</t>
  </si>
  <si>
    <t>mozási</t>
  </si>
  <si>
    <t>készletértékes</t>
  </si>
  <si>
    <t>B401</t>
  </si>
  <si>
    <t>összesen</t>
  </si>
  <si>
    <t>2016-2019.</t>
  </si>
  <si>
    <t>Költségvetési címrend</t>
  </si>
  <si>
    <t>Cím</t>
  </si>
  <si>
    <t>Alcím</t>
  </si>
  <si>
    <t>Községi Önkormányzat</t>
  </si>
  <si>
    <t>Önkormányzati Hivatal</t>
  </si>
  <si>
    <t>Zsámbok Község Önkormányzat bevételei</t>
  </si>
  <si>
    <t>8. melléklet</t>
  </si>
  <si>
    <t>2016.</t>
  </si>
  <si>
    <t>2017.</t>
  </si>
  <si>
    <t>2018.</t>
  </si>
  <si>
    <t>2019.</t>
  </si>
  <si>
    <t>és kiadásai a költségvetési évet követő három évben</t>
  </si>
  <si>
    <t xml:space="preserve">Egyéb működési c. tám. Államházt. Belülről (TB) </t>
  </si>
  <si>
    <t>Zsámbok Község Önkormányzat 2016. évi likviditási terve</t>
  </si>
  <si>
    <t>2015. évről áthúzódó bérkompenzáció támog</t>
  </si>
  <si>
    <t>11. melléklet az 1/2016 (I.28.) önkormányzati rendelethez</t>
  </si>
  <si>
    <t>5. melléklet az 1/2016 (I.28.) önkormányzati rendelethez</t>
  </si>
  <si>
    <t>9. melléklet az 1/2016 (I.28.) önkormányzati rendelethez</t>
  </si>
  <si>
    <t>3. melléklet az 1/2016 (I.28.) önkormányzati rendelethez</t>
  </si>
  <si>
    <t>13. melléklet az 1/2016 (I.28.) önkormányzati rendelethez</t>
  </si>
  <si>
    <t>12. melléklet az 1/2016 (I.28.) önkormányzati rendelethez</t>
  </si>
  <si>
    <t>2/c. melléklet az 1/2016 (I.28.) önkormányzati rendelethez</t>
  </si>
  <si>
    <t>2/b. melléklet az 1/2016 (I.28.) önkormányzati rendelethez</t>
  </si>
  <si>
    <t>6. melléklet az 1/2016 (I.28.) önkormányzati rendelethez</t>
  </si>
  <si>
    <t>2/d. melléklet az 1/2016 (I.28.) önkormányzati rendelethez</t>
  </si>
  <si>
    <t>14. melléklet az 1/2016 (I.28.) önkormányzati rendelethez</t>
  </si>
  <si>
    <t>1. melléklet az 1/2016 (I.28.) önkormányzati rendelethez</t>
  </si>
  <si>
    <t>10. melléklet az 1/2016 (I.28.) önkormányzati rendelethez</t>
  </si>
  <si>
    <t>2/a. melléklet az 1/2016 (I.28.)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</si>
</sst>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  <numFmt numFmtId="169" formatCode="&quot;H-&quot;00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7" borderId="7" applyNumberFormat="0" applyFont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vertical="top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right" vertical="top"/>
    </xf>
    <xf numFmtId="0" fontId="0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14" fontId="0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 horizontal="right" vertical="top"/>
    </xf>
    <xf numFmtId="0" fontId="2" fillId="0" borderId="14" xfId="0" applyFont="1" applyBorder="1" applyAlignment="1">
      <alignment vertical="top"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 horizontal="justify" vertical="top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justify" vertical="top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2" xfId="0" applyFont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 vertical="top" wrapText="1"/>
    </xf>
    <xf numFmtId="14" fontId="1" fillId="0" borderId="16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D53" sqref="D53"/>
    </sheetView>
  </sheetViews>
  <sheetFormatPr defaultColWidth="9.140625" defaultRowHeight="12.75"/>
  <cols>
    <col min="1" max="1" width="6.8515625" style="0" customWidth="1"/>
    <col min="2" max="2" width="40.7109375" style="0" customWidth="1"/>
    <col min="3" max="3" width="15.28125" style="0" customWidth="1"/>
    <col min="4" max="4" width="15.00390625" style="0" customWidth="1"/>
  </cols>
  <sheetData>
    <row r="1" ht="12.75">
      <c r="B1" s="3" t="s">
        <v>308</v>
      </c>
    </row>
    <row r="2" spans="1:2" ht="15">
      <c r="A2" s="1"/>
      <c r="B2" s="8"/>
    </row>
    <row r="3" spans="1:2" ht="15.75">
      <c r="A3" s="2"/>
      <c r="B3" s="60" t="s">
        <v>110</v>
      </c>
    </row>
    <row r="4" spans="1:2" ht="15.75" customHeight="1">
      <c r="A4" s="2"/>
      <c r="B4" s="60" t="s">
        <v>283</v>
      </c>
    </row>
    <row r="5" spans="1:4" ht="15.75">
      <c r="A5" s="63"/>
      <c r="B5" s="77" t="s">
        <v>284</v>
      </c>
      <c r="C5" s="75"/>
      <c r="D5" s="4"/>
    </row>
    <row r="6" spans="1:4" ht="12.75">
      <c r="A6" s="63"/>
      <c r="B6" s="76"/>
      <c r="C6" s="61"/>
      <c r="D6" s="4"/>
    </row>
    <row r="7" spans="1:4" ht="12.75">
      <c r="A7" s="64"/>
      <c r="B7" s="31"/>
      <c r="C7" s="4"/>
      <c r="D7" s="4"/>
    </row>
    <row r="8" spans="1:4" ht="12.75">
      <c r="A8" s="65" t="s">
        <v>6</v>
      </c>
      <c r="B8" s="40" t="s">
        <v>1</v>
      </c>
      <c r="C8" s="59" t="s">
        <v>231</v>
      </c>
      <c r="D8" s="62" t="s">
        <v>261</v>
      </c>
    </row>
    <row r="9" spans="1:4" ht="12.75">
      <c r="A9" s="66"/>
      <c r="B9" s="43"/>
      <c r="C9" s="4"/>
      <c r="D9" s="4"/>
    </row>
    <row r="10" spans="1:4" ht="12.75">
      <c r="A10" s="67"/>
      <c r="B10" s="45" t="s">
        <v>5</v>
      </c>
      <c r="C10" s="4"/>
      <c r="D10" s="4"/>
    </row>
    <row r="11" spans="1:4" ht="12.75">
      <c r="A11" s="67">
        <v>1</v>
      </c>
      <c r="B11" s="44" t="s">
        <v>170</v>
      </c>
      <c r="C11" s="4"/>
      <c r="D11" s="4"/>
    </row>
    <row r="12" spans="1:4" ht="12.75">
      <c r="A12" s="67">
        <v>2</v>
      </c>
      <c r="B12" s="44" t="s">
        <v>171</v>
      </c>
      <c r="C12" s="4"/>
      <c r="D12" s="4"/>
    </row>
    <row r="13" spans="1:4" ht="25.5">
      <c r="A13" s="67">
        <v>3</v>
      </c>
      <c r="B13" s="44" t="s">
        <v>172</v>
      </c>
      <c r="C13" s="4"/>
      <c r="D13" s="4"/>
    </row>
    <row r="14" spans="1:4" ht="12.75">
      <c r="A14" s="67">
        <v>4</v>
      </c>
      <c r="B14" s="44" t="s">
        <v>173</v>
      </c>
      <c r="C14" s="4"/>
      <c r="D14" s="4"/>
    </row>
    <row r="15" spans="1:4" ht="12.75">
      <c r="A15" s="67">
        <v>5</v>
      </c>
      <c r="B15" s="44" t="s">
        <v>174</v>
      </c>
      <c r="C15" s="4"/>
      <c r="D15" s="4"/>
    </row>
    <row r="16" spans="1:4" ht="12.75">
      <c r="A16" s="67">
        <v>6</v>
      </c>
      <c r="B16" s="44" t="s">
        <v>175</v>
      </c>
      <c r="C16" s="4"/>
      <c r="D16" s="4"/>
    </row>
    <row r="17" spans="1:4" ht="12.75">
      <c r="A17" s="67">
        <v>7</v>
      </c>
      <c r="B17" s="46" t="s">
        <v>176</v>
      </c>
      <c r="C17" s="47">
        <v>0</v>
      </c>
      <c r="D17" s="4">
        <v>0</v>
      </c>
    </row>
    <row r="18" spans="1:4" ht="25.5">
      <c r="A18" s="67">
        <v>8</v>
      </c>
      <c r="B18" s="44" t="s">
        <v>177</v>
      </c>
      <c r="C18" s="4"/>
      <c r="D18" s="4"/>
    </row>
    <row r="19" spans="1:4" ht="12.75">
      <c r="A19" s="67">
        <v>9</v>
      </c>
      <c r="B19" s="46" t="s">
        <v>178</v>
      </c>
      <c r="C19" s="47">
        <v>0</v>
      </c>
      <c r="D19" s="4">
        <v>0</v>
      </c>
    </row>
    <row r="20" spans="1:4" ht="12.75">
      <c r="A20" s="67">
        <v>10</v>
      </c>
      <c r="B20" s="44" t="s">
        <v>179</v>
      </c>
      <c r="C20" s="21"/>
      <c r="D20" s="4"/>
    </row>
    <row r="21" spans="1:4" ht="25.5">
      <c r="A21" s="67">
        <v>11</v>
      </c>
      <c r="B21" s="44" t="s">
        <v>180</v>
      </c>
      <c r="C21" s="21"/>
      <c r="D21" s="4"/>
    </row>
    <row r="22" spans="1:4" ht="12.75">
      <c r="A22" s="67">
        <v>12</v>
      </c>
      <c r="B22" s="44" t="s">
        <v>181</v>
      </c>
      <c r="C22" s="21"/>
      <c r="D22" s="4"/>
    </row>
    <row r="23" spans="1:4" ht="12.75">
      <c r="A23" s="67">
        <v>13</v>
      </c>
      <c r="B23" s="46" t="s">
        <v>182</v>
      </c>
      <c r="C23" s="47">
        <v>0</v>
      </c>
      <c r="D23" s="4">
        <v>0</v>
      </c>
    </row>
    <row r="24" spans="1:4" ht="12.75">
      <c r="A24" s="67">
        <v>14</v>
      </c>
      <c r="B24" s="44" t="s">
        <v>183</v>
      </c>
      <c r="C24" s="6">
        <v>50</v>
      </c>
      <c r="D24" s="4">
        <v>30</v>
      </c>
    </row>
    <row r="25" spans="1:4" s="9" customFormat="1" ht="12.75">
      <c r="A25" s="70">
        <v>15</v>
      </c>
      <c r="B25" s="46" t="s">
        <v>184</v>
      </c>
      <c r="C25" s="47">
        <f>SUM(C23+C24+C20)</f>
        <v>50</v>
      </c>
      <c r="D25" s="21">
        <v>30</v>
      </c>
    </row>
    <row r="26" spans="1:4" ht="12.75">
      <c r="A26" s="67">
        <v>16</v>
      </c>
      <c r="B26" s="44" t="s">
        <v>185</v>
      </c>
      <c r="C26" s="4"/>
      <c r="D26" s="4"/>
    </row>
    <row r="27" spans="1:4" ht="12.75">
      <c r="A27" s="67">
        <v>17</v>
      </c>
      <c r="B27" s="44" t="s">
        <v>212</v>
      </c>
      <c r="C27" s="4">
        <v>150</v>
      </c>
      <c r="D27" s="4">
        <v>130</v>
      </c>
    </row>
    <row r="28" spans="1:4" ht="25.5">
      <c r="A28" s="67">
        <v>18</v>
      </c>
      <c r="B28" s="44" t="s">
        <v>186</v>
      </c>
      <c r="C28" s="4">
        <v>200</v>
      </c>
      <c r="D28" s="4">
        <v>200</v>
      </c>
    </row>
    <row r="29" spans="1:4" ht="25.5">
      <c r="A29" s="67">
        <v>19</v>
      </c>
      <c r="B29" s="44" t="s">
        <v>211</v>
      </c>
      <c r="C29" s="4"/>
      <c r="D29" s="4"/>
    </row>
    <row r="30" spans="1:4" ht="25.5">
      <c r="A30" s="67">
        <v>20</v>
      </c>
      <c r="B30" s="44" t="s">
        <v>187</v>
      </c>
      <c r="C30" s="4"/>
      <c r="D30" s="4"/>
    </row>
    <row r="31" spans="1:4" ht="25.5">
      <c r="A31" s="67">
        <v>21</v>
      </c>
      <c r="B31" s="44" t="s">
        <v>188</v>
      </c>
      <c r="C31" s="4">
        <v>50</v>
      </c>
      <c r="D31" s="4">
        <v>50</v>
      </c>
    </row>
    <row r="32" spans="1:4" ht="25.5">
      <c r="A32" s="67">
        <v>22</v>
      </c>
      <c r="B32" s="44" t="s">
        <v>189</v>
      </c>
      <c r="C32" s="4"/>
      <c r="D32" s="4"/>
    </row>
    <row r="33" spans="1:4" s="9" customFormat="1" ht="12.75">
      <c r="A33" s="70">
        <v>23</v>
      </c>
      <c r="B33" s="46" t="s">
        <v>190</v>
      </c>
      <c r="C33" s="47">
        <f>SUM(C26:C32)</f>
        <v>400</v>
      </c>
      <c r="D33" s="21">
        <v>380</v>
      </c>
    </row>
    <row r="34" spans="1:4" ht="38.25">
      <c r="A34" s="67">
        <v>24</v>
      </c>
      <c r="B34" s="44" t="s">
        <v>191</v>
      </c>
      <c r="C34" s="6"/>
      <c r="D34" s="4"/>
    </row>
    <row r="35" spans="1:4" ht="12.75">
      <c r="A35" s="67">
        <v>25</v>
      </c>
      <c r="B35" s="46" t="s">
        <v>192</v>
      </c>
      <c r="C35" s="21"/>
      <c r="D35" s="4"/>
    </row>
    <row r="36" spans="1:4" ht="12.75">
      <c r="A36" s="67">
        <v>26</v>
      </c>
      <c r="B36" s="44" t="s">
        <v>213</v>
      </c>
      <c r="C36" s="21"/>
      <c r="D36" s="4"/>
    </row>
    <row r="37" spans="1:4" ht="12.75">
      <c r="A37" s="67">
        <v>27</v>
      </c>
      <c r="B37" s="46" t="s">
        <v>193</v>
      </c>
      <c r="C37" s="47">
        <v>0</v>
      </c>
      <c r="D37" s="4"/>
    </row>
    <row r="38" spans="1:4" ht="12.75">
      <c r="A38" s="67">
        <v>28</v>
      </c>
      <c r="B38" s="48" t="s">
        <v>194</v>
      </c>
      <c r="C38" s="49">
        <f>C19+C25+C33+C35+C37</f>
        <v>450</v>
      </c>
      <c r="D38" s="71">
        <v>410</v>
      </c>
    </row>
    <row r="39" spans="1:4" ht="25.5">
      <c r="A39" s="67">
        <v>29</v>
      </c>
      <c r="B39" s="44" t="s">
        <v>195</v>
      </c>
      <c r="C39" s="6"/>
      <c r="D39" s="4"/>
    </row>
    <row r="40" spans="1:4" ht="12.75">
      <c r="A40" s="67">
        <v>30</v>
      </c>
      <c r="B40" s="44" t="s">
        <v>196</v>
      </c>
      <c r="C40" s="6"/>
      <c r="D40" s="4"/>
    </row>
    <row r="41" spans="1:4" ht="12.75">
      <c r="A41" s="67">
        <v>31</v>
      </c>
      <c r="B41" s="44" t="s">
        <v>197</v>
      </c>
      <c r="C41" s="6">
        <v>51482</v>
      </c>
      <c r="D41" s="4">
        <v>49616</v>
      </c>
    </row>
    <row r="42" spans="1:4" ht="12.75">
      <c r="A42" s="67">
        <v>32</v>
      </c>
      <c r="B42" s="48" t="s">
        <v>198</v>
      </c>
      <c r="C42" s="49">
        <f>SUM(C39+C40)</f>
        <v>0</v>
      </c>
      <c r="D42" s="49">
        <f>SUM(D39+D40)</f>
        <v>0</v>
      </c>
    </row>
    <row r="43" spans="1:4" ht="12.75">
      <c r="A43" s="67"/>
      <c r="B43" s="48"/>
      <c r="C43" s="49"/>
      <c r="D43" s="4"/>
    </row>
    <row r="44" spans="1:4" ht="12.75">
      <c r="A44" s="67">
        <v>34</v>
      </c>
      <c r="B44" s="45" t="s">
        <v>64</v>
      </c>
      <c r="C44" s="50">
        <f>C38+C42+C41</f>
        <v>51932</v>
      </c>
      <c r="D44" s="50">
        <f>D38+D42+D41</f>
        <v>50026</v>
      </c>
    </row>
    <row r="45" spans="1:4" ht="12.75">
      <c r="A45" s="19"/>
      <c r="B45" s="45"/>
      <c r="C45" s="4"/>
      <c r="D45" s="4"/>
    </row>
    <row r="46" spans="1:4" ht="12.75">
      <c r="A46" s="19"/>
      <c r="B46" s="45"/>
      <c r="C46" s="4"/>
      <c r="D46" s="4"/>
    </row>
    <row r="47" spans="1:4" ht="12.75">
      <c r="A47" s="19"/>
      <c r="B47" s="45"/>
      <c r="C47" s="4"/>
      <c r="D47" s="4"/>
    </row>
    <row r="48" spans="2:4" ht="12.75">
      <c r="B48" s="4"/>
      <c r="C48" s="4"/>
      <c r="D48" s="4"/>
    </row>
    <row r="49" spans="1:4" ht="12.75">
      <c r="A49" s="68"/>
      <c r="B49" s="5" t="s">
        <v>65</v>
      </c>
      <c r="C49" s="4"/>
      <c r="D49" s="4"/>
    </row>
    <row r="50" spans="1:4" ht="12.75">
      <c r="A50" s="69" t="s">
        <v>7</v>
      </c>
      <c r="B50" s="5" t="s">
        <v>66</v>
      </c>
      <c r="C50" s="5">
        <f>SUM(C51:C54)</f>
        <v>50032</v>
      </c>
      <c r="D50" s="5">
        <f>SUM(D51:D54)</f>
        <v>49076</v>
      </c>
    </row>
    <row r="51" spans="1:4" ht="12.75">
      <c r="A51" s="68"/>
      <c r="B51" s="4" t="s">
        <v>199</v>
      </c>
      <c r="C51" s="4">
        <v>32037</v>
      </c>
      <c r="D51" s="4">
        <v>32618</v>
      </c>
    </row>
    <row r="52" spans="1:4" ht="12.75">
      <c r="A52" s="68"/>
      <c r="B52" s="4" t="s">
        <v>200</v>
      </c>
      <c r="C52" s="4">
        <v>7605</v>
      </c>
      <c r="D52" s="4">
        <v>7788</v>
      </c>
    </row>
    <row r="53" spans="1:4" ht="12.75">
      <c r="A53" s="68"/>
      <c r="B53" s="4" t="s">
        <v>201</v>
      </c>
      <c r="C53" s="4">
        <v>9090</v>
      </c>
      <c r="D53" s="4">
        <v>8670</v>
      </c>
    </row>
    <row r="54" spans="1:4" ht="12.75">
      <c r="A54" s="68"/>
      <c r="B54" s="4" t="s">
        <v>202</v>
      </c>
      <c r="C54" s="4">
        <v>1300</v>
      </c>
      <c r="D54" s="4">
        <v>0</v>
      </c>
    </row>
    <row r="55" spans="1:4" ht="12.75">
      <c r="A55" s="68"/>
      <c r="B55" s="4" t="s">
        <v>203</v>
      </c>
      <c r="C55" s="4"/>
      <c r="D55" s="4"/>
    </row>
    <row r="56" spans="1:4" ht="12.75">
      <c r="A56" s="68"/>
      <c r="B56" s="4"/>
      <c r="C56" s="4"/>
      <c r="D56" s="4"/>
    </row>
    <row r="57" spans="1:4" ht="12.75">
      <c r="A57" s="69" t="s">
        <v>8</v>
      </c>
      <c r="B57" s="5" t="s">
        <v>67</v>
      </c>
      <c r="C57" s="5">
        <f>SUM(C58:C59)</f>
        <v>1900</v>
      </c>
      <c r="D57" s="5">
        <f>SUM(D58:D59)</f>
        <v>950</v>
      </c>
    </row>
    <row r="58" spans="1:4" ht="12.75">
      <c r="A58" s="68"/>
      <c r="B58" s="4" t="s">
        <v>204</v>
      </c>
      <c r="C58" s="4">
        <v>1250</v>
      </c>
      <c r="D58" s="4">
        <v>950</v>
      </c>
    </row>
    <row r="59" spans="1:4" ht="12.75">
      <c r="A59" s="68"/>
      <c r="B59" s="4" t="s">
        <v>205</v>
      </c>
      <c r="C59" s="4">
        <v>650</v>
      </c>
      <c r="D59" s="4">
        <v>0</v>
      </c>
    </row>
    <row r="60" spans="1:4" ht="12.75">
      <c r="A60" s="68"/>
      <c r="B60" s="4"/>
      <c r="C60" s="4"/>
      <c r="D60" s="4"/>
    </row>
    <row r="61" spans="1:4" ht="12.75">
      <c r="A61" s="69" t="s">
        <v>9</v>
      </c>
      <c r="B61" s="5" t="s">
        <v>232</v>
      </c>
      <c r="C61" s="4">
        <f>SUM(C62:C62)</f>
        <v>0</v>
      </c>
      <c r="D61" s="4">
        <v>0</v>
      </c>
    </row>
    <row r="62" spans="1:4" ht="12.75">
      <c r="A62" s="68"/>
      <c r="B62" s="4"/>
      <c r="C62" s="4"/>
      <c r="D62" s="4"/>
    </row>
    <row r="63" spans="1:4" ht="12.75">
      <c r="A63" s="68"/>
      <c r="B63" s="4"/>
      <c r="C63" s="4"/>
      <c r="D63" s="4"/>
    </row>
    <row r="64" spans="1:4" ht="12.75">
      <c r="A64" s="69" t="s">
        <v>10</v>
      </c>
      <c r="B64" s="5" t="s">
        <v>208</v>
      </c>
      <c r="C64" s="4">
        <f>SUM(C65:C66)</f>
        <v>0</v>
      </c>
      <c r="D64" s="4">
        <v>0</v>
      </c>
    </row>
    <row r="65" spans="1:4" ht="12.75">
      <c r="A65" s="68"/>
      <c r="B65" s="4" t="s">
        <v>68</v>
      </c>
      <c r="C65" s="4"/>
      <c r="D65" s="4"/>
    </row>
    <row r="66" spans="1:4" ht="12.75">
      <c r="A66" s="68"/>
      <c r="B66" s="4" t="s">
        <v>69</v>
      </c>
      <c r="C66" s="4"/>
      <c r="D66" s="4"/>
    </row>
    <row r="67" spans="1:4" ht="12.75">
      <c r="A67" s="68"/>
      <c r="B67" s="4"/>
      <c r="C67" s="4"/>
      <c r="D67" s="4"/>
    </row>
    <row r="68" spans="1:4" ht="12.75">
      <c r="A68" s="69" t="s">
        <v>44</v>
      </c>
      <c r="B68" s="5" t="s">
        <v>233</v>
      </c>
      <c r="C68" s="4">
        <v>0</v>
      </c>
      <c r="D68" s="4">
        <v>0</v>
      </c>
    </row>
    <row r="69" spans="1:4" ht="12.75">
      <c r="A69" s="69"/>
      <c r="B69" s="6" t="s">
        <v>234</v>
      </c>
      <c r="C69" s="4"/>
      <c r="D69" s="4"/>
    </row>
    <row r="70" spans="1:4" ht="12.75">
      <c r="A70" s="68"/>
      <c r="B70" s="4"/>
      <c r="C70" s="4"/>
      <c r="D70" s="4"/>
    </row>
    <row r="71" spans="1:4" ht="12.75">
      <c r="A71" s="69" t="s">
        <v>11</v>
      </c>
      <c r="B71" s="5" t="s">
        <v>70</v>
      </c>
      <c r="C71" s="5">
        <f>C50+C57+C61+C64+C68</f>
        <v>51932</v>
      </c>
      <c r="D71" s="5">
        <f>D50+D57+D61+D64+D68</f>
        <v>50026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5"/>
    </sheetView>
  </sheetViews>
  <sheetFormatPr defaultColWidth="9.140625" defaultRowHeight="12.75"/>
  <cols>
    <col min="1" max="1" width="42.421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57421875" style="0" customWidth="1"/>
    <col min="2" max="2" width="18.8515625" style="0" customWidth="1"/>
    <col min="3" max="3" width="8.28125" style="0" customWidth="1"/>
    <col min="4" max="4" width="9.7109375" style="0" customWidth="1"/>
    <col min="5" max="5" width="10.140625" style="0" customWidth="1"/>
    <col min="6" max="6" width="10.57421875" style="0" customWidth="1"/>
    <col min="7" max="7" width="7.140625" style="0" customWidth="1"/>
    <col min="8" max="8" width="6.28125" style="0" customWidth="1"/>
    <col min="9" max="9" width="7.140625" style="0" customWidth="1"/>
    <col min="10" max="10" width="10.57421875" style="0" customWidth="1"/>
    <col min="11" max="11" width="8.421875" style="0" customWidth="1"/>
    <col min="12" max="12" width="7.8515625" style="0" customWidth="1"/>
    <col min="13" max="13" width="7.140625" style="0" customWidth="1"/>
    <col min="14" max="14" width="6.7109375" style="0" customWidth="1"/>
    <col min="15" max="15" width="7.8515625" style="0" customWidth="1"/>
  </cols>
  <sheetData>
    <row r="1" spans="1:6" ht="12.75">
      <c r="A1" s="86" t="s">
        <v>324</v>
      </c>
      <c r="B1" s="86"/>
      <c r="C1" s="86"/>
      <c r="D1" s="86"/>
      <c r="E1" s="86"/>
      <c r="F1" s="86"/>
    </row>
    <row r="2" spans="1:6" ht="12.75">
      <c r="A2" s="100"/>
      <c r="B2" s="100"/>
      <c r="C2" s="100"/>
      <c r="D2" s="100"/>
      <c r="E2" s="100"/>
      <c r="F2" s="100"/>
    </row>
    <row r="3" spans="10:13" ht="12.75">
      <c r="J3" s="80" t="s">
        <v>0</v>
      </c>
      <c r="K3" s="80"/>
      <c r="L3" s="80"/>
      <c r="M3" s="74"/>
    </row>
    <row r="4" spans="4:14" ht="15">
      <c r="D4" s="102" t="s">
        <v>268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6" spans="1:15" ht="12.75">
      <c r="A6" s="5"/>
      <c r="B6" s="5" t="s">
        <v>78</v>
      </c>
      <c r="C6" s="5"/>
      <c r="D6" s="101" t="s">
        <v>190</v>
      </c>
      <c r="E6" s="101"/>
      <c r="F6" s="101"/>
      <c r="G6" s="101"/>
      <c r="H6" s="101"/>
      <c r="I6" s="101"/>
      <c r="J6" s="17" t="s">
        <v>229</v>
      </c>
      <c r="K6" s="17" t="s">
        <v>93</v>
      </c>
      <c r="L6" s="17" t="s">
        <v>139</v>
      </c>
      <c r="M6" s="17" t="s">
        <v>296</v>
      </c>
      <c r="N6" s="17" t="s">
        <v>94</v>
      </c>
      <c r="O6" s="17" t="s">
        <v>140</v>
      </c>
    </row>
    <row r="7" spans="1:15" ht="12.75">
      <c r="A7" s="5"/>
      <c r="B7" s="5"/>
      <c r="C7" s="17" t="s">
        <v>294</v>
      </c>
      <c r="D7" s="17" t="s">
        <v>220</v>
      </c>
      <c r="E7" s="17" t="s">
        <v>224</v>
      </c>
      <c r="F7" s="17" t="s">
        <v>223</v>
      </c>
      <c r="G7" s="17" t="s">
        <v>227</v>
      </c>
      <c r="H7" s="17" t="s">
        <v>55</v>
      </c>
      <c r="I7" s="17" t="s">
        <v>219</v>
      </c>
      <c r="J7" s="54" t="s">
        <v>222</v>
      </c>
      <c r="K7" s="54" t="s">
        <v>228</v>
      </c>
      <c r="L7" s="54"/>
      <c r="M7" s="54" t="s">
        <v>297</v>
      </c>
      <c r="N7" s="54"/>
      <c r="O7" s="55"/>
    </row>
    <row r="8" spans="1:15" ht="12.75">
      <c r="A8" s="5"/>
      <c r="B8" s="5"/>
      <c r="C8" s="53" t="s">
        <v>295</v>
      </c>
      <c r="D8" s="53" t="s">
        <v>225</v>
      </c>
      <c r="E8" s="53" t="s">
        <v>221</v>
      </c>
      <c r="F8" s="53" t="s">
        <v>222</v>
      </c>
      <c r="G8" s="53" t="s">
        <v>226</v>
      </c>
      <c r="H8" s="53"/>
      <c r="I8" s="53"/>
      <c r="J8" s="53"/>
      <c r="K8" s="53"/>
      <c r="L8" s="53"/>
      <c r="M8" s="53"/>
      <c r="N8" s="53"/>
      <c r="O8" s="56"/>
    </row>
    <row r="9" spans="1:15" ht="12.75">
      <c r="A9" s="5" t="s">
        <v>14</v>
      </c>
      <c r="B9" s="5" t="s">
        <v>138</v>
      </c>
      <c r="C9" s="5">
        <f>C10+C21+C24</f>
        <v>1500</v>
      </c>
      <c r="D9" s="5">
        <f aca="true" t="shared" si="0" ref="D9:N9">D10+D21+D24</f>
        <v>3780</v>
      </c>
      <c r="E9" s="5">
        <f t="shared" si="0"/>
        <v>5880</v>
      </c>
      <c r="F9" s="5">
        <f t="shared" si="0"/>
        <v>1500</v>
      </c>
      <c r="G9" s="5">
        <f t="shared" si="0"/>
        <v>5300</v>
      </c>
      <c r="H9" s="5">
        <f t="shared" si="0"/>
        <v>3190</v>
      </c>
      <c r="I9" s="5">
        <f t="shared" si="0"/>
        <v>1150</v>
      </c>
      <c r="J9" s="5">
        <f t="shared" si="0"/>
        <v>31130</v>
      </c>
      <c r="K9" s="5">
        <f t="shared" si="0"/>
        <v>124286</v>
      </c>
      <c r="L9" s="5">
        <f t="shared" si="0"/>
        <v>6500</v>
      </c>
      <c r="M9" s="5">
        <f t="shared" si="0"/>
        <v>4700</v>
      </c>
      <c r="N9" s="5">
        <f t="shared" si="0"/>
        <v>700</v>
      </c>
      <c r="O9" s="5">
        <f>SUM(C9:N9)</f>
        <v>189616</v>
      </c>
    </row>
    <row r="10" spans="1:15" ht="12.75">
      <c r="A10" s="5" t="s">
        <v>80</v>
      </c>
      <c r="B10" s="5" t="s">
        <v>2</v>
      </c>
      <c r="C10" s="5">
        <f>C16</f>
        <v>1500</v>
      </c>
      <c r="D10" s="5">
        <f aca="true" t="shared" si="1" ref="D10:N10">SUM(D11:D20)</f>
        <v>3650</v>
      </c>
      <c r="E10" s="5">
        <f t="shared" si="1"/>
        <v>5680</v>
      </c>
      <c r="F10" s="5">
        <f t="shared" si="1"/>
        <v>1500</v>
      </c>
      <c r="G10" s="5">
        <f t="shared" si="1"/>
        <v>2800</v>
      </c>
      <c r="H10" s="5">
        <f t="shared" si="1"/>
        <v>2290</v>
      </c>
      <c r="I10" s="5">
        <f t="shared" si="1"/>
        <v>500</v>
      </c>
      <c r="J10" s="5">
        <f t="shared" si="1"/>
        <v>31100</v>
      </c>
      <c r="K10" s="5">
        <f t="shared" si="1"/>
        <v>124286</v>
      </c>
      <c r="L10" s="5">
        <f t="shared" si="1"/>
        <v>6500</v>
      </c>
      <c r="M10" s="5">
        <f t="shared" si="1"/>
        <v>4700</v>
      </c>
      <c r="N10" s="5">
        <f t="shared" si="1"/>
        <v>700</v>
      </c>
      <c r="O10" s="5">
        <f>SUM(C10:N10)</f>
        <v>185206</v>
      </c>
    </row>
    <row r="11" spans="1:15" ht="12.75">
      <c r="A11" s="4"/>
      <c r="B11" s="6" t="s">
        <v>60</v>
      </c>
      <c r="C11" s="6"/>
      <c r="D11" s="4"/>
      <c r="E11" s="4">
        <v>330</v>
      </c>
      <c r="F11" s="4"/>
      <c r="G11" s="4"/>
      <c r="H11" s="4">
        <v>90</v>
      </c>
      <c r="I11" s="4"/>
      <c r="J11" s="4"/>
      <c r="K11" s="4"/>
      <c r="L11" s="4"/>
      <c r="M11" s="4"/>
      <c r="N11" s="4"/>
      <c r="O11" s="6">
        <f aca="true" t="shared" si="2" ref="O11:O25">SUM(D11:N11)</f>
        <v>420</v>
      </c>
    </row>
    <row r="12" spans="1:15" ht="12.75">
      <c r="A12" s="4"/>
      <c r="B12" s="6" t="s">
        <v>41</v>
      </c>
      <c r="C12" s="6"/>
      <c r="D12" s="4"/>
      <c r="E12" s="4"/>
      <c r="F12" s="4"/>
      <c r="G12" s="4">
        <v>2800</v>
      </c>
      <c r="H12" s="4">
        <v>750</v>
      </c>
      <c r="I12" s="4"/>
      <c r="J12" s="4"/>
      <c r="K12" s="4"/>
      <c r="L12" s="4"/>
      <c r="M12" s="4"/>
      <c r="N12" s="4"/>
      <c r="O12" s="6">
        <f t="shared" si="2"/>
        <v>3550</v>
      </c>
    </row>
    <row r="13" spans="1:15" ht="12.75">
      <c r="A13" s="4"/>
      <c r="B13" s="6" t="s">
        <v>58</v>
      </c>
      <c r="C13" s="6"/>
      <c r="D13" s="4">
        <v>20</v>
      </c>
      <c r="E13" s="4"/>
      <c r="F13" s="4"/>
      <c r="G13" s="4"/>
      <c r="H13" s="4">
        <v>5</v>
      </c>
      <c r="I13" s="4"/>
      <c r="J13" s="4"/>
      <c r="K13" s="4"/>
      <c r="L13" s="4"/>
      <c r="M13" s="4"/>
      <c r="N13" s="4"/>
      <c r="O13" s="6">
        <f t="shared" si="2"/>
        <v>25</v>
      </c>
    </row>
    <row r="14" spans="1:15" ht="12.75">
      <c r="A14" s="4"/>
      <c r="B14" s="6" t="s">
        <v>81</v>
      </c>
      <c r="C14" s="6"/>
      <c r="D14" s="4">
        <v>450</v>
      </c>
      <c r="E14" s="4"/>
      <c r="F14" s="4"/>
      <c r="G14" s="4"/>
      <c r="H14" s="4"/>
      <c r="I14" s="4">
        <v>500</v>
      </c>
      <c r="J14" s="4"/>
      <c r="K14" s="4"/>
      <c r="L14" s="4"/>
      <c r="M14" s="4"/>
      <c r="N14" s="4"/>
      <c r="O14" s="6">
        <f t="shared" si="2"/>
        <v>950</v>
      </c>
    </row>
    <row r="15" spans="1:15" ht="12.75">
      <c r="A15" s="4"/>
      <c r="B15" s="6" t="s">
        <v>275</v>
      </c>
      <c r="C15" s="6"/>
      <c r="D15" s="4">
        <v>300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6">
        <f t="shared" si="2"/>
        <v>300</v>
      </c>
    </row>
    <row r="16" spans="1:15" ht="12.75">
      <c r="A16" s="57"/>
      <c r="B16" s="6" t="s">
        <v>82</v>
      </c>
      <c r="C16" s="6">
        <v>1500</v>
      </c>
      <c r="D16" s="4">
        <v>2000</v>
      </c>
      <c r="E16" s="4">
        <v>150</v>
      </c>
      <c r="F16" s="4">
        <v>1500</v>
      </c>
      <c r="G16" s="4"/>
      <c r="H16" s="4">
        <v>40</v>
      </c>
      <c r="I16" s="4"/>
      <c r="J16" s="4">
        <v>31100</v>
      </c>
      <c r="K16" s="4">
        <v>124286</v>
      </c>
      <c r="L16" s="4">
        <v>2000</v>
      </c>
      <c r="M16" s="4">
        <v>4700</v>
      </c>
      <c r="N16" s="4">
        <v>700</v>
      </c>
      <c r="O16" s="6">
        <f t="shared" si="2"/>
        <v>166476</v>
      </c>
    </row>
    <row r="17" spans="1:15" ht="12.75">
      <c r="A17" s="4"/>
      <c r="B17" s="6" t="s">
        <v>83</v>
      </c>
      <c r="C17" s="6"/>
      <c r="D17" s="4"/>
      <c r="E17" s="4">
        <v>5200</v>
      </c>
      <c r="F17" s="4"/>
      <c r="G17" s="4"/>
      <c r="H17" s="4">
        <v>1405</v>
      </c>
      <c r="I17" s="4"/>
      <c r="J17" s="4"/>
      <c r="K17" s="4"/>
      <c r="L17" s="4"/>
      <c r="M17" s="4"/>
      <c r="N17" s="4"/>
      <c r="O17" s="6">
        <f t="shared" si="2"/>
        <v>6605</v>
      </c>
    </row>
    <row r="18" spans="1:15" ht="12.75">
      <c r="A18" s="4"/>
      <c r="B18" s="6" t="s">
        <v>84</v>
      </c>
      <c r="C18" s="6"/>
      <c r="D18" s="4">
        <v>400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6">
        <f t="shared" si="2"/>
        <v>400</v>
      </c>
    </row>
    <row r="19" spans="1:15" ht="12.75">
      <c r="A19" s="4"/>
      <c r="B19" s="6" t="s">
        <v>288</v>
      </c>
      <c r="C19" s="6"/>
      <c r="D19" s="4">
        <v>480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6">
        <f t="shared" si="2"/>
        <v>480</v>
      </c>
    </row>
    <row r="20" spans="1:15" ht="12.75">
      <c r="A20" s="4"/>
      <c r="B20" s="6" t="s">
        <v>85</v>
      </c>
      <c r="C20" s="6"/>
      <c r="D20" s="4"/>
      <c r="E20" s="4"/>
      <c r="F20" s="4"/>
      <c r="G20" s="4"/>
      <c r="H20" s="4"/>
      <c r="I20" s="4"/>
      <c r="J20" s="4"/>
      <c r="K20" s="4"/>
      <c r="L20" s="4">
        <v>4500</v>
      </c>
      <c r="M20" s="4"/>
      <c r="N20" s="4"/>
      <c r="O20" s="6">
        <f t="shared" si="2"/>
        <v>4500</v>
      </c>
    </row>
    <row r="21" spans="1:15" ht="12.75">
      <c r="A21" s="5" t="s">
        <v>87</v>
      </c>
      <c r="B21" s="5" t="s">
        <v>88</v>
      </c>
      <c r="C21" s="5">
        <v>0</v>
      </c>
      <c r="D21" s="5">
        <f aca="true" t="shared" si="3" ref="D21:N21">SUM(D22:D23)</f>
        <v>130</v>
      </c>
      <c r="E21" s="5">
        <f t="shared" si="3"/>
        <v>200</v>
      </c>
      <c r="F21" s="5">
        <f t="shared" si="3"/>
        <v>0</v>
      </c>
      <c r="G21" s="5">
        <f t="shared" si="3"/>
        <v>0</v>
      </c>
      <c r="H21" s="5">
        <f t="shared" si="3"/>
        <v>50</v>
      </c>
      <c r="I21" s="5">
        <f t="shared" si="3"/>
        <v>0</v>
      </c>
      <c r="J21" s="5">
        <f t="shared" si="3"/>
        <v>30</v>
      </c>
      <c r="K21" s="5">
        <f t="shared" si="3"/>
        <v>0</v>
      </c>
      <c r="L21" s="5">
        <f t="shared" si="3"/>
        <v>0</v>
      </c>
      <c r="M21" s="5">
        <f t="shared" si="3"/>
        <v>0</v>
      </c>
      <c r="N21" s="5">
        <f t="shared" si="3"/>
        <v>0</v>
      </c>
      <c r="O21" s="5">
        <f t="shared" si="2"/>
        <v>410</v>
      </c>
    </row>
    <row r="22" spans="1:15" ht="12.75">
      <c r="A22" s="57"/>
      <c r="B22" s="6" t="s">
        <v>89</v>
      </c>
      <c r="C22" s="6"/>
      <c r="D22" s="4"/>
      <c r="E22" s="4"/>
      <c r="F22" s="4"/>
      <c r="G22" s="4"/>
      <c r="H22" s="4"/>
      <c r="I22" s="4"/>
      <c r="J22" s="4">
        <v>30</v>
      </c>
      <c r="K22" s="4"/>
      <c r="L22" s="4">
        <v>0</v>
      </c>
      <c r="M22" s="4"/>
      <c r="N22" s="4"/>
      <c r="O22" s="6">
        <f t="shared" si="2"/>
        <v>30</v>
      </c>
    </row>
    <row r="23" spans="1:15" ht="12.75">
      <c r="A23" s="4"/>
      <c r="B23" s="6" t="s">
        <v>90</v>
      </c>
      <c r="C23" s="6"/>
      <c r="D23" s="4">
        <v>130</v>
      </c>
      <c r="E23" s="4">
        <v>200</v>
      </c>
      <c r="F23" s="4"/>
      <c r="G23" s="4"/>
      <c r="H23" s="4">
        <v>50</v>
      </c>
      <c r="I23" s="4"/>
      <c r="J23" s="4"/>
      <c r="K23" s="4"/>
      <c r="L23" s="4"/>
      <c r="M23" s="4"/>
      <c r="N23" s="4"/>
      <c r="O23" s="6">
        <f t="shared" si="2"/>
        <v>380</v>
      </c>
    </row>
    <row r="24" spans="1:15" ht="12.75">
      <c r="A24" s="5" t="s">
        <v>91</v>
      </c>
      <c r="B24" s="5" t="s">
        <v>3</v>
      </c>
      <c r="C24" s="5">
        <v>0</v>
      </c>
      <c r="D24" s="5">
        <f aca="true" t="shared" si="4" ref="D24:N24">SUM(D25:D25)</f>
        <v>0</v>
      </c>
      <c r="E24" s="5">
        <f t="shared" si="4"/>
        <v>0</v>
      </c>
      <c r="F24" s="5">
        <f t="shared" si="4"/>
        <v>0</v>
      </c>
      <c r="G24" s="5">
        <f t="shared" si="4"/>
        <v>2500</v>
      </c>
      <c r="H24" s="5">
        <f t="shared" si="4"/>
        <v>850</v>
      </c>
      <c r="I24" s="5">
        <f t="shared" si="4"/>
        <v>650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5">
        <f t="shared" si="4"/>
        <v>0</v>
      </c>
      <c r="O24" s="5">
        <f t="shared" si="2"/>
        <v>4000</v>
      </c>
    </row>
    <row r="25" spans="1:15" ht="12.75">
      <c r="A25" s="4"/>
      <c r="B25" s="6" t="s">
        <v>92</v>
      </c>
      <c r="C25" s="6"/>
      <c r="D25" s="4"/>
      <c r="E25" s="4"/>
      <c r="F25" s="4"/>
      <c r="G25" s="4">
        <v>2500</v>
      </c>
      <c r="H25" s="4">
        <v>850</v>
      </c>
      <c r="I25" s="4">
        <v>650</v>
      </c>
      <c r="J25" s="4"/>
      <c r="K25" s="4"/>
      <c r="L25" s="4"/>
      <c r="M25" s="4"/>
      <c r="N25" s="4"/>
      <c r="O25" s="6">
        <f t="shared" si="2"/>
        <v>4000</v>
      </c>
    </row>
  </sheetData>
  <sheetProtection/>
  <mergeCells count="5">
    <mergeCell ref="A1:F1"/>
    <mergeCell ref="D4:N4"/>
    <mergeCell ref="D6:I6"/>
    <mergeCell ref="J3:L3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00390625" style="0" customWidth="1"/>
    <col min="2" max="2" width="27.00390625" style="0" customWidth="1"/>
  </cols>
  <sheetData>
    <row r="1" ht="12.75">
      <c r="A1" s="3" t="s">
        <v>325</v>
      </c>
    </row>
    <row r="3" spans="1:8" ht="12.75">
      <c r="A3" s="96" t="s">
        <v>265</v>
      </c>
      <c r="B3" s="96"/>
      <c r="C3" s="96"/>
      <c r="D3" s="18"/>
      <c r="E3" s="18"/>
      <c r="F3" s="18"/>
      <c r="G3" s="18"/>
      <c r="H3" s="18"/>
    </row>
    <row r="6" spans="1:2" s="3" customFormat="1" ht="12.75">
      <c r="A6" s="3" t="s">
        <v>98</v>
      </c>
      <c r="B6" s="3" t="s">
        <v>79</v>
      </c>
    </row>
    <row r="8" spans="1:2" ht="12.75">
      <c r="A8" s="3" t="s">
        <v>167</v>
      </c>
      <c r="B8" s="3" t="s">
        <v>99</v>
      </c>
    </row>
    <row r="10" spans="1:2" ht="12.75">
      <c r="A10" s="3" t="s">
        <v>2</v>
      </c>
      <c r="B10" s="3" t="s">
        <v>99</v>
      </c>
    </row>
    <row r="11" spans="1:2" ht="12.75">
      <c r="A11" s="7" t="s">
        <v>100</v>
      </c>
      <c r="B11" s="7" t="s">
        <v>101</v>
      </c>
    </row>
    <row r="12" spans="1:2" ht="12.75">
      <c r="A12" s="7" t="s">
        <v>102</v>
      </c>
      <c r="B12" s="7" t="s">
        <v>101</v>
      </c>
    </row>
    <row r="13" spans="1:2" ht="12.75">
      <c r="A13" s="7" t="s">
        <v>103</v>
      </c>
      <c r="B13" s="7" t="s">
        <v>101</v>
      </c>
    </row>
    <row r="14" spans="1:2" ht="12.75">
      <c r="A14" s="7" t="s">
        <v>86</v>
      </c>
      <c r="B14" s="7" t="s">
        <v>104</v>
      </c>
    </row>
    <row r="15" spans="1:2" ht="12.75">
      <c r="A15" s="7" t="s">
        <v>105</v>
      </c>
      <c r="B15" s="7" t="s">
        <v>106</v>
      </c>
    </row>
    <row r="16" spans="1:2" ht="12.75">
      <c r="A16" s="7" t="s">
        <v>102</v>
      </c>
      <c r="B16" s="7" t="s">
        <v>217</v>
      </c>
    </row>
    <row r="18" spans="1:2" ht="12.75">
      <c r="A18" s="3" t="s">
        <v>108</v>
      </c>
      <c r="B18" s="3" t="s">
        <v>107</v>
      </c>
    </row>
    <row r="19" spans="1:2" ht="12.75">
      <c r="A19" s="3"/>
      <c r="B19" s="3"/>
    </row>
    <row r="20" spans="1:2" ht="12.75">
      <c r="A20" s="3" t="s">
        <v>51</v>
      </c>
      <c r="B20" s="3" t="s">
        <v>218</v>
      </c>
    </row>
    <row r="21" spans="1:2" ht="12.75">
      <c r="A21" s="3"/>
      <c r="B21" s="3"/>
    </row>
    <row r="22" spans="1:2" ht="12.75">
      <c r="A22" s="3"/>
      <c r="B22" s="3"/>
    </row>
    <row r="23" spans="1:2" ht="12.75">
      <c r="A23" s="3" t="s">
        <v>109</v>
      </c>
      <c r="B23" s="3" t="s">
        <v>230</v>
      </c>
    </row>
    <row r="24" ht="12.75">
      <c r="B24" s="7"/>
    </row>
    <row r="25" spans="1:2" ht="12.75">
      <c r="A25" s="7"/>
      <c r="B25" s="7"/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3.57421875" style="0" customWidth="1"/>
    <col min="3" max="3" width="12.57421875" style="0" customWidth="1"/>
    <col min="4" max="4" width="14.00390625" style="0" customWidth="1"/>
    <col min="5" max="5" width="13.28125" style="0" customWidth="1"/>
    <col min="6" max="6" width="10.7109375" style="0" customWidth="1"/>
  </cols>
  <sheetData>
    <row r="1" spans="1:2" ht="12.75">
      <c r="A1" s="3" t="s">
        <v>326</v>
      </c>
      <c r="B1" s="7"/>
    </row>
    <row r="2" spans="3:8" ht="12.75">
      <c r="C2" s="96" t="s">
        <v>267</v>
      </c>
      <c r="D2" s="96"/>
      <c r="E2" s="96"/>
      <c r="F2" s="96"/>
      <c r="G2" s="96"/>
      <c r="H2" s="96"/>
    </row>
    <row r="3" spans="3:8" ht="12.75">
      <c r="C3" s="52"/>
      <c r="D3" s="52"/>
      <c r="E3" s="52"/>
      <c r="F3" s="52"/>
      <c r="G3" s="52"/>
      <c r="H3" s="52"/>
    </row>
    <row r="4" spans="2:9" ht="12.75">
      <c r="B4" s="103" t="s">
        <v>190</v>
      </c>
      <c r="C4" s="104"/>
      <c r="D4" s="104"/>
      <c r="E4" s="104"/>
      <c r="F4" s="104"/>
      <c r="G4" s="104"/>
      <c r="H4" s="105"/>
      <c r="I4" s="5" t="s">
        <v>300</v>
      </c>
    </row>
    <row r="5" spans="2:9" ht="12.75">
      <c r="B5" s="5" t="s">
        <v>298</v>
      </c>
      <c r="C5" s="5" t="s">
        <v>220</v>
      </c>
      <c r="D5" s="5" t="s">
        <v>224</v>
      </c>
      <c r="E5" s="5" t="s">
        <v>223</v>
      </c>
      <c r="F5" s="5" t="s">
        <v>227</v>
      </c>
      <c r="G5" s="5" t="s">
        <v>55</v>
      </c>
      <c r="H5" s="5" t="s">
        <v>219</v>
      </c>
      <c r="I5" s="4"/>
    </row>
    <row r="6" spans="2:9" ht="12.75">
      <c r="B6" s="5"/>
      <c r="C6" s="5" t="s">
        <v>225</v>
      </c>
      <c r="D6" s="5" t="s">
        <v>221</v>
      </c>
      <c r="E6" s="5" t="s">
        <v>222</v>
      </c>
      <c r="F6" s="5" t="s">
        <v>226</v>
      </c>
      <c r="G6" s="5"/>
      <c r="H6" s="5"/>
      <c r="I6" s="4"/>
    </row>
    <row r="7" spans="2:9" ht="12.75">
      <c r="B7" s="5" t="s">
        <v>299</v>
      </c>
      <c r="C7" s="5" t="s">
        <v>269</v>
      </c>
      <c r="D7" s="5" t="s">
        <v>272</v>
      </c>
      <c r="E7" s="5" t="s">
        <v>271</v>
      </c>
      <c r="F7" s="5" t="s">
        <v>274</v>
      </c>
      <c r="G7" s="5" t="s">
        <v>273</v>
      </c>
      <c r="H7" s="5" t="s">
        <v>270</v>
      </c>
      <c r="I7" s="4"/>
    </row>
    <row r="8" spans="1:9" ht="12.75">
      <c r="A8" s="4" t="s">
        <v>52</v>
      </c>
      <c r="B8" s="4"/>
      <c r="C8" s="4"/>
      <c r="D8" s="4"/>
      <c r="E8" s="4"/>
      <c r="F8" s="4">
        <v>2500</v>
      </c>
      <c r="G8" s="4">
        <v>675</v>
      </c>
      <c r="H8" s="4"/>
      <c r="I8" s="4">
        <f aca="true" t="shared" si="0" ref="I8:I13">SUM(C8:H8)</f>
        <v>3175</v>
      </c>
    </row>
    <row r="9" spans="1:9" ht="12.75">
      <c r="A9" s="4" t="s">
        <v>53</v>
      </c>
      <c r="B9" s="4"/>
      <c r="C9" s="4"/>
      <c r="D9" s="4"/>
      <c r="E9" s="4"/>
      <c r="F9" s="4"/>
      <c r="G9" s="4">
        <v>175</v>
      </c>
      <c r="H9" s="4">
        <v>650</v>
      </c>
      <c r="I9" s="4">
        <f t="shared" si="0"/>
        <v>825</v>
      </c>
    </row>
    <row r="10" spans="1:9" s="3" customFormat="1" ht="12.75">
      <c r="A10" s="5" t="s">
        <v>51</v>
      </c>
      <c r="B10" s="5"/>
      <c r="C10" s="5">
        <f aca="true" t="shared" si="1" ref="C10:H10">SUM(C8:C9)</f>
        <v>0</v>
      </c>
      <c r="D10" s="5">
        <f t="shared" si="1"/>
        <v>0</v>
      </c>
      <c r="E10" s="5">
        <f t="shared" si="1"/>
        <v>0</v>
      </c>
      <c r="F10" s="5">
        <f t="shared" si="1"/>
        <v>2500</v>
      </c>
      <c r="G10" s="5">
        <f t="shared" si="1"/>
        <v>850</v>
      </c>
      <c r="H10" s="5">
        <f t="shared" si="1"/>
        <v>650</v>
      </c>
      <c r="I10" s="5">
        <f t="shared" si="0"/>
        <v>4000</v>
      </c>
    </row>
    <row r="11" spans="1:9" ht="12.75">
      <c r="A11" s="4"/>
      <c r="B11" s="4"/>
      <c r="C11" s="4"/>
      <c r="D11" s="4"/>
      <c r="E11" s="4"/>
      <c r="F11" s="4"/>
      <c r="G11" s="4"/>
      <c r="H11" s="4"/>
      <c r="I11" s="4">
        <f t="shared" si="0"/>
        <v>0</v>
      </c>
    </row>
    <row r="12" spans="1:9" s="7" customFormat="1" ht="12.75">
      <c r="A12" s="6" t="s">
        <v>54</v>
      </c>
      <c r="B12" s="6"/>
      <c r="C12" s="6"/>
      <c r="D12" s="6"/>
      <c r="E12" s="6"/>
      <c r="F12" s="6"/>
      <c r="G12" s="6"/>
      <c r="H12" s="6"/>
      <c r="I12" s="6">
        <f t="shared" si="0"/>
        <v>0</v>
      </c>
    </row>
    <row r="13" spans="1:9" s="7" customFormat="1" ht="12.75">
      <c r="A13" s="6" t="s">
        <v>61</v>
      </c>
      <c r="B13" s="6"/>
      <c r="C13" s="6">
        <v>130</v>
      </c>
      <c r="D13" s="6">
        <v>200</v>
      </c>
      <c r="E13" s="6"/>
      <c r="F13" s="6"/>
      <c r="G13" s="6">
        <v>50</v>
      </c>
      <c r="H13" s="6"/>
      <c r="I13" s="6">
        <f t="shared" si="0"/>
        <v>380</v>
      </c>
    </row>
    <row r="14" spans="1:9" s="3" customFormat="1" ht="12.75">
      <c r="A14" s="5" t="s">
        <v>51</v>
      </c>
      <c r="B14" s="5"/>
      <c r="C14" s="5">
        <f>SUM(C12:C13)</f>
        <v>130</v>
      </c>
      <c r="D14" s="5">
        <f aca="true" t="shared" si="2" ref="D14:I14">SUM(D12:D13)</f>
        <v>200</v>
      </c>
      <c r="E14" s="5">
        <f t="shared" si="2"/>
        <v>0</v>
      </c>
      <c r="F14" s="5">
        <f t="shared" si="2"/>
        <v>0</v>
      </c>
      <c r="G14" s="5">
        <f t="shared" si="2"/>
        <v>50</v>
      </c>
      <c r="H14" s="5">
        <f t="shared" si="2"/>
        <v>0</v>
      </c>
      <c r="I14" s="5">
        <f t="shared" si="2"/>
        <v>380</v>
      </c>
    </row>
    <row r="15" spans="1:9" ht="12.75">
      <c r="A15" s="4"/>
      <c r="B15" s="4"/>
      <c r="C15" s="4"/>
      <c r="D15" s="4"/>
      <c r="E15" s="4"/>
      <c r="F15" s="4"/>
      <c r="G15" s="4"/>
      <c r="H15" s="4"/>
      <c r="I15" s="4">
        <f aca="true" t="shared" si="3" ref="I15:I24">SUM(C15:H15)</f>
        <v>0</v>
      </c>
    </row>
    <row r="16" spans="1:9" ht="12.75">
      <c r="A16" s="6" t="s">
        <v>96</v>
      </c>
      <c r="B16" s="6">
        <v>1500</v>
      </c>
      <c r="C16" s="4">
        <v>2000</v>
      </c>
      <c r="D16" s="4">
        <v>150</v>
      </c>
      <c r="E16" s="4">
        <v>1500</v>
      </c>
      <c r="F16" s="4"/>
      <c r="G16" s="4">
        <v>40</v>
      </c>
      <c r="H16" s="4"/>
      <c r="I16" s="4">
        <f>SUM(B16:H16)</f>
        <v>5190</v>
      </c>
    </row>
    <row r="17" spans="1:9" ht="12.75">
      <c r="A17" s="4" t="s">
        <v>56</v>
      </c>
      <c r="B17" s="4"/>
      <c r="C17" s="4">
        <v>300</v>
      </c>
      <c r="D17" s="4"/>
      <c r="E17" s="4"/>
      <c r="F17" s="4"/>
      <c r="G17" s="4"/>
      <c r="H17" s="4"/>
      <c r="I17" s="4">
        <f t="shared" si="3"/>
        <v>300</v>
      </c>
    </row>
    <row r="18" spans="1:9" ht="12.75">
      <c r="A18" s="4" t="s">
        <v>57</v>
      </c>
      <c r="B18" s="4"/>
      <c r="C18" s="4"/>
      <c r="D18" s="4"/>
      <c r="E18" s="4"/>
      <c r="F18" s="4">
        <v>2800</v>
      </c>
      <c r="G18" s="4">
        <v>750</v>
      </c>
      <c r="H18" s="4"/>
      <c r="I18" s="4">
        <f t="shared" si="3"/>
        <v>3550</v>
      </c>
    </row>
    <row r="19" spans="1:9" ht="12.75">
      <c r="A19" s="4" t="s">
        <v>58</v>
      </c>
      <c r="B19" s="4"/>
      <c r="C19" s="4">
        <v>20</v>
      </c>
      <c r="D19" s="4"/>
      <c r="E19" s="4"/>
      <c r="F19" s="4"/>
      <c r="G19" s="4">
        <v>5</v>
      </c>
      <c r="H19" s="4"/>
      <c r="I19" s="4">
        <f t="shared" si="3"/>
        <v>25</v>
      </c>
    </row>
    <row r="20" spans="1:9" ht="12.75">
      <c r="A20" s="4" t="s">
        <v>59</v>
      </c>
      <c r="B20" s="4"/>
      <c r="C20" s="4">
        <v>400</v>
      </c>
      <c r="D20" s="4"/>
      <c r="E20" s="4"/>
      <c r="F20" s="4"/>
      <c r="G20" s="4"/>
      <c r="H20" s="4"/>
      <c r="I20" s="4">
        <f t="shared" si="3"/>
        <v>400</v>
      </c>
    </row>
    <row r="21" spans="1:9" ht="12.75">
      <c r="A21" s="4" t="s">
        <v>60</v>
      </c>
      <c r="B21" s="4"/>
      <c r="C21" s="4"/>
      <c r="D21" s="4">
        <v>330</v>
      </c>
      <c r="E21" s="4"/>
      <c r="F21" s="4"/>
      <c r="G21" s="4">
        <v>90</v>
      </c>
      <c r="H21" s="4"/>
      <c r="I21" s="4">
        <f t="shared" si="3"/>
        <v>420</v>
      </c>
    </row>
    <row r="22" spans="1:9" ht="12.75">
      <c r="A22" s="4" t="s">
        <v>81</v>
      </c>
      <c r="B22" s="4"/>
      <c r="C22" s="4">
        <v>450</v>
      </c>
      <c r="D22" s="4"/>
      <c r="E22" s="4"/>
      <c r="F22" s="4"/>
      <c r="G22" s="4"/>
      <c r="H22" s="4">
        <v>500</v>
      </c>
      <c r="I22" s="4">
        <f t="shared" si="3"/>
        <v>950</v>
      </c>
    </row>
    <row r="23" spans="1:9" ht="12.75">
      <c r="A23" s="4" t="s">
        <v>289</v>
      </c>
      <c r="B23" s="4"/>
      <c r="C23" s="4">
        <v>480</v>
      </c>
      <c r="D23" s="4"/>
      <c r="E23" s="4"/>
      <c r="F23" s="4"/>
      <c r="G23" s="4"/>
      <c r="H23" s="4"/>
      <c r="I23" s="4">
        <f t="shared" si="3"/>
        <v>480</v>
      </c>
    </row>
    <row r="24" spans="1:9" ht="12.75">
      <c r="A24" s="6" t="s">
        <v>97</v>
      </c>
      <c r="B24" s="6"/>
      <c r="C24" s="4"/>
      <c r="D24" s="4">
        <v>5200</v>
      </c>
      <c r="E24" s="4"/>
      <c r="F24" s="4"/>
      <c r="G24" s="4">
        <v>1405</v>
      </c>
      <c r="H24" s="4"/>
      <c r="I24" s="4">
        <f t="shared" si="3"/>
        <v>6605</v>
      </c>
    </row>
    <row r="25" spans="1:9" s="3" customFormat="1" ht="12.75">
      <c r="A25" s="5" t="s">
        <v>4</v>
      </c>
      <c r="B25" s="5">
        <v>1500</v>
      </c>
      <c r="C25" s="5">
        <f aca="true" t="shared" si="4" ref="C25:I25">SUM(C16:C24)</f>
        <v>3650</v>
      </c>
      <c r="D25" s="5">
        <f t="shared" si="4"/>
        <v>5680</v>
      </c>
      <c r="E25" s="5">
        <f t="shared" si="4"/>
        <v>1500</v>
      </c>
      <c r="F25" s="5">
        <f t="shared" si="4"/>
        <v>2800</v>
      </c>
      <c r="G25" s="5">
        <f t="shared" si="4"/>
        <v>2290</v>
      </c>
      <c r="H25" s="5">
        <f t="shared" si="4"/>
        <v>500</v>
      </c>
      <c r="I25" s="5">
        <f t="shared" si="4"/>
        <v>17920</v>
      </c>
    </row>
    <row r="26" spans="1:9" ht="12.75">
      <c r="A26" s="4"/>
      <c r="B26" s="4"/>
      <c r="C26" s="4"/>
      <c r="D26" s="4"/>
      <c r="E26" s="4"/>
      <c r="F26" s="4"/>
      <c r="G26" s="4"/>
      <c r="H26" s="4"/>
      <c r="I26" s="4">
        <f>SUM(C26:H26)</f>
        <v>0</v>
      </c>
    </row>
    <row r="27" spans="1:9" s="3" customFormat="1" ht="12.75">
      <c r="A27" s="5" t="s">
        <v>51</v>
      </c>
      <c r="B27" s="5">
        <v>1500</v>
      </c>
      <c r="C27" s="5">
        <f aca="true" t="shared" si="5" ref="C27:I27">C10+C14+C25</f>
        <v>3780</v>
      </c>
      <c r="D27" s="5">
        <f t="shared" si="5"/>
        <v>5880</v>
      </c>
      <c r="E27" s="5">
        <f t="shared" si="5"/>
        <v>1500</v>
      </c>
      <c r="F27" s="5">
        <f t="shared" si="5"/>
        <v>5300</v>
      </c>
      <c r="G27" s="5">
        <f t="shared" si="5"/>
        <v>3190</v>
      </c>
      <c r="H27" s="5">
        <f t="shared" si="5"/>
        <v>1150</v>
      </c>
      <c r="I27" s="5">
        <f t="shared" si="5"/>
        <v>22300</v>
      </c>
    </row>
  </sheetData>
  <sheetProtection/>
  <mergeCells count="2">
    <mergeCell ref="C2:H2"/>
    <mergeCell ref="B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7"/>
    </sheetView>
  </sheetViews>
  <sheetFormatPr defaultColWidth="9.140625" defaultRowHeight="12.75"/>
  <cols>
    <col min="1" max="1" width="36.71093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3"/>
    </sheetView>
  </sheetViews>
  <sheetFormatPr defaultColWidth="9.140625" defaultRowHeight="12.75"/>
  <cols>
    <col min="1" max="1" width="25.140625" style="0" customWidth="1"/>
  </cols>
  <sheetData>
    <row r="1" spans="1:4" ht="12.75">
      <c r="A1" s="4"/>
      <c r="B1" s="4"/>
      <c r="C1" s="4"/>
      <c r="D1" s="4"/>
    </row>
    <row r="2" spans="1:4" ht="12.75">
      <c r="A2" s="4"/>
      <c r="B2" s="4"/>
      <c r="C2" s="4"/>
      <c r="D2" s="4"/>
    </row>
    <row r="3" spans="1:4" ht="12.75">
      <c r="A3" s="4"/>
      <c r="B3" s="4"/>
      <c r="C3" s="4"/>
      <c r="D3" s="4"/>
    </row>
    <row r="4" spans="1:4" ht="12.75">
      <c r="A4" s="4"/>
      <c r="B4" s="4"/>
      <c r="C4" s="4"/>
      <c r="D4" s="4"/>
    </row>
    <row r="5" spans="1:4" ht="12.75">
      <c r="A5" s="4"/>
      <c r="B5" s="4"/>
      <c r="C5" s="4"/>
      <c r="D5" s="4"/>
    </row>
    <row r="6" spans="1:4" ht="12.75">
      <c r="A6" s="4"/>
      <c r="B6" s="4"/>
      <c r="C6" s="4"/>
      <c r="D6" s="4"/>
    </row>
    <row r="7" spans="1:4" ht="12.75">
      <c r="A7" s="4"/>
      <c r="B7" s="4"/>
      <c r="C7" s="4"/>
      <c r="D7" s="4"/>
    </row>
    <row r="8" spans="1:4" ht="12.75">
      <c r="A8" s="4"/>
      <c r="B8" s="4"/>
      <c r="C8" s="4"/>
      <c r="D8" s="4"/>
    </row>
    <row r="9" spans="1:4" ht="12.75">
      <c r="A9" s="4"/>
      <c r="B9" s="4"/>
      <c r="C9" s="4"/>
      <c r="D9" s="4"/>
    </row>
    <row r="10" spans="1:4" ht="12.75">
      <c r="A10" s="4"/>
      <c r="B10" s="4"/>
      <c r="C10" s="4"/>
      <c r="D10" s="4"/>
    </row>
    <row r="11" spans="1:4" s="3" customFormat="1" ht="12.75">
      <c r="A11" s="5"/>
      <c r="B11" s="5"/>
      <c r="C11" s="5"/>
      <c r="D11" s="5"/>
    </row>
    <row r="12" spans="1:4" ht="12.75">
      <c r="A12" s="4"/>
      <c r="B12" s="4"/>
      <c r="C12" s="4"/>
      <c r="D12" s="4"/>
    </row>
    <row r="13" spans="1:4" ht="12.75">
      <c r="A13" s="4"/>
      <c r="B13" s="4"/>
      <c r="C13" s="4"/>
      <c r="D1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36.00390625" style="0" customWidth="1"/>
    <col min="3" max="3" width="11.00390625" style="0" customWidth="1"/>
    <col min="4" max="4" width="10.28125" style="0" customWidth="1"/>
    <col min="5" max="5" width="10.140625" style="0" customWidth="1"/>
  </cols>
  <sheetData>
    <row r="1" ht="12.75">
      <c r="B1" s="3" t="s">
        <v>327</v>
      </c>
    </row>
    <row r="2" spans="1:13" ht="15.75" customHeight="1">
      <c r="A2" s="111" t="s">
        <v>307</v>
      </c>
      <c r="B2" s="111"/>
      <c r="C2" s="111"/>
      <c r="D2" s="111"/>
      <c r="E2" s="111"/>
      <c r="F2" s="111"/>
      <c r="G2" s="33"/>
      <c r="H2" s="33"/>
      <c r="I2" s="33"/>
      <c r="J2" s="33"/>
      <c r="K2" s="33"/>
      <c r="L2" s="33"/>
      <c r="M2" s="33"/>
    </row>
    <row r="3" spans="1:13" ht="15.75" customHeight="1">
      <c r="A3" s="111"/>
      <c r="B3" s="111"/>
      <c r="C3" s="111"/>
      <c r="D3" s="111"/>
      <c r="E3" s="111"/>
      <c r="F3" s="111"/>
      <c r="G3" s="33"/>
      <c r="H3" s="33"/>
      <c r="I3" s="33"/>
      <c r="J3" s="33"/>
      <c r="K3" s="33"/>
      <c r="L3" s="33"/>
      <c r="M3" s="33"/>
    </row>
    <row r="4" spans="1:13" ht="15.75" customHeight="1">
      <c r="A4" s="111"/>
      <c r="B4" s="111"/>
      <c r="C4" s="111"/>
      <c r="D4" s="111"/>
      <c r="E4" s="111"/>
      <c r="F4" s="111"/>
      <c r="G4" s="33"/>
      <c r="H4" s="33"/>
      <c r="I4" s="33"/>
      <c r="J4" s="33"/>
      <c r="K4" s="33"/>
      <c r="L4" s="33"/>
      <c r="M4" s="33"/>
    </row>
    <row r="5" spans="1:13" ht="15.75" customHeight="1">
      <c r="A5" s="111" t="s">
        <v>313</v>
      </c>
      <c r="B5" s="111"/>
      <c r="C5" s="111"/>
      <c r="D5" s="111"/>
      <c r="E5" s="111"/>
      <c r="F5" s="111"/>
      <c r="G5" s="32"/>
      <c r="H5" s="32"/>
      <c r="I5" s="32"/>
      <c r="J5" s="32"/>
      <c r="K5" s="32"/>
      <c r="L5" s="32"/>
      <c r="M5" s="32"/>
    </row>
    <row r="6" spans="1:13" ht="15.75" customHeight="1">
      <c r="A6" s="111"/>
      <c r="B6" s="111"/>
      <c r="C6" s="111"/>
      <c r="D6" s="111"/>
      <c r="E6" s="111"/>
      <c r="F6" s="111"/>
      <c r="G6" s="32"/>
      <c r="H6" s="32"/>
      <c r="I6" s="32"/>
      <c r="J6" s="32"/>
      <c r="K6" s="32"/>
      <c r="L6" s="32"/>
      <c r="M6" s="32"/>
    </row>
    <row r="7" spans="1:13" ht="15.75" customHeight="1">
      <c r="A7" s="110" t="s">
        <v>301</v>
      </c>
      <c r="B7" s="110"/>
      <c r="C7" s="110"/>
      <c r="D7" s="110"/>
      <c r="E7" s="110"/>
      <c r="F7" s="110"/>
      <c r="G7" s="32"/>
      <c r="H7" s="32"/>
      <c r="I7" s="32"/>
      <c r="J7" s="32"/>
      <c r="K7" s="32"/>
      <c r="L7" s="32"/>
      <c r="M7" s="32"/>
    </row>
    <row r="8" spans="1:9" ht="15.75">
      <c r="A8" s="35"/>
      <c r="B8" s="106"/>
      <c r="C8" s="107"/>
      <c r="D8" s="4"/>
      <c r="E8" s="4"/>
      <c r="F8" s="4"/>
      <c r="G8" s="28"/>
      <c r="H8" s="28"/>
      <c r="I8" s="27"/>
    </row>
    <row r="9" spans="1:9" ht="15">
      <c r="A9" s="35"/>
      <c r="B9" s="31"/>
      <c r="C9" s="51"/>
      <c r="D9" s="108" t="s">
        <v>0</v>
      </c>
      <c r="E9" s="109"/>
      <c r="F9" s="4"/>
      <c r="G9" s="28"/>
      <c r="H9" s="28"/>
      <c r="I9" s="27"/>
    </row>
    <row r="10" spans="1:9" ht="15">
      <c r="A10" s="35"/>
      <c r="B10" s="31"/>
      <c r="C10" s="31"/>
      <c r="D10" s="4"/>
      <c r="E10" s="4"/>
      <c r="F10" s="4"/>
      <c r="G10" s="28"/>
      <c r="H10" s="28"/>
      <c r="I10" s="27"/>
    </row>
    <row r="11" spans="1:9" ht="15">
      <c r="A11" s="40" t="s">
        <v>6</v>
      </c>
      <c r="B11" s="40" t="s">
        <v>1</v>
      </c>
      <c r="C11" s="41" t="s">
        <v>309</v>
      </c>
      <c r="D11" s="5" t="s">
        <v>310</v>
      </c>
      <c r="E11" s="5" t="s">
        <v>311</v>
      </c>
      <c r="F11" s="5" t="s">
        <v>312</v>
      </c>
      <c r="G11" s="29"/>
      <c r="H11" s="29"/>
      <c r="I11" s="27"/>
    </row>
    <row r="12" spans="1:9" ht="15">
      <c r="A12" s="42"/>
      <c r="B12" s="43"/>
      <c r="C12" s="43"/>
      <c r="D12" s="4"/>
      <c r="E12" s="4"/>
      <c r="F12" s="4"/>
      <c r="G12" s="25"/>
      <c r="H12" s="25"/>
      <c r="I12" s="27"/>
    </row>
    <row r="13" spans="1:9" ht="12.75">
      <c r="A13" s="44"/>
      <c r="B13" s="45" t="s">
        <v>5</v>
      </c>
      <c r="C13" s="35"/>
      <c r="D13" s="4"/>
      <c r="E13" s="4"/>
      <c r="F13" s="4"/>
      <c r="G13" s="30"/>
      <c r="H13" s="30"/>
      <c r="I13" s="30"/>
    </row>
    <row r="14" spans="1:6" ht="12.75">
      <c r="A14" s="44">
        <v>1</v>
      </c>
      <c r="B14" s="44" t="s">
        <v>178</v>
      </c>
      <c r="C14" s="35">
        <v>124164</v>
      </c>
      <c r="D14" s="35">
        <v>126500</v>
      </c>
      <c r="E14" s="35">
        <v>127500</v>
      </c>
      <c r="F14" s="6">
        <v>128500</v>
      </c>
    </row>
    <row r="15" spans="1:6" ht="25.5">
      <c r="A15" s="44">
        <v>2</v>
      </c>
      <c r="B15" s="44" t="s">
        <v>314</v>
      </c>
      <c r="C15" s="6">
        <v>4500</v>
      </c>
      <c r="D15" s="6">
        <v>4500</v>
      </c>
      <c r="E15" s="6">
        <v>4500</v>
      </c>
      <c r="F15" s="6">
        <v>4500</v>
      </c>
    </row>
    <row r="16" spans="1:6" ht="12.75">
      <c r="A16" s="44">
        <v>3</v>
      </c>
      <c r="B16" s="44" t="s">
        <v>184</v>
      </c>
      <c r="C16" s="35">
        <v>31100</v>
      </c>
      <c r="D16" s="35">
        <v>31100</v>
      </c>
      <c r="E16" s="35">
        <v>31100</v>
      </c>
      <c r="F16" s="6">
        <v>31100</v>
      </c>
    </row>
    <row r="17" spans="1:6" ht="12.75">
      <c r="A17" s="44">
        <v>4</v>
      </c>
      <c r="B17" s="44" t="s">
        <v>190</v>
      </c>
      <c r="C17" s="35">
        <v>22300</v>
      </c>
      <c r="D17" s="35">
        <v>23000</v>
      </c>
      <c r="E17" s="35">
        <v>23200</v>
      </c>
      <c r="F17" s="6">
        <v>23500</v>
      </c>
    </row>
    <row r="18" spans="1:6" ht="12.75">
      <c r="A18" s="44">
        <v>5</v>
      </c>
      <c r="B18" s="44" t="s">
        <v>292</v>
      </c>
      <c r="C18" s="35">
        <v>4700</v>
      </c>
      <c r="D18" s="35">
        <v>0</v>
      </c>
      <c r="E18" s="35">
        <v>0</v>
      </c>
      <c r="F18" s="6">
        <v>0</v>
      </c>
    </row>
    <row r="19" spans="1:6" ht="12.75">
      <c r="A19" s="44">
        <v>6</v>
      </c>
      <c r="B19" s="44" t="s">
        <v>192</v>
      </c>
      <c r="C19" s="6">
        <v>700</v>
      </c>
      <c r="D19" s="6">
        <v>700</v>
      </c>
      <c r="E19" s="6">
        <v>700</v>
      </c>
      <c r="F19" s="6">
        <v>500</v>
      </c>
    </row>
    <row r="20" spans="1:6" ht="25.5">
      <c r="A20" s="44">
        <v>7</v>
      </c>
      <c r="B20" s="44" t="s">
        <v>193</v>
      </c>
      <c r="C20" s="35">
        <v>2000</v>
      </c>
      <c r="D20" s="35">
        <v>1500</v>
      </c>
      <c r="E20" s="35">
        <v>1500</v>
      </c>
      <c r="F20" s="6">
        <v>1500</v>
      </c>
    </row>
    <row r="21" spans="1:6" ht="12.75">
      <c r="A21" s="44">
        <v>8</v>
      </c>
      <c r="B21" s="45" t="s">
        <v>194</v>
      </c>
      <c r="C21" s="50">
        <f>SUM(C14:C20)</f>
        <v>189464</v>
      </c>
      <c r="D21" s="50">
        <f>D14+D16+D17+D19+D20+D18</f>
        <v>182800</v>
      </c>
      <c r="E21" s="50">
        <f>E14+E16+E17+E19+E20+E18</f>
        <v>184000</v>
      </c>
      <c r="F21" s="50">
        <f>F14+F16+F17+F19+F20+F18</f>
        <v>185100</v>
      </c>
    </row>
    <row r="22" spans="1:6" ht="12.75">
      <c r="A22" s="44">
        <v>9</v>
      </c>
      <c r="B22" s="45" t="s">
        <v>64</v>
      </c>
      <c r="C22" s="50">
        <f>SUM(C21)</f>
        <v>189464</v>
      </c>
      <c r="D22" s="50">
        <f>SUM(D21)</f>
        <v>182800</v>
      </c>
      <c r="E22" s="50">
        <f>SUM(E21)</f>
        <v>184000</v>
      </c>
      <c r="F22" s="50">
        <f>SUM(F21)</f>
        <v>185100</v>
      </c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5" t="s">
        <v>65</v>
      </c>
      <c r="C24" s="4"/>
      <c r="D24" s="4"/>
      <c r="E24" s="4"/>
      <c r="F24" s="4"/>
    </row>
    <row r="25" spans="1:6" ht="12.75">
      <c r="A25" s="6" t="s">
        <v>7</v>
      </c>
      <c r="B25" s="5" t="s">
        <v>66</v>
      </c>
      <c r="C25" s="5">
        <f>SUM(C26:C30)</f>
        <v>181130</v>
      </c>
      <c r="D25" s="5">
        <f>SUM(D26:D30)</f>
        <v>181700</v>
      </c>
      <c r="E25" s="5">
        <f>SUM(E26:E30)</f>
        <v>182500</v>
      </c>
      <c r="F25" s="5">
        <f>SUM(F26:F30)</f>
        <v>183200</v>
      </c>
    </row>
    <row r="26" spans="1:6" ht="12.75">
      <c r="A26" s="6"/>
      <c r="B26" s="4" t="s">
        <v>199</v>
      </c>
      <c r="C26" s="4">
        <v>85017</v>
      </c>
      <c r="D26" s="4">
        <v>85400</v>
      </c>
      <c r="E26" s="4">
        <v>86000</v>
      </c>
      <c r="F26" s="4">
        <v>86500</v>
      </c>
    </row>
    <row r="27" spans="1:6" ht="12.75">
      <c r="A27" s="6"/>
      <c r="B27" s="4" t="s">
        <v>200</v>
      </c>
      <c r="C27" s="4">
        <v>21628</v>
      </c>
      <c r="D27" s="4">
        <v>22700</v>
      </c>
      <c r="E27" s="4">
        <v>22900</v>
      </c>
      <c r="F27" s="4">
        <v>23200</v>
      </c>
    </row>
    <row r="28" spans="1:6" ht="12.75">
      <c r="A28" s="6"/>
      <c r="B28" s="4" t="s">
        <v>201</v>
      </c>
      <c r="C28" s="4">
        <v>62985</v>
      </c>
      <c r="D28" s="4">
        <v>62400</v>
      </c>
      <c r="E28" s="4">
        <v>62500</v>
      </c>
      <c r="F28" s="4">
        <v>62500</v>
      </c>
    </row>
    <row r="29" spans="1:6" ht="12.75">
      <c r="A29" s="6"/>
      <c r="B29" s="4" t="s">
        <v>202</v>
      </c>
      <c r="C29" s="4">
        <v>8200</v>
      </c>
      <c r="D29" s="4">
        <v>8000</v>
      </c>
      <c r="E29" s="4">
        <v>8000</v>
      </c>
      <c r="F29" s="4">
        <v>8000</v>
      </c>
    </row>
    <row r="30" spans="1:6" ht="12.75">
      <c r="A30" s="6"/>
      <c r="B30" s="4" t="s">
        <v>203</v>
      </c>
      <c r="C30" s="4">
        <v>3300</v>
      </c>
      <c r="D30" s="4">
        <v>3200</v>
      </c>
      <c r="E30" s="4">
        <v>3100</v>
      </c>
      <c r="F30" s="4">
        <v>3000</v>
      </c>
    </row>
    <row r="31" spans="1:6" ht="12.75">
      <c r="A31" s="6"/>
      <c r="B31" s="4"/>
      <c r="C31" s="4"/>
      <c r="D31" s="4"/>
      <c r="E31" s="4"/>
      <c r="F31" s="4"/>
    </row>
    <row r="32" spans="1:6" ht="12.75">
      <c r="A32" s="6" t="s">
        <v>8</v>
      </c>
      <c r="B32" s="5" t="s">
        <v>67</v>
      </c>
      <c r="C32" s="5">
        <f>SUM(C33:C34)</f>
        <v>7752</v>
      </c>
      <c r="D32" s="5">
        <f>SUM(D33:D34)</f>
        <v>500</v>
      </c>
      <c r="E32" s="5">
        <f>SUM(E33:E34)</f>
        <v>800</v>
      </c>
      <c r="F32" s="5">
        <f>SUM(F33:F34)</f>
        <v>1000</v>
      </c>
    </row>
    <row r="33" spans="1:6" ht="12.75">
      <c r="A33" s="6"/>
      <c r="B33" s="4" t="s">
        <v>204</v>
      </c>
      <c r="C33" s="4">
        <v>5550</v>
      </c>
      <c r="D33" s="4">
        <v>500</v>
      </c>
      <c r="E33" s="4">
        <v>800</v>
      </c>
      <c r="F33" s="6">
        <v>1000</v>
      </c>
    </row>
    <row r="34" spans="1:6" ht="12.75">
      <c r="A34" s="6"/>
      <c r="B34" s="4" t="s">
        <v>205</v>
      </c>
      <c r="C34" s="4">
        <v>2202</v>
      </c>
      <c r="D34" s="4"/>
      <c r="E34" s="4"/>
      <c r="F34" s="4"/>
    </row>
    <row r="35" spans="1:6" ht="12.75">
      <c r="A35" s="6"/>
      <c r="B35" s="4"/>
      <c r="C35" s="4"/>
      <c r="D35" s="4"/>
      <c r="E35" s="4"/>
      <c r="F35" s="4"/>
    </row>
    <row r="36" spans="1:6" ht="12.75">
      <c r="A36" s="6"/>
      <c r="B36" s="4"/>
      <c r="C36" s="4"/>
      <c r="D36" s="4"/>
      <c r="E36" s="4"/>
      <c r="F36" s="4"/>
    </row>
    <row r="37" spans="1:6" ht="12.75">
      <c r="A37" s="6" t="s">
        <v>9</v>
      </c>
      <c r="B37" s="5" t="s">
        <v>208</v>
      </c>
      <c r="C37" s="5">
        <f>C38</f>
        <v>612</v>
      </c>
      <c r="D37" s="5">
        <v>600</v>
      </c>
      <c r="E37" s="5">
        <v>700</v>
      </c>
      <c r="F37" s="5">
        <v>900</v>
      </c>
    </row>
    <row r="38" spans="1:6" ht="12.75">
      <c r="A38" s="6"/>
      <c r="B38" s="4" t="s">
        <v>68</v>
      </c>
      <c r="C38" s="4">
        <v>612</v>
      </c>
      <c r="D38" s="4">
        <v>600</v>
      </c>
      <c r="E38" s="4">
        <v>700</v>
      </c>
      <c r="F38" s="4">
        <v>900</v>
      </c>
    </row>
    <row r="39" spans="1:6" ht="12.75">
      <c r="A39" s="6"/>
      <c r="B39" s="4" t="s">
        <v>69</v>
      </c>
      <c r="C39" s="4"/>
      <c r="D39" s="4"/>
      <c r="E39" s="4"/>
      <c r="F39" s="4"/>
    </row>
    <row r="40" spans="1:6" ht="12.75">
      <c r="A40" s="6"/>
      <c r="B40" s="4"/>
      <c r="C40" s="4"/>
      <c r="D40" s="4"/>
      <c r="E40" s="4"/>
      <c r="F40" s="4"/>
    </row>
    <row r="41" spans="1:6" ht="12.75">
      <c r="A41" s="6" t="s">
        <v>10</v>
      </c>
      <c r="B41" s="5" t="s">
        <v>209</v>
      </c>
      <c r="C41" s="5">
        <v>107355</v>
      </c>
      <c r="D41" s="4">
        <v>109200</v>
      </c>
      <c r="E41" s="4">
        <v>110000</v>
      </c>
      <c r="F41" s="4">
        <v>112000</v>
      </c>
    </row>
    <row r="42" spans="1:6" ht="12.75">
      <c r="A42" s="6"/>
      <c r="B42" s="4" t="s">
        <v>210</v>
      </c>
      <c r="C42" s="4">
        <v>107355</v>
      </c>
      <c r="D42" s="4">
        <v>109200</v>
      </c>
      <c r="E42" s="4">
        <v>110000</v>
      </c>
      <c r="F42" s="4">
        <v>112000</v>
      </c>
    </row>
    <row r="43" spans="1:6" ht="12.75">
      <c r="A43" s="6"/>
      <c r="B43" s="4"/>
      <c r="C43" s="4"/>
      <c r="D43" s="4"/>
      <c r="E43" s="4"/>
      <c r="F43" s="4">
        <f>SUM(C43:E43)</f>
        <v>0</v>
      </c>
    </row>
    <row r="44" spans="1:6" ht="12.75">
      <c r="A44" s="6" t="s">
        <v>44</v>
      </c>
      <c r="B44" s="5" t="s">
        <v>70</v>
      </c>
      <c r="C44" s="5">
        <f>C25+C32+C37</f>
        <v>189494</v>
      </c>
      <c r="D44" s="5">
        <f>D25+D32+D37</f>
        <v>182800</v>
      </c>
      <c r="E44" s="5">
        <f>E25+E32+E37</f>
        <v>184000</v>
      </c>
      <c r="F44" s="5">
        <f>F25+F32+F37</f>
        <v>185100</v>
      </c>
    </row>
  </sheetData>
  <sheetProtection/>
  <mergeCells count="5">
    <mergeCell ref="B8:C8"/>
    <mergeCell ref="D9:E9"/>
    <mergeCell ref="A7:F7"/>
    <mergeCell ref="A5:F6"/>
    <mergeCell ref="A2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A2" sqref="A2:D2"/>
    </sheetView>
  </sheetViews>
  <sheetFormatPr defaultColWidth="9.140625" defaultRowHeight="12.75"/>
  <sheetData>
    <row r="2" spans="1:4" ht="12.75">
      <c r="A2" s="86" t="s">
        <v>328</v>
      </c>
      <c r="B2" s="86"/>
      <c r="C2" s="86"/>
      <c r="D2" s="86"/>
    </row>
    <row r="9" spans="4:7" ht="12.75">
      <c r="D9" s="86" t="s">
        <v>302</v>
      </c>
      <c r="E9" s="86"/>
      <c r="F9" s="86"/>
      <c r="G9" s="86"/>
    </row>
    <row r="10" spans="4:7" ht="12.75">
      <c r="D10" s="52"/>
      <c r="E10" s="52"/>
      <c r="F10" s="52"/>
      <c r="G10" s="52"/>
    </row>
    <row r="11" spans="4:7" ht="12.75">
      <c r="D11" s="52"/>
      <c r="E11" s="52"/>
      <c r="F11" s="52"/>
      <c r="G11" s="52"/>
    </row>
    <row r="12" spans="4:7" ht="12.75">
      <c r="D12" s="52"/>
      <c r="E12" s="52"/>
      <c r="F12" s="52"/>
      <c r="G12" s="52"/>
    </row>
    <row r="15" spans="1:8" s="3" customFormat="1" ht="12.75">
      <c r="A15" s="5" t="s">
        <v>303</v>
      </c>
      <c r="B15" s="95" t="s">
        <v>304</v>
      </c>
      <c r="C15" s="95"/>
      <c r="D15" s="95" t="s">
        <v>1</v>
      </c>
      <c r="E15" s="95"/>
      <c r="F15" s="95"/>
      <c r="G15" s="95"/>
      <c r="H15" s="95"/>
    </row>
    <row r="16" spans="1:8" ht="12.75">
      <c r="A16" s="4"/>
      <c r="B16" s="108"/>
      <c r="C16" s="109"/>
      <c r="D16" s="108"/>
      <c r="E16" s="112"/>
      <c r="F16" s="112"/>
      <c r="G16" s="112"/>
      <c r="H16" s="109"/>
    </row>
    <row r="17" spans="1:8" s="79" customFormat="1" ht="12.75">
      <c r="A17" s="78" t="s">
        <v>14</v>
      </c>
      <c r="B17" s="113"/>
      <c r="C17" s="114"/>
      <c r="D17" s="113" t="s">
        <v>305</v>
      </c>
      <c r="E17" s="115"/>
      <c r="F17" s="115"/>
      <c r="G17" s="115"/>
      <c r="H17" s="114"/>
    </row>
    <row r="18" spans="1:8" s="79" customFormat="1" ht="12.75">
      <c r="A18" s="78" t="s">
        <v>14</v>
      </c>
      <c r="B18" s="113" t="s">
        <v>7</v>
      </c>
      <c r="C18" s="114"/>
      <c r="D18" s="113" t="s">
        <v>2</v>
      </c>
      <c r="E18" s="115"/>
      <c r="F18" s="115"/>
      <c r="G18" s="115"/>
      <c r="H18" s="114"/>
    </row>
    <row r="19" spans="1:8" s="79" customFormat="1" ht="12.75">
      <c r="A19" s="78" t="s">
        <v>14</v>
      </c>
      <c r="B19" s="113" t="s">
        <v>8</v>
      </c>
      <c r="C19" s="114"/>
      <c r="D19" s="113" t="s">
        <v>306</v>
      </c>
      <c r="E19" s="115"/>
      <c r="F19" s="115"/>
      <c r="G19" s="115"/>
      <c r="H19" s="114"/>
    </row>
    <row r="20" spans="1:8" s="79" customFormat="1" ht="12.75">
      <c r="A20" s="78" t="s">
        <v>14</v>
      </c>
      <c r="B20" s="113" t="s">
        <v>9</v>
      </c>
      <c r="C20" s="114"/>
      <c r="D20" s="113" t="s">
        <v>108</v>
      </c>
      <c r="E20" s="115"/>
      <c r="F20" s="115"/>
      <c r="G20" s="115"/>
      <c r="H20" s="114"/>
    </row>
    <row r="21" spans="1:8" ht="12.75">
      <c r="A21" s="4"/>
      <c r="B21" s="108"/>
      <c r="C21" s="109"/>
      <c r="D21" s="108"/>
      <c r="E21" s="112"/>
      <c r="F21" s="112"/>
      <c r="G21" s="112"/>
      <c r="H21" s="109"/>
    </row>
  </sheetData>
  <sheetProtection/>
  <mergeCells count="16">
    <mergeCell ref="B16:C16"/>
    <mergeCell ref="D16:H16"/>
    <mergeCell ref="B17:C17"/>
    <mergeCell ref="D17:H17"/>
    <mergeCell ref="A2:D2"/>
    <mergeCell ref="D9:G9"/>
    <mergeCell ref="B15:C15"/>
    <mergeCell ref="D15:H15"/>
    <mergeCell ref="B21:C21"/>
    <mergeCell ref="D21:H21"/>
    <mergeCell ref="B18:C18"/>
    <mergeCell ref="D18:H18"/>
    <mergeCell ref="D19:H19"/>
    <mergeCell ref="D20:H20"/>
    <mergeCell ref="B19:C19"/>
    <mergeCell ref="B20:C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C1"/>
    </sheetView>
  </sheetViews>
  <sheetFormatPr defaultColWidth="9.140625" defaultRowHeight="12.75"/>
  <cols>
    <col min="4" max="4" width="19.8515625" style="0" customWidth="1"/>
  </cols>
  <sheetData>
    <row r="1" spans="1:3" ht="12.75">
      <c r="A1" s="86" t="s">
        <v>329</v>
      </c>
      <c r="B1" s="86"/>
      <c r="C1" s="86"/>
    </row>
    <row r="4" spans="4:7" ht="12.75">
      <c r="D4" s="96" t="s">
        <v>282</v>
      </c>
      <c r="E4" s="96"/>
      <c r="F4" s="96"/>
      <c r="G4" s="96"/>
    </row>
    <row r="7" spans="1:8" ht="12.75">
      <c r="A7" s="101" t="s">
        <v>236</v>
      </c>
      <c r="B7" s="101"/>
      <c r="C7" s="101"/>
      <c r="D7" s="101"/>
      <c r="E7" s="117" t="s">
        <v>237</v>
      </c>
      <c r="F7" s="117"/>
      <c r="G7" s="117"/>
      <c r="H7" s="117"/>
    </row>
    <row r="8" spans="1:8" ht="12.75">
      <c r="A8" s="108"/>
      <c r="B8" s="112"/>
      <c r="C8" s="112"/>
      <c r="D8" s="109"/>
      <c r="E8" s="117" t="s">
        <v>238</v>
      </c>
      <c r="F8" s="117"/>
      <c r="G8" s="117"/>
      <c r="H8" s="117"/>
    </row>
    <row r="9" spans="1:8" ht="12.75">
      <c r="A9" s="108"/>
      <c r="B9" s="112"/>
      <c r="C9" s="112"/>
      <c r="D9" s="109"/>
      <c r="E9" s="108"/>
      <c r="F9" s="112"/>
      <c r="G9" s="112"/>
      <c r="H9" s="109"/>
    </row>
    <row r="10" spans="1:8" ht="12.75">
      <c r="A10" s="108"/>
      <c r="B10" s="112"/>
      <c r="C10" s="112"/>
      <c r="D10" s="109"/>
      <c r="E10" s="108"/>
      <c r="F10" s="112"/>
      <c r="G10" s="112"/>
      <c r="H10" s="109"/>
    </row>
    <row r="11" spans="1:8" ht="12.75">
      <c r="A11" s="101" t="s">
        <v>239</v>
      </c>
      <c r="B11" s="101"/>
      <c r="C11" s="101"/>
      <c r="D11" s="101"/>
      <c r="E11" s="108"/>
      <c r="F11" s="112"/>
      <c r="G11" s="112"/>
      <c r="H11" s="109"/>
    </row>
    <row r="12" spans="1:8" ht="12.75">
      <c r="A12" s="108"/>
      <c r="B12" s="112"/>
      <c r="C12" s="112"/>
      <c r="D12" s="109"/>
      <c r="E12" s="108"/>
      <c r="F12" s="112"/>
      <c r="G12" s="112"/>
      <c r="H12" s="109"/>
    </row>
    <row r="13" spans="1:8" ht="12.75">
      <c r="A13" s="116" t="s">
        <v>240</v>
      </c>
      <c r="B13" s="116"/>
      <c r="C13" s="116"/>
      <c r="D13" s="116"/>
      <c r="E13" s="108"/>
      <c r="F13" s="112"/>
      <c r="G13" s="112"/>
      <c r="H13" s="109"/>
    </row>
    <row r="14" spans="1:8" ht="12.75">
      <c r="A14" s="116" t="s">
        <v>241</v>
      </c>
      <c r="B14" s="116"/>
      <c r="C14" s="116"/>
      <c r="D14" s="116"/>
      <c r="E14" s="108">
        <v>230</v>
      </c>
      <c r="F14" s="112"/>
      <c r="G14" s="112"/>
      <c r="H14" s="109"/>
    </row>
    <row r="15" spans="1:8" ht="12.75">
      <c r="A15" s="116" t="s">
        <v>242</v>
      </c>
      <c r="B15" s="116"/>
      <c r="C15" s="116"/>
      <c r="D15" s="116"/>
      <c r="E15" s="108">
        <v>50</v>
      </c>
      <c r="F15" s="112"/>
      <c r="G15" s="112"/>
      <c r="H15" s="109"/>
    </row>
    <row r="16" spans="1:8" ht="12.75">
      <c r="A16" s="113" t="s">
        <v>249</v>
      </c>
      <c r="B16" s="115"/>
      <c r="C16" s="115"/>
      <c r="D16" s="114"/>
      <c r="E16" s="108">
        <v>100</v>
      </c>
      <c r="F16" s="112"/>
      <c r="G16" s="112"/>
      <c r="H16" s="109"/>
    </row>
    <row r="17" spans="1:8" ht="12.75">
      <c r="A17" s="95" t="s">
        <v>4</v>
      </c>
      <c r="B17" s="95"/>
      <c r="C17" s="95"/>
      <c r="D17" s="95"/>
      <c r="E17" s="108">
        <f>SUM(E14:H16)</f>
        <v>380</v>
      </c>
      <c r="F17" s="112"/>
      <c r="G17" s="112"/>
      <c r="H17" s="109"/>
    </row>
    <row r="18" spans="1:8" ht="12.75">
      <c r="A18" s="108"/>
      <c r="B18" s="112"/>
      <c r="C18" s="112"/>
      <c r="D18" s="109"/>
      <c r="E18" s="108"/>
      <c r="F18" s="112"/>
      <c r="G18" s="112"/>
      <c r="H18" s="109"/>
    </row>
    <row r="19" spans="1:8" ht="12.75">
      <c r="A19" s="101" t="s">
        <v>243</v>
      </c>
      <c r="B19" s="101"/>
      <c r="C19" s="101"/>
      <c r="D19" s="101"/>
      <c r="E19" s="108"/>
      <c r="F19" s="112"/>
      <c r="G19" s="112"/>
      <c r="H19" s="109"/>
    </row>
    <row r="20" spans="1:8" ht="12.75">
      <c r="A20" s="94" t="s">
        <v>244</v>
      </c>
      <c r="B20" s="116"/>
      <c r="C20" s="116"/>
      <c r="D20" s="116"/>
      <c r="E20" s="108"/>
      <c r="F20" s="112"/>
      <c r="G20" s="112"/>
      <c r="H20" s="109"/>
    </row>
    <row r="21" spans="1:8" ht="12.75">
      <c r="A21" s="118"/>
      <c r="B21" s="119"/>
      <c r="C21" s="119"/>
      <c r="D21" s="120"/>
      <c r="E21" s="108"/>
      <c r="F21" s="112"/>
      <c r="G21" s="112"/>
      <c r="H21" s="109"/>
    </row>
    <row r="22" spans="1:8" ht="12.75">
      <c r="A22" s="121" t="s">
        <v>245</v>
      </c>
      <c r="B22" s="122"/>
      <c r="C22" s="122"/>
      <c r="D22" s="123"/>
      <c r="E22" s="112">
        <v>90</v>
      </c>
      <c r="F22" s="112"/>
      <c r="G22" s="112"/>
      <c r="H22" s="109"/>
    </row>
    <row r="23" spans="1:8" ht="12.75">
      <c r="A23" s="124" t="s">
        <v>246</v>
      </c>
      <c r="B23" s="125"/>
      <c r="C23" s="125"/>
      <c r="D23" s="126"/>
      <c r="E23" s="112"/>
      <c r="F23" s="112"/>
      <c r="G23" s="112"/>
      <c r="H23" s="109"/>
    </row>
    <row r="24" spans="1:8" ht="12.75">
      <c r="A24" s="127" t="s">
        <v>247</v>
      </c>
      <c r="B24" s="128"/>
      <c r="C24" s="128"/>
      <c r="D24" s="129"/>
      <c r="E24" s="112"/>
      <c r="F24" s="112"/>
      <c r="G24" s="112"/>
      <c r="H24" s="109"/>
    </row>
    <row r="25" spans="1:8" ht="12.75">
      <c r="A25" s="130" t="s">
        <v>248</v>
      </c>
      <c r="B25" s="131"/>
      <c r="C25" s="131"/>
      <c r="D25" s="131"/>
      <c r="E25" s="108"/>
      <c r="F25" s="112"/>
      <c r="G25" s="112"/>
      <c r="H25" s="109"/>
    </row>
    <row r="26" spans="1:8" ht="12.75">
      <c r="A26" s="94"/>
      <c r="B26" s="116"/>
      <c r="C26" s="116"/>
      <c r="D26" s="116"/>
      <c r="E26" s="108"/>
      <c r="F26" s="112"/>
      <c r="G26" s="112"/>
      <c r="H26" s="109"/>
    </row>
    <row r="27" spans="1:8" ht="12.75">
      <c r="A27" s="108"/>
      <c r="B27" s="112"/>
      <c r="C27" s="112"/>
      <c r="D27" s="109"/>
      <c r="E27" s="108"/>
      <c r="F27" s="112"/>
      <c r="G27" s="112"/>
      <c r="H27" s="109"/>
    </row>
    <row r="28" spans="1:8" ht="12.75">
      <c r="A28" s="95" t="s">
        <v>4</v>
      </c>
      <c r="B28" s="95"/>
      <c r="C28" s="95"/>
      <c r="D28" s="95"/>
      <c r="E28" s="108">
        <f>SUM(E22:H27)</f>
        <v>90</v>
      </c>
      <c r="F28" s="112"/>
      <c r="G28" s="112"/>
      <c r="H28" s="109"/>
    </row>
    <row r="29" spans="1:8" ht="12.75">
      <c r="A29" s="118"/>
      <c r="B29" s="119"/>
      <c r="C29" s="119"/>
      <c r="D29" s="120"/>
      <c r="E29" s="108"/>
      <c r="F29" s="112"/>
      <c r="G29" s="112"/>
      <c r="H29" s="109"/>
    </row>
    <row r="30" spans="1:8" ht="12.75">
      <c r="A30" s="121" t="s">
        <v>250</v>
      </c>
      <c r="B30" s="122"/>
      <c r="C30" s="122"/>
      <c r="D30" s="123"/>
      <c r="E30" s="112"/>
      <c r="F30" s="112"/>
      <c r="G30" s="112"/>
      <c r="H30" s="109"/>
    </row>
    <row r="31" spans="1:8" ht="12.75">
      <c r="A31" s="124" t="s">
        <v>251</v>
      </c>
      <c r="B31" s="125"/>
      <c r="C31" s="125"/>
      <c r="D31" s="126"/>
      <c r="E31" s="112"/>
      <c r="F31" s="112"/>
      <c r="G31" s="112"/>
      <c r="H31" s="109"/>
    </row>
    <row r="32" spans="1:8" ht="12.75">
      <c r="A32" s="121" t="s">
        <v>252</v>
      </c>
      <c r="B32" s="122"/>
      <c r="C32" s="122"/>
      <c r="D32" s="123"/>
      <c r="E32" s="112"/>
      <c r="F32" s="112"/>
      <c r="G32" s="112"/>
      <c r="H32" s="109"/>
    </row>
    <row r="33" spans="1:8" ht="12.75">
      <c r="A33" s="124" t="s">
        <v>253</v>
      </c>
      <c r="B33" s="125"/>
      <c r="C33" s="125"/>
      <c r="D33" s="126"/>
      <c r="E33" s="112"/>
      <c r="F33" s="112"/>
      <c r="G33" s="112"/>
      <c r="H33" s="109"/>
    </row>
    <row r="34" spans="1:8" ht="12.75">
      <c r="A34" s="121" t="s">
        <v>254</v>
      </c>
      <c r="B34" s="122"/>
      <c r="C34" s="122"/>
      <c r="D34" s="123"/>
      <c r="E34" s="112"/>
      <c r="F34" s="112"/>
      <c r="G34" s="112"/>
      <c r="H34" s="109"/>
    </row>
    <row r="35" spans="1:8" ht="12.75">
      <c r="A35" s="124" t="s">
        <v>255</v>
      </c>
      <c r="B35" s="125"/>
      <c r="C35" s="125"/>
      <c r="D35" s="126"/>
      <c r="E35" s="112"/>
      <c r="F35" s="112"/>
      <c r="G35" s="112"/>
      <c r="H35" s="109"/>
    </row>
    <row r="36" spans="1:8" ht="12.75">
      <c r="A36" s="121" t="s">
        <v>256</v>
      </c>
      <c r="B36" s="122"/>
      <c r="C36" s="122"/>
      <c r="D36" s="123"/>
      <c r="E36" s="112">
        <v>150</v>
      </c>
      <c r="F36" s="112"/>
      <c r="G36" s="112"/>
      <c r="H36" s="109"/>
    </row>
    <row r="37" spans="1:8" ht="12.75">
      <c r="A37" s="127" t="s">
        <v>257</v>
      </c>
      <c r="B37" s="128"/>
      <c r="C37" s="128"/>
      <c r="D37" s="129"/>
      <c r="E37" s="112">
        <v>150</v>
      </c>
      <c r="F37" s="112"/>
      <c r="G37" s="112"/>
      <c r="H37" s="109"/>
    </row>
    <row r="38" spans="1:8" ht="12.75">
      <c r="A38" s="132"/>
      <c r="B38" s="98"/>
      <c r="C38" s="98"/>
      <c r="D38" s="133"/>
      <c r="E38" s="108"/>
      <c r="F38" s="112"/>
      <c r="G38" s="112"/>
      <c r="H38" s="109"/>
    </row>
    <row r="39" spans="1:8" ht="12.75">
      <c r="A39" s="94" t="s">
        <v>4</v>
      </c>
      <c r="B39" s="116"/>
      <c r="C39" s="116"/>
      <c r="D39" s="116"/>
      <c r="E39" s="108">
        <f>SUM(E30:H38)</f>
        <v>300</v>
      </c>
      <c r="F39" s="112"/>
      <c r="G39" s="112"/>
      <c r="H39" s="112"/>
    </row>
    <row r="40" spans="1:8" ht="12.75">
      <c r="A40" s="108"/>
      <c r="B40" s="112"/>
      <c r="C40" s="112"/>
      <c r="D40" s="109"/>
      <c r="E40" s="108"/>
      <c r="F40" s="112"/>
      <c r="G40" s="112"/>
      <c r="H40" s="109"/>
    </row>
    <row r="41" spans="1:8" ht="12.75">
      <c r="A41" s="95" t="s">
        <v>258</v>
      </c>
      <c r="B41" s="95"/>
      <c r="C41" s="95"/>
      <c r="D41" s="95"/>
      <c r="E41" s="108">
        <f>E39+E28+E17</f>
        <v>770</v>
      </c>
      <c r="F41" s="112"/>
      <c r="G41" s="112"/>
      <c r="H41" s="109"/>
    </row>
  </sheetData>
  <sheetProtection/>
  <mergeCells count="72">
    <mergeCell ref="E40:H40"/>
    <mergeCell ref="A39:D39"/>
    <mergeCell ref="A34:D34"/>
    <mergeCell ref="E34:H34"/>
    <mergeCell ref="E35:H35"/>
    <mergeCell ref="A36:D36"/>
    <mergeCell ref="E36:H36"/>
    <mergeCell ref="E37:H37"/>
    <mergeCell ref="A35:D35"/>
    <mergeCell ref="A41:D41"/>
    <mergeCell ref="E41:H41"/>
    <mergeCell ref="A38:D38"/>
    <mergeCell ref="E38:H38"/>
    <mergeCell ref="A40:D40"/>
    <mergeCell ref="A29:D29"/>
    <mergeCell ref="E29:H29"/>
    <mergeCell ref="E39:H39"/>
    <mergeCell ref="E30:H30"/>
    <mergeCell ref="A37:D37"/>
    <mergeCell ref="A31:D31"/>
    <mergeCell ref="E31:H31"/>
    <mergeCell ref="A32:D32"/>
    <mergeCell ref="E32:H32"/>
    <mergeCell ref="E18:H18"/>
    <mergeCell ref="A19:D19"/>
    <mergeCell ref="E24:H24"/>
    <mergeCell ref="A25:D25"/>
    <mergeCell ref="E25:H25"/>
    <mergeCell ref="E23:H23"/>
    <mergeCell ref="A33:D33"/>
    <mergeCell ref="E33:H33"/>
    <mergeCell ref="A28:D28"/>
    <mergeCell ref="E28:H28"/>
    <mergeCell ref="A13:D13"/>
    <mergeCell ref="E13:H13"/>
    <mergeCell ref="A30:D30"/>
    <mergeCell ref="E26:H26"/>
    <mergeCell ref="A14:D14"/>
    <mergeCell ref="E14:H14"/>
    <mergeCell ref="A27:D27"/>
    <mergeCell ref="E27:H27"/>
    <mergeCell ref="A22:D22"/>
    <mergeCell ref="E22:H22"/>
    <mergeCell ref="A23:D23"/>
    <mergeCell ref="A26:D26"/>
    <mergeCell ref="A24:D24"/>
    <mergeCell ref="A21:D21"/>
    <mergeCell ref="E21:H21"/>
    <mergeCell ref="A16:D16"/>
    <mergeCell ref="E16:H16"/>
    <mergeCell ref="A17:D17"/>
    <mergeCell ref="E10:H10"/>
    <mergeCell ref="A11:D11"/>
    <mergeCell ref="E19:H19"/>
    <mergeCell ref="A20:D20"/>
    <mergeCell ref="E20:H20"/>
    <mergeCell ref="E7:H7"/>
    <mergeCell ref="A8:D8"/>
    <mergeCell ref="E8:H8"/>
    <mergeCell ref="A9:D9"/>
    <mergeCell ref="E9:H9"/>
    <mergeCell ref="A10:D10"/>
    <mergeCell ref="A15:D15"/>
    <mergeCell ref="E15:H15"/>
    <mergeCell ref="E17:H17"/>
    <mergeCell ref="A18:D18"/>
    <mergeCell ref="A1:C1"/>
    <mergeCell ref="E11:H11"/>
    <mergeCell ref="A12:D12"/>
    <mergeCell ref="E12:H12"/>
    <mergeCell ref="D4:G4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115" zoomScaleNormal="115" zoomScalePageLayoutView="0"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32.57421875" style="0" customWidth="1"/>
  </cols>
  <sheetData>
    <row r="1" spans="1:6" ht="12.75">
      <c r="A1" s="95" t="s">
        <v>330</v>
      </c>
      <c r="B1" s="95"/>
      <c r="C1" s="4"/>
      <c r="D1" s="4"/>
      <c r="E1" s="4"/>
      <c r="F1" s="4"/>
    </row>
    <row r="2" spans="1:6" ht="12.75">
      <c r="A2" s="135"/>
      <c r="B2" s="136"/>
      <c r="C2" s="37"/>
      <c r="D2" s="4"/>
      <c r="E2" s="4"/>
      <c r="F2" s="4"/>
    </row>
    <row r="3" spans="1:6" ht="12.75">
      <c r="A3" s="36"/>
      <c r="B3" s="36"/>
      <c r="C3" s="37"/>
      <c r="D3" s="4"/>
      <c r="E3" s="4"/>
      <c r="F3" s="4"/>
    </row>
    <row r="4" spans="1:6" ht="15.75">
      <c r="A4" s="34"/>
      <c r="B4" s="92" t="s">
        <v>62</v>
      </c>
      <c r="C4" s="92"/>
      <c r="D4" s="4"/>
      <c r="E4" s="4"/>
      <c r="F4" s="4"/>
    </row>
    <row r="5" spans="1:6" ht="15.75">
      <c r="A5" s="34"/>
      <c r="B5" s="92" t="s">
        <v>262</v>
      </c>
      <c r="C5" s="92"/>
      <c r="D5" s="4"/>
      <c r="E5" s="4"/>
      <c r="F5" s="4"/>
    </row>
    <row r="6" spans="1:6" ht="15.75">
      <c r="A6" s="35"/>
      <c r="B6" s="91"/>
      <c r="C6" s="92"/>
      <c r="D6" s="4"/>
      <c r="E6" s="4"/>
      <c r="F6" s="4"/>
    </row>
    <row r="7" spans="1:6" ht="12.75">
      <c r="A7" s="35"/>
      <c r="B7" s="31"/>
      <c r="C7" s="51"/>
      <c r="D7" s="134" t="s">
        <v>0</v>
      </c>
      <c r="E7" s="134"/>
      <c r="F7" s="4"/>
    </row>
    <row r="8" spans="1:6" ht="12.75">
      <c r="A8" s="35"/>
      <c r="B8" s="31"/>
      <c r="C8" s="31"/>
      <c r="D8" s="4"/>
      <c r="E8" s="4"/>
      <c r="F8" s="4"/>
    </row>
    <row r="9" spans="1:6" ht="12.75">
      <c r="A9" s="40" t="s">
        <v>6</v>
      </c>
      <c r="B9" s="40" t="s">
        <v>1</v>
      </c>
      <c r="C9" s="41" t="s">
        <v>168</v>
      </c>
      <c r="D9" s="5" t="s">
        <v>54</v>
      </c>
      <c r="E9" s="5" t="s">
        <v>169</v>
      </c>
      <c r="F9" s="5" t="s">
        <v>4</v>
      </c>
    </row>
    <row r="10" spans="1:6" ht="12.75">
      <c r="A10" s="42"/>
      <c r="B10" s="43"/>
      <c r="C10" s="43"/>
      <c r="D10" s="4"/>
      <c r="E10" s="4"/>
      <c r="F10" s="4"/>
    </row>
    <row r="11" spans="1:6" ht="12.75">
      <c r="A11" s="44"/>
      <c r="B11" s="45" t="s">
        <v>5</v>
      </c>
      <c r="C11" s="35"/>
      <c r="D11" s="4"/>
      <c r="E11" s="4"/>
      <c r="F11" s="4"/>
    </row>
    <row r="12" spans="1:6" ht="25.5">
      <c r="A12" s="44">
        <v>1</v>
      </c>
      <c r="B12" s="44" t="s">
        <v>170</v>
      </c>
      <c r="C12" s="4">
        <v>49271</v>
      </c>
      <c r="D12" s="4"/>
      <c r="E12" s="4"/>
      <c r="F12" s="4">
        <f>SUM(C12:E12)</f>
        <v>49271</v>
      </c>
    </row>
    <row r="13" spans="1:6" ht="12.75">
      <c r="A13" s="44">
        <v>2</v>
      </c>
      <c r="B13" s="44" t="s">
        <v>171</v>
      </c>
      <c r="C13" s="4">
        <v>32454</v>
      </c>
      <c r="D13" s="4"/>
      <c r="E13" s="4"/>
      <c r="F13" s="4">
        <f aca="true" t="shared" si="0" ref="F13:F71">SUM(C13:E13)</f>
        <v>32454</v>
      </c>
    </row>
    <row r="14" spans="1:6" ht="25.5">
      <c r="A14" s="44">
        <v>3</v>
      </c>
      <c r="B14" s="44" t="s">
        <v>172</v>
      </c>
      <c r="C14" s="4">
        <v>39838</v>
      </c>
      <c r="D14" s="4"/>
      <c r="E14" s="4"/>
      <c r="F14" s="4">
        <f t="shared" si="0"/>
        <v>39838</v>
      </c>
    </row>
    <row r="15" spans="1:6" ht="12.75">
      <c r="A15" s="44">
        <v>4</v>
      </c>
      <c r="B15" s="44" t="s">
        <v>173</v>
      </c>
      <c r="C15" s="4">
        <v>2723</v>
      </c>
      <c r="D15" s="4"/>
      <c r="E15" s="4"/>
      <c r="F15" s="4">
        <f t="shared" si="0"/>
        <v>2723</v>
      </c>
    </row>
    <row r="16" spans="1:6" ht="12.75">
      <c r="A16" s="44">
        <v>5</v>
      </c>
      <c r="B16" s="44" t="s">
        <v>174</v>
      </c>
      <c r="C16" s="4">
        <v>0</v>
      </c>
      <c r="D16" s="4"/>
      <c r="E16" s="4"/>
      <c r="F16" s="4">
        <f t="shared" si="0"/>
        <v>0</v>
      </c>
    </row>
    <row r="17" spans="1:6" ht="12.75">
      <c r="A17" s="44">
        <v>6</v>
      </c>
      <c r="B17" s="44" t="s">
        <v>175</v>
      </c>
      <c r="C17" s="4">
        <v>0</v>
      </c>
      <c r="D17" s="4"/>
      <c r="E17" s="4"/>
      <c r="F17" s="4">
        <f t="shared" si="0"/>
        <v>0</v>
      </c>
    </row>
    <row r="18" spans="1:6" ht="12.75">
      <c r="A18" s="44">
        <v>7</v>
      </c>
      <c r="B18" s="46" t="s">
        <v>176</v>
      </c>
      <c r="C18" s="47">
        <f>SUM(C12:C17)</f>
        <v>124286</v>
      </c>
      <c r="D18" s="47">
        <f>SUM(D12:D17)</f>
        <v>0</v>
      </c>
      <c r="E18" s="47">
        <f>SUM(E12:E17)</f>
        <v>0</v>
      </c>
      <c r="F18" s="4">
        <f t="shared" si="0"/>
        <v>124286</v>
      </c>
    </row>
    <row r="19" spans="1:6" ht="25.5">
      <c r="A19" s="44">
        <v>8</v>
      </c>
      <c r="B19" s="44" t="s">
        <v>177</v>
      </c>
      <c r="C19" s="4">
        <v>4500</v>
      </c>
      <c r="D19" s="4"/>
      <c r="E19" s="4"/>
      <c r="F19" s="4">
        <f t="shared" si="0"/>
        <v>4500</v>
      </c>
    </row>
    <row r="20" spans="1:6" ht="12.75">
      <c r="A20" s="44">
        <v>9</v>
      </c>
      <c r="B20" s="46" t="s">
        <v>178</v>
      </c>
      <c r="C20" s="47">
        <f>SUM(C18:C19)</f>
        <v>128786</v>
      </c>
      <c r="D20" s="47">
        <f>SUM(D18:D19)</f>
        <v>0</v>
      </c>
      <c r="E20" s="47">
        <f>SUM(E18:E19)</f>
        <v>0</v>
      </c>
      <c r="F20" s="4">
        <f t="shared" si="0"/>
        <v>128786</v>
      </c>
    </row>
    <row r="21" spans="1:6" ht="25.5">
      <c r="A21" s="44">
        <v>10</v>
      </c>
      <c r="B21" s="44" t="s">
        <v>179</v>
      </c>
      <c r="C21" s="6">
        <v>6000</v>
      </c>
      <c r="D21" s="21"/>
      <c r="E21" s="21"/>
      <c r="F21" s="4">
        <f t="shared" si="0"/>
        <v>6000</v>
      </c>
    </row>
    <row r="22" spans="1:6" ht="25.5">
      <c r="A22" s="44">
        <v>11</v>
      </c>
      <c r="B22" s="44" t="s">
        <v>180</v>
      </c>
      <c r="C22" s="6">
        <v>18000</v>
      </c>
      <c r="D22" s="21"/>
      <c r="E22" s="21"/>
      <c r="F22" s="4">
        <f t="shared" si="0"/>
        <v>18000</v>
      </c>
    </row>
    <row r="23" spans="1:6" ht="12.75">
      <c r="A23" s="44">
        <v>12</v>
      </c>
      <c r="B23" s="44" t="s">
        <v>181</v>
      </c>
      <c r="C23" s="6">
        <v>5500</v>
      </c>
      <c r="D23" s="21"/>
      <c r="E23" s="21"/>
      <c r="F23" s="4">
        <f t="shared" si="0"/>
        <v>5500</v>
      </c>
    </row>
    <row r="24" spans="1:6" ht="12.75">
      <c r="A24" s="44">
        <v>13</v>
      </c>
      <c r="B24" s="44" t="s">
        <v>286</v>
      </c>
      <c r="C24" s="6">
        <v>500</v>
      </c>
      <c r="D24" s="21"/>
      <c r="E24" s="21"/>
      <c r="F24" s="4">
        <f t="shared" si="0"/>
        <v>500</v>
      </c>
    </row>
    <row r="25" spans="1:6" ht="12.75">
      <c r="A25" s="44">
        <v>14</v>
      </c>
      <c r="B25" s="46" t="s">
        <v>182</v>
      </c>
      <c r="C25" s="47">
        <f>SUM(C22:C24)</f>
        <v>24000</v>
      </c>
      <c r="D25" s="47">
        <f>SUM(D22:D23)</f>
        <v>0</v>
      </c>
      <c r="E25" s="47">
        <f>SUM(E22:E23)</f>
        <v>0</v>
      </c>
      <c r="F25" s="4">
        <f t="shared" si="0"/>
        <v>24000</v>
      </c>
    </row>
    <row r="26" spans="1:6" ht="25.5">
      <c r="A26" s="44">
        <v>15</v>
      </c>
      <c r="B26" s="44" t="s">
        <v>183</v>
      </c>
      <c r="C26" s="6">
        <v>1100</v>
      </c>
      <c r="D26" s="6">
        <v>30</v>
      </c>
      <c r="E26" s="6"/>
      <c r="F26" s="4">
        <f t="shared" si="0"/>
        <v>1130</v>
      </c>
    </row>
    <row r="27" spans="1:6" ht="12.75">
      <c r="A27" s="44">
        <v>16</v>
      </c>
      <c r="B27" s="46" t="s">
        <v>184</v>
      </c>
      <c r="C27" s="47">
        <f>SUM(C25+C26+C21)</f>
        <v>31100</v>
      </c>
      <c r="D27" s="47">
        <f>SUM(D25+D26+D21)</f>
        <v>30</v>
      </c>
      <c r="E27" s="47">
        <f>SUM(E25+E26+E21)</f>
        <v>0</v>
      </c>
      <c r="F27" s="4">
        <f t="shared" si="0"/>
        <v>31130</v>
      </c>
    </row>
    <row r="28" spans="1:6" ht="12.75">
      <c r="A28" s="44">
        <v>17</v>
      </c>
      <c r="B28" s="44" t="s">
        <v>185</v>
      </c>
      <c r="C28" s="4">
        <v>1500</v>
      </c>
      <c r="D28" s="4"/>
      <c r="E28" s="4"/>
      <c r="F28" s="4">
        <f t="shared" si="0"/>
        <v>1500</v>
      </c>
    </row>
    <row r="29" spans="1:6" ht="25.5">
      <c r="A29" s="44">
        <v>18</v>
      </c>
      <c r="B29" s="44" t="s">
        <v>212</v>
      </c>
      <c r="C29" s="4">
        <v>3650</v>
      </c>
      <c r="D29" s="4">
        <v>130</v>
      </c>
      <c r="E29" s="4"/>
      <c r="F29" s="4">
        <f t="shared" si="0"/>
        <v>3780</v>
      </c>
    </row>
    <row r="30" spans="1:6" ht="38.25">
      <c r="A30" s="44">
        <v>19</v>
      </c>
      <c r="B30" s="44" t="s">
        <v>186</v>
      </c>
      <c r="C30" s="4">
        <v>5680</v>
      </c>
      <c r="D30" s="4">
        <v>200</v>
      </c>
      <c r="E30" s="4"/>
      <c r="F30" s="4">
        <f t="shared" si="0"/>
        <v>5880</v>
      </c>
    </row>
    <row r="31" spans="1:6" ht="25.5">
      <c r="A31" s="44">
        <v>20</v>
      </c>
      <c r="B31" s="44" t="s">
        <v>278</v>
      </c>
      <c r="C31" s="4">
        <v>1500</v>
      </c>
      <c r="D31" s="4"/>
      <c r="E31" s="4"/>
      <c r="F31" s="4">
        <f t="shared" si="0"/>
        <v>1500</v>
      </c>
    </row>
    <row r="32" spans="1:6" ht="25.5">
      <c r="A32" s="44">
        <v>21</v>
      </c>
      <c r="B32" s="44" t="s">
        <v>187</v>
      </c>
      <c r="C32" s="4">
        <v>2800</v>
      </c>
      <c r="D32" s="4"/>
      <c r="E32" s="4">
        <v>2500</v>
      </c>
      <c r="F32" s="4">
        <f t="shared" si="0"/>
        <v>5300</v>
      </c>
    </row>
    <row r="33" spans="1:6" ht="25.5">
      <c r="A33" s="44">
        <v>22</v>
      </c>
      <c r="B33" s="44" t="s">
        <v>188</v>
      </c>
      <c r="C33" s="4">
        <v>2290</v>
      </c>
      <c r="D33" s="4">
        <v>50</v>
      </c>
      <c r="E33" s="4">
        <v>850</v>
      </c>
      <c r="F33" s="4">
        <f t="shared" si="0"/>
        <v>3190</v>
      </c>
    </row>
    <row r="34" spans="1:6" ht="25.5">
      <c r="A34" s="44">
        <v>23</v>
      </c>
      <c r="B34" s="44" t="s">
        <v>276</v>
      </c>
      <c r="C34" s="4">
        <v>500</v>
      </c>
      <c r="D34" s="4"/>
      <c r="E34" s="4">
        <v>650</v>
      </c>
      <c r="F34" s="4">
        <f t="shared" si="0"/>
        <v>1150</v>
      </c>
    </row>
    <row r="35" spans="1:6" ht="12.75">
      <c r="A35" s="44">
        <v>24</v>
      </c>
      <c r="B35" s="46" t="s">
        <v>190</v>
      </c>
      <c r="C35" s="47">
        <f>SUM(C28:C34)</f>
        <v>17920</v>
      </c>
      <c r="D35" s="47">
        <f>SUM(D28:D34)</f>
        <v>380</v>
      </c>
      <c r="E35" s="47">
        <f>SUM(E28:E34)</f>
        <v>4000</v>
      </c>
      <c r="F35" s="4">
        <f t="shared" si="0"/>
        <v>22300</v>
      </c>
    </row>
    <row r="36" spans="1:6" s="7" customFormat="1" ht="12.75">
      <c r="A36" s="44">
        <v>25</v>
      </c>
      <c r="B36" s="44" t="s">
        <v>290</v>
      </c>
      <c r="C36" s="35">
        <v>4700</v>
      </c>
      <c r="D36" s="35"/>
      <c r="E36" s="35"/>
      <c r="F36" s="6">
        <f t="shared" si="0"/>
        <v>4700</v>
      </c>
    </row>
    <row r="37" spans="1:6" ht="12.75">
      <c r="A37" s="44">
        <v>26</v>
      </c>
      <c r="B37" s="46" t="s">
        <v>292</v>
      </c>
      <c r="C37" s="47">
        <f>C36</f>
        <v>4700</v>
      </c>
      <c r="D37" s="47"/>
      <c r="E37" s="47"/>
      <c r="F37" s="21">
        <f t="shared" si="0"/>
        <v>4700</v>
      </c>
    </row>
    <row r="38" spans="1:6" ht="51">
      <c r="A38" s="44">
        <v>27</v>
      </c>
      <c r="B38" s="44" t="s">
        <v>191</v>
      </c>
      <c r="C38" s="6">
        <v>700</v>
      </c>
      <c r="D38" s="6"/>
      <c r="E38" s="6"/>
      <c r="F38" s="4">
        <f t="shared" si="0"/>
        <v>700</v>
      </c>
    </row>
    <row r="39" spans="1:6" ht="12.75">
      <c r="A39" s="44">
        <v>28</v>
      </c>
      <c r="B39" s="46" t="s">
        <v>192</v>
      </c>
      <c r="C39" s="21">
        <f>SUM(C38)</f>
        <v>700</v>
      </c>
      <c r="D39" s="21"/>
      <c r="E39" s="21"/>
      <c r="F39" s="4">
        <f t="shared" si="0"/>
        <v>700</v>
      </c>
    </row>
    <row r="40" spans="1:6" ht="25.5">
      <c r="A40" s="44">
        <v>29</v>
      </c>
      <c r="B40" s="44" t="s">
        <v>287</v>
      </c>
      <c r="C40" s="6">
        <v>2000</v>
      </c>
      <c r="D40" s="21"/>
      <c r="E40" s="21"/>
      <c r="F40" s="4">
        <f t="shared" si="0"/>
        <v>2000</v>
      </c>
    </row>
    <row r="41" spans="1:6" ht="25.5">
      <c r="A41" s="44">
        <v>30</v>
      </c>
      <c r="B41" s="46" t="s">
        <v>193</v>
      </c>
      <c r="C41" s="47">
        <f>SUM(C40)</f>
        <v>2000</v>
      </c>
      <c r="D41" s="47">
        <f>SUM(D40)</f>
        <v>0</v>
      </c>
      <c r="E41" s="47">
        <f>SUM(E40)</f>
        <v>0</v>
      </c>
      <c r="F41" s="4">
        <f t="shared" si="0"/>
        <v>2000</v>
      </c>
    </row>
    <row r="42" spans="1:6" ht="12.75">
      <c r="A42" s="44">
        <v>31</v>
      </c>
      <c r="B42" s="48" t="s">
        <v>194</v>
      </c>
      <c r="C42" s="49">
        <f>C20+C27+C35+C39+C41+C37</f>
        <v>185206</v>
      </c>
      <c r="D42" s="49">
        <f>D20+D27+D35+D39+D41+D37</f>
        <v>410</v>
      </c>
      <c r="E42" s="49">
        <f>E20+E27+E35+E39+E41+E37</f>
        <v>4000</v>
      </c>
      <c r="F42" s="49">
        <f>F20+F27+F35+F39+F41+F37</f>
        <v>189616</v>
      </c>
    </row>
    <row r="43" spans="1:6" ht="25.5">
      <c r="A43" s="44">
        <v>32</v>
      </c>
      <c r="B43" s="44" t="s">
        <v>195</v>
      </c>
      <c r="C43" s="6"/>
      <c r="D43" s="6"/>
      <c r="E43" s="6"/>
      <c r="F43" s="4">
        <f t="shared" si="0"/>
        <v>0</v>
      </c>
    </row>
    <row r="44" spans="1:6" ht="12.75">
      <c r="A44" s="44">
        <v>33</v>
      </c>
      <c r="B44" s="44" t="s">
        <v>196</v>
      </c>
      <c r="C44" s="6"/>
      <c r="D44" s="6"/>
      <c r="E44" s="6"/>
      <c r="F44" s="4">
        <f t="shared" si="0"/>
        <v>0</v>
      </c>
    </row>
    <row r="45" spans="1:6" ht="12.75">
      <c r="A45" s="44">
        <v>34</v>
      </c>
      <c r="B45" s="44" t="s">
        <v>197</v>
      </c>
      <c r="C45" s="6"/>
      <c r="D45" s="6">
        <v>49616</v>
      </c>
      <c r="E45" s="6">
        <v>57793</v>
      </c>
      <c r="F45" s="4">
        <f t="shared" si="0"/>
        <v>107409</v>
      </c>
    </row>
    <row r="46" spans="1:6" ht="12.75">
      <c r="A46" s="44">
        <v>35</v>
      </c>
      <c r="B46" s="48" t="s">
        <v>198</v>
      </c>
      <c r="C46" s="49">
        <f>SUM(C43+C44)</f>
        <v>0</v>
      </c>
      <c r="D46" s="49">
        <f>SUM(D43+D44)</f>
        <v>0</v>
      </c>
      <c r="E46" s="49">
        <f>SUM(E43+E44)</f>
        <v>0</v>
      </c>
      <c r="F46" s="4">
        <f t="shared" si="0"/>
        <v>0</v>
      </c>
    </row>
    <row r="47" spans="1:6" ht="12.75">
      <c r="A47" s="44"/>
      <c r="B47" s="48"/>
      <c r="C47" s="49"/>
      <c r="D47" s="49"/>
      <c r="E47" s="49"/>
      <c r="F47" s="4">
        <f t="shared" si="0"/>
        <v>0</v>
      </c>
    </row>
    <row r="48" spans="1:6" ht="12.75">
      <c r="A48" s="44">
        <v>37</v>
      </c>
      <c r="B48" s="45" t="s">
        <v>64</v>
      </c>
      <c r="C48" s="50">
        <f>C42+C46</f>
        <v>185206</v>
      </c>
      <c r="D48" s="50">
        <f>D42+D46+D45</f>
        <v>50026</v>
      </c>
      <c r="E48" s="50">
        <f>E42+E46+E45</f>
        <v>61793</v>
      </c>
      <c r="F48" s="5">
        <f>SUM(C48:E48)-F45</f>
        <v>189616</v>
      </c>
    </row>
    <row r="49" spans="1:6" ht="12.75">
      <c r="A49" s="4"/>
      <c r="B49" s="4"/>
      <c r="C49" s="4"/>
      <c r="D49" s="4"/>
      <c r="E49" s="4"/>
      <c r="F49" s="4">
        <f t="shared" si="0"/>
        <v>0</v>
      </c>
    </row>
    <row r="50" spans="1:6" ht="12.75">
      <c r="A50" s="4"/>
      <c r="B50" s="5" t="s">
        <v>65</v>
      </c>
      <c r="C50" s="4"/>
      <c r="D50" s="4"/>
      <c r="E50" s="4"/>
      <c r="F50" s="4">
        <f t="shared" si="0"/>
        <v>0</v>
      </c>
    </row>
    <row r="51" spans="1:6" ht="12.75">
      <c r="A51" s="5" t="s">
        <v>7</v>
      </c>
      <c r="B51" s="5" t="s">
        <v>66</v>
      </c>
      <c r="C51" s="5">
        <f>SUM(C52:C56)</f>
        <v>71183</v>
      </c>
      <c r="D51" s="5">
        <f>SUM(D52:D55)</f>
        <v>49076</v>
      </c>
      <c r="E51" s="5">
        <f>SUM(E52:E56)</f>
        <v>60993</v>
      </c>
      <c r="F51" s="5">
        <f t="shared" si="0"/>
        <v>181252</v>
      </c>
    </row>
    <row r="52" spans="1:6" ht="12.75">
      <c r="A52" s="4"/>
      <c r="B52" s="4" t="s">
        <v>199</v>
      </c>
      <c r="C52" s="4">
        <v>19319</v>
      </c>
      <c r="D52" s="4">
        <v>32618</v>
      </c>
      <c r="E52" s="4">
        <v>33176</v>
      </c>
      <c r="F52" s="4">
        <f t="shared" si="0"/>
        <v>85113</v>
      </c>
    </row>
    <row r="53" spans="1:6" ht="12.75">
      <c r="A53" s="4"/>
      <c r="B53" s="4" t="s">
        <v>200</v>
      </c>
      <c r="C53" s="4">
        <v>4889</v>
      </c>
      <c r="D53" s="4">
        <v>7788</v>
      </c>
      <c r="E53" s="4">
        <v>8977</v>
      </c>
      <c r="F53" s="4">
        <f t="shared" si="0"/>
        <v>21654</v>
      </c>
    </row>
    <row r="54" spans="1:6" ht="12.75">
      <c r="A54" s="4"/>
      <c r="B54" s="4" t="s">
        <v>201</v>
      </c>
      <c r="C54" s="4">
        <v>35475</v>
      </c>
      <c r="D54" s="4">
        <v>8670</v>
      </c>
      <c r="E54" s="4">
        <v>18840</v>
      </c>
      <c r="F54" s="4">
        <f t="shared" si="0"/>
        <v>62985</v>
      </c>
    </row>
    <row r="55" spans="1:6" ht="12.75">
      <c r="A55" s="4"/>
      <c r="B55" s="4" t="s">
        <v>202</v>
      </c>
      <c r="C55" s="4">
        <v>8200</v>
      </c>
      <c r="D55" s="4">
        <v>0</v>
      </c>
      <c r="E55" s="4">
        <v>0</v>
      </c>
      <c r="F55" s="4">
        <f t="shared" si="0"/>
        <v>8200</v>
      </c>
    </row>
    <row r="56" spans="1:6" ht="12.75">
      <c r="A56" s="4"/>
      <c r="B56" s="4" t="s">
        <v>203</v>
      </c>
      <c r="C56" s="4">
        <v>3300</v>
      </c>
      <c r="D56" s="4">
        <v>0</v>
      </c>
      <c r="E56" s="4">
        <v>0</v>
      </c>
      <c r="F56" s="4">
        <f t="shared" si="0"/>
        <v>3300</v>
      </c>
    </row>
    <row r="57" spans="1:6" ht="12.75">
      <c r="A57" s="4"/>
      <c r="B57" s="4"/>
      <c r="C57" s="4"/>
      <c r="D57" s="4"/>
      <c r="E57" s="4"/>
      <c r="F57" s="4"/>
    </row>
    <row r="58" spans="1:6" ht="12.75">
      <c r="A58" s="5" t="s">
        <v>8</v>
      </c>
      <c r="B58" s="5" t="s">
        <v>67</v>
      </c>
      <c r="C58" s="5">
        <f>SUM(C59:C60)</f>
        <v>6002</v>
      </c>
      <c r="D58" s="5">
        <f>SUM(D59:D60)</f>
        <v>950</v>
      </c>
      <c r="E58" s="5">
        <f>SUM(E59:E60)</f>
        <v>800</v>
      </c>
      <c r="F58" s="5">
        <f t="shared" si="0"/>
        <v>7752</v>
      </c>
    </row>
    <row r="59" spans="1:6" ht="12.75">
      <c r="A59" s="4"/>
      <c r="B59" s="4" t="s">
        <v>204</v>
      </c>
      <c r="C59" s="4">
        <v>3800</v>
      </c>
      <c r="D59" s="4">
        <v>950</v>
      </c>
      <c r="E59" s="4">
        <v>800</v>
      </c>
      <c r="F59" s="6">
        <f t="shared" si="0"/>
        <v>5550</v>
      </c>
    </row>
    <row r="60" spans="1:6" ht="12.75">
      <c r="A60" s="4"/>
      <c r="B60" s="4" t="s">
        <v>205</v>
      </c>
      <c r="C60" s="4">
        <v>2202</v>
      </c>
      <c r="D60" s="4">
        <v>0</v>
      </c>
      <c r="E60" s="4">
        <v>0</v>
      </c>
      <c r="F60" s="4">
        <f t="shared" si="0"/>
        <v>2202</v>
      </c>
    </row>
    <row r="61" spans="1:6" ht="12.75">
      <c r="A61" s="4"/>
      <c r="B61" s="4"/>
      <c r="C61" s="4"/>
      <c r="D61" s="4"/>
      <c r="E61" s="4"/>
      <c r="F61" s="4">
        <f t="shared" si="0"/>
        <v>0</v>
      </c>
    </row>
    <row r="62" spans="1:6" ht="12.75">
      <c r="A62" s="5" t="s">
        <v>9</v>
      </c>
      <c r="B62" s="5" t="s">
        <v>206</v>
      </c>
      <c r="C62" s="4">
        <v>0</v>
      </c>
      <c r="D62" s="4">
        <v>0</v>
      </c>
      <c r="E62" s="4">
        <v>0</v>
      </c>
      <c r="F62" s="4">
        <f t="shared" si="0"/>
        <v>0</v>
      </c>
    </row>
    <row r="63" spans="1:6" ht="12.75">
      <c r="A63" s="4"/>
      <c r="B63" s="4" t="s">
        <v>207</v>
      </c>
      <c r="C63" s="4">
        <v>0</v>
      </c>
      <c r="D63" s="4">
        <v>0</v>
      </c>
      <c r="E63" s="4">
        <v>0</v>
      </c>
      <c r="F63" s="4">
        <v>0</v>
      </c>
    </row>
    <row r="64" spans="1:6" ht="12.75">
      <c r="A64" s="4"/>
      <c r="B64" s="4"/>
      <c r="C64" s="4"/>
      <c r="D64" s="4"/>
      <c r="E64" s="4"/>
      <c r="F64" s="4">
        <f t="shared" si="0"/>
        <v>0</v>
      </c>
    </row>
    <row r="65" spans="1:6" ht="12.75">
      <c r="A65" s="5" t="s">
        <v>10</v>
      </c>
      <c r="B65" s="5" t="s">
        <v>208</v>
      </c>
      <c r="C65" s="5">
        <v>612</v>
      </c>
      <c r="D65" s="4">
        <v>0</v>
      </c>
      <c r="E65" s="4">
        <v>0</v>
      </c>
      <c r="F65" s="5">
        <f t="shared" si="0"/>
        <v>612</v>
      </c>
    </row>
    <row r="66" spans="1:6" ht="12.75">
      <c r="A66" s="4"/>
      <c r="B66" s="4" t="s">
        <v>68</v>
      </c>
      <c r="C66" s="4">
        <v>612</v>
      </c>
      <c r="D66" s="4">
        <v>0</v>
      </c>
      <c r="E66" s="4">
        <v>0</v>
      </c>
      <c r="F66" s="4">
        <v>612</v>
      </c>
    </row>
    <row r="67" spans="1:6" ht="12.75">
      <c r="A67" s="4"/>
      <c r="B67" s="4" t="s">
        <v>69</v>
      </c>
      <c r="C67" s="4"/>
      <c r="D67" s="4"/>
      <c r="E67" s="4"/>
      <c r="F67" s="4">
        <f t="shared" si="0"/>
        <v>0</v>
      </c>
    </row>
    <row r="68" spans="1:6" ht="12.75">
      <c r="A68" s="4"/>
      <c r="B68" s="4"/>
      <c r="C68" s="4"/>
      <c r="D68" s="4"/>
      <c r="E68" s="4"/>
      <c r="F68" s="4">
        <f t="shared" si="0"/>
        <v>0</v>
      </c>
    </row>
    <row r="69" spans="1:6" ht="12.75">
      <c r="A69" s="5" t="s">
        <v>44</v>
      </c>
      <c r="B69" s="5" t="s">
        <v>209</v>
      </c>
      <c r="C69" s="5">
        <v>107409</v>
      </c>
      <c r="D69" s="4">
        <v>0</v>
      </c>
      <c r="E69" s="4">
        <v>0</v>
      </c>
      <c r="F69" s="5">
        <f t="shared" si="0"/>
        <v>107409</v>
      </c>
    </row>
    <row r="70" spans="1:6" ht="12.75">
      <c r="A70" s="4"/>
      <c r="B70" s="4" t="s">
        <v>210</v>
      </c>
      <c r="C70" s="4">
        <v>107409</v>
      </c>
      <c r="D70" s="4">
        <v>0</v>
      </c>
      <c r="E70" s="4">
        <v>0</v>
      </c>
      <c r="F70" s="4">
        <f t="shared" si="0"/>
        <v>107409</v>
      </c>
    </row>
    <row r="71" spans="1:6" ht="12.75">
      <c r="A71" s="4"/>
      <c r="B71" s="4"/>
      <c r="C71" s="4"/>
      <c r="D71" s="4"/>
      <c r="E71" s="4"/>
      <c r="F71" s="4">
        <f t="shared" si="0"/>
        <v>0</v>
      </c>
    </row>
    <row r="72" spans="1:6" ht="12.75">
      <c r="A72" s="5" t="s">
        <v>11</v>
      </c>
      <c r="B72" s="5" t="s">
        <v>70</v>
      </c>
      <c r="C72" s="5">
        <f>C51+C58+C62+C65+C69</f>
        <v>185206</v>
      </c>
      <c r="D72" s="5">
        <f>D51+D58+D62+D65+D69</f>
        <v>50026</v>
      </c>
      <c r="E72" s="5">
        <f>E51+E58+E62+E65+E69</f>
        <v>61793</v>
      </c>
      <c r="F72" s="5">
        <f>SUM(C72:E72)-F69</f>
        <v>189616</v>
      </c>
    </row>
  </sheetData>
  <sheetProtection/>
  <mergeCells count="6">
    <mergeCell ref="B6:C6"/>
    <mergeCell ref="D7:E7"/>
    <mergeCell ref="A1:B1"/>
    <mergeCell ref="A2:B2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B1"/>
    </sheetView>
  </sheetViews>
  <sheetFormatPr defaultColWidth="9.140625" defaultRowHeight="12.75"/>
  <cols>
    <col min="2" max="2" width="35.00390625" style="0" customWidth="1"/>
    <col min="7" max="7" width="12.28125" style="0" customWidth="1"/>
  </cols>
  <sheetData>
    <row r="1" spans="1:4" ht="12.75">
      <c r="A1" s="86" t="s">
        <v>317</v>
      </c>
      <c r="B1" s="86"/>
      <c r="C1" s="80"/>
      <c r="D1" s="81"/>
    </row>
    <row r="3" spans="2:13" ht="15.75">
      <c r="B3" s="88" t="s">
        <v>263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3:11" ht="12.75">
      <c r="C4" s="11"/>
      <c r="D4" s="11"/>
      <c r="E4" s="11"/>
      <c r="F4" s="11"/>
      <c r="G4" s="11"/>
      <c r="H4" s="11"/>
      <c r="I4" s="11"/>
      <c r="J4" s="11"/>
      <c r="K4" s="11"/>
    </row>
    <row r="5" spans="1:11" ht="15.75">
      <c r="A5" s="12"/>
      <c r="B5" s="14"/>
      <c r="C5" s="82" t="s">
        <v>71</v>
      </c>
      <c r="D5" s="82"/>
      <c r="E5" s="82"/>
      <c r="F5" s="82"/>
      <c r="G5" s="82"/>
      <c r="H5" s="11"/>
      <c r="I5" s="11"/>
      <c r="J5" s="11"/>
      <c r="K5" s="11"/>
    </row>
    <row r="6" spans="1:7" ht="15.75">
      <c r="A6" s="12"/>
      <c r="B6" s="14" t="s">
        <v>1</v>
      </c>
      <c r="C6" s="14">
        <v>2016</v>
      </c>
      <c r="D6" s="14">
        <v>2017</v>
      </c>
      <c r="E6" s="14">
        <v>2018</v>
      </c>
      <c r="F6" s="14">
        <v>2019</v>
      </c>
      <c r="G6" s="14" t="s">
        <v>264</v>
      </c>
    </row>
    <row r="7" spans="1:7" ht="15">
      <c r="A7" s="12"/>
      <c r="B7" s="12"/>
      <c r="C7" s="12"/>
      <c r="D7" s="12"/>
      <c r="E7" s="12"/>
      <c r="F7" s="12"/>
      <c r="G7" s="12"/>
    </row>
    <row r="8" spans="1:7" ht="15">
      <c r="A8" s="12" t="s">
        <v>7</v>
      </c>
      <c r="B8" s="12" t="s">
        <v>72</v>
      </c>
      <c r="C8" s="12">
        <v>24000</v>
      </c>
      <c r="D8" s="12">
        <v>24000</v>
      </c>
      <c r="E8" s="12">
        <v>24000</v>
      </c>
      <c r="F8" s="12">
        <v>24000</v>
      </c>
      <c r="G8" s="12">
        <v>24000</v>
      </c>
    </row>
    <row r="9" spans="1:7" ht="15">
      <c r="A9" s="12" t="s">
        <v>8</v>
      </c>
      <c r="B9" s="12" t="s">
        <v>63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ht="15">
      <c r="A10" s="12" t="s">
        <v>9</v>
      </c>
      <c r="B10" s="12" t="s">
        <v>73</v>
      </c>
      <c r="C10" s="12">
        <v>1100</v>
      </c>
      <c r="D10" s="12">
        <v>1100</v>
      </c>
      <c r="E10" s="12">
        <v>1100</v>
      </c>
      <c r="F10" s="12">
        <v>1100</v>
      </c>
      <c r="G10" s="12">
        <v>1100</v>
      </c>
    </row>
    <row r="11" spans="1:7" ht="15">
      <c r="A11" s="12" t="s">
        <v>10</v>
      </c>
      <c r="B11" s="12" t="s">
        <v>74</v>
      </c>
      <c r="C11" s="12"/>
      <c r="D11" s="12"/>
      <c r="E11" s="12"/>
      <c r="F11" s="12"/>
      <c r="G11" s="12"/>
    </row>
    <row r="12" spans="1:7" ht="12.75" customHeight="1">
      <c r="A12" s="12" t="s">
        <v>44</v>
      </c>
      <c r="B12" s="83" t="s">
        <v>75</v>
      </c>
      <c r="C12" s="90">
        <v>1500</v>
      </c>
      <c r="D12" s="84">
        <v>1500</v>
      </c>
      <c r="E12" s="84">
        <v>1500</v>
      </c>
      <c r="F12" s="84">
        <v>1500</v>
      </c>
      <c r="G12" s="84">
        <v>1500</v>
      </c>
    </row>
    <row r="13" spans="1:7" ht="15">
      <c r="A13" s="12"/>
      <c r="B13" s="83"/>
      <c r="C13" s="90"/>
      <c r="D13" s="85"/>
      <c r="E13" s="85"/>
      <c r="F13" s="85"/>
      <c r="G13" s="85"/>
    </row>
    <row r="14" spans="1:7" ht="15">
      <c r="A14" s="12"/>
      <c r="B14" s="83"/>
      <c r="C14" s="20"/>
      <c r="D14" s="20"/>
      <c r="E14" s="20"/>
      <c r="F14" s="20"/>
      <c r="G14" s="20"/>
    </row>
    <row r="15" spans="1:7" ht="15">
      <c r="A15" s="12" t="s">
        <v>11</v>
      </c>
      <c r="B15" s="13" t="s">
        <v>76</v>
      </c>
      <c r="C15" s="20"/>
      <c r="D15" s="20"/>
      <c r="E15" s="20"/>
      <c r="F15" s="20"/>
      <c r="G15" s="20"/>
    </row>
    <row r="16" spans="1:7" s="3" customFormat="1" ht="15.75">
      <c r="A16" s="14" t="s">
        <v>12</v>
      </c>
      <c r="B16" s="15" t="s">
        <v>77</v>
      </c>
      <c r="C16" s="16">
        <f>SUM(C8:C15)</f>
        <v>26600</v>
      </c>
      <c r="D16" s="16">
        <f>SUM(D8:D15)</f>
        <v>26600</v>
      </c>
      <c r="E16" s="16">
        <f>SUM(E8:E15)</f>
        <v>26600</v>
      </c>
      <c r="F16" s="16">
        <f>SUM(F8:F15)</f>
        <v>26600</v>
      </c>
      <c r="G16" s="16">
        <f>SUM(G8:G15)</f>
        <v>26600</v>
      </c>
    </row>
    <row r="17" spans="1:7" ht="15.75">
      <c r="A17" s="14"/>
      <c r="B17" s="89" t="s">
        <v>141</v>
      </c>
      <c r="C17" s="87">
        <f>C16*0.5</f>
        <v>13300</v>
      </c>
      <c r="D17" s="87">
        <f>D16*0.5</f>
        <v>13300</v>
      </c>
      <c r="E17" s="87">
        <f>E16*0.5</f>
        <v>13300</v>
      </c>
      <c r="F17" s="87">
        <f>F16*0.5</f>
        <v>13300</v>
      </c>
      <c r="G17" s="87">
        <f>G16*0.5</f>
        <v>13300</v>
      </c>
    </row>
    <row r="18" spans="1:7" ht="15">
      <c r="A18" s="12"/>
      <c r="B18" s="89"/>
      <c r="C18" s="87"/>
      <c r="D18" s="87"/>
      <c r="E18" s="87"/>
      <c r="F18" s="87"/>
      <c r="G18" s="87"/>
    </row>
  </sheetData>
  <sheetProtection/>
  <mergeCells count="16">
    <mergeCell ref="G17:G18"/>
    <mergeCell ref="B3:M3"/>
    <mergeCell ref="B17:B18"/>
    <mergeCell ref="C12:C13"/>
    <mergeCell ref="C17:C18"/>
    <mergeCell ref="D17:D18"/>
    <mergeCell ref="E17:E18"/>
    <mergeCell ref="F17:F18"/>
    <mergeCell ref="C1:D1"/>
    <mergeCell ref="C5:G5"/>
    <mergeCell ref="B12:B14"/>
    <mergeCell ref="D12:D13"/>
    <mergeCell ref="E12:E13"/>
    <mergeCell ref="F12:F13"/>
    <mergeCell ref="G12:G13"/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7.57421875" style="0" customWidth="1"/>
    <col min="2" max="2" width="37.8515625" style="0" customWidth="1"/>
    <col min="3" max="3" width="14.140625" style="0" customWidth="1"/>
    <col min="4" max="4" width="15.00390625" style="0" customWidth="1"/>
  </cols>
  <sheetData>
    <row r="1" spans="1:3" ht="12.75">
      <c r="A1" s="93" t="s">
        <v>318</v>
      </c>
      <c r="B1" s="93"/>
      <c r="C1" s="24"/>
    </row>
    <row r="2" spans="1:4" ht="12.75">
      <c r="A2" s="94"/>
      <c r="B2" s="94"/>
      <c r="C2" s="37"/>
      <c r="D2" s="4"/>
    </row>
    <row r="3" spans="1:4" ht="12.75">
      <c r="A3" s="36"/>
      <c r="B3" s="36"/>
      <c r="C3" s="37"/>
      <c r="D3" s="4"/>
    </row>
    <row r="4" spans="1:4" ht="15.75">
      <c r="A4" s="34"/>
      <c r="B4" s="92" t="s">
        <v>62</v>
      </c>
      <c r="C4" s="92"/>
      <c r="D4" s="4"/>
    </row>
    <row r="5" spans="1:4" ht="15.75">
      <c r="A5" s="34"/>
      <c r="B5" s="92" t="s">
        <v>262</v>
      </c>
      <c r="C5" s="92"/>
      <c r="D5" s="4"/>
    </row>
    <row r="6" spans="1:4" ht="15.75">
      <c r="A6" s="35"/>
      <c r="B6" s="91"/>
      <c r="C6" s="92"/>
      <c r="D6" s="4"/>
    </row>
    <row r="7" spans="1:4" ht="12.75">
      <c r="A7" s="35"/>
      <c r="B7" s="31"/>
      <c r="C7" s="51"/>
      <c r="D7" s="4"/>
    </row>
    <row r="8" spans="1:4" ht="12.75">
      <c r="A8" s="35"/>
      <c r="B8" s="31"/>
      <c r="C8" s="31"/>
      <c r="D8" s="4"/>
    </row>
    <row r="9" spans="1:4" ht="12.75">
      <c r="A9" s="40" t="s">
        <v>6</v>
      </c>
      <c r="B9" s="40" t="s">
        <v>1</v>
      </c>
      <c r="C9" s="58" t="s">
        <v>235</v>
      </c>
      <c r="D9" s="62" t="s">
        <v>261</v>
      </c>
    </row>
    <row r="10" spans="1:4" ht="12.75">
      <c r="A10" s="42"/>
      <c r="B10" s="43"/>
      <c r="C10" s="43"/>
      <c r="D10" s="4"/>
    </row>
    <row r="11" spans="1:4" ht="12.75">
      <c r="A11" s="44"/>
      <c r="B11" s="45" t="s">
        <v>5</v>
      </c>
      <c r="C11" s="35"/>
      <c r="D11" s="4"/>
    </row>
    <row r="12" spans="1:4" ht="12.75">
      <c r="A12" s="44">
        <v>1</v>
      </c>
      <c r="B12" s="44" t="s">
        <v>170</v>
      </c>
      <c r="C12" s="4">
        <v>48173</v>
      </c>
      <c r="D12" s="4">
        <v>49271</v>
      </c>
    </row>
    <row r="13" spans="1:4" ht="12.75">
      <c r="A13" s="44">
        <v>2</v>
      </c>
      <c r="B13" s="44" t="s">
        <v>171</v>
      </c>
      <c r="C13" s="4">
        <v>33536</v>
      </c>
      <c r="D13" s="4">
        <v>32454</v>
      </c>
    </row>
    <row r="14" spans="1:4" ht="25.5">
      <c r="A14" s="44">
        <v>3</v>
      </c>
      <c r="B14" s="44" t="s">
        <v>172</v>
      </c>
      <c r="C14" s="4">
        <v>36391</v>
      </c>
      <c r="D14" s="4">
        <v>39838</v>
      </c>
    </row>
    <row r="15" spans="1:4" ht="12.75">
      <c r="A15" s="44">
        <v>4</v>
      </c>
      <c r="B15" s="44" t="s">
        <v>173</v>
      </c>
      <c r="C15" s="4">
        <v>2740</v>
      </c>
      <c r="D15" s="4">
        <v>2723</v>
      </c>
    </row>
    <row r="16" spans="1:4" ht="12.75">
      <c r="A16" s="44">
        <v>5</v>
      </c>
      <c r="B16" s="44" t="s">
        <v>174</v>
      </c>
      <c r="C16" s="4">
        <v>0</v>
      </c>
      <c r="D16" s="4">
        <v>0</v>
      </c>
    </row>
    <row r="17" spans="1:4" ht="12.75">
      <c r="A17" s="44">
        <v>6</v>
      </c>
      <c r="B17" s="44" t="s">
        <v>175</v>
      </c>
      <c r="C17" s="4">
        <v>0</v>
      </c>
      <c r="D17" s="4">
        <v>0</v>
      </c>
    </row>
    <row r="18" spans="1:4" ht="12.75">
      <c r="A18" s="44">
        <v>7</v>
      </c>
      <c r="B18" s="46" t="s">
        <v>176</v>
      </c>
      <c r="C18" s="47">
        <f>SUM(C12:C17)</f>
        <v>120840</v>
      </c>
      <c r="D18" s="47">
        <f>SUM(D12:D17)</f>
        <v>124286</v>
      </c>
    </row>
    <row r="19" spans="1:4" ht="25.5">
      <c r="A19" s="44">
        <v>8</v>
      </c>
      <c r="B19" s="44" t="s">
        <v>177</v>
      </c>
      <c r="C19" s="4">
        <v>4500</v>
      </c>
      <c r="D19" s="4">
        <v>4500</v>
      </c>
    </row>
    <row r="20" spans="1:4" ht="12.75">
      <c r="A20" s="44">
        <v>9</v>
      </c>
      <c r="B20" s="46" t="s">
        <v>178</v>
      </c>
      <c r="C20" s="47">
        <f>SUM(C18:C19)</f>
        <v>125340</v>
      </c>
      <c r="D20" s="47">
        <f>SUM(D18:D19)</f>
        <v>128786</v>
      </c>
    </row>
    <row r="21" spans="1:4" ht="25.5">
      <c r="A21" s="44">
        <v>10</v>
      </c>
      <c r="B21" s="44" t="s">
        <v>179</v>
      </c>
      <c r="C21" s="6">
        <v>6000</v>
      </c>
      <c r="D21" s="4">
        <v>6000</v>
      </c>
    </row>
    <row r="22" spans="1:4" ht="25.5">
      <c r="A22" s="44">
        <v>11</v>
      </c>
      <c r="B22" s="44" t="s">
        <v>180</v>
      </c>
      <c r="C22" s="6">
        <v>25000</v>
      </c>
      <c r="D22" s="4">
        <v>18000</v>
      </c>
    </row>
    <row r="23" spans="1:4" ht="12.75">
      <c r="A23" s="44">
        <v>12</v>
      </c>
      <c r="B23" s="44" t="s">
        <v>181</v>
      </c>
      <c r="C23" s="6">
        <v>5000</v>
      </c>
      <c r="D23" s="4">
        <v>5500</v>
      </c>
    </row>
    <row r="24" spans="1:4" ht="12.75">
      <c r="A24" s="44">
        <v>13</v>
      </c>
      <c r="B24" s="44" t="s">
        <v>285</v>
      </c>
      <c r="C24" s="6">
        <v>0</v>
      </c>
      <c r="D24" s="4">
        <v>500</v>
      </c>
    </row>
    <row r="25" spans="1:4" ht="12.75">
      <c r="A25" s="44">
        <v>14</v>
      </c>
      <c r="B25" s="46" t="s">
        <v>182</v>
      </c>
      <c r="C25" s="47">
        <f>SUM(C22:C23)</f>
        <v>30000</v>
      </c>
      <c r="D25" s="47">
        <f>SUM(D22:D24)</f>
        <v>24000</v>
      </c>
    </row>
    <row r="26" spans="1:4" ht="12.75">
      <c r="A26" s="44">
        <v>15</v>
      </c>
      <c r="B26" s="44" t="s">
        <v>183</v>
      </c>
      <c r="C26" s="6">
        <v>1100</v>
      </c>
      <c r="D26" s="4">
        <v>1100</v>
      </c>
    </row>
    <row r="27" spans="1:4" ht="12.75">
      <c r="A27" s="44">
        <v>16</v>
      </c>
      <c r="B27" s="46" t="s">
        <v>184</v>
      </c>
      <c r="C27" s="47">
        <f>SUM(C25+C26+C21)</f>
        <v>37100</v>
      </c>
      <c r="D27" s="47">
        <f>SUM(D25+D26+D21)</f>
        <v>31100</v>
      </c>
    </row>
    <row r="28" spans="1:4" ht="12.75">
      <c r="A28" s="44">
        <v>17</v>
      </c>
      <c r="B28" s="44" t="s">
        <v>185</v>
      </c>
      <c r="C28" s="4">
        <v>0</v>
      </c>
      <c r="D28" s="4">
        <v>1500</v>
      </c>
    </row>
    <row r="29" spans="1:4" ht="12.75">
      <c r="A29" s="44">
        <v>18</v>
      </c>
      <c r="B29" s="44" t="s">
        <v>212</v>
      </c>
      <c r="C29" s="4">
        <v>2120</v>
      </c>
      <c r="D29" s="4">
        <v>3650</v>
      </c>
    </row>
    <row r="30" spans="1:4" ht="38.25">
      <c r="A30" s="44">
        <v>19</v>
      </c>
      <c r="B30" s="44" t="s">
        <v>186</v>
      </c>
      <c r="C30" s="4">
        <v>5630</v>
      </c>
      <c r="D30" s="4">
        <v>5680</v>
      </c>
    </row>
    <row r="31" spans="1:4" ht="25.5">
      <c r="A31" s="44">
        <v>20</v>
      </c>
      <c r="B31" s="44" t="s">
        <v>266</v>
      </c>
      <c r="C31" s="4">
        <v>2250</v>
      </c>
      <c r="D31" s="4">
        <v>1500</v>
      </c>
    </row>
    <row r="32" spans="1:4" ht="25.5">
      <c r="A32" s="44">
        <v>21</v>
      </c>
      <c r="B32" s="44" t="s">
        <v>187</v>
      </c>
      <c r="C32" s="4">
        <v>2600</v>
      </c>
      <c r="D32" s="4">
        <v>2800</v>
      </c>
    </row>
    <row r="33" spans="1:4" ht="25.5">
      <c r="A33" s="44">
        <v>22</v>
      </c>
      <c r="B33" s="44" t="s">
        <v>188</v>
      </c>
      <c r="C33" s="4">
        <v>2443</v>
      </c>
      <c r="D33" s="4">
        <v>2290</v>
      </c>
    </row>
    <row r="34" spans="1:4" ht="25.5">
      <c r="A34" s="44">
        <v>23</v>
      </c>
      <c r="B34" s="44" t="s">
        <v>276</v>
      </c>
      <c r="C34" s="4">
        <v>400</v>
      </c>
      <c r="D34" s="4">
        <v>500</v>
      </c>
    </row>
    <row r="35" spans="1:4" ht="12.75">
      <c r="A35" s="44">
        <v>24</v>
      </c>
      <c r="B35" s="46" t="s">
        <v>190</v>
      </c>
      <c r="C35" s="47">
        <f>SUM(C28:C34)</f>
        <v>15443</v>
      </c>
      <c r="D35" s="47">
        <f>SUM(D28:D34)</f>
        <v>17920</v>
      </c>
    </row>
    <row r="36" spans="1:5" s="7" customFormat="1" ht="12.75">
      <c r="A36" s="44">
        <v>25</v>
      </c>
      <c r="B36" s="44" t="s">
        <v>290</v>
      </c>
      <c r="C36" s="35"/>
      <c r="D36" s="35">
        <v>4700</v>
      </c>
      <c r="E36"/>
    </row>
    <row r="37" spans="1:4" s="9" customFormat="1" ht="12.75">
      <c r="A37" s="44">
        <v>26</v>
      </c>
      <c r="B37" s="46" t="s">
        <v>291</v>
      </c>
      <c r="C37" s="47"/>
      <c r="D37" s="47">
        <f>D36</f>
        <v>4700</v>
      </c>
    </row>
    <row r="38" spans="1:4" ht="38.25">
      <c r="A38" s="44">
        <v>27</v>
      </c>
      <c r="B38" s="44" t="s">
        <v>277</v>
      </c>
      <c r="C38" s="6">
        <v>400</v>
      </c>
      <c r="D38" s="4">
        <v>700</v>
      </c>
    </row>
    <row r="39" spans="1:4" ht="12.75">
      <c r="A39" s="44">
        <v>28</v>
      </c>
      <c r="B39" s="46" t="s">
        <v>192</v>
      </c>
      <c r="C39" s="21">
        <v>400</v>
      </c>
      <c r="D39" s="21">
        <f>SUM(D38)</f>
        <v>700</v>
      </c>
    </row>
    <row r="40" spans="1:4" ht="25.5">
      <c r="A40" s="44">
        <v>29</v>
      </c>
      <c r="B40" s="44" t="s">
        <v>287</v>
      </c>
      <c r="C40" s="6">
        <v>12000</v>
      </c>
      <c r="D40" s="4">
        <v>2000</v>
      </c>
    </row>
    <row r="41" spans="1:4" ht="12.75">
      <c r="A41" s="44">
        <v>30</v>
      </c>
      <c r="B41" s="46" t="s">
        <v>193</v>
      </c>
      <c r="C41" s="47">
        <f>SUM(C40)</f>
        <v>12000</v>
      </c>
      <c r="D41" s="47">
        <f>SUM(D40)</f>
        <v>2000</v>
      </c>
    </row>
    <row r="42" spans="1:4" ht="12.75">
      <c r="A42" s="44">
        <v>31</v>
      </c>
      <c r="B42" s="48" t="s">
        <v>194</v>
      </c>
      <c r="C42" s="49">
        <f>C20+C27+C35+C39+C41</f>
        <v>190283</v>
      </c>
      <c r="D42" s="49">
        <f>D20+D27+D35+D39+D41+D37</f>
        <v>185206</v>
      </c>
    </row>
    <row r="43" spans="1:4" ht="25.5">
      <c r="A43" s="44">
        <v>32</v>
      </c>
      <c r="B43" s="44" t="s">
        <v>195</v>
      </c>
      <c r="C43" s="6"/>
      <c r="D43" s="4"/>
    </row>
    <row r="44" spans="1:4" ht="12.75">
      <c r="A44" s="44">
        <v>33</v>
      </c>
      <c r="B44" s="44" t="s">
        <v>196</v>
      </c>
      <c r="C44" s="6"/>
      <c r="D44" s="4"/>
    </row>
    <row r="45" spans="1:4" ht="12.75">
      <c r="A45" s="44">
        <v>34</v>
      </c>
      <c r="B45" s="44" t="s">
        <v>197</v>
      </c>
      <c r="C45" s="6"/>
      <c r="D45" s="4"/>
    </row>
    <row r="46" spans="1:4" ht="12.75">
      <c r="A46" s="44">
        <v>35</v>
      </c>
      <c r="B46" s="48" t="s">
        <v>198</v>
      </c>
      <c r="C46" s="49">
        <f>SUM(C43+C44)</f>
        <v>0</v>
      </c>
      <c r="D46" s="49">
        <f>SUM(D43+D44)</f>
        <v>0</v>
      </c>
    </row>
    <row r="47" spans="1:4" ht="12.75">
      <c r="A47" s="44">
        <v>36</v>
      </c>
      <c r="B47" s="48"/>
      <c r="C47" s="49"/>
      <c r="D47" s="4"/>
    </row>
    <row r="48" spans="1:4" ht="12.75">
      <c r="A48" s="44">
        <v>37</v>
      </c>
      <c r="B48" s="45" t="s">
        <v>64</v>
      </c>
      <c r="C48" s="50">
        <f>C42+C46</f>
        <v>190283</v>
      </c>
      <c r="D48" s="50">
        <f>D42+D46</f>
        <v>185206</v>
      </c>
    </row>
    <row r="49" spans="1:4" ht="12.75">
      <c r="A49" s="4"/>
      <c r="B49" s="4"/>
      <c r="C49" s="4"/>
      <c r="D49" s="4"/>
    </row>
    <row r="50" spans="1:4" ht="12.75">
      <c r="A50" s="4"/>
      <c r="B50" s="5" t="s">
        <v>65</v>
      </c>
      <c r="C50" s="4"/>
      <c r="D50" s="4"/>
    </row>
    <row r="51" spans="1:4" ht="12.75">
      <c r="A51" s="5" t="s">
        <v>7</v>
      </c>
      <c r="B51" s="5" t="s">
        <v>66</v>
      </c>
      <c r="C51" s="5">
        <f>SUM(C52:C56)</f>
        <v>72046</v>
      </c>
      <c r="D51" s="5">
        <f>SUM(D52:D56)</f>
        <v>71183</v>
      </c>
    </row>
    <row r="52" spans="1:4" ht="12.75">
      <c r="A52" s="4"/>
      <c r="B52" s="4" t="s">
        <v>199</v>
      </c>
      <c r="C52" s="4">
        <v>19069</v>
      </c>
      <c r="D52" s="4">
        <v>19319</v>
      </c>
    </row>
    <row r="53" spans="1:4" ht="12.75">
      <c r="A53" s="4"/>
      <c r="B53" s="4" t="s">
        <v>200</v>
      </c>
      <c r="C53" s="4">
        <v>4480</v>
      </c>
      <c r="D53" s="4">
        <v>4889</v>
      </c>
    </row>
    <row r="54" spans="1:4" ht="12.75">
      <c r="A54" s="4"/>
      <c r="B54" s="4" t="s">
        <v>201</v>
      </c>
      <c r="C54" s="4">
        <v>36247</v>
      </c>
      <c r="D54" s="4">
        <v>35475</v>
      </c>
    </row>
    <row r="55" spans="1:4" ht="12.75">
      <c r="A55" s="4"/>
      <c r="B55" s="4" t="s">
        <v>202</v>
      </c>
      <c r="C55" s="4">
        <v>9550</v>
      </c>
      <c r="D55" s="4">
        <v>8200</v>
      </c>
    </row>
    <row r="56" spans="1:4" ht="12.75">
      <c r="A56" s="4"/>
      <c r="B56" s="4" t="s">
        <v>203</v>
      </c>
      <c r="C56" s="4">
        <v>2700</v>
      </c>
      <c r="D56" s="4">
        <v>3300</v>
      </c>
    </row>
    <row r="57" spans="1:4" ht="12.75">
      <c r="A57" s="4"/>
      <c r="B57" s="4"/>
      <c r="C57" s="4"/>
      <c r="D57" s="4"/>
    </row>
    <row r="58" spans="1:4" ht="12.75">
      <c r="A58" s="5" t="s">
        <v>8</v>
      </c>
      <c r="B58" s="5" t="s">
        <v>67</v>
      </c>
      <c r="C58" s="5">
        <f>SUM(C59:C60)</f>
        <v>7200</v>
      </c>
      <c r="D58" s="5">
        <f>SUM(D59:D60)</f>
        <v>6002</v>
      </c>
    </row>
    <row r="59" spans="1:4" ht="12.75">
      <c r="A59" s="4"/>
      <c r="B59" s="4" t="s">
        <v>204</v>
      </c>
      <c r="C59" s="4">
        <v>700</v>
      </c>
      <c r="D59" s="4">
        <v>3800</v>
      </c>
    </row>
    <row r="60" spans="1:4" ht="12.75">
      <c r="A60" s="4"/>
      <c r="B60" s="4" t="s">
        <v>205</v>
      </c>
      <c r="C60" s="4">
        <v>6500</v>
      </c>
      <c r="D60" s="4">
        <v>2202</v>
      </c>
    </row>
    <row r="61" spans="1:4" ht="12.75">
      <c r="A61" s="4"/>
      <c r="B61" s="4"/>
      <c r="C61" s="4"/>
      <c r="D61" s="4"/>
    </row>
    <row r="62" spans="1:4" ht="12.75">
      <c r="A62" s="5" t="s">
        <v>9</v>
      </c>
      <c r="B62" s="5" t="s">
        <v>206</v>
      </c>
      <c r="C62" s="5">
        <v>0</v>
      </c>
      <c r="D62" s="4">
        <v>0</v>
      </c>
    </row>
    <row r="63" spans="1:4" ht="12.75">
      <c r="A63" s="4"/>
      <c r="B63" s="4" t="s">
        <v>207</v>
      </c>
      <c r="C63" s="4">
        <v>0</v>
      </c>
      <c r="D63" s="4">
        <v>0</v>
      </c>
    </row>
    <row r="64" spans="1:4" ht="12.75">
      <c r="A64" s="4"/>
      <c r="B64" s="4"/>
      <c r="C64" s="4"/>
      <c r="D64" s="4"/>
    </row>
    <row r="65" spans="1:4" ht="12.75">
      <c r="A65" s="5" t="s">
        <v>10</v>
      </c>
      <c r="B65" s="5" t="s">
        <v>208</v>
      </c>
      <c r="C65" s="5">
        <v>1052</v>
      </c>
      <c r="D65" s="5">
        <v>612</v>
      </c>
    </row>
    <row r="66" spans="1:4" ht="12.75">
      <c r="A66" s="4"/>
      <c r="B66" s="4" t="s">
        <v>68</v>
      </c>
      <c r="C66" s="4">
        <v>1052</v>
      </c>
      <c r="D66" s="4">
        <v>612</v>
      </c>
    </row>
    <row r="67" spans="1:4" ht="12.75">
      <c r="A67" s="4"/>
      <c r="B67" s="4" t="s">
        <v>69</v>
      </c>
      <c r="C67" s="4"/>
      <c r="D67" s="4"/>
    </row>
    <row r="68" spans="1:4" ht="12.75">
      <c r="A68" s="4"/>
      <c r="B68" s="4"/>
      <c r="C68" s="4"/>
      <c r="D68" s="4"/>
    </row>
    <row r="69" spans="1:4" ht="12.75">
      <c r="A69" s="5" t="s">
        <v>44</v>
      </c>
      <c r="B69" s="5" t="s">
        <v>209</v>
      </c>
      <c r="C69" s="5">
        <v>109985</v>
      </c>
      <c r="D69" s="5">
        <v>107409</v>
      </c>
    </row>
    <row r="70" spans="1:4" ht="12.75">
      <c r="A70" s="4"/>
      <c r="B70" s="4" t="s">
        <v>210</v>
      </c>
      <c r="C70" s="4">
        <v>109985</v>
      </c>
      <c r="D70" s="4">
        <v>107409</v>
      </c>
    </row>
    <row r="71" spans="1:4" ht="12.75">
      <c r="A71" s="4"/>
      <c r="B71" s="4"/>
      <c r="C71" s="4"/>
      <c r="D71" s="4"/>
    </row>
    <row r="72" spans="1:4" ht="12.75">
      <c r="A72" s="5" t="s">
        <v>11</v>
      </c>
      <c r="B72" s="5" t="s">
        <v>70</v>
      </c>
      <c r="C72" s="5">
        <f>C51+C58+C62+C65+C69</f>
        <v>190283</v>
      </c>
      <c r="D72" s="5">
        <f>D51+D58+D62+D65+D69</f>
        <v>185206</v>
      </c>
    </row>
  </sheetData>
  <sheetProtection/>
  <mergeCells count="5">
    <mergeCell ref="B6:C6"/>
    <mergeCell ref="A1:B1"/>
    <mergeCell ref="A2:B2"/>
    <mergeCell ref="B4:C4"/>
    <mergeCell ref="B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7.00390625" style="0" customWidth="1"/>
    <col min="2" max="2" width="45.421875" style="0" customWidth="1"/>
    <col min="3" max="4" width="15.28125" style="0" customWidth="1"/>
  </cols>
  <sheetData>
    <row r="1" spans="1:3" ht="12.75">
      <c r="A1" s="95" t="s">
        <v>319</v>
      </c>
      <c r="B1" s="95"/>
      <c r="C1" s="4"/>
    </row>
    <row r="2" spans="1:3" ht="12.75">
      <c r="A2" s="94"/>
      <c r="B2" s="94"/>
      <c r="C2" s="4"/>
    </row>
    <row r="3" spans="1:3" ht="12.75">
      <c r="A3" s="36"/>
      <c r="B3" s="36"/>
      <c r="C3" s="24"/>
    </row>
    <row r="4" spans="1:4" ht="15.75">
      <c r="A4" s="34"/>
      <c r="B4" s="72" t="s">
        <v>108</v>
      </c>
      <c r="C4" s="4"/>
      <c r="D4" s="4"/>
    </row>
    <row r="5" spans="1:4" ht="15.75">
      <c r="A5" s="34"/>
      <c r="B5" s="72" t="s">
        <v>262</v>
      </c>
      <c r="C5" s="4"/>
      <c r="D5" s="4"/>
    </row>
    <row r="6" spans="1:4" ht="13.5" customHeight="1">
      <c r="A6" s="35"/>
      <c r="B6" s="73"/>
      <c r="C6" s="4"/>
      <c r="D6" s="4"/>
    </row>
    <row r="7" spans="1:4" ht="12.75">
      <c r="A7" s="35"/>
      <c r="B7" s="31"/>
      <c r="C7" s="61"/>
      <c r="D7" s="4"/>
    </row>
    <row r="8" spans="1:4" ht="12.75">
      <c r="A8" s="38"/>
      <c r="B8" s="39"/>
      <c r="C8" s="4"/>
      <c r="D8" s="4"/>
    </row>
    <row r="9" spans="1:4" ht="12.75">
      <c r="A9" s="40" t="s">
        <v>6</v>
      </c>
      <c r="B9" s="40" t="s">
        <v>1</v>
      </c>
      <c r="C9" s="59" t="s">
        <v>231</v>
      </c>
      <c r="D9" s="62" t="s">
        <v>261</v>
      </c>
    </row>
    <row r="10" spans="1:4" ht="12.75">
      <c r="A10" s="42"/>
      <c r="B10" s="43"/>
      <c r="C10" s="4"/>
      <c r="D10" s="4"/>
    </row>
    <row r="11" spans="1:4" ht="12.75">
      <c r="A11" s="44"/>
      <c r="B11" s="45" t="s">
        <v>5</v>
      </c>
      <c r="C11" s="4"/>
      <c r="D11" s="4"/>
    </row>
    <row r="12" spans="1:4" ht="12.75">
      <c r="A12" s="44">
        <v>1</v>
      </c>
      <c r="B12" s="46" t="s">
        <v>176</v>
      </c>
      <c r="C12" s="47">
        <v>0</v>
      </c>
      <c r="D12" s="4">
        <v>0</v>
      </c>
    </row>
    <row r="13" spans="1:4" ht="12.75">
      <c r="A13" s="44">
        <v>2</v>
      </c>
      <c r="B13" s="44" t="s">
        <v>215</v>
      </c>
      <c r="C13" s="4"/>
      <c r="D13" s="4"/>
    </row>
    <row r="14" spans="1:4" ht="12.75">
      <c r="A14" s="44">
        <v>3</v>
      </c>
      <c r="B14" s="46" t="s">
        <v>178</v>
      </c>
      <c r="C14" s="47">
        <f>SUM(C12:C13)</f>
        <v>0</v>
      </c>
      <c r="D14" s="4">
        <v>0</v>
      </c>
    </row>
    <row r="15" spans="1:4" ht="12.75">
      <c r="A15" s="44">
        <v>4</v>
      </c>
      <c r="B15" s="46" t="s">
        <v>184</v>
      </c>
      <c r="C15" s="47">
        <v>0</v>
      </c>
      <c r="D15" s="4">
        <v>0</v>
      </c>
    </row>
    <row r="16" spans="1:4" ht="12.75">
      <c r="A16" s="44">
        <v>5</v>
      </c>
      <c r="B16" s="44" t="s">
        <v>185</v>
      </c>
      <c r="C16" s="4"/>
      <c r="D16" s="4"/>
    </row>
    <row r="17" spans="1:4" ht="12.75">
      <c r="A17" s="44">
        <v>6</v>
      </c>
      <c r="B17" s="44" t="s">
        <v>212</v>
      </c>
      <c r="C17" s="4"/>
      <c r="D17" s="4"/>
    </row>
    <row r="18" spans="1:4" ht="25.5">
      <c r="A18" s="44">
        <v>7</v>
      </c>
      <c r="B18" s="44" t="s">
        <v>186</v>
      </c>
      <c r="C18" s="4"/>
      <c r="D18" s="4"/>
    </row>
    <row r="19" spans="1:4" ht="12.75">
      <c r="A19" s="44">
        <v>8</v>
      </c>
      <c r="B19" s="44" t="s">
        <v>214</v>
      </c>
      <c r="C19" s="4"/>
      <c r="D19" s="4"/>
    </row>
    <row r="20" spans="1:4" ht="25.5">
      <c r="A20" s="44">
        <v>9</v>
      </c>
      <c r="B20" s="44" t="s">
        <v>187</v>
      </c>
      <c r="C20" s="4">
        <v>3434</v>
      </c>
      <c r="D20" s="4">
        <v>2500</v>
      </c>
    </row>
    <row r="21" spans="1:4" ht="25.5">
      <c r="A21" s="44">
        <v>10</v>
      </c>
      <c r="B21" s="44" t="s">
        <v>188</v>
      </c>
      <c r="C21" s="4">
        <v>1118</v>
      </c>
      <c r="D21" s="4">
        <v>850</v>
      </c>
    </row>
    <row r="22" spans="1:4" ht="25.5">
      <c r="A22" s="44">
        <v>11</v>
      </c>
      <c r="B22" s="44" t="s">
        <v>189</v>
      </c>
      <c r="C22" s="4">
        <v>703</v>
      </c>
      <c r="D22" s="4">
        <v>650</v>
      </c>
    </row>
    <row r="23" spans="1:4" ht="12.75">
      <c r="A23" s="44">
        <v>12</v>
      </c>
      <c r="B23" s="46" t="s">
        <v>190</v>
      </c>
      <c r="C23" s="47">
        <f>SUM(C16:C22)</f>
        <v>5255</v>
      </c>
      <c r="D23" s="47">
        <f>SUM(D16:D22)</f>
        <v>4000</v>
      </c>
    </row>
    <row r="24" spans="1:4" ht="25.5">
      <c r="A24" s="44">
        <v>13</v>
      </c>
      <c r="B24" s="44" t="s">
        <v>191</v>
      </c>
      <c r="C24" s="6"/>
      <c r="D24" s="4"/>
    </row>
    <row r="25" spans="1:4" ht="12.75">
      <c r="A25" s="44">
        <v>14</v>
      </c>
      <c r="B25" s="46" t="s">
        <v>192</v>
      </c>
      <c r="C25" s="21"/>
      <c r="D25" s="4"/>
    </row>
    <row r="26" spans="1:4" ht="12.75">
      <c r="A26" s="44">
        <v>15</v>
      </c>
      <c r="B26" s="44" t="s">
        <v>216</v>
      </c>
      <c r="C26" s="21"/>
      <c r="D26" s="4"/>
    </row>
    <row r="27" spans="1:4" ht="12.75">
      <c r="A27" s="44">
        <v>16</v>
      </c>
      <c r="B27" s="46" t="s">
        <v>193</v>
      </c>
      <c r="C27" s="47">
        <f>SUM(C26)</f>
        <v>0</v>
      </c>
      <c r="D27" s="4"/>
    </row>
    <row r="28" spans="1:4" ht="12.75">
      <c r="A28" s="44">
        <v>17</v>
      </c>
      <c r="B28" s="48" t="s">
        <v>194</v>
      </c>
      <c r="C28" s="49">
        <f>C14+C15+C23+C25+C27</f>
        <v>5255</v>
      </c>
      <c r="D28" s="49">
        <f>D14+D15+D23+D25+D27</f>
        <v>4000</v>
      </c>
    </row>
    <row r="29" spans="1:4" ht="12.75">
      <c r="A29" s="44">
        <v>18</v>
      </c>
      <c r="B29" s="44" t="s">
        <v>195</v>
      </c>
      <c r="C29" s="6"/>
      <c r="D29" s="4"/>
    </row>
    <row r="30" spans="1:4" ht="12.75">
      <c r="A30" s="44">
        <v>19</v>
      </c>
      <c r="B30" s="44" t="s">
        <v>196</v>
      </c>
      <c r="C30" s="6"/>
      <c r="D30" s="4"/>
    </row>
    <row r="31" spans="1:4" ht="12.75">
      <c r="A31" s="44">
        <v>20</v>
      </c>
      <c r="B31" s="44" t="s">
        <v>197</v>
      </c>
      <c r="C31" s="6">
        <v>58503</v>
      </c>
      <c r="D31" s="4">
        <v>57793</v>
      </c>
    </row>
    <row r="32" spans="1:4" ht="12.75">
      <c r="A32" s="44">
        <v>21</v>
      </c>
      <c r="B32" s="48" t="s">
        <v>198</v>
      </c>
      <c r="C32" s="49">
        <f>SUM(C29+C30)</f>
        <v>0</v>
      </c>
      <c r="D32" s="49">
        <f>SUM(D29+D30)</f>
        <v>0</v>
      </c>
    </row>
    <row r="33" spans="1:4" ht="12.75">
      <c r="A33" s="44"/>
      <c r="B33" s="48"/>
      <c r="C33" s="49"/>
      <c r="D33" s="4"/>
    </row>
    <row r="34" spans="1:4" ht="12.75">
      <c r="A34" s="44">
        <v>23</v>
      </c>
      <c r="B34" s="45" t="s">
        <v>64</v>
      </c>
      <c r="C34" s="50">
        <f>C28+C32+C31</f>
        <v>63758</v>
      </c>
      <c r="D34" s="50">
        <f>D28+D32+D31</f>
        <v>61793</v>
      </c>
    </row>
    <row r="35" spans="1:4" ht="12.75">
      <c r="A35" s="4"/>
      <c r="B35" s="4"/>
      <c r="C35" s="4"/>
      <c r="D35" s="4"/>
    </row>
    <row r="36" spans="1:4" ht="12.75">
      <c r="A36" s="4"/>
      <c r="B36" s="5" t="s">
        <v>65</v>
      </c>
      <c r="C36" s="4"/>
      <c r="D36" s="4"/>
    </row>
    <row r="37" spans="1:4" ht="12.75">
      <c r="A37" s="5" t="s">
        <v>7</v>
      </c>
      <c r="B37" s="5" t="s">
        <v>66</v>
      </c>
      <c r="C37" s="5">
        <f>SUM(C38:C42)</f>
        <v>60258</v>
      </c>
      <c r="D37" s="5">
        <f>SUM(D38:D42)</f>
        <v>60993</v>
      </c>
    </row>
    <row r="38" spans="1:4" ht="12.75">
      <c r="A38" s="4"/>
      <c r="B38" s="4" t="s">
        <v>199</v>
      </c>
      <c r="C38" s="4">
        <v>33078</v>
      </c>
      <c r="D38" s="4">
        <v>33176</v>
      </c>
    </row>
    <row r="39" spans="1:4" ht="12.75">
      <c r="A39" s="4"/>
      <c r="B39" s="4" t="s">
        <v>200</v>
      </c>
      <c r="C39" s="4">
        <v>8935</v>
      </c>
      <c r="D39" s="4">
        <v>8977</v>
      </c>
    </row>
    <row r="40" spans="1:4" ht="12.75">
      <c r="A40" s="4"/>
      <c r="B40" s="4" t="s">
        <v>201</v>
      </c>
      <c r="C40" s="4">
        <v>18245</v>
      </c>
      <c r="D40" s="4">
        <v>18840</v>
      </c>
    </row>
    <row r="41" spans="1:4" ht="12.75">
      <c r="A41" s="4"/>
      <c r="B41" s="4" t="s">
        <v>202</v>
      </c>
      <c r="C41" s="4"/>
      <c r="D41" s="4"/>
    </row>
    <row r="42" spans="1:4" ht="12.75">
      <c r="A42" s="4"/>
      <c r="B42" s="4" t="s">
        <v>203</v>
      </c>
      <c r="C42" s="4"/>
      <c r="D42" s="4"/>
    </row>
    <row r="43" spans="1:4" ht="12.75">
      <c r="A43" s="4"/>
      <c r="B43" s="4"/>
      <c r="C43" s="4"/>
      <c r="D43" s="4"/>
    </row>
    <row r="44" spans="1:4" ht="12.75">
      <c r="A44" s="5" t="s">
        <v>8</v>
      </c>
      <c r="B44" s="5" t="s">
        <v>67</v>
      </c>
      <c r="C44" s="5">
        <f>SUM(C45:C46)</f>
        <v>3500</v>
      </c>
      <c r="D44" s="5">
        <f>SUM(D45:D46)</f>
        <v>800</v>
      </c>
    </row>
    <row r="45" spans="1:4" ht="12.75">
      <c r="A45" s="4"/>
      <c r="B45" s="4" t="s">
        <v>204</v>
      </c>
      <c r="C45" s="4">
        <v>3500</v>
      </c>
      <c r="D45" s="4">
        <v>800</v>
      </c>
    </row>
    <row r="46" spans="1:4" ht="12.75">
      <c r="A46" s="4"/>
      <c r="B46" s="4" t="s">
        <v>205</v>
      </c>
      <c r="C46" s="4"/>
      <c r="D46" s="4"/>
    </row>
    <row r="47" spans="1:4" ht="12.75">
      <c r="A47" s="4"/>
      <c r="B47" s="4"/>
      <c r="C47" s="4"/>
      <c r="D47" s="4"/>
    </row>
    <row r="48" spans="1:4" ht="12.75">
      <c r="A48" s="5" t="s">
        <v>9</v>
      </c>
      <c r="B48" s="5" t="s">
        <v>206</v>
      </c>
      <c r="C48" s="4">
        <v>0</v>
      </c>
      <c r="D48" s="4">
        <v>0</v>
      </c>
    </row>
    <row r="49" spans="1:4" ht="12.75">
      <c r="A49" s="4"/>
      <c r="B49" s="4" t="s">
        <v>207</v>
      </c>
      <c r="C49" s="4"/>
      <c r="D49" s="4"/>
    </row>
    <row r="50" spans="1:4" ht="12.75">
      <c r="A50" s="4"/>
      <c r="B50" s="4"/>
      <c r="C50" s="4"/>
      <c r="D50" s="4"/>
    </row>
    <row r="51" spans="1:4" ht="12.75">
      <c r="A51" s="5" t="s">
        <v>10</v>
      </c>
      <c r="B51" s="5" t="s">
        <v>208</v>
      </c>
      <c r="C51" s="5">
        <f>C52</f>
        <v>0</v>
      </c>
      <c r="D51" s="4">
        <v>0</v>
      </c>
    </row>
    <row r="52" spans="1:4" ht="12.75">
      <c r="A52" s="4"/>
      <c r="B52" s="4" t="s">
        <v>68</v>
      </c>
      <c r="C52" s="4"/>
      <c r="D52" s="4"/>
    </row>
    <row r="53" spans="1:4" ht="12.75">
      <c r="A53" s="4"/>
      <c r="B53" s="4" t="s">
        <v>69</v>
      </c>
      <c r="C53" s="4"/>
      <c r="D53" s="4"/>
    </row>
    <row r="54" spans="1:4" ht="12.75">
      <c r="A54" s="4"/>
      <c r="B54" s="4"/>
      <c r="C54" s="4"/>
      <c r="D54" s="4"/>
    </row>
    <row r="55" spans="1:4" ht="12.75">
      <c r="A55" s="5" t="s">
        <v>44</v>
      </c>
      <c r="B55" s="5" t="s">
        <v>209</v>
      </c>
      <c r="C55" s="5">
        <f>C56</f>
        <v>0</v>
      </c>
      <c r="D55" s="4">
        <v>0</v>
      </c>
    </row>
    <row r="56" spans="1:4" ht="12.75">
      <c r="A56" s="4"/>
      <c r="B56" s="4" t="s">
        <v>210</v>
      </c>
      <c r="C56" s="4"/>
      <c r="D56" s="4"/>
    </row>
    <row r="57" spans="1:4" ht="12.75">
      <c r="A57" s="4"/>
      <c r="B57" s="4"/>
      <c r="C57" s="4"/>
      <c r="D57" s="4"/>
    </row>
    <row r="58" spans="1:4" ht="12.75">
      <c r="A58" s="5" t="s">
        <v>11</v>
      </c>
      <c r="B58" s="5" t="s">
        <v>70</v>
      </c>
      <c r="C58" s="5">
        <f>C37+C44+C48+C51+C55</f>
        <v>63758</v>
      </c>
      <c r="D58" s="5">
        <f>D37+D44+D48+D51+D55</f>
        <v>61793</v>
      </c>
    </row>
    <row r="59" spans="1:2" ht="12.75">
      <c r="A59" s="24"/>
      <c r="B59" s="24"/>
    </row>
    <row r="60" spans="1:3" ht="12.75">
      <c r="A60" s="26"/>
      <c r="B60" s="26"/>
      <c r="C60" s="3"/>
    </row>
    <row r="61" spans="1:2" ht="12.75">
      <c r="A61" s="30"/>
      <c r="B61" s="30"/>
    </row>
    <row r="62" spans="1:2" ht="12.75">
      <c r="A62" s="30"/>
      <c r="B62" s="30"/>
    </row>
    <row r="63" spans="1:2" ht="12.75">
      <c r="A63" s="30"/>
      <c r="B63" s="30"/>
    </row>
    <row r="64" spans="1:3" ht="12.75">
      <c r="A64" s="26"/>
      <c r="B64" s="26"/>
      <c r="C64" s="3"/>
    </row>
    <row r="65" spans="1:2" ht="12.75">
      <c r="A65" s="30"/>
      <c r="B65" s="30"/>
    </row>
    <row r="66" spans="1:3" ht="12.75">
      <c r="A66" s="26"/>
      <c r="B66" s="26"/>
      <c r="C66" s="3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9.28125" style="0" customWidth="1"/>
    <col min="2" max="2" width="10.421875" style="0" customWidth="1"/>
    <col min="3" max="3" width="11.421875" style="0" customWidth="1"/>
    <col min="5" max="5" width="24.140625" style="0" customWidth="1"/>
    <col min="6" max="6" width="10.7109375" style="0" customWidth="1"/>
    <col min="7" max="7" width="12.140625" style="0" customWidth="1"/>
  </cols>
  <sheetData>
    <row r="1" spans="1:2" ht="12.75">
      <c r="A1" s="81"/>
      <c r="B1" s="81"/>
    </row>
    <row r="2" ht="12.75">
      <c r="A2" s="3" t="s">
        <v>320</v>
      </c>
    </row>
    <row r="4" spans="2:7" ht="12.75">
      <c r="B4" s="96" t="s">
        <v>280</v>
      </c>
      <c r="C4" s="96"/>
      <c r="D4" s="96"/>
      <c r="E4" s="96"/>
      <c r="F4" s="96"/>
      <c r="G4" s="96"/>
    </row>
    <row r="6" spans="7:10" ht="12.75">
      <c r="G6" s="97" t="s">
        <v>0</v>
      </c>
      <c r="H6" s="98"/>
      <c r="I6" s="11"/>
      <c r="J6" s="11"/>
    </row>
    <row r="7" spans="1:10" ht="12.75">
      <c r="A7" s="4"/>
      <c r="B7" s="4"/>
      <c r="C7" s="4"/>
      <c r="D7" s="4"/>
      <c r="E7" s="4"/>
      <c r="F7" s="4"/>
      <c r="G7" s="4"/>
      <c r="H7" s="4"/>
      <c r="I7" s="23"/>
      <c r="J7" s="23"/>
    </row>
    <row r="8" spans="1:8" s="3" customFormat="1" ht="12.75">
      <c r="A8" s="5"/>
      <c r="B8" s="5" t="s">
        <v>145</v>
      </c>
      <c r="C8" s="5" t="s">
        <v>146</v>
      </c>
      <c r="D8" s="5" t="s">
        <v>147</v>
      </c>
      <c r="E8" s="5"/>
      <c r="F8" s="5" t="s">
        <v>148</v>
      </c>
      <c r="G8" s="5" t="s">
        <v>149</v>
      </c>
      <c r="H8" s="5" t="s">
        <v>147</v>
      </c>
    </row>
    <row r="9" spans="1:8" s="3" customFormat="1" ht="12.75">
      <c r="A9" s="5" t="s">
        <v>5</v>
      </c>
      <c r="B9" s="5"/>
      <c r="C9" s="5"/>
      <c r="D9" s="5"/>
      <c r="E9" s="5" t="s">
        <v>65</v>
      </c>
      <c r="F9" s="5"/>
      <c r="G9" s="5"/>
      <c r="H9" s="5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6" t="s">
        <v>123</v>
      </c>
      <c r="B11" s="4">
        <v>22300</v>
      </c>
      <c r="C11" s="4"/>
      <c r="D11" s="4"/>
      <c r="E11" s="6" t="s">
        <v>129</v>
      </c>
      <c r="F11" s="4">
        <v>85113</v>
      </c>
      <c r="G11" s="4"/>
      <c r="H11" s="4"/>
    </row>
    <row r="12" spans="1:8" ht="12.75">
      <c r="A12" s="6" t="s">
        <v>184</v>
      </c>
      <c r="B12" s="4">
        <v>25630</v>
      </c>
      <c r="C12" s="4"/>
      <c r="D12" s="4"/>
      <c r="E12" s="6" t="s">
        <v>155</v>
      </c>
      <c r="F12" s="4">
        <v>21654</v>
      </c>
      <c r="G12" s="4"/>
      <c r="H12" s="4"/>
    </row>
    <row r="13" spans="1:8" ht="12.75">
      <c r="A13" s="6" t="s">
        <v>150</v>
      </c>
      <c r="B13" s="4">
        <v>5500</v>
      </c>
      <c r="C13" s="4"/>
      <c r="D13" s="4"/>
      <c r="E13" s="6" t="s">
        <v>131</v>
      </c>
      <c r="F13" s="4">
        <v>62985</v>
      </c>
      <c r="G13" s="4"/>
      <c r="H13" s="4"/>
    </row>
    <row r="14" spans="1:8" ht="12.75">
      <c r="A14" s="6" t="s">
        <v>151</v>
      </c>
      <c r="B14" s="4">
        <v>124286</v>
      </c>
      <c r="C14" s="4"/>
      <c r="D14" s="4"/>
      <c r="E14" s="6" t="s">
        <v>133</v>
      </c>
      <c r="F14" s="4">
        <v>8200</v>
      </c>
      <c r="G14" s="4"/>
      <c r="H14" s="4"/>
    </row>
    <row r="15" spans="1:8" ht="12.75">
      <c r="A15" s="6" t="s">
        <v>126</v>
      </c>
      <c r="B15" s="4">
        <v>4500</v>
      </c>
      <c r="C15" s="4"/>
      <c r="D15" s="4"/>
      <c r="E15" s="6" t="s">
        <v>156</v>
      </c>
      <c r="F15" s="4">
        <v>3300</v>
      </c>
      <c r="G15" s="4"/>
      <c r="H15" s="4"/>
    </row>
    <row r="16" spans="1:8" ht="12.75">
      <c r="A16" s="6" t="s">
        <v>152</v>
      </c>
      <c r="B16" s="4">
        <v>700</v>
      </c>
      <c r="C16" s="4"/>
      <c r="D16" s="4"/>
      <c r="E16" s="4"/>
      <c r="F16" s="4"/>
      <c r="G16" s="4"/>
      <c r="H16" s="4"/>
    </row>
    <row r="17" spans="1:8" s="3" customFormat="1" ht="12.75">
      <c r="A17" s="5" t="s">
        <v>153</v>
      </c>
      <c r="B17" s="5">
        <f>SUM(B11:B16)</f>
        <v>182916</v>
      </c>
      <c r="C17" s="5"/>
      <c r="D17" s="5"/>
      <c r="E17" s="5" t="s">
        <v>157</v>
      </c>
      <c r="F17" s="5">
        <f>SUM(F11:F16)</f>
        <v>181252</v>
      </c>
      <c r="G17" s="5"/>
      <c r="H17" s="5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6" t="s">
        <v>154</v>
      </c>
      <c r="B19" s="4">
        <v>2000</v>
      </c>
      <c r="C19" s="4"/>
      <c r="D19" s="4"/>
      <c r="E19" s="6" t="s">
        <v>134</v>
      </c>
      <c r="F19" s="4">
        <v>5550</v>
      </c>
      <c r="G19" s="4"/>
      <c r="H19" s="4"/>
    </row>
    <row r="20" spans="1:8" ht="12.75">
      <c r="A20" s="6" t="s">
        <v>293</v>
      </c>
      <c r="B20" s="4">
        <v>4700</v>
      </c>
      <c r="C20" s="4"/>
      <c r="D20" s="4"/>
      <c r="E20" s="6" t="s">
        <v>135</v>
      </c>
      <c r="F20" s="4">
        <v>2202</v>
      </c>
      <c r="G20" s="4"/>
      <c r="H20" s="4"/>
    </row>
    <row r="21" spans="1:8" s="3" customFormat="1" ht="12.75">
      <c r="A21" s="5" t="s">
        <v>161</v>
      </c>
      <c r="B21" s="5">
        <f>SUM(B19:B20)</f>
        <v>6700</v>
      </c>
      <c r="C21" s="5"/>
      <c r="D21" s="5"/>
      <c r="E21" s="5" t="s">
        <v>158</v>
      </c>
      <c r="F21" s="5">
        <f>SUM(F19:F20)</f>
        <v>7752</v>
      </c>
      <c r="G21" s="5"/>
      <c r="H21" s="5"/>
    </row>
    <row r="22" spans="1:8" s="3" customFormat="1" ht="12.75">
      <c r="A22" s="5"/>
      <c r="B22" s="5"/>
      <c r="C22" s="5"/>
      <c r="D22" s="5"/>
      <c r="E22" s="5"/>
      <c r="F22" s="5"/>
      <c r="G22" s="5"/>
      <c r="H22" s="5"/>
    </row>
    <row r="23" spans="1:8" s="3" customFormat="1" ht="12.75">
      <c r="A23" s="5"/>
      <c r="B23" s="5"/>
      <c r="C23" s="5"/>
      <c r="D23" s="5"/>
      <c r="E23" s="5" t="s">
        <v>159</v>
      </c>
      <c r="F23" s="5">
        <v>612</v>
      </c>
      <c r="G23" s="5"/>
      <c r="H23" s="5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6"/>
      <c r="B25" s="4"/>
      <c r="C25" s="4"/>
      <c r="D25" s="4"/>
      <c r="E25" s="6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5" t="s">
        <v>162</v>
      </c>
      <c r="B27" s="5">
        <f>B17+B21+B25</f>
        <v>189616</v>
      </c>
      <c r="C27" s="4"/>
      <c r="D27" s="4"/>
      <c r="E27" s="5" t="s">
        <v>160</v>
      </c>
      <c r="F27" s="5">
        <f>F17+F21+F23</f>
        <v>189616</v>
      </c>
      <c r="G27" s="4"/>
      <c r="H27" s="4"/>
    </row>
  </sheetData>
  <sheetProtection/>
  <mergeCells count="3">
    <mergeCell ref="B4:G4"/>
    <mergeCell ref="G6:H6"/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3.57421875" style="0" customWidth="1"/>
    <col min="2" max="2" width="7.00390625" style="0" customWidth="1"/>
    <col min="3" max="3" width="7.421875" style="0" customWidth="1"/>
    <col min="4" max="4" width="8.28125" style="0" customWidth="1"/>
    <col min="5" max="5" width="7.00390625" style="0" customWidth="1"/>
    <col min="6" max="6" width="6.7109375" style="0" customWidth="1"/>
    <col min="7" max="7" width="6.57421875" style="0" customWidth="1"/>
    <col min="8" max="8" width="6.28125" style="0" customWidth="1"/>
    <col min="9" max="9" width="10.28125" style="0" customWidth="1"/>
    <col min="10" max="10" width="10.8515625" style="0" customWidth="1"/>
    <col min="11" max="11" width="7.8515625" style="0" customWidth="1"/>
    <col min="12" max="12" width="10.00390625" style="0" customWidth="1"/>
    <col min="13" max="13" width="10.140625" style="0" customWidth="1"/>
  </cols>
  <sheetData>
    <row r="1" spans="1:3" ht="12.75">
      <c r="A1" s="86" t="s">
        <v>321</v>
      </c>
      <c r="B1" s="86"/>
      <c r="C1" s="86"/>
    </row>
    <row r="2" spans="1:3" ht="12.75">
      <c r="A2" s="99"/>
      <c r="B2" s="99"/>
      <c r="C2" s="99"/>
    </row>
    <row r="3" ht="12.75">
      <c r="A3" s="7"/>
    </row>
    <row r="4" spans="1:12" ht="12.75">
      <c r="A4" s="7"/>
      <c r="C4" s="96" t="s">
        <v>315</v>
      </c>
      <c r="D4" s="96"/>
      <c r="E4" s="96"/>
      <c r="F4" s="96"/>
      <c r="G4" s="96"/>
      <c r="H4" s="96"/>
      <c r="I4" s="96"/>
      <c r="J4" s="96"/>
      <c r="K4" s="96"/>
      <c r="L4" s="96"/>
    </row>
    <row r="6" spans="1:14" ht="12.75">
      <c r="A6" s="5"/>
      <c r="B6" s="5" t="s">
        <v>111</v>
      </c>
      <c r="C6" s="5" t="s">
        <v>112</v>
      </c>
      <c r="D6" s="5" t="s">
        <v>113</v>
      </c>
      <c r="E6" s="5" t="s">
        <v>114</v>
      </c>
      <c r="F6" s="5" t="s">
        <v>115</v>
      </c>
      <c r="G6" s="5" t="s">
        <v>116</v>
      </c>
      <c r="H6" s="5" t="s">
        <v>117</v>
      </c>
      <c r="I6" s="5" t="s">
        <v>118</v>
      </c>
      <c r="J6" s="5" t="s">
        <v>119</v>
      </c>
      <c r="K6" s="5" t="s">
        <v>120</v>
      </c>
      <c r="L6" s="5" t="s">
        <v>121</v>
      </c>
      <c r="M6" s="5" t="s">
        <v>122</v>
      </c>
      <c r="N6" s="5" t="s">
        <v>4</v>
      </c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 t="s">
        <v>123</v>
      </c>
      <c r="B8" s="4">
        <v>1730</v>
      </c>
      <c r="C8" s="4">
        <v>1730</v>
      </c>
      <c r="D8" s="4">
        <v>1850</v>
      </c>
      <c r="E8" s="4">
        <v>2720</v>
      </c>
      <c r="F8" s="4">
        <v>1730</v>
      </c>
      <c r="G8" s="4">
        <v>2100</v>
      </c>
      <c r="H8" s="4">
        <v>1500</v>
      </c>
      <c r="I8" s="4">
        <v>1500</v>
      </c>
      <c r="J8" s="4">
        <v>1740</v>
      </c>
      <c r="K8" s="4">
        <v>1740</v>
      </c>
      <c r="L8" s="4">
        <v>1740</v>
      </c>
      <c r="M8" s="4">
        <v>2220</v>
      </c>
      <c r="N8" s="5">
        <f>SUM(B8:M8)</f>
        <v>22300</v>
      </c>
    </row>
    <row r="9" spans="1:14" ht="12.75">
      <c r="A9" s="4" t="s">
        <v>124</v>
      </c>
      <c r="B9" s="4">
        <v>200</v>
      </c>
      <c r="C9" s="4">
        <v>200</v>
      </c>
      <c r="D9" s="4">
        <v>14300</v>
      </c>
      <c r="E9" s="4">
        <v>270</v>
      </c>
      <c r="F9" s="4">
        <v>280</v>
      </c>
      <c r="G9" s="4">
        <v>280</v>
      </c>
      <c r="H9" s="4">
        <v>280</v>
      </c>
      <c r="I9" s="4">
        <v>370</v>
      </c>
      <c r="J9" s="4">
        <v>14300</v>
      </c>
      <c r="K9" s="4">
        <v>270</v>
      </c>
      <c r="L9" s="4">
        <v>170</v>
      </c>
      <c r="M9" s="4">
        <v>210</v>
      </c>
      <c r="N9" s="5">
        <f>SUM(B9:M9)</f>
        <v>31130</v>
      </c>
    </row>
    <row r="10" spans="1:14" ht="12.75">
      <c r="A10" s="4" t="s">
        <v>125</v>
      </c>
      <c r="B10" s="4">
        <v>10469</v>
      </c>
      <c r="C10" s="4">
        <v>10347</v>
      </c>
      <c r="D10" s="4">
        <v>10347</v>
      </c>
      <c r="E10" s="4">
        <v>10347</v>
      </c>
      <c r="F10" s="4">
        <v>10347</v>
      </c>
      <c r="G10" s="4">
        <v>10347</v>
      </c>
      <c r="H10" s="4">
        <v>10347</v>
      </c>
      <c r="I10" s="4">
        <v>10347</v>
      </c>
      <c r="J10" s="4">
        <v>10347</v>
      </c>
      <c r="K10" s="4">
        <v>10347</v>
      </c>
      <c r="L10" s="4">
        <v>10347</v>
      </c>
      <c r="M10" s="4">
        <v>10347</v>
      </c>
      <c r="N10" s="5">
        <f aca="true" t="shared" si="0" ref="N10:N25">SUM(B10:M10)</f>
        <v>124286</v>
      </c>
    </row>
    <row r="11" spans="1:14" ht="12.75">
      <c r="A11" s="4" t="s">
        <v>126</v>
      </c>
      <c r="B11" s="4">
        <v>375</v>
      </c>
      <c r="C11" s="4">
        <v>375</v>
      </c>
      <c r="D11" s="4">
        <v>575</v>
      </c>
      <c r="E11" s="4">
        <v>575</v>
      </c>
      <c r="F11" s="4">
        <v>575</v>
      </c>
      <c r="G11" s="4">
        <v>575</v>
      </c>
      <c r="H11" s="4">
        <v>575</v>
      </c>
      <c r="I11" s="4">
        <v>575</v>
      </c>
      <c r="J11" s="4">
        <v>575</v>
      </c>
      <c r="K11" s="4">
        <v>575</v>
      </c>
      <c r="L11" s="4">
        <v>575</v>
      </c>
      <c r="M11" s="4">
        <v>575</v>
      </c>
      <c r="N11" s="5">
        <f t="shared" si="0"/>
        <v>6500</v>
      </c>
    </row>
    <row r="12" spans="1:14" ht="12.75">
      <c r="A12" s="4" t="s">
        <v>127</v>
      </c>
      <c r="B12" s="4">
        <v>50</v>
      </c>
      <c r="C12" s="4">
        <v>50</v>
      </c>
      <c r="D12" s="4">
        <v>60</v>
      </c>
      <c r="E12" s="4">
        <v>60</v>
      </c>
      <c r="F12" s="4">
        <v>60</v>
      </c>
      <c r="G12" s="4">
        <v>60</v>
      </c>
      <c r="H12" s="4">
        <v>60</v>
      </c>
      <c r="I12" s="4">
        <v>60</v>
      </c>
      <c r="J12" s="4">
        <v>60</v>
      </c>
      <c r="K12" s="4">
        <v>60</v>
      </c>
      <c r="L12" s="4">
        <v>60</v>
      </c>
      <c r="M12" s="4">
        <v>60</v>
      </c>
      <c r="N12" s="5">
        <f t="shared" si="0"/>
        <v>700</v>
      </c>
    </row>
    <row r="13" spans="1:14" ht="12.75">
      <c r="A13" s="4" t="s">
        <v>293</v>
      </c>
      <c r="B13" s="4"/>
      <c r="C13" s="4"/>
      <c r="D13" s="4"/>
      <c r="E13" s="4"/>
      <c r="F13" s="4">
        <v>4700</v>
      </c>
      <c r="G13" s="4"/>
      <c r="H13" s="4"/>
      <c r="I13" s="4"/>
      <c r="J13" s="4"/>
      <c r="K13" s="4"/>
      <c r="L13" s="4"/>
      <c r="M13" s="4"/>
      <c r="N13" s="5">
        <f t="shared" si="0"/>
        <v>4700</v>
      </c>
    </row>
    <row r="14" spans="1:14" ht="12.75">
      <c r="A14" s="21" t="s">
        <v>142</v>
      </c>
      <c r="B14" s="21">
        <v>44691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>
        <f t="shared" si="0"/>
        <v>44691</v>
      </c>
    </row>
    <row r="15" spans="1:14" ht="12.75">
      <c r="A15" s="21" t="s">
        <v>144</v>
      </c>
      <c r="B15" s="21"/>
      <c r="C15" s="4">
        <f>B27</f>
        <v>42646</v>
      </c>
      <c r="D15" s="4">
        <f>C27</f>
        <v>33529</v>
      </c>
      <c r="E15" s="4">
        <f aca="true" t="shared" si="1" ref="E15:M15">D27</f>
        <v>45894</v>
      </c>
      <c r="F15" s="4">
        <f t="shared" si="1"/>
        <v>42440</v>
      </c>
      <c r="G15" s="4">
        <f t="shared" si="1"/>
        <v>45295</v>
      </c>
      <c r="H15" s="4">
        <f t="shared" si="1"/>
        <v>43620</v>
      </c>
      <c r="I15" s="4">
        <f t="shared" si="1"/>
        <v>40733</v>
      </c>
      <c r="J15" s="4">
        <f t="shared" si="1"/>
        <v>38548</v>
      </c>
      <c r="K15" s="4">
        <f t="shared" si="1"/>
        <v>50733</v>
      </c>
      <c r="L15" s="4">
        <f t="shared" si="1"/>
        <v>48616</v>
      </c>
      <c r="M15" s="4">
        <f t="shared" si="1"/>
        <v>46674</v>
      </c>
      <c r="N15" s="5">
        <v>0</v>
      </c>
    </row>
    <row r="16" spans="1:14" ht="12.75">
      <c r="A16" s="5" t="s">
        <v>128</v>
      </c>
      <c r="B16" s="5">
        <f>SUM(B8:B14)</f>
        <v>57515</v>
      </c>
      <c r="C16" s="5">
        <f aca="true" t="shared" si="2" ref="C16:N16">SUM(C8:C15)</f>
        <v>55348</v>
      </c>
      <c r="D16" s="5">
        <f t="shared" si="2"/>
        <v>60661</v>
      </c>
      <c r="E16" s="5">
        <f t="shared" si="2"/>
        <v>59866</v>
      </c>
      <c r="F16" s="5">
        <f t="shared" si="2"/>
        <v>60132</v>
      </c>
      <c r="G16" s="5">
        <f t="shared" si="2"/>
        <v>58657</v>
      </c>
      <c r="H16" s="5">
        <f t="shared" si="2"/>
        <v>56382</v>
      </c>
      <c r="I16" s="5">
        <f t="shared" si="2"/>
        <v>53585</v>
      </c>
      <c r="J16" s="5">
        <f t="shared" si="2"/>
        <v>65570</v>
      </c>
      <c r="K16" s="5">
        <f t="shared" si="2"/>
        <v>63725</v>
      </c>
      <c r="L16" s="5">
        <f t="shared" si="2"/>
        <v>61508</v>
      </c>
      <c r="M16" s="5">
        <f t="shared" si="2"/>
        <v>60086</v>
      </c>
      <c r="N16" s="5">
        <f t="shared" si="2"/>
        <v>234307</v>
      </c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f t="shared" si="0"/>
        <v>0</v>
      </c>
    </row>
    <row r="18" spans="1:14" ht="12.75">
      <c r="A18" s="6" t="s">
        <v>129</v>
      </c>
      <c r="B18" s="4">
        <v>7181</v>
      </c>
      <c r="C18" s="4">
        <v>7085</v>
      </c>
      <c r="D18" s="4">
        <v>7085</v>
      </c>
      <c r="E18" s="4">
        <v>7084</v>
      </c>
      <c r="F18" s="4">
        <v>7085</v>
      </c>
      <c r="G18" s="4">
        <v>7085</v>
      </c>
      <c r="H18" s="4">
        <v>7085</v>
      </c>
      <c r="I18" s="4">
        <v>7085</v>
      </c>
      <c r="J18" s="4">
        <v>7085</v>
      </c>
      <c r="K18" s="4">
        <v>7085</v>
      </c>
      <c r="L18" s="4">
        <v>7085</v>
      </c>
      <c r="M18" s="4">
        <v>7083</v>
      </c>
      <c r="N18" s="5">
        <f t="shared" si="0"/>
        <v>85113</v>
      </c>
    </row>
    <row r="19" spans="1:14" ht="12.75">
      <c r="A19" s="6" t="s">
        <v>130</v>
      </c>
      <c r="B19" s="4">
        <v>1828</v>
      </c>
      <c r="C19" s="4">
        <v>1802</v>
      </c>
      <c r="D19" s="4">
        <v>1802</v>
      </c>
      <c r="E19" s="4">
        <v>1802</v>
      </c>
      <c r="F19" s="4">
        <v>1802</v>
      </c>
      <c r="G19" s="4">
        <v>1802</v>
      </c>
      <c r="H19" s="4">
        <v>1802</v>
      </c>
      <c r="I19" s="4">
        <v>1802</v>
      </c>
      <c r="J19" s="4">
        <v>1802</v>
      </c>
      <c r="K19" s="4">
        <v>1804</v>
      </c>
      <c r="L19" s="4">
        <v>1804</v>
      </c>
      <c r="M19" s="4">
        <v>1802</v>
      </c>
      <c r="N19" s="5">
        <f t="shared" si="0"/>
        <v>21654</v>
      </c>
    </row>
    <row r="20" spans="1:14" ht="12.75">
      <c r="A20" s="6" t="s">
        <v>131</v>
      </c>
      <c r="B20" s="4">
        <v>5250</v>
      </c>
      <c r="C20" s="4">
        <v>5250</v>
      </c>
      <c r="D20" s="4">
        <v>5250</v>
      </c>
      <c r="E20" s="4">
        <v>5250</v>
      </c>
      <c r="F20" s="4">
        <v>5250</v>
      </c>
      <c r="G20" s="4">
        <v>5250</v>
      </c>
      <c r="H20" s="4">
        <v>5250</v>
      </c>
      <c r="I20" s="4">
        <v>5250</v>
      </c>
      <c r="J20" s="4">
        <v>5250</v>
      </c>
      <c r="K20" s="4">
        <v>5250</v>
      </c>
      <c r="L20" s="4">
        <v>5245</v>
      </c>
      <c r="M20" s="4">
        <v>5240</v>
      </c>
      <c r="N20" s="5">
        <f t="shared" si="0"/>
        <v>62985</v>
      </c>
    </row>
    <row r="21" spans="1:14" ht="12.75">
      <c r="A21" s="6" t="s">
        <v>132</v>
      </c>
      <c r="B21" s="4"/>
      <c r="C21" s="4"/>
      <c r="D21" s="4"/>
      <c r="E21" s="4">
        <v>1960</v>
      </c>
      <c r="F21" s="4"/>
      <c r="G21" s="4"/>
      <c r="H21" s="4">
        <v>600</v>
      </c>
      <c r="I21" s="4"/>
      <c r="J21" s="4"/>
      <c r="K21" s="4">
        <v>270</v>
      </c>
      <c r="L21" s="4"/>
      <c r="M21" s="4">
        <v>470</v>
      </c>
      <c r="N21" s="5">
        <f t="shared" si="0"/>
        <v>3300</v>
      </c>
    </row>
    <row r="22" spans="1:14" ht="12.75">
      <c r="A22" s="6" t="s">
        <v>133</v>
      </c>
      <c r="B22" s="4">
        <v>610</v>
      </c>
      <c r="C22" s="4">
        <v>630</v>
      </c>
      <c r="D22" s="4">
        <v>630</v>
      </c>
      <c r="E22" s="4">
        <v>630</v>
      </c>
      <c r="F22" s="4">
        <v>700</v>
      </c>
      <c r="G22" s="4">
        <v>700</v>
      </c>
      <c r="H22" s="4">
        <v>700</v>
      </c>
      <c r="I22" s="4">
        <v>700</v>
      </c>
      <c r="J22" s="4">
        <v>700</v>
      </c>
      <c r="K22" s="4">
        <v>700</v>
      </c>
      <c r="L22" s="4">
        <v>700</v>
      </c>
      <c r="M22" s="4">
        <v>800</v>
      </c>
      <c r="N22" s="5">
        <f t="shared" si="0"/>
        <v>8200</v>
      </c>
    </row>
    <row r="23" spans="1:14" ht="12.75">
      <c r="A23" s="6" t="s">
        <v>134</v>
      </c>
      <c r="B23" s="4"/>
      <c r="C23" s="4">
        <v>5550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f t="shared" si="0"/>
        <v>5550</v>
      </c>
    </row>
    <row r="24" spans="1:14" ht="12.75">
      <c r="A24" s="6" t="s">
        <v>135</v>
      </c>
      <c r="B24" s="4"/>
      <c r="C24" s="4">
        <v>1502</v>
      </c>
      <c r="D24" s="4"/>
      <c r="E24" s="4">
        <v>700</v>
      </c>
      <c r="F24" s="4"/>
      <c r="G24" s="4"/>
      <c r="H24" s="4"/>
      <c r="I24" s="4"/>
      <c r="J24" s="4"/>
      <c r="K24" s="4"/>
      <c r="L24" s="4"/>
      <c r="M24" s="4"/>
      <c r="N24" s="5">
        <f t="shared" si="0"/>
        <v>2202</v>
      </c>
    </row>
    <row r="25" spans="1:14" ht="12.75">
      <c r="A25" s="6" t="s">
        <v>136</v>
      </c>
      <c r="B25" s="4"/>
      <c r="C25" s="4"/>
      <c r="D25" s="4"/>
      <c r="E25" s="4"/>
      <c r="F25" s="4"/>
      <c r="G25" s="4">
        <v>200</v>
      </c>
      <c r="H25" s="4">
        <v>212</v>
      </c>
      <c r="I25" s="4">
        <v>200</v>
      </c>
      <c r="J25" s="4"/>
      <c r="K25" s="4"/>
      <c r="L25" s="4"/>
      <c r="M25" s="4"/>
      <c r="N25" s="5">
        <f t="shared" si="0"/>
        <v>612</v>
      </c>
    </row>
    <row r="26" spans="1:14" ht="12.75">
      <c r="A26" s="5" t="s">
        <v>137</v>
      </c>
      <c r="B26" s="5">
        <f aca="true" t="shared" si="3" ref="B26:N26">SUM(B18:B25)</f>
        <v>14869</v>
      </c>
      <c r="C26" s="5">
        <f t="shared" si="3"/>
        <v>21819</v>
      </c>
      <c r="D26" s="5">
        <f t="shared" si="3"/>
        <v>14767</v>
      </c>
      <c r="E26" s="5">
        <f t="shared" si="3"/>
        <v>17426</v>
      </c>
      <c r="F26" s="5">
        <f t="shared" si="3"/>
        <v>14837</v>
      </c>
      <c r="G26" s="5">
        <f t="shared" si="3"/>
        <v>15037</v>
      </c>
      <c r="H26" s="5">
        <f t="shared" si="3"/>
        <v>15649</v>
      </c>
      <c r="I26" s="5">
        <f t="shared" si="3"/>
        <v>15037</v>
      </c>
      <c r="J26" s="5">
        <f t="shared" si="3"/>
        <v>14837</v>
      </c>
      <c r="K26" s="5">
        <f t="shared" si="3"/>
        <v>15109</v>
      </c>
      <c r="L26" s="5">
        <f t="shared" si="3"/>
        <v>14834</v>
      </c>
      <c r="M26" s="5">
        <f t="shared" si="3"/>
        <v>15395</v>
      </c>
      <c r="N26" s="5">
        <f t="shared" si="3"/>
        <v>189616</v>
      </c>
    </row>
    <row r="27" spans="1:14" s="9" customFormat="1" ht="12.75">
      <c r="A27" s="22" t="s">
        <v>143</v>
      </c>
      <c r="B27" s="21">
        <f aca="true" t="shared" si="4" ref="B27:N27">B16-B26</f>
        <v>42646</v>
      </c>
      <c r="C27" s="21">
        <f t="shared" si="4"/>
        <v>33529</v>
      </c>
      <c r="D27" s="21">
        <f t="shared" si="4"/>
        <v>45894</v>
      </c>
      <c r="E27" s="21">
        <f t="shared" si="4"/>
        <v>42440</v>
      </c>
      <c r="F27" s="21">
        <f t="shared" si="4"/>
        <v>45295</v>
      </c>
      <c r="G27" s="21">
        <f t="shared" si="4"/>
        <v>43620</v>
      </c>
      <c r="H27" s="21">
        <f t="shared" si="4"/>
        <v>40733</v>
      </c>
      <c r="I27" s="21">
        <f t="shared" si="4"/>
        <v>38548</v>
      </c>
      <c r="J27" s="21">
        <f t="shared" si="4"/>
        <v>50733</v>
      </c>
      <c r="K27" s="21">
        <f t="shared" si="4"/>
        <v>48616</v>
      </c>
      <c r="L27" s="21">
        <f t="shared" si="4"/>
        <v>46674</v>
      </c>
      <c r="M27" s="21">
        <f t="shared" si="4"/>
        <v>44691</v>
      </c>
      <c r="N27" s="21">
        <f t="shared" si="4"/>
        <v>44691</v>
      </c>
    </row>
  </sheetData>
  <sheetProtection/>
  <mergeCells count="3">
    <mergeCell ref="C4:L4"/>
    <mergeCell ref="A1:C1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7.28125" style="0" customWidth="1"/>
    <col min="3" max="3" width="7.421875" style="0" customWidth="1"/>
    <col min="4" max="4" width="7.8515625" style="0" customWidth="1"/>
    <col min="5" max="5" width="7.421875" style="0" customWidth="1"/>
    <col min="6" max="6" width="7.140625" style="0" customWidth="1"/>
    <col min="7" max="7" width="6.7109375" style="0" customWidth="1"/>
    <col min="8" max="8" width="7.00390625" style="0" customWidth="1"/>
    <col min="10" max="10" width="7.7109375" style="0" customWidth="1"/>
    <col min="12" max="12" width="9.8515625" style="0" customWidth="1"/>
  </cols>
  <sheetData>
    <row r="1" ht="12.75">
      <c r="A1" s="3" t="s">
        <v>322</v>
      </c>
    </row>
    <row r="2" spans="1:3" ht="12.75">
      <c r="A2" s="100"/>
      <c r="B2" s="100"/>
      <c r="C2" s="100"/>
    </row>
    <row r="3" spans="1:3" ht="12.75">
      <c r="A3" s="99"/>
      <c r="B3" s="99"/>
      <c r="C3" s="99"/>
    </row>
    <row r="4" ht="12.75">
      <c r="A4" s="7"/>
    </row>
    <row r="5" spans="1:12" ht="12.75">
      <c r="A5" s="7"/>
      <c r="C5" s="96" t="s">
        <v>281</v>
      </c>
      <c r="D5" s="96"/>
      <c r="E5" s="96"/>
      <c r="F5" s="96"/>
      <c r="G5" s="96"/>
      <c r="H5" s="96"/>
      <c r="I5" s="96"/>
      <c r="J5" s="96"/>
      <c r="K5" s="96"/>
      <c r="L5" s="96"/>
    </row>
    <row r="7" spans="1:14" s="3" customFormat="1" ht="12.75">
      <c r="A7" s="5"/>
      <c r="B7" s="5" t="s">
        <v>111</v>
      </c>
      <c r="C7" s="5" t="s">
        <v>112</v>
      </c>
      <c r="D7" s="5" t="s">
        <v>113</v>
      </c>
      <c r="E7" s="5" t="s">
        <v>114</v>
      </c>
      <c r="F7" s="5" t="s">
        <v>115</v>
      </c>
      <c r="G7" s="5" t="s">
        <v>116</v>
      </c>
      <c r="H7" s="5" t="s">
        <v>117</v>
      </c>
      <c r="I7" s="5" t="s">
        <v>118</v>
      </c>
      <c r="J7" s="5" t="s">
        <v>163</v>
      </c>
      <c r="K7" s="5" t="s">
        <v>120</v>
      </c>
      <c r="L7" s="5" t="s">
        <v>121</v>
      </c>
      <c r="M7" s="5" t="s">
        <v>122</v>
      </c>
      <c r="N7" s="5" t="s">
        <v>4</v>
      </c>
    </row>
    <row r="8" spans="1:1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 t="s">
        <v>123</v>
      </c>
      <c r="B9" s="4">
        <v>1730</v>
      </c>
      <c r="C9" s="4">
        <v>1730</v>
      </c>
      <c r="D9" s="4">
        <v>1850</v>
      </c>
      <c r="E9" s="4">
        <v>2720</v>
      </c>
      <c r="F9" s="4">
        <v>1730</v>
      </c>
      <c r="G9" s="4">
        <v>2100</v>
      </c>
      <c r="H9" s="4">
        <v>1500</v>
      </c>
      <c r="I9" s="4">
        <v>1500</v>
      </c>
      <c r="J9" s="4">
        <v>1740</v>
      </c>
      <c r="K9" s="4">
        <v>1740</v>
      </c>
      <c r="L9" s="4">
        <v>1740</v>
      </c>
      <c r="M9" s="4">
        <v>2220</v>
      </c>
      <c r="N9" s="5">
        <f>SUM(B9:M9)</f>
        <v>22300</v>
      </c>
    </row>
    <row r="10" spans="1:14" ht="12.75">
      <c r="A10" s="4" t="s">
        <v>124</v>
      </c>
      <c r="B10" s="4">
        <v>200</v>
      </c>
      <c r="C10" s="4">
        <v>200</v>
      </c>
      <c r="D10" s="4">
        <v>14300</v>
      </c>
      <c r="E10" s="4">
        <v>270</v>
      </c>
      <c r="F10" s="4">
        <v>280</v>
      </c>
      <c r="G10" s="4">
        <v>280</v>
      </c>
      <c r="H10" s="4">
        <v>280</v>
      </c>
      <c r="I10" s="4">
        <v>370</v>
      </c>
      <c r="J10" s="4">
        <v>14300</v>
      </c>
      <c r="K10" s="4">
        <v>270</v>
      </c>
      <c r="L10" s="4">
        <v>170</v>
      </c>
      <c r="M10" s="4">
        <v>210</v>
      </c>
      <c r="N10" s="5">
        <f>SUM(B10:M10)</f>
        <v>31130</v>
      </c>
    </row>
    <row r="11" spans="1:14" ht="12.75">
      <c r="A11" s="4" t="s">
        <v>125</v>
      </c>
      <c r="B11" s="4">
        <v>10469</v>
      </c>
      <c r="C11" s="4">
        <v>10347</v>
      </c>
      <c r="D11" s="4">
        <v>10347</v>
      </c>
      <c r="E11" s="4">
        <v>10347</v>
      </c>
      <c r="F11" s="4">
        <v>10347</v>
      </c>
      <c r="G11" s="4">
        <v>10347</v>
      </c>
      <c r="H11" s="4">
        <v>10347</v>
      </c>
      <c r="I11" s="4">
        <v>10347</v>
      </c>
      <c r="J11" s="4">
        <v>10347</v>
      </c>
      <c r="K11" s="4">
        <v>10347</v>
      </c>
      <c r="L11" s="4">
        <v>10347</v>
      </c>
      <c r="M11" s="4">
        <v>10347</v>
      </c>
      <c r="N11" s="5">
        <f aca="true" t="shared" si="0" ref="N11:N24">SUM(B11:M11)</f>
        <v>124286</v>
      </c>
    </row>
    <row r="12" spans="1:14" ht="12.75">
      <c r="A12" s="4" t="s">
        <v>126</v>
      </c>
      <c r="B12" s="4">
        <v>375</v>
      </c>
      <c r="C12" s="4">
        <v>375</v>
      </c>
      <c r="D12" s="4">
        <v>575</v>
      </c>
      <c r="E12" s="4">
        <v>575</v>
      </c>
      <c r="F12" s="4">
        <v>575</v>
      </c>
      <c r="G12" s="4">
        <v>575</v>
      </c>
      <c r="H12" s="4">
        <v>575</v>
      </c>
      <c r="I12" s="4">
        <v>575</v>
      </c>
      <c r="J12" s="4">
        <v>575</v>
      </c>
      <c r="K12" s="4">
        <v>575</v>
      </c>
      <c r="L12" s="4">
        <v>575</v>
      </c>
      <c r="M12" s="4">
        <v>575</v>
      </c>
      <c r="N12" s="5">
        <f t="shared" si="0"/>
        <v>6500</v>
      </c>
    </row>
    <row r="13" spans="1:14" ht="12.75">
      <c r="A13" s="4" t="s">
        <v>127</v>
      </c>
      <c r="B13" s="4">
        <v>50</v>
      </c>
      <c r="C13" s="4">
        <v>50</v>
      </c>
      <c r="D13" s="4">
        <v>60</v>
      </c>
      <c r="E13" s="4">
        <v>60</v>
      </c>
      <c r="F13" s="4">
        <v>60</v>
      </c>
      <c r="G13" s="4">
        <v>60</v>
      </c>
      <c r="H13" s="4">
        <v>60</v>
      </c>
      <c r="I13" s="4">
        <v>60</v>
      </c>
      <c r="J13" s="4">
        <v>60</v>
      </c>
      <c r="K13" s="4">
        <v>60</v>
      </c>
      <c r="L13" s="4">
        <v>60</v>
      </c>
      <c r="M13" s="4">
        <v>60</v>
      </c>
      <c r="N13" s="5">
        <f t="shared" si="0"/>
        <v>700</v>
      </c>
    </row>
    <row r="14" spans="1:14" ht="12.75">
      <c r="A14" s="4" t="s">
        <v>293</v>
      </c>
      <c r="B14" s="4"/>
      <c r="C14" s="4"/>
      <c r="D14" s="4"/>
      <c r="E14" s="4"/>
      <c r="F14" s="4">
        <v>4700</v>
      </c>
      <c r="G14" s="4"/>
      <c r="H14" s="4"/>
      <c r="I14" s="4"/>
      <c r="J14" s="4"/>
      <c r="K14" s="4"/>
      <c r="L14" s="4"/>
      <c r="M14" s="4"/>
      <c r="N14" s="5">
        <f t="shared" si="0"/>
        <v>4700</v>
      </c>
    </row>
    <row r="15" spans="1:14" s="3" customFormat="1" ht="12.75">
      <c r="A15" s="5" t="s">
        <v>128</v>
      </c>
      <c r="B15" s="5">
        <f aca="true" t="shared" si="1" ref="B15:M15">SUM(B9:B13)</f>
        <v>12824</v>
      </c>
      <c r="C15" s="5">
        <f t="shared" si="1"/>
        <v>12702</v>
      </c>
      <c r="D15" s="5">
        <f t="shared" si="1"/>
        <v>27132</v>
      </c>
      <c r="E15" s="5">
        <f t="shared" si="1"/>
        <v>13972</v>
      </c>
      <c r="F15" s="5">
        <f>SUM(F9:F14)</f>
        <v>17692</v>
      </c>
      <c r="G15" s="5">
        <f t="shared" si="1"/>
        <v>13362</v>
      </c>
      <c r="H15" s="5">
        <f t="shared" si="1"/>
        <v>12762</v>
      </c>
      <c r="I15" s="5">
        <f t="shared" si="1"/>
        <v>12852</v>
      </c>
      <c r="J15" s="5">
        <f t="shared" si="1"/>
        <v>27022</v>
      </c>
      <c r="K15" s="5">
        <f t="shared" si="1"/>
        <v>12992</v>
      </c>
      <c r="L15" s="5">
        <f t="shared" si="1"/>
        <v>12892</v>
      </c>
      <c r="M15" s="5">
        <f t="shared" si="1"/>
        <v>13412</v>
      </c>
      <c r="N15" s="5">
        <f t="shared" si="0"/>
        <v>189616</v>
      </c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f t="shared" si="0"/>
        <v>0</v>
      </c>
    </row>
    <row r="17" spans="1:14" ht="12.75">
      <c r="A17" s="6" t="s">
        <v>129</v>
      </c>
      <c r="B17" s="4">
        <v>7181</v>
      </c>
      <c r="C17" s="4">
        <v>7085</v>
      </c>
      <c r="D17" s="4">
        <v>7085</v>
      </c>
      <c r="E17" s="4">
        <v>7084</v>
      </c>
      <c r="F17" s="4">
        <v>7085</v>
      </c>
      <c r="G17" s="4">
        <v>7085</v>
      </c>
      <c r="H17" s="4">
        <v>7085</v>
      </c>
      <c r="I17" s="4">
        <v>7085</v>
      </c>
      <c r="J17" s="4">
        <v>7085</v>
      </c>
      <c r="K17" s="4">
        <v>7085</v>
      </c>
      <c r="L17" s="4">
        <v>7085</v>
      </c>
      <c r="M17" s="4">
        <v>7083</v>
      </c>
      <c r="N17" s="5">
        <f t="shared" si="0"/>
        <v>85113</v>
      </c>
    </row>
    <row r="18" spans="1:14" ht="12.75">
      <c r="A18" s="6" t="s">
        <v>130</v>
      </c>
      <c r="B18" s="4">
        <v>1828</v>
      </c>
      <c r="C18" s="4">
        <v>1802</v>
      </c>
      <c r="D18" s="4">
        <v>1802</v>
      </c>
      <c r="E18" s="4">
        <v>1802</v>
      </c>
      <c r="F18" s="4">
        <v>1802</v>
      </c>
      <c r="G18" s="4">
        <v>1802</v>
      </c>
      <c r="H18" s="4">
        <v>1802</v>
      </c>
      <c r="I18" s="4">
        <v>1802</v>
      </c>
      <c r="J18" s="4">
        <v>1802</v>
      </c>
      <c r="K18" s="4">
        <v>1804</v>
      </c>
      <c r="L18" s="4">
        <v>1804</v>
      </c>
      <c r="M18" s="4">
        <v>1802</v>
      </c>
      <c r="N18" s="5">
        <f t="shared" si="0"/>
        <v>21654</v>
      </c>
    </row>
    <row r="19" spans="1:14" ht="12.75">
      <c r="A19" s="6" t="s">
        <v>131</v>
      </c>
      <c r="B19" s="4">
        <v>5250</v>
      </c>
      <c r="C19" s="4">
        <v>5250</v>
      </c>
      <c r="D19" s="4">
        <v>5250</v>
      </c>
      <c r="E19" s="4">
        <v>5250</v>
      </c>
      <c r="F19" s="4">
        <v>5250</v>
      </c>
      <c r="G19" s="4">
        <v>5250</v>
      </c>
      <c r="H19" s="4">
        <v>5250</v>
      </c>
      <c r="I19" s="4">
        <v>5250</v>
      </c>
      <c r="J19" s="4">
        <v>5250</v>
      </c>
      <c r="K19" s="4">
        <v>5250</v>
      </c>
      <c r="L19" s="4">
        <v>5245</v>
      </c>
      <c r="M19" s="4">
        <v>5240</v>
      </c>
      <c r="N19" s="5">
        <f t="shared" si="0"/>
        <v>62985</v>
      </c>
    </row>
    <row r="20" spans="1:14" ht="12.75">
      <c r="A20" s="6" t="s">
        <v>132</v>
      </c>
      <c r="B20" s="4"/>
      <c r="C20" s="4"/>
      <c r="D20" s="4"/>
      <c r="E20" s="4">
        <v>1960</v>
      </c>
      <c r="F20" s="4"/>
      <c r="G20" s="4"/>
      <c r="H20" s="4">
        <v>600</v>
      </c>
      <c r="I20" s="4"/>
      <c r="J20" s="4"/>
      <c r="K20" s="4">
        <v>270</v>
      </c>
      <c r="L20" s="4"/>
      <c r="M20" s="4">
        <v>470</v>
      </c>
      <c r="N20" s="5">
        <f t="shared" si="0"/>
        <v>3300</v>
      </c>
    </row>
    <row r="21" spans="1:14" ht="12.75">
      <c r="A21" s="6" t="s">
        <v>133</v>
      </c>
      <c r="B21" s="4">
        <v>610</v>
      </c>
      <c r="C21" s="4">
        <v>630</v>
      </c>
      <c r="D21" s="4">
        <v>630</v>
      </c>
      <c r="E21" s="4">
        <v>630</v>
      </c>
      <c r="F21" s="4">
        <v>700</v>
      </c>
      <c r="G21" s="4">
        <v>700</v>
      </c>
      <c r="H21" s="4">
        <v>700</v>
      </c>
      <c r="I21" s="4">
        <v>700</v>
      </c>
      <c r="J21" s="4">
        <v>700</v>
      </c>
      <c r="K21" s="4">
        <v>700</v>
      </c>
      <c r="L21" s="4">
        <v>700</v>
      </c>
      <c r="M21" s="4">
        <v>800</v>
      </c>
      <c r="N21" s="5">
        <f t="shared" si="0"/>
        <v>8200</v>
      </c>
    </row>
    <row r="22" spans="1:14" ht="12.75">
      <c r="A22" s="6" t="s">
        <v>134</v>
      </c>
      <c r="B22" s="4"/>
      <c r="C22" s="4">
        <v>5550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f t="shared" si="0"/>
        <v>5550</v>
      </c>
    </row>
    <row r="23" spans="1:14" ht="12.75">
      <c r="A23" s="6" t="s">
        <v>135</v>
      </c>
      <c r="B23" s="4"/>
      <c r="C23" s="4">
        <v>1502</v>
      </c>
      <c r="D23" s="4"/>
      <c r="E23" s="4">
        <v>700</v>
      </c>
      <c r="F23" s="4"/>
      <c r="G23" s="4"/>
      <c r="H23" s="4"/>
      <c r="I23" s="4"/>
      <c r="J23" s="4"/>
      <c r="K23" s="4"/>
      <c r="L23" s="4"/>
      <c r="M23" s="4"/>
      <c r="N23" s="5">
        <f t="shared" si="0"/>
        <v>2202</v>
      </c>
    </row>
    <row r="24" spans="1:14" s="3" customFormat="1" ht="12.75">
      <c r="A24" s="6" t="s">
        <v>136</v>
      </c>
      <c r="B24" s="4"/>
      <c r="C24" s="4"/>
      <c r="D24" s="4"/>
      <c r="E24" s="4"/>
      <c r="F24" s="4"/>
      <c r="G24" s="4">
        <v>200</v>
      </c>
      <c r="H24" s="4">
        <v>212</v>
      </c>
      <c r="I24" s="4">
        <v>200</v>
      </c>
      <c r="J24" s="4"/>
      <c r="K24" s="4"/>
      <c r="L24" s="4"/>
      <c r="M24" s="4"/>
      <c r="N24" s="5">
        <f t="shared" si="0"/>
        <v>612</v>
      </c>
    </row>
    <row r="25" spans="1:14" ht="12.75">
      <c r="A25" s="5" t="s">
        <v>137</v>
      </c>
      <c r="B25" s="5">
        <f aca="true" t="shared" si="2" ref="B25:N25">SUM(B17:B24)</f>
        <v>14869</v>
      </c>
      <c r="C25" s="5">
        <f t="shared" si="2"/>
        <v>21819</v>
      </c>
      <c r="D25" s="5">
        <f t="shared" si="2"/>
        <v>14767</v>
      </c>
      <c r="E25" s="5">
        <f t="shared" si="2"/>
        <v>17426</v>
      </c>
      <c r="F25" s="5">
        <f t="shared" si="2"/>
        <v>14837</v>
      </c>
      <c r="G25" s="5">
        <f t="shared" si="2"/>
        <v>15037</v>
      </c>
      <c r="H25" s="5">
        <f t="shared" si="2"/>
        <v>15649</v>
      </c>
      <c r="I25" s="5">
        <f t="shared" si="2"/>
        <v>15037</v>
      </c>
      <c r="J25" s="5">
        <f t="shared" si="2"/>
        <v>14837</v>
      </c>
      <c r="K25" s="5">
        <f t="shared" si="2"/>
        <v>15109</v>
      </c>
      <c r="L25" s="5">
        <f t="shared" si="2"/>
        <v>14834</v>
      </c>
      <c r="M25" s="5">
        <f t="shared" si="2"/>
        <v>15395</v>
      </c>
      <c r="N25" s="5">
        <f t="shared" si="2"/>
        <v>189616</v>
      </c>
    </row>
  </sheetData>
  <sheetProtection/>
  <mergeCells count="3">
    <mergeCell ref="C5:L5"/>
    <mergeCell ref="A2:C2"/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">
      <selection activeCell="A2" sqref="A2:B2"/>
    </sheetView>
  </sheetViews>
  <sheetFormatPr defaultColWidth="9.140625" defaultRowHeight="12.75"/>
  <cols>
    <col min="1" max="1" width="6.7109375" style="0" customWidth="1"/>
    <col min="2" max="2" width="39.140625" style="0" customWidth="1"/>
    <col min="6" max="6" width="10.00390625" style="0" bestFit="1" customWidth="1"/>
  </cols>
  <sheetData>
    <row r="1" spans="1:2" ht="12.75">
      <c r="A1" s="100"/>
      <c r="B1" s="100"/>
    </row>
    <row r="2" spans="1:2" ht="12.75">
      <c r="A2" s="86" t="s">
        <v>323</v>
      </c>
      <c r="B2" s="86"/>
    </row>
    <row r="5" spans="1:6" ht="12.75">
      <c r="A5" s="4"/>
      <c r="B5" s="101" t="s">
        <v>95</v>
      </c>
      <c r="C5" s="101"/>
      <c r="D5" s="101"/>
      <c r="E5" s="101"/>
      <c r="F5" s="101"/>
    </row>
    <row r="6" spans="1:6" ht="12.75">
      <c r="A6" s="4"/>
      <c r="B6" s="10"/>
      <c r="C6" s="10"/>
      <c r="D6" s="10"/>
      <c r="E6" s="10"/>
      <c r="F6" s="10"/>
    </row>
    <row r="7" spans="1:6" s="3" customFormat="1" ht="12.75">
      <c r="A7" s="5"/>
      <c r="B7" s="5" t="s">
        <v>50</v>
      </c>
      <c r="C7" s="5"/>
      <c r="D7" s="5"/>
      <c r="E7" s="5"/>
      <c r="F7" s="5">
        <f>F9+F21+F30+F42</f>
        <v>124286420</v>
      </c>
    </row>
    <row r="8" spans="1:6" ht="12.75">
      <c r="A8" s="4"/>
      <c r="B8" s="4"/>
      <c r="C8" s="4"/>
      <c r="D8" s="4"/>
      <c r="E8" s="4"/>
      <c r="F8" s="4"/>
    </row>
    <row r="9" spans="1:6" s="3" customFormat="1" ht="12.75">
      <c r="A9" s="5" t="s">
        <v>14</v>
      </c>
      <c r="B9" s="5" t="s">
        <v>15</v>
      </c>
      <c r="C9" s="5"/>
      <c r="D9" s="5"/>
      <c r="E9" s="5"/>
      <c r="F9" s="5">
        <f>SUM(E10+E11+E16+E17)</f>
        <v>49271359</v>
      </c>
    </row>
    <row r="10" spans="1:6" ht="12.75">
      <c r="A10" s="4" t="s">
        <v>16</v>
      </c>
      <c r="B10" s="4" t="s">
        <v>13</v>
      </c>
      <c r="C10" s="4"/>
      <c r="D10" s="4"/>
      <c r="E10" s="4">
        <v>31052400</v>
      </c>
      <c r="F10" s="4"/>
    </row>
    <row r="11" spans="1:6" ht="12.75">
      <c r="A11" s="4" t="s">
        <v>17</v>
      </c>
      <c r="B11" s="4" t="s">
        <v>18</v>
      </c>
      <c r="C11" s="4"/>
      <c r="D11" s="4"/>
      <c r="E11" s="4">
        <f>SUM(C12:C15)</f>
        <v>12466550</v>
      </c>
      <c r="F11" s="4"/>
    </row>
    <row r="12" spans="1:6" ht="12.75">
      <c r="A12" s="4" t="s">
        <v>19</v>
      </c>
      <c r="B12" s="4" t="s">
        <v>20</v>
      </c>
      <c r="C12" s="4">
        <v>5365380</v>
      </c>
      <c r="D12" s="4"/>
      <c r="E12" s="4"/>
      <c r="F12" s="4"/>
    </row>
    <row r="13" spans="1:6" ht="12.75">
      <c r="A13" s="4" t="s">
        <v>21</v>
      </c>
      <c r="B13" s="4" t="s">
        <v>22</v>
      </c>
      <c r="C13" s="4">
        <v>5024000</v>
      </c>
      <c r="D13" s="4"/>
      <c r="E13" s="4"/>
      <c r="F13" s="4"/>
    </row>
    <row r="14" spans="1:6" ht="12.75">
      <c r="A14" s="4" t="s">
        <v>23</v>
      </c>
      <c r="B14" s="4" t="s">
        <v>24</v>
      </c>
      <c r="C14" s="4">
        <v>100000</v>
      </c>
      <c r="D14" s="4"/>
      <c r="E14" s="4"/>
      <c r="F14" s="4"/>
    </row>
    <row r="15" spans="1:6" ht="12.75">
      <c r="A15" s="4" t="s">
        <v>25</v>
      </c>
      <c r="B15" s="4" t="s">
        <v>26</v>
      </c>
      <c r="C15" s="4">
        <v>1977170</v>
      </c>
      <c r="D15" s="4"/>
      <c r="E15" s="4"/>
      <c r="F15" s="4"/>
    </row>
    <row r="16" spans="1:6" ht="12.75">
      <c r="A16" s="4" t="s">
        <v>27</v>
      </c>
      <c r="B16" s="4" t="s">
        <v>28</v>
      </c>
      <c r="C16" s="4"/>
      <c r="D16" s="4">
        <v>6450300</v>
      </c>
      <c r="E16" s="4">
        <f>D16-C19</f>
        <v>5630235</v>
      </c>
      <c r="F16" s="4"/>
    </row>
    <row r="17" spans="1:6" ht="12.75">
      <c r="A17" s="4" t="s">
        <v>11</v>
      </c>
      <c r="B17" s="4" t="s">
        <v>316</v>
      </c>
      <c r="C17" s="4"/>
      <c r="D17" s="4"/>
      <c r="E17" s="4">
        <v>122174</v>
      </c>
      <c r="F17" s="4"/>
    </row>
    <row r="18" spans="1:6" ht="12.75">
      <c r="A18" s="4"/>
      <c r="B18" s="4"/>
      <c r="C18" s="4"/>
      <c r="D18" s="4"/>
      <c r="E18" s="4"/>
      <c r="F18" s="4"/>
    </row>
    <row r="19" spans="1:6" ht="12.75">
      <c r="A19" s="4"/>
      <c r="B19" s="4" t="s">
        <v>29</v>
      </c>
      <c r="C19" s="4">
        <v>820065</v>
      </c>
      <c r="D19" s="4"/>
      <c r="E19" s="4"/>
      <c r="F19" s="4"/>
    </row>
    <row r="20" spans="1:6" ht="12.75">
      <c r="A20" s="4"/>
      <c r="B20" s="4"/>
      <c r="C20" s="4"/>
      <c r="D20" s="4"/>
      <c r="E20" s="4"/>
      <c r="F20" s="4"/>
    </row>
    <row r="21" spans="1:6" s="3" customFormat="1" ht="12.75">
      <c r="A21" s="5" t="s">
        <v>30</v>
      </c>
      <c r="B21" s="5" t="s">
        <v>31</v>
      </c>
      <c r="C21" s="5"/>
      <c r="D21" s="5"/>
      <c r="E21" s="5"/>
      <c r="F21" s="5">
        <f>E22+E26+E28</f>
        <v>32453734</v>
      </c>
    </row>
    <row r="22" spans="1:6" ht="12.75">
      <c r="A22" s="4" t="s">
        <v>7</v>
      </c>
      <c r="B22" s="4" t="s">
        <v>33</v>
      </c>
      <c r="C22" s="4"/>
      <c r="D22" s="4"/>
      <c r="E22" s="4">
        <f>C23+D23+E23+C24+D24</f>
        <v>27696400</v>
      </c>
      <c r="F22" s="4"/>
    </row>
    <row r="23" spans="1:6" ht="12.75">
      <c r="A23" s="4"/>
      <c r="B23" s="4" t="s">
        <v>32</v>
      </c>
      <c r="C23" s="4">
        <v>14647200</v>
      </c>
      <c r="D23" s="4">
        <v>7467200</v>
      </c>
      <c r="E23" s="4">
        <v>182000</v>
      </c>
      <c r="F23" s="4"/>
    </row>
    <row r="24" spans="1:6" ht="12.75">
      <c r="A24" s="4"/>
      <c r="B24" s="4" t="s">
        <v>34</v>
      </c>
      <c r="C24" s="4">
        <v>3600000</v>
      </c>
      <c r="D24" s="4">
        <v>1800000</v>
      </c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 t="s">
        <v>8</v>
      </c>
      <c r="B26" s="4" t="s">
        <v>35</v>
      </c>
      <c r="C26" s="4">
        <v>2666667</v>
      </c>
      <c r="D26" s="4">
        <v>1386667</v>
      </c>
      <c r="E26" s="4">
        <f>SUM(C26:D26)</f>
        <v>4053334</v>
      </c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 t="s">
        <v>44</v>
      </c>
      <c r="B28" s="4" t="s">
        <v>279</v>
      </c>
      <c r="C28" s="4"/>
      <c r="D28" s="4"/>
      <c r="E28" s="4">
        <v>704000</v>
      </c>
      <c r="F28" s="4"/>
    </row>
    <row r="29" spans="1:6" ht="12.75">
      <c r="A29" s="4"/>
      <c r="B29" s="4"/>
      <c r="C29" s="4"/>
      <c r="D29" s="4"/>
      <c r="E29" s="4"/>
      <c r="F29" s="4"/>
    </row>
    <row r="30" spans="1:6" s="3" customFormat="1" ht="12.75">
      <c r="A30" s="5" t="s">
        <v>36</v>
      </c>
      <c r="B30" s="5" t="s">
        <v>37</v>
      </c>
      <c r="C30" s="5"/>
      <c r="D30" s="5"/>
      <c r="E30" s="5"/>
      <c r="F30" s="5">
        <f>E31+E33+E37</f>
        <v>39837867</v>
      </c>
    </row>
    <row r="31" spans="1:6" ht="12.75">
      <c r="A31" s="4" t="s">
        <v>8</v>
      </c>
      <c r="B31" s="4" t="s">
        <v>38</v>
      </c>
      <c r="C31" s="4"/>
      <c r="D31" s="4"/>
      <c r="E31" s="4">
        <v>17111506</v>
      </c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 t="s">
        <v>9</v>
      </c>
      <c r="B33" s="4" t="s">
        <v>39</v>
      </c>
      <c r="C33" s="4"/>
      <c r="D33" s="4"/>
      <c r="E33" s="4">
        <f>D34+D35</f>
        <v>4041480</v>
      </c>
      <c r="F33" s="4"/>
    </row>
    <row r="34" spans="1:6" ht="12.75">
      <c r="A34" s="4" t="s">
        <v>40</v>
      </c>
      <c r="B34" s="4" t="s">
        <v>41</v>
      </c>
      <c r="C34" s="4"/>
      <c r="D34" s="4">
        <v>996480</v>
      </c>
      <c r="E34" s="4"/>
      <c r="F34" s="4"/>
    </row>
    <row r="35" spans="1:6" ht="12.75">
      <c r="A35" s="4" t="s">
        <v>42</v>
      </c>
      <c r="B35" s="4" t="s">
        <v>43</v>
      </c>
      <c r="C35" s="4"/>
      <c r="D35" s="4">
        <v>3045000</v>
      </c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 t="s">
        <v>44</v>
      </c>
      <c r="B37" s="4" t="s">
        <v>45</v>
      </c>
      <c r="C37" s="4"/>
      <c r="D37" s="4"/>
      <c r="E37" s="4">
        <f>D39+D38+D40</f>
        <v>18684881</v>
      </c>
      <c r="F37" s="4"/>
    </row>
    <row r="38" spans="1:6" ht="12.75">
      <c r="A38" s="4" t="s">
        <v>46</v>
      </c>
      <c r="B38" s="4" t="s">
        <v>47</v>
      </c>
      <c r="C38" s="4"/>
      <c r="D38" s="4">
        <v>8323200</v>
      </c>
      <c r="E38" s="4"/>
      <c r="F38" s="4"/>
    </row>
    <row r="39" spans="1:6" ht="12.75">
      <c r="A39" s="4" t="s">
        <v>48</v>
      </c>
      <c r="B39" s="24" t="s">
        <v>49</v>
      </c>
      <c r="C39" s="4"/>
      <c r="D39" s="4">
        <v>9221681</v>
      </c>
      <c r="E39" s="4"/>
      <c r="F39" s="4"/>
    </row>
    <row r="40" spans="1:6" ht="12.75">
      <c r="A40" s="4" t="s">
        <v>259</v>
      </c>
      <c r="B40" s="24" t="s">
        <v>260</v>
      </c>
      <c r="C40" s="4"/>
      <c r="D40" s="4">
        <v>1140000</v>
      </c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5" t="s">
        <v>164</v>
      </c>
      <c r="B42" s="5" t="s">
        <v>165</v>
      </c>
      <c r="C42" s="5"/>
      <c r="D42" s="5"/>
      <c r="E42" s="5"/>
      <c r="F42" s="5">
        <f>E43</f>
        <v>2723460</v>
      </c>
    </row>
    <row r="43" spans="1:6" ht="12.75">
      <c r="A43" s="4"/>
      <c r="B43" s="6" t="s">
        <v>166</v>
      </c>
      <c r="C43" s="4"/>
      <c r="D43" s="4"/>
      <c r="E43" s="4">
        <v>2723460</v>
      </c>
      <c r="F43" s="4"/>
    </row>
  </sheetData>
  <sheetProtection/>
  <mergeCells count="3">
    <mergeCell ref="B5:F5"/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1.7109375" style="0" customWidth="1"/>
  </cols>
  <sheetData>
    <row r="2" spans="1:4" ht="12.75">
      <c r="A2" s="4"/>
      <c r="B2" s="4"/>
      <c r="C2" s="4"/>
      <c r="D2" s="4"/>
    </row>
    <row r="3" spans="1:4" ht="12.75">
      <c r="A3" s="4"/>
      <c r="B3" s="4"/>
      <c r="C3" s="4"/>
      <c r="D3" s="4"/>
    </row>
    <row r="4" spans="1:4" ht="12.75">
      <c r="A4" s="4"/>
      <c r="B4" s="4"/>
      <c r="C4" s="4"/>
      <c r="D4" s="4"/>
    </row>
    <row r="5" spans="1:4" ht="12.75">
      <c r="A5" s="4"/>
      <c r="B5" s="4"/>
      <c r="C5" s="4"/>
      <c r="D5" s="4"/>
    </row>
    <row r="6" spans="1:4" ht="12.75">
      <c r="A6" s="4"/>
      <c r="B6" s="4"/>
      <c r="C6" s="4"/>
      <c r="D6" s="4"/>
    </row>
    <row r="7" spans="1:4" s="3" customFormat="1" ht="12.75">
      <c r="A7" s="5"/>
      <c r="B7" s="5"/>
      <c r="C7" s="5"/>
      <c r="D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Sándorné</dc:creator>
  <cp:keywords/>
  <dc:description/>
  <cp:lastModifiedBy>Rádóczki Lászlóné</cp:lastModifiedBy>
  <cp:lastPrinted>2016-01-21T06:50:20Z</cp:lastPrinted>
  <dcterms:created xsi:type="dcterms:W3CDTF">2014-01-07T12:22:30Z</dcterms:created>
  <dcterms:modified xsi:type="dcterms:W3CDTF">2016-02-09T07:21:41Z</dcterms:modified>
  <cp:category/>
  <cp:version/>
  <cp:contentType/>
  <cp:contentStatus/>
</cp:coreProperties>
</file>