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670" activeTab="0"/>
  </bookViews>
  <sheets>
    <sheet name="01" sheetId="1" r:id="rId1"/>
    <sheet name="02" sheetId="2" r:id="rId2"/>
    <sheet name="03" sheetId="3" r:id="rId3"/>
    <sheet name="04" sheetId="4" r:id="rId4"/>
    <sheet name="18" sheetId="5" r:id="rId5"/>
    <sheet name="19" sheetId="6" r:id="rId6"/>
    <sheet name="EGYÉB" sheetId="7" r:id="rId7"/>
    <sheet name="ÖSSZESÍTŐ" sheetId="8" r:id="rId8"/>
  </sheets>
  <definedNames>
    <definedName name="_xlnm.Print_Area" localSheetId="0">'01'!$A$1:$AB$308</definedName>
    <definedName name="_xlnm.Print_Area">'01'!$A$1:$AD$82</definedName>
  </definedNames>
  <calcPr fullCalcOnLoad="1"/>
</workbook>
</file>

<file path=xl/sharedStrings.xml><?xml version="1.0" encoding="utf-8"?>
<sst xmlns="http://schemas.openxmlformats.org/spreadsheetml/2006/main" count="1442" uniqueCount="1028">
  <si>
    <t>ebből: mezőgazdasági termelést érintő időjárási és más természeti kockázatok kezeléséről szóló törvény szerinti kárenyhítési hozzájárulás        (B36)</t>
  </si>
  <si>
    <t>ebből: környezetvédelmi bírság        (B36)</t>
  </si>
  <si>
    <t>ebből: természetvédelmi bírság        (B36)</t>
  </si>
  <si>
    <t>ebből: műemlékvédelmi bírság        (B36)</t>
  </si>
  <si>
    <t>ebből: építésügyi bírság        (B36)</t>
  </si>
  <si>
    <t>ebből: szabálysértési pénz- és helyszíni bírság és a közlekedési szabályszegések után kiszabott közigazgatási bírság helyi önkormányzatot megillető része        (B36)</t>
  </si>
  <si>
    <t>ebből: egyéb bírság        (B36)</t>
  </si>
  <si>
    <t>ebből: vagyoni típusú települési adók (B36)</t>
  </si>
  <si>
    <t>ebből: jövedelmi típusú települési adók (B36)</t>
  </si>
  <si>
    <t>ebből: egyéb települési adók (B36)</t>
  </si>
  <si>
    <t>Közhatalmi bevételek (=93+94+104+109+168+169) (B3)</t>
  </si>
  <si>
    <t>Készletértékesítés ellenértéke        (B401)</t>
  </si>
  <si>
    <t>Általános feladat</t>
  </si>
  <si>
    <t>Szolgáltatások ellenértéke (&gt;=188+189) (B402)</t>
  </si>
  <si>
    <t>ebből:tárgyi eszközök bérbeadásából származó bevétel        (B402)</t>
  </si>
  <si>
    <t>ebből: utak használata ellenében beszedett használati díj, pótdíj, elektronikus útdíj        (B402)</t>
  </si>
  <si>
    <t>Közvetített szolgáltatások ellenértéke  (&gt;=191) (B403)</t>
  </si>
  <si>
    <t>ebből: államháztartáson belül        (B403)</t>
  </si>
  <si>
    <t>Tulajdonosi bevételek (&gt;=193+…+198)  (B404)</t>
  </si>
  <si>
    <t>ebből: vadászati jog bérbeadásból származó bevétel        (B404)</t>
  </si>
  <si>
    <t>ebből: önkormányzati vagyon üzemeltetéséből, koncesszióból származó bevétel        (B404)</t>
  </si>
  <si>
    <t>ebből: önkormányzati vagyon vagyonkezelésbe adásából származó bevétel        (B404)</t>
  </si>
  <si>
    <t>ebből: állami többségi tulajdonú vállalkozástól kapott osztalék        (B404)</t>
  </si>
  <si>
    <t>ebből: önkormányzati többségi tulajdonú vállalkozástól kapott osztalék        (B404)</t>
  </si>
  <si>
    <t>ebből: egyéb részesedések után kapott osztalék        (B404)</t>
  </si>
  <si>
    <t>2016.</t>
  </si>
  <si>
    <t>H.maróc</t>
  </si>
  <si>
    <t>Ellátási díjak        (B405)</t>
  </si>
  <si>
    <t>Kiszámlázott általános forgalmi adó        (B406)</t>
  </si>
  <si>
    <t>Általános forgalmi adó visszatérítése        (B407)</t>
  </si>
  <si>
    <t>Kamatbevételek (&gt;=203+204+205) (B408)</t>
  </si>
  <si>
    <t>ebből: államháztartáson belül        (B408)</t>
  </si>
  <si>
    <t>ebből: befektetési jegyek kamatbevételei        (B408)</t>
  </si>
  <si>
    <t>ebből: fedezeti ügyletek kamatbevételei        (B408)</t>
  </si>
  <si>
    <t>Egyéb pénzügyi műveletek bevételei (&gt;=207+…+210) (B409)</t>
  </si>
  <si>
    <t>ebből: részesedések értékesítéséhez kapcsolódó realizált nyereség        (B409)</t>
  </si>
  <si>
    <t>ebből: hitelviszonyt megtestesítő értékpapírok értékesítési nyeresége        (B409)</t>
  </si>
  <si>
    <t>ebből: hitelviszonyt megtestesítő értékpapírok kibocsátási nyeresége        (B409)</t>
  </si>
  <si>
    <t>Általános</t>
  </si>
  <si>
    <t>E.kozár</t>
  </si>
  <si>
    <t>Bikal</t>
  </si>
  <si>
    <t>Máza</t>
  </si>
  <si>
    <t>M.egregy</t>
  </si>
  <si>
    <t>Kárász</t>
  </si>
  <si>
    <t>Köblény</t>
  </si>
  <si>
    <t>Szalatnak</t>
  </si>
  <si>
    <t>Szárász</t>
  </si>
  <si>
    <t>Tófű</t>
  </si>
  <si>
    <t>Egyházaskozár</t>
  </si>
  <si>
    <t>Magyaregregy</t>
  </si>
  <si>
    <t>Összesen:</t>
  </si>
  <si>
    <t>Alapilletmények</t>
  </si>
  <si>
    <t>Illetménykiegészítések</t>
  </si>
  <si>
    <t>Nyelvpótlékok</t>
  </si>
  <si>
    <t>Egyéb kötelező pótlékok</t>
  </si>
  <si>
    <t>Foglalkoztatottak személyi juttatásai (=01+…+04+)        (K11)</t>
  </si>
  <si>
    <t>Erzsébet utalvány</t>
  </si>
  <si>
    <t>SZÉP kártya</t>
  </si>
  <si>
    <t>Önkéntes biztosító pénztárak</t>
  </si>
  <si>
    <t>Egyéb béren kívüli juttatás</t>
  </si>
  <si>
    <t>Könyvbeszerzés</t>
  </si>
  <si>
    <t>Folyóirat beszerzés</t>
  </si>
  <si>
    <t>Irodaszer- nyomtatvány beszerzés</t>
  </si>
  <si>
    <t>Egyéb üzemeltetési, fenntartási Anyagok</t>
  </si>
  <si>
    <t>Inf.eszköz karbantartási szolgáltatásai</t>
  </si>
  <si>
    <t>Adatátviteli célú távközlési díjak</t>
  </si>
  <si>
    <t>Egyéb különféle inf.szolg.kiad.díja</t>
  </si>
  <si>
    <t>Villamosenergia</t>
  </si>
  <si>
    <t>Gázenergia</t>
  </si>
  <si>
    <t>Víz- és csatornadíjak</t>
  </si>
  <si>
    <t>Szállítási szolgáltatások</t>
  </si>
  <si>
    <t>Postai szolgáltatások</t>
  </si>
  <si>
    <t>Hegyhátmaróc</t>
  </si>
  <si>
    <t>2015.terv</t>
  </si>
  <si>
    <t>2015.tény</t>
  </si>
  <si>
    <t>2016.terv</t>
  </si>
  <si>
    <t>Maradvány</t>
  </si>
  <si>
    <t>2015.évi pénzmaradvány</t>
  </si>
  <si>
    <t>ebből: valuta és deviza eszközök realizált árfolyamnyeresége        (B409)</t>
  </si>
  <si>
    <t>Biztosító által fizetett kártérítés (B410)</t>
  </si>
  <si>
    <t>Egyéb működési bevételek (&gt;=213+214) (B411)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</si>
  <si>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</si>
  <si>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ebből: költségek visszatérítései (B411)</t>
  </si>
  <si>
    <t>Működési bevételek (=186+187+190+192+199+…+202+206+211+212) (B4)</t>
  </si>
  <si>
    <t>Immateriális javak értékesítése (&gt;=217) (B51)</t>
  </si>
  <si>
    <t>ebből: kiotói egységek és kibocsátási egységek eladásából befolyt eladási ár (B51)</t>
  </si>
  <si>
    <t>Ingatlanok értékesítése (&gt;=219) (B52)</t>
  </si>
  <si>
    <t>ebből: termőföld-eladás bevételei (B52)</t>
  </si>
  <si>
    <t>Egyéb tárgyi eszközök értékesítése (B53)</t>
  </si>
  <si>
    <t>Részesedések értékesítése (&gt;=222) (B54)</t>
  </si>
  <si>
    <t>ebből: privatizációból származó bevétel (B54)</t>
  </si>
  <si>
    <t>Részesedések megszűnéséhez kapcsolódó bevételek (B55)</t>
  </si>
  <si>
    <t>Felhalmozási bevételek (=216+218+220+221+223) (B5)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</si>
  <si>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</si>
  <si>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</si>
  <si>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</si>
  <si>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Működési célú visszatérítendő támogatások, kölcsönök visszatérülése államháztartáson kívülről (=229+…+237) (B64)</t>
  </si>
  <si>
    <t>ebből: egyházi jogi személyek (B64)</t>
  </si>
  <si>
    <t>ebből: nonprofit gazdasági társaságok (B64)</t>
  </si>
  <si>
    <t>ebből: egyéb civil szervezetek (B64)</t>
  </si>
  <si>
    <t>ebből: háztartások (B64)</t>
  </si>
  <si>
    <t>ebből: pénzügyi vállalkozások (B64)</t>
  </si>
  <si>
    <t>ebből: állami többségi tulajdonú nem pénzügyi vállalkozások (B64)</t>
  </si>
  <si>
    <t>ebből:önkormányzati többségi tulajdonú nem pénzügyi vállalkozások (B64)</t>
  </si>
  <si>
    <t>ebből: egyéb vállalkozások (B64)</t>
  </si>
  <si>
    <t>ebből: külföldi szervezetek, személyek (B64)</t>
  </si>
  <si>
    <t>Egyéb működési célú átvett pénzeszközök (=239+…+249) (B65)</t>
  </si>
  <si>
    <t>ebből: egyházi jogi személyek (B65)</t>
  </si>
  <si>
    <t>ebből: nonprofit gazdasági társaságok (B65)</t>
  </si>
  <si>
    <t>ebből: egyéb civil szervezetek (B65)</t>
  </si>
  <si>
    <t>ebből: háztartások (B65)</t>
  </si>
  <si>
    <t>ebből: pénzügyi vállalkozások (B65)</t>
  </si>
  <si>
    <t>ebből: állami többségi tulajdonú nem pénzügyi vállalkozások (B65)</t>
  </si>
  <si>
    <t>ebből:önkormányzati többségi tulajdonú nem pénzügyi vállalkozások (B65)</t>
  </si>
  <si>
    <t>ebből: egyéb vállalkozások (B65)</t>
  </si>
  <si>
    <t>ebből: Európai Unió  (B65)</t>
  </si>
  <si>
    <t>ebből: kormányok és nemzetközi szervezetek (B65)</t>
  </si>
  <si>
    <t>ebből: egyéb külföldiek (B65)</t>
  </si>
  <si>
    <t>Működési célú átvett pénzeszközök (=225+...+228+238) (B6)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</si>
  <si>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</si>
  <si>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</si>
  <si>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</si>
  <si>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Felhalmozási célú visszatérítendő támogatások, kölcsönök visszatérülése államháztartáson kívülről (=255+…+263) (B74)</t>
  </si>
  <si>
    <t>ebből: egyházi jogi személyek (B74)</t>
  </si>
  <si>
    <t>ebből: nonprofit gazdasági társaságok (B74)</t>
  </si>
  <si>
    <t>ebből: egyéb civil szervezetek (B74)</t>
  </si>
  <si>
    <t>ebből: háztartások (B74)</t>
  </si>
  <si>
    <t>ebből: pénzügyi vállalkozások (B74)</t>
  </si>
  <si>
    <t>ebből: állami többségi tulajdonú nem pénzügyi vállalkozások (B74)</t>
  </si>
  <si>
    <t>ebből:önkormányzati többségi tulajdonú nem pénzügyi vállalkozások (B74)</t>
  </si>
  <si>
    <t>ebből: egyéb vállalkozások (B74)</t>
  </si>
  <si>
    <t>ebből: külföldi szervezetek, személyek (B74)</t>
  </si>
  <si>
    <t>Egyéb felhalmozási célú átvett pénzeszközök (=265+…+275) (B75)</t>
  </si>
  <si>
    <t>ebből: egyházi jogi személyek (B75)</t>
  </si>
  <si>
    <t>ebből: nonprofit gazdasági társaságok (B75)</t>
  </si>
  <si>
    <t>ebből: egyéb civil szervezetek (B75)</t>
  </si>
  <si>
    <t>ebből: háztartások (B75)</t>
  </si>
  <si>
    <t>ebből: pénzügyi vállalkozások (B75)</t>
  </si>
  <si>
    <t>ebből: állami többségi tulajdonú nem pénzügyi vállalkozások (B75)</t>
  </si>
  <si>
    <t>ebből:önkormányzati többségi tulajdonú nem pénzügyi vállalkozások (B75)</t>
  </si>
  <si>
    <t>ebből: egyéb vállalkozások (B75)</t>
  </si>
  <si>
    <t>ebből: Európai Unió  (B75)</t>
  </si>
  <si>
    <t>ebből: kormányok és nemzetközi szervezetek (B75)</t>
  </si>
  <si>
    <t>ebből: egyéb külföldiek (B75)</t>
  </si>
  <si>
    <t>Felhalmozási célú átvett pénzeszközök (=251+…+254+264) (B7)</t>
  </si>
  <si>
    <t>Költségvetési bevételek (=43+79+185+215+224+250+276) (B1-B7)</t>
  </si>
  <si>
    <t>03 - K9. Finanszírozási kiadások</t>
  </si>
  <si>
    <t>Hosszú lejáratú hitelek, kölcsönök törlesztése pénzügyi vállalkozásnak (&gt;=02) (K9111)</t>
  </si>
  <si>
    <t>ebből: fedezeti ügyletek nettó kiadásai (K9111)</t>
  </si>
  <si>
    <t>Likviditási célú hitelek, kölcsönök törlesztése pénzügyi vállalkozásnak (K9112)</t>
  </si>
  <si>
    <t>Rövid lejáratú hitelek, kölcsönök törlesztése pénzügyi vállalkozásnak (&gt;=05) (K9113)</t>
  </si>
  <si>
    <t>ebből: fedezeti ügyletek nettó kiadásai (K9113)</t>
  </si>
  <si>
    <t>Hitel-, kölcsöntörlesztés államháztartáson kívülre (=01+03+04) (K911)</t>
  </si>
  <si>
    <t>Forgatási célú belföldi értékpapírok vásárlása (&gt;=08+09) (K9121)</t>
  </si>
  <si>
    <t>ebből: befektetési jegyek (K9121)</t>
  </si>
  <si>
    <t>ebből: kárpótlási jegyek (K9121)</t>
  </si>
  <si>
    <t>Befektetési célú belföldi értékpapírok vásárlása (K9122)</t>
  </si>
  <si>
    <t>Kincstárjegyek beváltása (K9123)</t>
  </si>
  <si>
    <t>Éven belüli lejáratú belföldi értékpapírok beváltása (&gt;=13+14+15) (K9124)</t>
  </si>
  <si>
    <t>ebből: fedezeti ügyletek nettó kiadásai (K9124)</t>
  </si>
  <si>
    <t>ebből: befektetési jegyek (K9124)</t>
  </si>
  <si>
    <t>ebből: kárpótlási jegyek (K9124)</t>
  </si>
  <si>
    <t>Belföldi kötvények beváltása (K9125)</t>
  </si>
  <si>
    <t>Éven túli lejáratú belföldi értékpapírok beváltása (&gt;=18) (K9126)</t>
  </si>
  <si>
    <t>ebből: fedezeti ügyletek nettó kiadásai (K9126)</t>
  </si>
  <si>
    <t>Belföldi értékpapírok kiadásai (=07+10+11+12+16+17) (K912)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</si>
  <si>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</si>
  <si>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</si>
  <si>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</si>
  <si>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</si>
  <si>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</si>
  <si>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</si>
  <si>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Hosszú lejáratú tulajdonosi kölcsönök kiadásai (K9191)</t>
  </si>
  <si>
    <t>Rövid lejáratú tulajdonosi kölcsönök kiadásai (K9192)</t>
  </si>
  <si>
    <t>Tulajdonosi kölcsönök kiadásai (=26+27) (K919)</t>
  </si>
  <si>
    <t>Belföldi finanszírozás kiadásai (=06+19+…+25+28) (K91)</t>
  </si>
  <si>
    <t>Forgatási célú külföldi értékpapírok vásárlása (K921)</t>
  </si>
  <si>
    <t>Befektetési célú külföldi értékpapírok vásárlása (K922)</t>
  </si>
  <si>
    <t>Külföldi értékpapírok beváltása (&gt;=33) (K923)</t>
  </si>
  <si>
    <t>ebből: fedezeti ügyletek nettó kiadásai (K923)</t>
  </si>
  <si>
    <t>Hitelek, kölcsönök törlesztése külföldi kormányoknak és nemzetközi szervezeteknek (K924)</t>
  </si>
  <si>
    <t>Hitelek, kölcsönök törlesztése külföldi pénzintézeteknek (&gt;=36) (K925)</t>
  </si>
  <si>
    <t>ebből: fedezeti ügyletek nettó kiadásai (K925)</t>
  </si>
  <si>
    <t>Külföldi finanszírozás kiadásai (=30+31+32+34+35) (K92)</t>
  </si>
  <si>
    <t>Adóssághoz nem kapcsolódó származékos ügyletek kiadásai (K93)</t>
  </si>
  <si>
    <t>Váltókiadások (K94)</t>
  </si>
  <si>
    <t>Finanszírozási kiadások (=29+37+38+39) (K9)</t>
  </si>
  <si>
    <t>04 - B8. Finanszírozási bevételek</t>
  </si>
  <si>
    <t>Követelés  - Költségvetési évben esedékes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</si>
  <si>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</si>
  <si>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</si>
  <si>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</si>
  <si>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</si>
  <si>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(&gt;=06+07) (B8121)</t>
  </si>
  <si>
    <t>ebből: befektetési jegyek (B8121)</t>
  </si>
  <si>
    <t>ebből: kárpótlási jegyek (B8121)</t>
  </si>
  <si>
    <t>Éven belüli lejáratú belföldi értékpapírok kibocsátása (B8122)</t>
  </si>
  <si>
    <t>Befektetési célú belföldi értékpapírok beváltása, értékesítése  (B8123)</t>
  </si>
  <si>
    <t>Éven túli lejáratú belföldi értékpapírok kibocsátása (B8124)</t>
  </si>
  <si>
    <t>Belföldi értékpapírok bevételei (=05+08+09+10) (B812)</t>
  </si>
  <si>
    <t>Előző év költségvetési maradványának igénybevétele (B8131)</t>
  </si>
  <si>
    <t>Előző év vállalkozási maradványának igénybevétele (B8132)</t>
  </si>
  <si>
    <t>Maradvány igénybevétele (=12+13)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</si>
  <si>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</si>
  <si>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</si>
  <si>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</si>
  <si>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</si>
  <si>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</si>
  <si>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</si>
  <si>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</si>
  <si>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(=20+21) (B819)</t>
  </si>
  <si>
    <t>Belföldi finanszírozás bevételei (=04+11+14+…+19+22) (B81)</t>
  </si>
  <si>
    <t>Forgatási célú külföldi értékpapírok beváltása,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</si>
  <si>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</si>
  <si>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</si>
  <si>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</si>
  <si>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</si>
  <si>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(=24+…+28) (B82)</t>
  </si>
  <si>
    <t>Adóssághoz nem kapcsolódó származékos ügyletek bevételei (B83)</t>
  </si>
  <si>
    <t>Váltóbevételek (B84)</t>
  </si>
  <si>
    <t>Finanszírozási bevételek (=23+29+30+31) (B8)</t>
  </si>
  <si>
    <t>18 - Időközi költségvetési jelentés az államháztartás önkormányzati alrendszerében -  Tájékoztató adatok - 1. táblázat</t>
  </si>
  <si>
    <t>Állomány a tárgyév elején</t>
  </si>
  <si>
    <t>Állomány a tárgyhónap végén</t>
  </si>
  <si>
    <t>Várható állomány a tárgyév végén</t>
  </si>
  <si>
    <t>Tárgyév végi várható állományból várható lejárt állomány</t>
  </si>
  <si>
    <t>02. űrlap 186., 187., 190., 199., 200., 216., 218. és 220. sorokon elszámolandó követelések (6+7 oszlop összege szerinti tartalommal)</t>
  </si>
  <si>
    <t>01 űrlap 202., 203., 205., 206., 209., 215. sorokon elszámolandó végleges kötelezettségvállalások, más fizetési kötelezettségek (7+9 oszlop összege szerinti tartalommal)</t>
  </si>
  <si>
    <t>01 űrlap 32., 35., 45., 48. és 49. sorokon elszámolandó végleges kötelezettségvállalások, más fizetési kötelezettségek (7+9 oszlop összege szerinti tartalommal)</t>
  </si>
  <si>
    <t>19 - Időközi költségvetési jelentés az államháztartás önkormányzati alrendszerében -  Tájékoztató adatok - 2. táblázat</t>
  </si>
  <si>
    <t>Tárgyév januári pénzforgalmi teljesítés</t>
  </si>
  <si>
    <t>Tárgyévet követő év januári várható pénzforgalmi teljesítés</t>
  </si>
  <si>
    <t>Tárgyévet megelőző év december hónapjára járó bruttó személyi juttatás (az adó- és járuléklevonások január hónapot követően teljesített összegével együtt), melynek költségvetési pénzforgalmi elszámolása a tárgyévben történt meg</t>
  </si>
  <si>
    <t>Tárgyévet megelőző év december hónapjára járó bruttó bérhez kapcsolódó közterhek, melynek költségvetési pénzforgalmi elszámolása a tárgyévben történt meg</t>
  </si>
  <si>
    <t>Tárgyév december hónapjára járó bruttó személyi juttatás (az adó- és járuléklevonások január hónapot követően teljesített összegével együtt), melynek költségvetési pénzforgalmi elszámolása a tárgyévet követő évben történik</t>
  </si>
  <si>
    <t>Tárgyév december hónapjára járó bruttó bérhez kapcsolódó közterhek, melynek költségvetési pénzforgalmi elszámolása a tárgyévet követő évben történik</t>
  </si>
  <si>
    <t>02</t>
  </si>
  <si>
    <t>#</t>
  </si>
  <si>
    <t>Megnevezés</t>
  </si>
  <si>
    <t>Eredeti előirányzat</t>
  </si>
  <si>
    <t>Módosított előirányzat</t>
  </si>
  <si>
    <t>Teljesítés</t>
  </si>
  <si>
    <t>01</t>
  </si>
  <si>
    <t>Törvény szerinti illetmények, munkabérek        (K1101)</t>
  </si>
  <si>
    <t>Normatív jutalmak        (K1102)</t>
  </si>
  <si>
    <t>03</t>
  </si>
  <si>
    <t>Céljuttatás, projektprémium        (K1103)</t>
  </si>
  <si>
    <t>04</t>
  </si>
  <si>
    <t>Készenléti, ügyeleti, helyettesítési díj, túlóra, túlszolgálat        (K1104)</t>
  </si>
  <si>
    <t>05</t>
  </si>
  <si>
    <t>Végkielégítés        (K1105)</t>
  </si>
  <si>
    <t>06</t>
  </si>
  <si>
    <t>Jubileumi jutalom        (K1106)</t>
  </si>
  <si>
    <t>07</t>
  </si>
  <si>
    <t>Béren kívüli juttatások        (K1107)</t>
  </si>
  <si>
    <t>08</t>
  </si>
  <si>
    <t>Ruházati költségtérítés        (K1108)</t>
  </si>
  <si>
    <t>09</t>
  </si>
  <si>
    <t>Közlekedési költségtérítés        (K1109)</t>
  </si>
  <si>
    <t>10</t>
  </si>
  <si>
    <t>Egyéb költségtérítések        (K1110)</t>
  </si>
  <si>
    <t>11</t>
  </si>
  <si>
    <t>Lakhatási támogatások        (K1111)</t>
  </si>
  <si>
    <t>12</t>
  </si>
  <si>
    <t>Szociális támogatások        (K1112)</t>
  </si>
  <si>
    <t>13</t>
  </si>
  <si>
    <t>Foglalkoztatottak egyéb személyi juttatásai(&gt;=14) (K1113)</t>
  </si>
  <si>
    <t>14</t>
  </si>
  <si>
    <t>ebből:biztosítási díjak        (K1113)</t>
  </si>
  <si>
    <t>15</t>
  </si>
  <si>
    <t>16</t>
  </si>
  <si>
    <t>Választott tisztségviselők juttatásai        (K121)</t>
  </si>
  <si>
    <t>17</t>
  </si>
  <si>
    <t>Munkavégzésre irányuló egyéb jogviszonyban nem saját foglalkoztatottnak fizetett juttatások        (K122)</t>
  </si>
  <si>
    <t>18</t>
  </si>
  <si>
    <t>Egyéb külső személyi juttatások        (K123)</t>
  </si>
  <si>
    <t>19</t>
  </si>
  <si>
    <t>Külső személyi juttatások (=16+17+18)        (K12)</t>
  </si>
  <si>
    <t>20</t>
  </si>
  <si>
    <t>Személyi juttatások (=15+19) (K1)</t>
  </si>
  <si>
    <t>21</t>
  </si>
  <si>
    <t>Munkaadókat terhelő járulékok és szociális hozzájárulási adó (=22+…+28)                                                                                  (K2)</t>
  </si>
  <si>
    <t>22</t>
  </si>
  <si>
    <t>ebből: szociális hozzájárulási adó        (K2)</t>
  </si>
  <si>
    <t>23</t>
  </si>
  <si>
    <t>ebből: rehabilitációs hozzájárulás        (K2)</t>
  </si>
  <si>
    <t>24</t>
  </si>
  <si>
    <t>ebből: korkedvezmény-biztosítási járulék        (K2)</t>
  </si>
  <si>
    <t>25</t>
  </si>
  <si>
    <t>ebből: egészségügyi hozzájárulás        (K2)</t>
  </si>
  <si>
    <t>26</t>
  </si>
  <si>
    <t>ebből: táppénz hozzájárulás        (K2)</t>
  </si>
  <si>
    <t>27</t>
  </si>
  <si>
    <t>ebből: munkaadót a foglalkoztatottak részére történő kifizetésekkel kapcsolatban terhelő más járulék jellegű kötelezettségek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</si>
  <si>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</si>
  <si>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</si>
  <si>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</si>
  <si>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</si>
  <si>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</si>
  <si>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</si>
  <si>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31</t>
  </si>
  <si>
    <t>32</t>
  </si>
  <si>
    <t>Készletbeszerzés (=29+30+31)        (K31)</t>
  </si>
  <si>
    <t>33</t>
  </si>
  <si>
    <t>Informatikai szolgáltatások igénybevétele        (K321)</t>
  </si>
  <si>
    <t>34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</si>
  <si>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</si>
  <si>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</si>
  <si>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</si>
  <si>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</si>
  <si>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</si>
  <si>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37</t>
  </si>
  <si>
    <t>Vásárolt élelmezés        (K332)</t>
  </si>
  <si>
    <t>38</t>
  </si>
  <si>
    <t>Bérleti és lízing díjak (&gt;=39)        (K333)</t>
  </si>
  <si>
    <t>39</t>
  </si>
  <si>
    <t>ebből: a közszféra és a magánszféra együttműködésén (PPP) alapuló szerződéses konstrukció        (K333)</t>
  </si>
  <si>
    <t>40</t>
  </si>
  <si>
    <t>Karbantartási, kisjavítási szolgáltatások        (K334)</t>
  </si>
  <si>
    <t>41</t>
  </si>
  <si>
    <t>Közvetített szolgáltatások  (&gt;=42)        (K335)</t>
  </si>
  <si>
    <t>42</t>
  </si>
  <si>
    <t>43</t>
  </si>
  <si>
    <t>Szakmai tevékenységet segítő szolgáltatások         (K336)</t>
  </si>
  <si>
    <t>44</t>
  </si>
  <si>
    <t>Egyéb szolgáltatások         (K337)</t>
  </si>
  <si>
    <t>45</t>
  </si>
  <si>
    <t>Szolgáltatási kiadások (=36+37+38+40+41+43+44)        (K33)</t>
  </si>
  <si>
    <t>46</t>
  </si>
  <si>
    <t>Kiküldetések kiadásai        (K341)</t>
  </si>
  <si>
    <t>47</t>
  </si>
  <si>
    <t>Reklám- és propagandakiadások        (K342)</t>
  </si>
  <si>
    <t>48</t>
  </si>
  <si>
    <t>Kiküldetések, reklám- és propagandakiadások (=46+47)        (K34)</t>
  </si>
  <si>
    <t>49</t>
  </si>
  <si>
    <t>Működési célú előzetesen felszámított általános forgalmi adó        (K351)</t>
  </si>
  <si>
    <t>50</t>
  </si>
  <si>
    <t>Fizetendő általános forgalmi adó         (K352)</t>
  </si>
  <si>
    <t>51</t>
  </si>
  <si>
    <t>Kamatkiadások   (&gt;=52+53)        (K353)</t>
  </si>
  <si>
    <t>52</t>
  </si>
  <si>
    <t>ebből: államháztartáson belül        (K353)</t>
  </si>
  <si>
    <t>53</t>
  </si>
  <si>
    <t>ebből: fedezeti ügyletek kamatkiadásai        (K353)</t>
  </si>
  <si>
    <t>54</t>
  </si>
  <si>
    <t>Egyéb pénzügyi műveletek kiadásai  (&gt;=55+…+57)        (K354)</t>
  </si>
  <si>
    <t>55</t>
  </si>
  <si>
    <t>ebből: valuta, deviza eszközök realizált árfolyamvesztesége        (K354)</t>
  </si>
  <si>
    <t>56</t>
  </si>
  <si>
    <t>ebből: hitelviszonyt megtestesítő értékpapírok árfolyamkülönbözete        (K354)</t>
  </si>
  <si>
    <t>57</t>
  </si>
  <si>
    <t>ebből: deviza kötelezettségek realizált árfolyamvesztesége        (K354)</t>
  </si>
  <si>
    <t>58</t>
  </si>
  <si>
    <t>Egyéb dologi kiadások        (K355)</t>
  </si>
  <si>
    <t>59</t>
  </si>
  <si>
    <t>Különféle befizetések és egyéb dologi kiadások (=49+50+51+54+58)        (K35)</t>
  </si>
  <si>
    <t>60</t>
  </si>
  <si>
    <t>Dologi kiadások (=32+35+45+48+59)        (K3)</t>
  </si>
  <si>
    <t>61</t>
  </si>
  <si>
    <t>Társadalombiztosítási ellátások        (K41)</t>
  </si>
  <si>
    <t>62</t>
  </si>
  <si>
    <t>Családi támogatások (=63+…+73)        (K42)</t>
  </si>
  <si>
    <t>63</t>
  </si>
  <si>
    <t>ebből: családi pótlék        (K42)</t>
  </si>
  <si>
    <t>64</t>
  </si>
  <si>
    <t>ebből: anyasági támogatás        (K42)</t>
  </si>
  <si>
    <t>65</t>
  </si>
  <si>
    <t>ebből: gyermekgondozási segély        (K42)</t>
  </si>
  <si>
    <t>66</t>
  </si>
  <si>
    <t>ebből: gyermeknevelési támogatás        (K42)</t>
  </si>
  <si>
    <t>67</t>
  </si>
  <si>
    <t>ebből: gyermekek születésével kapcsolatos szabadság megtérítése        (K42)</t>
  </si>
  <si>
    <t>68</t>
  </si>
  <si>
    <t>ebből: életkezdési támogatás        (K42)</t>
  </si>
  <si>
    <t>69</t>
  </si>
  <si>
    <t>ebből: otthonteremtési támogatás        (K42)</t>
  </si>
  <si>
    <t>70</t>
  </si>
  <si>
    <t>Bevételek</t>
  </si>
  <si>
    <t>Állami támogatás</t>
  </si>
  <si>
    <t>Pénzmaradvány 2015.évi</t>
  </si>
  <si>
    <t>Kiadások</t>
  </si>
  <si>
    <t>Bérleti díj</t>
  </si>
  <si>
    <t>ebből: gyermektartásdíj megelőlegezése        (K42)</t>
  </si>
  <si>
    <t>71</t>
  </si>
  <si>
    <t>ebből: GYES-en és GYED-en lévők hallgatói hitelének célzott támogatása a Gyvt. 161/T. § (1) bekezdése szerinti támogatás kivételével (K42)</t>
  </si>
  <si>
    <t>72</t>
  </si>
  <si>
    <t>ebből: óvodáztatási támogatás [Gyvt. 20/C. §]        (K42)</t>
  </si>
  <si>
    <t>73</t>
  </si>
  <si>
    <t>ebből:  az egyéb pénzbeli és természetbeni gyermekvédelmi támogatások         (K42)</t>
  </si>
  <si>
    <t>74</t>
  </si>
  <si>
    <t>Pénzbeli kárpótlások, kártérítések        (K43)</t>
  </si>
  <si>
    <t>75</t>
  </si>
  <si>
    <t>Betegséggel kapcsolatos (nem társadalombiztosítási) ellátások (=76+…+84) (K44)</t>
  </si>
  <si>
    <t>76</t>
  </si>
  <si>
    <t>2016. BEVÉTELEK</t>
  </si>
  <si>
    <t>FINANSZÍROZÁS</t>
  </si>
  <si>
    <t>ÖSSZESEN:</t>
  </si>
  <si>
    <t>Beruházások</t>
  </si>
  <si>
    <t>Bérleti díj 2015.</t>
  </si>
  <si>
    <t>2015.évi dologi kiadások (bérleti díj nélkül)</t>
  </si>
  <si>
    <t>Lakosság</t>
  </si>
  <si>
    <t>SZEMÉLYI JUTTATÁSOK</t>
  </si>
  <si>
    <t>JÁRULÉKOK</t>
  </si>
  <si>
    <t>Eft</t>
  </si>
  <si>
    <t>DOLOGI KIADÁSOK</t>
  </si>
  <si>
    <t>BERUHÁZÁSOK</t>
  </si>
  <si>
    <t>BÉRLETI DÍJ</t>
  </si>
  <si>
    <t>2016.KIADÁSOK</t>
  </si>
  <si>
    <t>ebből: kormányhivatalok által folyósított ápolási díj (K44)</t>
  </si>
  <si>
    <t>77</t>
  </si>
  <si>
    <t>ebből: fogyatékossági támogatás és vakok személyi járadéka        (K44)</t>
  </si>
  <si>
    <t>78</t>
  </si>
  <si>
    <t>ebből: helyi megállapítású ápolási díj (K44)</t>
  </si>
  <si>
    <t>79</t>
  </si>
  <si>
    <t>ebből: mozgáskorlátozottak szerzési és átalakítási támogatása        (K44)</t>
  </si>
  <si>
    <t>80</t>
  </si>
  <si>
    <t>ebből: megváltozott munkaképességűek illetve egészségkárosodottak kereset-kiegészítése        (K44)</t>
  </si>
  <si>
    <t>81</t>
  </si>
  <si>
    <t>ebből: kormányhivatalok által folyósított közgyógyellátás [Szoctv.50.§ (1)-(2) bekezdése] (K44)</t>
  </si>
  <si>
    <t>82</t>
  </si>
  <si>
    <t>ebből: cukorbetegek támogatása        (K44)</t>
  </si>
  <si>
    <t>83</t>
  </si>
  <si>
    <t>ebből: helyi megállapítású közgyógyellátás [Szoctv.50.§ (3) bekezdése]  (K44)</t>
  </si>
  <si>
    <t>84</t>
  </si>
  <si>
    <t>ebből: egészségügyi szolgáltatási jogosultságra való jogosultság szociális rászorultság alapján [Szoctv. 54. §-a] (K44)</t>
  </si>
  <si>
    <t>85</t>
  </si>
  <si>
    <t>Foglalkoztatással, munkanélküliséggel kapcsolatos ellátások (=86+…+94) (K45)</t>
  </si>
  <si>
    <t>86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</si>
  <si>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</si>
  <si>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87</t>
  </si>
  <si>
    <t>ebből: korhatár előtti ellátás és a fegyveres testületek volt tagjai szolgálati járandósága        (K45)</t>
  </si>
  <si>
    <t>88</t>
  </si>
  <si>
    <t>ebből: munkáltatói befizetésből finanszírozott korengedményes nyugdíj        (K45)</t>
  </si>
  <si>
    <t>89</t>
  </si>
  <si>
    <t>ebből: átmeneti bányászjáradék        (K45)</t>
  </si>
  <si>
    <t>90</t>
  </si>
  <si>
    <t>ebből: szénjárandóság pénzbeli megváltása        (K45)</t>
  </si>
  <si>
    <t>91</t>
  </si>
  <si>
    <t>ebből: mecseki bányászatban munkát végzők bányászati kereset-kiegészítése        (K45)</t>
  </si>
  <si>
    <t>92</t>
  </si>
  <si>
    <t>ebből: mezőgazdasági járadék        (K45)</t>
  </si>
  <si>
    <t>93</t>
  </si>
  <si>
    <t>ebből: foglalkoztatást helyettesítő támogatás [Szoctv. 35. § (1) bek.]        (K45)</t>
  </si>
  <si>
    <t>94</t>
  </si>
  <si>
    <t>ebből: polgármesterek korhatár előtti ellátása         (K45)</t>
  </si>
  <si>
    <t>95</t>
  </si>
  <si>
    <t>Lakhatással kapcsolatos ellátások (=96+…+101) (K46)</t>
  </si>
  <si>
    <t>96</t>
  </si>
  <si>
    <t>ebből: hozzájárulás a lakossági energiaköltségekhez        (K46)</t>
  </si>
  <si>
    <t>97</t>
  </si>
  <si>
    <t>ebből: lakbértámogatás        (K46)</t>
  </si>
  <si>
    <t>98</t>
  </si>
  <si>
    <t>ebből: lakásfenntartási támogatás [Szoctv. 38. § (1) bek. a) és b) pontok]         (K46)</t>
  </si>
  <si>
    <t>99</t>
  </si>
  <si>
    <t>ebből: adósságcsökkentési támogatás [Szoctv. 55/A. § 1. bek. b) pont]        (K46)</t>
  </si>
  <si>
    <t>100</t>
  </si>
  <si>
    <t>ebből: természetben nyújtott lakásfenntartási támogatás [Szoctv. 47.§ (1) bek. b) pont]        (K46)</t>
  </si>
  <si>
    <t>101</t>
  </si>
  <si>
    <t>ebből: adósságkezelési szolgáltatás keretében gáz-vagy áram fogyasztást mérő készülék biztosítása [Szoctv. 55/A. § (3) bek.]        (K46)</t>
  </si>
  <si>
    <t>102</t>
  </si>
  <si>
    <t>Intézményi ellátottak pénzbeli juttatásai (&gt;=103+104) (K47)</t>
  </si>
  <si>
    <t>103</t>
  </si>
  <si>
    <t>ebből: állami gondozottak pénzbeli juttatásai        (K47)</t>
  </si>
  <si>
    <t>104</t>
  </si>
  <si>
    <t>ebből: oktatásban résztvevők pénzbeli juttatásai        (K47)</t>
  </si>
  <si>
    <t>105</t>
  </si>
  <si>
    <t>Egyéb nem intézményi ellátások (&gt;=106+…+130) (K48)</t>
  </si>
  <si>
    <t>106</t>
  </si>
  <si>
    <t>ebből: házastársi pótlék        (K48)</t>
  </si>
  <si>
    <t>107</t>
  </si>
  <si>
    <t>ebből: Hadigondozottak Közalapítványát terhelő hadigondozotti ellátások        (K48)</t>
  </si>
  <si>
    <t>108</t>
  </si>
  <si>
    <t>ebből: tudományos fokozattal rendelkezők nyugdíjkiegészítése        (K48)</t>
  </si>
  <si>
    <t>109</t>
  </si>
  <si>
    <t>ebből:nemzeti gondozotti ellátások        (K48)</t>
  </si>
  <si>
    <t>110</t>
  </si>
  <si>
    <t>ebből: nemzeti helytállásért pótlék        (K48)</t>
  </si>
  <si>
    <t>111</t>
  </si>
  <si>
    <t>ebből: egyes nyugdíjjogi hátrányok enyhítése miatti (közszolgálati idő után járó) nyugdíj-kiegészítés        (K48)</t>
  </si>
  <si>
    <t>112</t>
  </si>
  <si>
    <t>ebből: egyes, tartós időtartamú szabadságelvonást elszenvedettek részére járó juttatás        (K48)</t>
  </si>
  <si>
    <t>113</t>
  </si>
  <si>
    <t>ebből: a Nemzet Színésze címet viselő színészek havi életjáradéka, művészeti nyugdíjsegélyek, balettművészeti életjáradék        (K48)</t>
  </si>
  <si>
    <t>114</t>
  </si>
  <si>
    <t>ebből: az elhunyt akadémikusok hozzátartozóinak folyósított özvegyi- és árvaellátás        (K48)</t>
  </si>
  <si>
    <t>115</t>
  </si>
  <si>
    <t>ebből: a Nemzet Sportolója címmel járó járadék, olimpiai járadék, idős sportolók szociális támogatása        (K48)</t>
  </si>
  <si>
    <t>116</t>
  </si>
  <si>
    <t>ebből: életjáradék termőföldért        (K48)</t>
  </si>
  <si>
    <t>117</t>
  </si>
  <si>
    <t>ebből: Bevándorlási és Állampolgársági Hivatal által folyósított ellátások        (K48)</t>
  </si>
  <si>
    <t>118</t>
  </si>
  <si>
    <t>ebből: szépkorúak jubileumi juttatása        (K48)</t>
  </si>
  <si>
    <t>119</t>
  </si>
  <si>
    <t>ebből: időskorúak járadéka [Szoctv. 32/B. § (1) bekezdése] (K48)</t>
  </si>
  <si>
    <t>120</t>
  </si>
  <si>
    <t>ebből: rendszeres szociális segély [Szoctv. 37. § (1) bek. a) - d) pontja] (K48)</t>
  </si>
  <si>
    <t>121</t>
  </si>
  <si>
    <t>ebből: önkormányzati segély [Szoctv. 45.§] (K48)</t>
  </si>
  <si>
    <t>122</t>
  </si>
  <si>
    <t>ebből: egyéb, az önkormányzat rendeletében megállapított juttatás        (K48)</t>
  </si>
  <si>
    <t>123</t>
  </si>
  <si>
    <t>ebből: természetben nyújtott rendszeres szociális segély [Szoctv. 47.§ (1) bekezdés a) pontja] (K48)</t>
  </si>
  <si>
    <t>124</t>
  </si>
  <si>
    <t>ebből: természetben nyújtott önkormányzati segély [Szoctv. 47. § (1) bekezdés c) pontja], (K48)</t>
  </si>
  <si>
    <t>125</t>
  </si>
  <si>
    <t>ebből: köztemetés [Szoctv. 48.§]        (K48)</t>
  </si>
  <si>
    <t>126</t>
  </si>
  <si>
    <t>ebből: rászorultságtól függõ normatív kedvezmények [Gyvt. 151. § (5) bekezdése]  (K48)</t>
  </si>
  <si>
    <t>127</t>
  </si>
  <si>
    <t>ebből: önkormányzat által saját hatáskörben (nem szociális és gyermekvédelmi előírások alapján) adott pénzügyi ellátás        (K48)</t>
  </si>
  <si>
    <t>128</t>
  </si>
  <si>
    <t>ebből: önkormányzat által saját hatáskörben (nem szociális és gyermekvédelmi előírások alapján) adott természetbeni ellátás        (K48)</t>
  </si>
  <si>
    <t>129</t>
  </si>
  <si>
    <t>ebből: települési támogatás [Szoctv. 45.§] (K48)</t>
  </si>
  <si>
    <t>130</t>
  </si>
  <si>
    <t>ebből: egészségkárosodási és gyermekfelügyeleti támogatás [Szoctv. 37.§ (1) bekezdés a) és b) pontja] (K48)</t>
  </si>
  <si>
    <t>131</t>
  </si>
  <si>
    <t>Ellátottak pénzbeli juttatásai (=61+62+74+75+85+95+102+105) (K4)</t>
  </si>
  <si>
    <t>132</t>
  </si>
  <si>
    <t>Nemzetközi kötelezettségek (&gt;=133) (K501)</t>
  </si>
  <si>
    <t>133</t>
  </si>
  <si>
    <t>ebből: Európai Unió        (K501)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</si>
  <si>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</si>
  <si>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</si>
  <si>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</si>
  <si>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</si>
  <si>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</si>
  <si>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</si>
  <si>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</si>
  <si>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Elvonások és befizetések        (K502)</t>
  </si>
  <si>
    <t>138</t>
  </si>
  <si>
    <t>Működési célú garancia- és kezességvállalásból származó kifizetés államháztartáson belülre (K503)</t>
  </si>
  <si>
    <t>139</t>
  </si>
  <si>
    <t>Működési célú visszatérítendő támogatások, kölcsönök nyújtása államháztartáson belülre (=140+…+149) (K504)</t>
  </si>
  <si>
    <t>140</t>
  </si>
  <si>
    <t>ebből: központi költségvetési szervek        (K504)</t>
  </si>
  <si>
    <t>141</t>
  </si>
  <si>
    <t>ebből: központi kezelésű előirányzatok        (K504)</t>
  </si>
  <si>
    <t>142</t>
  </si>
  <si>
    <t>ebből: fejezeti kezelésű előirányzatok EU-s programokra és azok hazai társfinanszírozása        (K504)</t>
  </si>
  <si>
    <t>143</t>
  </si>
  <si>
    <t>ebből: egyéb fejezeti kezelésű előirányzatok        (K504)</t>
  </si>
  <si>
    <t>144</t>
  </si>
  <si>
    <t>ebből: társadalombiztosítás pénzügyi alapjai        (K504)</t>
  </si>
  <si>
    <t>145</t>
  </si>
  <si>
    <t>ebből: elkülönített állami pénzalapok        (K504)</t>
  </si>
  <si>
    <t>146</t>
  </si>
  <si>
    <t>ebből: helyi önkormányzatok és költségvetési szerveik        (K504)</t>
  </si>
  <si>
    <t>147</t>
  </si>
  <si>
    <t>ebből: társulások és költségvetési szerveik        (K504)</t>
  </si>
  <si>
    <t>148</t>
  </si>
  <si>
    <t>ebből: nemzetiségi önkormányzatok és költségvetési szerveik        (K504)</t>
  </si>
  <si>
    <t>149</t>
  </si>
  <si>
    <t>ebből: térségi fejlesztési tanácsok és költségvetési szerveik        (K504)</t>
  </si>
  <si>
    <t>150</t>
  </si>
  <si>
    <t>Működési célú visszatérítendő támogatások, kölcsönök törlesztése államháztartáson belülre (=151+…+160) (K505)</t>
  </si>
  <si>
    <t>151</t>
  </si>
  <si>
    <t>ebből: központi költségvetési szervek        (K505)</t>
  </si>
  <si>
    <t>152</t>
  </si>
  <si>
    <t>ebből: központi kezelésű előirányzatok        (K505)</t>
  </si>
  <si>
    <t>153</t>
  </si>
  <si>
    <t>ebből: fejezeti kezelésű előirányzatok EU-s programokra és azok hazai társfinanszírozása        (K505)</t>
  </si>
  <si>
    <t>154</t>
  </si>
  <si>
    <t>ebből: egyéb fejezeti kezelésű előirányzatok        (K505)</t>
  </si>
  <si>
    <t>155</t>
  </si>
  <si>
    <t>ebből: társadalombiztosítás pénzügyi alapjai        (K505)</t>
  </si>
  <si>
    <t>156</t>
  </si>
  <si>
    <t>ebből: elkülönített állami pénzalapok        (K505)</t>
  </si>
  <si>
    <t>157</t>
  </si>
  <si>
    <t>ebből: helyi önkormányzatok és költségvetési szerveik        (K505)</t>
  </si>
  <si>
    <t>158</t>
  </si>
  <si>
    <t>ebből: társulások és költségvetési szerveik        (K505)</t>
  </si>
  <si>
    <t>159</t>
  </si>
  <si>
    <t>ebből: nemzetiségi önkormányzatok és költségvetési szerveik        (K505)</t>
  </si>
  <si>
    <t>160</t>
  </si>
  <si>
    <t>ebből: térségi fejlesztési tanácsok és költségvetési szerveik        (K505)</t>
  </si>
  <si>
    <t>161</t>
  </si>
  <si>
    <t>Egyéb működési célú támogatások államháztartáson belülre (=162+…+171) (K506)</t>
  </si>
  <si>
    <t>162</t>
  </si>
  <si>
    <t>ebből: központi költségvetési szervek        (K506)</t>
  </si>
  <si>
    <t>163</t>
  </si>
  <si>
    <t>ebből: központi kezelésű előirányzatok        (K506)</t>
  </si>
  <si>
    <t>164</t>
  </si>
  <si>
    <t>ebből: fejezeti kezelésű előirányzatok EU-s programokra és azok hazai társfinanszírozása        (K506)</t>
  </si>
  <si>
    <t>165</t>
  </si>
  <si>
    <t>ebből: egyéb fejezeti kezelésű előirányzatok        (K506)</t>
  </si>
  <si>
    <t>166</t>
  </si>
  <si>
    <t>ebből: társadalombiztosítás pénzügyi alapjai        (K506)</t>
  </si>
  <si>
    <t>167</t>
  </si>
  <si>
    <t>ebből: elkülönített állami pénzalapok        (K506)</t>
  </si>
  <si>
    <t>168</t>
  </si>
  <si>
    <t>ebből: helyi önkormányzatok és költségvetési szerveik        (K506)</t>
  </si>
  <si>
    <t>169</t>
  </si>
  <si>
    <t>ebből: társulások és költségvetési szerveik        (K506)</t>
  </si>
  <si>
    <t>170</t>
  </si>
  <si>
    <t>ebből: nemzetiségi önkormányzatok és költségvetési szerveik        (K506)</t>
  </si>
  <si>
    <t>171</t>
  </si>
  <si>
    <t>ebből: térségi fejlesztési tanácsok és költségvetési szerveik        (K506)</t>
  </si>
  <si>
    <t>172</t>
  </si>
  <si>
    <t>Működési célú garancia- és kezességvállalásból származó kifizetés államháztartáson kívülre (&gt;=173)  (K507)</t>
  </si>
  <si>
    <t>173</t>
  </si>
  <si>
    <t>ebből: állami vagy önkormányzati tulajdonban lévő gazdasági társaságok tartozásai miatti kifizetések        (K507)</t>
  </si>
  <si>
    <t>174</t>
  </si>
  <si>
    <t>Működési célú visszatérítendő támogatások, kölcsönök nyújtása államháztartáson kívülre (=175+…+185)  (K508)</t>
  </si>
  <si>
    <t>175</t>
  </si>
  <si>
    <t>ebből: egyházi jogi személyek        (K508)</t>
  </si>
  <si>
    <t>176</t>
  </si>
  <si>
    <t>ebből: nonprofit gazdasági társaságok        (K508)</t>
  </si>
  <si>
    <t>177</t>
  </si>
  <si>
    <t>ebből: egyéb civil szervezetek        (K508)</t>
  </si>
  <si>
    <t>178</t>
  </si>
  <si>
    <t>ebből: háztartások        (K508)</t>
  </si>
  <si>
    <t>179</t>
  </si>
  <si>
    <t>ebből: pénzügyi vállalkozások        (K508)</t>
  </si>
  <si>
    <t>180</t>
  </si>
  <si>
    <t>ebből: állami többségi tulajdonú nem pénzügyi vállalkozások        (K508)</t>
  </si>
  <si>
    <t>181</t>
  </si>
  <si>
    <t>ebből:önkormányzati többségi tulajdonú nem pénzügyi vállalkozások        (K508)</t>
  </si>
  <si>
    <t>182</t>
  </si>
  <si>
    <t>ebből: egyéb vállalkozások        (K508)</t>
  </si>
  <si>
    <t>183</t>
  </si>
  <si>
    <t>ebből: Európai Unió         (K508)</t>
  </si>
  <si>
    <t>184</t>
  </si>
  <si>
    <t>ebből: kormányok és nemzetközi szervezetek        (K508)</t>
  </si>
  <si>
    <t>185</t>
  </si>
  <si>
    <t>ebből: egyéb külföldiek        (K508)</t>
  </si>
  <si>
    <t>186</t>
  </si>
  <si>
    <t>Árkiegészítések, ártámogatások        (K509)</t>
  </si>
  <si>
    <t>187</t>
  </si>
  <si>
    <t>Kamattámogatások        (K510)</t>
  </si>
  <si>
    <t>188</t>
  </si>
  <si>
    <t>Működési célú támogatások az Európai Uniónak (K511)</t>
  </si>
  <si>
    <t>189</t>
  </si>
  <si>
    <t>Egyéb működési célú támogatások államháztartáson kívülre (=190+…+199) (K512)</t>
  </si>
  <si>
    <t>190</t>
  </si>
  <si>
    <t>ebből: egyházi jogi személyek        (K512)</t>
  </si>
  <si>
    <t>191</t>
  </si>
  <si>
    <t>ebből: nonprofit gazdasági társaságok        (K512)</t>
  </si>
  <si>
    <t>192</t>
  </si>
  <si>
    <t>ebből: egyéb civil szervezetek        (K512)</t>
  </si>
  <si>
    <t>193</t>
  </si>
  <si>
    <t>ebből: háztartások        (K512)</t>
  </si>
  <si>
    <t>194</t>
  </si>
  <si>
    <t>ebből: pénzügyi vállalkozások        (K512)</t>
  </si>
  <si>
    <t>195</t>
  </si>
  <si>
    <t>ebből: állami többségi tulajdonú nem pénzügyi vállalkozások        (K512)</t>
  </si>
  <si>
    <t>196</t>
  </si>
  <si>
    <t>ebből:önkormányzati többségi tulajdonú nem pénzügyi vállalkozások        (K512)</t>
  </si>
  <si>
    <t>197</t>
  </si>
  <si>
    <t>ebből: egyéb vállalkozások        (K512)</t>
  </si>
  <si>
    <t>198</t>
  </si>
  <si>
    <t>ebből: kormányok és nemzetközi szervezetek        (K512)</t>
  </si>
  <si>
    <t>199</t>
  </si>
  <si>
    <t>ebből: egyéb külföldiek        (K512)</t>
  </si>
  <si>
    <t>200</t>
  </si>
  <si>
    <t>201</t>
  </si>
  <si>
    <t>Egyéb működési célú kiadások (=132+137+138+139+150+161+172+174+186+187+188+189+200)(K5)</t>
  </si>
  <si>
    <t>202</t>
  </si>
  <si>
    <t>Immateriális javak beszerzése, létesítése        (K61)</t>
  </si>
  <si>
    <t>203</t>
  </si>
  <si>
    <t>Ingatlanok beszerzése, létesítése (&gt;=204) (K62)</t>
  </si>
  <si>
    <t>204</t>
  </si>
  <si>
    <t>ebből: termőföld-vásárlás kiadásai        (K62)</t>
  </si>
  <si>
    <t>205</t>
  </si>
  <si>
    <t>Informatikai eszközök beszerzése, létesítése        (K63)</t>
  </si>
  <si>
    <t>206</t>
  </si>
  <si>
    <t>Egyéb tárgyi eszközök beszerzése, létesítése        (K64)</t>
  </si>
  <si>
    <t>207</t>
  </si>
  <si>
    <t>Részesedések beszerzése        (K65)</t>
  </si>
  <si>
    <t>208</t>
  </si>
  <si>
    <t>Meglévő részesedések növeléséhez kapcsolódó kiadások        (K66)</t>
  </si>
  <si>
    <t>209</t>
  </si>
  <si>
    <t>Beruházási célú előzetesen felszámított általános forgalmi adó        (K67)</t>
  </si>
  <si>
    <t>210</t>
  </si>
  <si>
    <t>Beruházások (=202+203+205+…+209) (K6)</t>
  </si>
  <si>
    <t>211</t>
  </si>
  <si>
    <t>Ingatlanok felújítása        (K71)</t>
  </si>
  <si>
    <t>212</t>
  </si>
  <si>
    <t>Informatikai eszközök felújítása        (K72)</t>
  </si>
  <si>
    <t>213</t>
  </si>
  <si>
    <t>Egyéb tárgyi eszközök felújítása         (K73)</t>
  </si>
  <si>
    <t>214</t>
  </si>
  <si>
    <t>Felújítási célú előzetesen felszámított általános forgalmi adó        (K74)</t>
  </si>
  <si>
    <t>215</t>
  </si>
  <si>
    <t>Felújítások (=211+...+214)  (K7)</t>
  </si>
  <si>
    <t>216</t>
  </si>
  <si>
    <t>Felhalmozási célú garancia- és kezességvállalásból származó kifizetés államháztartáson belülre        (K81)</t>
  </si>
  <si>
    <t>217</t>
  </si>
  <si>
    <t>Felhalmozási célú visszatérítendő támogatások, kölcsönök nyújtása államháztartáson belülre (=218+…+227) (K82)</t>
  </si>
  <si>
    <t>218</t>
  </si>
  <si>
    <t>ebből: központi költségvetési szervek        (K82)</t>
  </si>
  <si>
    <t>219</t>
  </si>
  <si>
    <t>ebből: központi kezelésű előirányzatok        (K82)</t>
  </si>
  <si>
    <t>220</t>
  </si>
  <si>
    <t>ebből: fejezeti kezelésű előirányzatok EU-s programokra és azok hazai társfinanszírozása        (K82)</t>
  </si>
  <si>
    <t>221</t>
  </si>
  <si>
    <t>ebből: egyéb fejezeti kezelésű előirányzatok        (K82)</t>
  </si>
  <si>
    <t>222</t>
  </si>
  <si>
    <t>ebből: társadalombiztosítás pénzügyi alapjai        (K82)</t>
  </si>
  <si>
    <t>223</t>
  </si>
  <si>
    <t>ebből: elkülönített állami pénzalapok        (K82)</t>
  </si>
  <si>
    <t>224</t>
  </si>
  <si>
    <t>ebből: helyi önkormányzatok és költségvetési szerveik        (K82)</t>
  </si>
  <si>
    <t>225</t>
  </si>
  <si>
    <t>ebből: társulások és költségvetési szerveik        (K82)</t>
  </si>
  <si>
    <t>226</t>
  </si>
  <si>
    <t>ebből: nemzetiségi önkormányzatok és költségvetési szerveik        (K82)</t>
  </si>
  <si>
    <t>227</t>
  </si>
  <si>
    <t>ebből: térségi fejlesztési tanácsok és költségvetési szerveik        (K82)</t>
  </si>
  <si>
    <t>228</t>
  </si>
  <si>
    <t>Felhalmozási célú visszatérítendő támogatások, kölcsönök törlesztése államháztartáson belülre (=229+…+238) (K83)</t>
  </si>
  <si>
    <t>229</t>
  </si>
  <si>
    <t>ebből: központi költségvetési szervek        (K83)</t>
  </si>
  <si>
    <t>230</t>
  </si>
  <si>
    <t>ebből: központi kezelésű előirányzatok        (K83)</t>
  </si>
  <si>
    <t>231</t>
  </si>
  <si>
    <t>ebből: fejezeti kezelésű előirányzatok EU-s programokra és azok hazai társfinanszírozása        (K83)</t>
  </si>
  <si>
    <t>232</t>
  </si>
  <si>
    <t>ebből: egyéb fejezeti kezelésű előirányzatok        (K83)</t>
  </si>
  <si>
    <t>233</t>
  </si>
  <si>
    <t>ebből: társadalombiztosítás pénzügyi alapjai        (K83)</t>
  </si>
  <si>
    <t>234</t>
  </si>
  <si>
    <t>ebből: elkülönített állami pénzalapok        (K83)</t>
  </si>
  <si>
    <t>235</t>
  </si>
  <si>
    <t>ebből: helyi önkormányzatok és költségvetési szerveik        (K83)</t>
  </si>
  <si>
    <t>236</t>
  </si>
  <si>
    <t>ebből: társulások és költségvetési szerveik        (K83)</t>
  </si>
  <si>
    <t>237</t>
  </si>
  <si>
    <t>ebből: nemzetiségi önkormányzatok és költségvetési szerveik        (K83)</t>
  </si>
  <si>
    <t>238</t>
  </si>
  <si>
    <t>ebből: térségi fejlesztési tanácsok és költségvetési szerveik        (K83)</t>
  </si>
  <si>
    <t>239</t>
  </si>
  <si>
    <t>Egyéb felhalmozási célú támogatások államháztartáson belülre (=240+…+249) (K84)</t>
  </si>
  <si>
    <t>240</t>
  </si>
  <si>
    <t>ebből: központi költségvetési szervek        (K84)</t>
  </si>
  <si>
    <t>241</t>
  </si>
  <si>
    <t>ebből: központi kezelésű előirányzatok        (K84)</t>
  </si>
  <si>
    <t>242</t>
  </si>
  <si>
    <t>ebből: fejezeti kezelésű előirányzatok EU-s programokra és azok hazai társfinanszírozása        (K84)</t>
  </si>
  <si>
    <t>243</t>
  </si>
  <si>
    <t>ebből: egyéb fejezeti kezelésű előirányzatok        (K84)</t>
  </si>
  <si>
    <t>244</t>
  </si>
  <si>
    <t>ebből: társadalombiztosítás pénzügyi alapjai        (K84)</t>
  </si>
  <si>
    <t>245</t>
  </si>
  <si>
    <t>ebből: elkülönített állami pénzalapok        (K84)</t>
  </si>
  <si>
    <t>246</t>
  </si>
  <si>
    <t>ebből: helyi önkormányzatok és költségvetési szerveik        (K84)</t>
  </si>
  <si>
    <t>247</t>
  </si>
  <si>
    <t>ebből: társulások és költségvetési szerveik        (K84)</t>
  </si>
  <si>
    <t>248</t>
  </si>
  <si>
    <t>ebből: nemzetiségi önkormányzatok és költségvetési szerveik        (K84)</t>
  </si>
  <si>
    <t>Dologi kiadások (pénzmaradvánnyal)</t>
  </si>
  <si>
    <t>249</t>
  </si>
  <si>
    <t>ebből: térségi fejlesztési tanácsok és költségvetési szerveik        (K84)</t>
  </si>
  <si>
    <t>250</t>
  </si>
  <si>
    <t>Felhalmozási célú garancia- és kezességvállalásból származó kifizetés államháztartáson kívülre (&gt;=251) (K85)</t>
  </si>
  <si>
    <t>251</t>
  </si>
  <si>
    <t>ebből: állami vagy önkormányzati tulajdonban lévő gazdasági társaságok tartozásai miatti kifizetések        (K85)</t>
  </si>
  <si>
    <t>252</t>
  </si>
  <si>
    <t>Felhalmozási célú visszatérítendő támogatások, kölcsönök nyújtása államháztartáson kívülre (=253+…+263) (K86)</t>
  </si>
  <si>
    <t>253</t>
  </si>
  <si>
    <t>ebből: egyházi jogi személyek        (K86)</t>
  </si>
  <si>
    <t>254</t>
  </si>
  <si>
    <t>ebből: nonprofit gazdasági társaságok        (K86)</t>
  </si>
  <si>
    <t>255</t>
  </si>
  <si>
    <t>ebből: egyéb civil szervezetek        (K86)</t>
  </si>
  <si>
    <t>256</t>
  </si>
  <si>
    <t>ebből: háztartások        (K86)</t>
  </si>
  <si>
    <t>257</t>
  </si>
  <si>
    <t>ebből: pénzügyi vállalkozások        (K86)</t>
  </si>
  <si>
    <t>258</t>
  </si>
  <si>
    <t>ebből: állami többségi tulajdonú nem pénzügyi vállalkozások        (K86)</t>
  </si>
  <si>
    <t>259</t>
  </si>
  <si>
    <t>011130 Önkormányzatok és önkormányzati hivatalok jogalkotó és általános igazgatási tevékenysége</t>
  </si>
  <si>
    <t>013350 Az önkormányzati vagyonnal való gazdálkodással kapcsolatos feladatok</t>
  </si>
  <si>
    <t>018010 Önkormányzatok elszámolásai a központi költségvetéssel</t>
  </si>
  <si>
    <t>041233 Hosszabb időtartamú közfoglalkoztatás</t>
  </si>
  <si>
    <t>072111 Háziorvosi alapellátás</t>
  </si>
  <si>
    <t>074032 Ifjúság-egészségügyi gondozás</t>
  </si>
  <si>
    <t>082044 Könyvtári szolgáltatások</t>
  </si>
  <si>
    <t>104051 Gyermekvédelmi pénzbeli és természetbeni ellátások</t>
  </si>
  <si>
    <t>107051 Szociális étkeztetés</t>
  </si>
  <si>
    <t>Személyi juttatások</t>
  </si>
  <si>
    <t>Járulékok</t>
  </si>
  <si>
    <t>Mindösszesen kiadások:</t>
  </si>
  <si>
    <t>107060 Egyéb szociális pénzbeli és természetbeni ellátások, támogatások</t>
  </si>
  <si>
    <t>900060 Forgatási és befektetési célú finanszírozási műveletek</t>
  </si>
  <si>
    <t>ebből:önkormányzati többségi tulajdonú nem pénzügyi vállalkozások        (K86)</t>
  </si>
  <si>
    <t>260</t>
  </si>
  <si>
    <t>ebből: egyéb vállalkozások        (K86)</t>
  </si>
  <si>
    <t>261</t>
  </si>
  <si>
    <t>ebből: Európai Unió         (K86)</t>
  </si>
  <si>
    <t>262</t>
  </si>
  <si>
    <t>ebből: kormányok és nemzetközi szervezetek        (K86)</t>
  </si>
  <si>
    <t>263</t>
  </si>
  <si>
    <t>ebből: egyéb külföldiek        (K86)</t>
  </si>
  <si>
    <t>264</t>
  </si>
  <si>
    <t>Lakástámogatás        (K87)</t>
  </si>
  <si>
    <t>265</t>
  </si>
  <si>
    <t>Felhalmozási célú támogatások az Európai Uniónak (K88)</t>
  </si>
  <si>
    <t>266</t>
  </si>
  <si>
    <t>Egyéb felhalmozási célú támogatások államháztartáson kívülre (=259+…+269)        (K89)</t>
  </si>
  <si>
    <t>267</t>
  </si>
  <si>
    <t>ebből: egyházi jogi személyek        (K89)</t>
  </si>
  <si>
    <t>268</t>
  </si>
  <si>
    <t>ebből: nonprofit gazdasági társaságok        (K89)</t>
  </si>
  <si>
    <t>269</t>
  </si>
  <si>
    <t>ebből: egyéb civil szervezetek        (K89)</t>
  </si>
  <si>
    <t>270</t>
  </si>
  <si>
    <t>ebből: háztartások        (K89)</t>
  </si>
  <si>
    <t>271</t>
  </si>
  <si>
    <t>ebből: pénzügyi vállalkozások        (K89)</t>
  </si>
  <si>
    <t>272</t>
  </si>
  <si>
    <t>ebből: állami többségi tulajdonú nem pénzügyi vállalkozások        (K89)</t>
  </si>
  <si>
    <t>273</t>
  </si>
  <si>
    <t>ebből:önkormányzati többségi tulajdonú nem pénzügyi vállalkozások        (K89)</t>
  </si>
  <si>
    <t>274</t>
  </si>
  <si>
    <t>ebből: egyéb vállalkozások        (K89)</t>
  </si>
  <si>
    <t>275</t>
  </si>
  <si>
    <t>ebből: kormányok és nemzetközi szervezetek        (K89)</t>
  </si>
  <si>
    <t>276</t>
  </si>
  <si>
    <t>ebből: egyéb külföldiek        (K89)</t>
  </si>
  <si>
    <t>277</t>
  </si>
  <si>
    <t>Egyéb felhalmozási célú kiadások (=216+217+228+239+250+252+264+265+266) (K8)</t>
  </si>
  <si>
    <t>278</t>
  </si>
  <si>
    <t>Költségvetési kiadások (=20+21+60+131+201+210+215+277) (K1-K8)</t>
  </si>
  <si>
    <t>02 - Beszámoló a B1. - B7.  költségvetési bevételek előirányzatának teljesítéséről</t>
  </si>
  <si>
    <t>Követelés - Költségvetési évet követően esedékes</t>
  </si>
  <si>
    <t>Helyi önkormányzatok működésének általános támogatása        (B111)</t>
  </si>
  <si>
    <t>Települési önkormányzatok egyes köznevelési feladatainak támogatása        (B112)</t>
  </si>
  <si>
    <t>Települési önkormányzatok szociális, gyermekjóléti és gyermekétkeztetési feladatainak támogatása        (B113)</t>
  </si>
  <si>
    <t>Települési önkormányzatok kulturális feladatainak támogatása        (B114)</t>
  </si>
  <si>
    <t>Működési célú költségvetési támogatások és kiegészítő támogatások (B115)</t>
  </si>
  <si>
    <t>Elszámolásból származó bevételek (B116)</t>
  </si>
  <si>
    <t>Önkormányzatok működési támogatásai (=01+…+06)        (B11)</t>
  </si>
  <si>
    <t>Elvonások és befizetések bevételei        (B12)</t>
  </si>
  <si>
    <t>Működési célú garancia- és kezességvállalásból származó megtérülések államháztartáson belülről        (B13)</t>
  </si>
  <si>
    <t>Működési célú visszatérítendő támogatások, kölcsönök visszatérülése államháztartáson belülről (=11+…+20)        (B14)</t>
  </si>
  <si>
    <t>ebből: központi költségvetési szervek        (B14)</t>
  </si>
  <si>
    <t>ebből: központi kezelésű előirányzatok        (B14)</t>
  </si>
  <si>
    <t>ebből: fejezeti kezelésű előirányzatok EU-s programokra és azok hazai társfinanszírozása        (B14)</t>
  </si>
  <si>
    <t>ebből: egyéb fejezeti kezelésű előirányzatok        (B14)</t>
  </si>
  <si>
    <t>ebből: társadalombiztosítás pénzügyi alapjai        (B14)</t>
  </si>
  <si>
    <t>ebből: elkülönített állami pénzalapok        (B14)</t>
  </si>
  <si>
    <t>ebből: helyi önkormányzatok és költségvetési szerveik        (B14)</t>
  </si>
  <si>
    <t>ebből: társulások és költségvetési szerveik        (B14)</t>
  </si>
  <si>
    <t>ebből: nemzetiségi önkormányzatok és költségvetési szerveik        (B14)</t>
  </si>
  <si>
    <t>ebből: térségi fejlesztési tanácsok és költségvetési szerveik        (B14)</t>
  </si>
  <si>
    <t>Működési célú visszatérítendő támogatások, kölcsönök igénybevétele államháztartáson belülről (=22+…+31)        (B15)</t>
  </si>
  <si>
    <t>ebből: központi költségvetési szervek        (B15)</t>
  </si>
  <si>
    <t>ebből: központi kezelésű előirányzatok        (B15)</t>
  </si>
  <si>
    <t>ebből: fejezeti kezelésű előirányzatok EU-s programokra és azok hazai társfinanszírozása        (B15)</t>
  </si>
  <si>
    <t>ebből: egyéb fejezeti kezelésű előirányzatok        (B15)</t>
  </si>
  <si>
    <t>ebből: társadalombiztosítás pénzügyi alapjai        (B15)</t>
  </si>
  <si>
    <t>ebből: elkülönített állami pénzalapok        (B15)</t>
  </si>
  <si>
    <t>ebből: helyi önkormányzatok és költségvetési szerveik        (B15)</t>
  </si>
  <si>
    <t>ebből: társulások és költségvetési szerveik        (B15)</t>
  </si>
  <si>
    <t>ebből: nemzetiségi önkormányzatok és költségvetési szerveik        (B15)</t>
  </si>
  <si>
    <t>ebből: térségi fejlesztési tanácsok és költségvetési szerveik        (B15)</t>
  </si>
  <si>
    <t>Egyéb működési célú támogatások bevételei államháztartáson belülről (=33+…+42)        (B16)</t>
  </si>
  <si>
    <t>ebből: központi költségvetési szervek        (B16)</t>
  </si>
  <si>
    <t>ebből: központi kezelésű előirányzatok        (B16)</t>
  </si>
  <si>
    <t>ebből: fejezeti kezelésű előirányzatok EU-s programokra és azok hazai társfinanszírozása        (B16)</t>
  </si>
  <si>
    <t>ebből: egyéb fejezeti kezelésű előirányzatok        (B16)</t>
  </si>
  <si>
    <t>ebből: társadalombiztosítás pénzügyi alapjai        (B16)</t>
  </si>
  <si>
    <t>ebből: elkülönített állami pénzalapok        (B16)</t>
  </si>
  <si>
    <t>ebből: helyi önkormányzatok és költségvetési szerveik        (B16)</t>
  </si>
  <si>
    <t>ebből: társulások és költségvetési szerveik        (B16)</t>
  </si>
  <si>
    <t>ebből: nemzetiségi önkormányzatok és költségvetési szerveik        (B16)</t>
  </si>
  <si>
    <t>ebből: térségi fejlesztési tanácsok és költségvetési szerveik        (B16)</t>
  </si>
  <si>
    <t>Működési célú támogatások államháztartáson belülről (=07+...+10+21+32)        (B1)</t>
  </si>
  <si>
    <t>Felhalmozási célú önkormányzati támogatások        (B21)</t>
  </si>
  <si>
    <t>Felhalmozási célú garancia- és kezességvállalásból származó megtérülések államháztartáson belülről        (B22)</t>
  </si>
  <si>
    <t>Felhalmozási célú visszatérítendő támogatások, kölcsönök visszatérülése államháztartáson belülről (=47+…+56)        (B23)</t>
  </si>
  <si>
    <t>ebből: központi költségvetési szervek        (B23)</t>
  </si>
  <si>
    <t>ebből: központi kezelésű előirányzatok        (B23)</t>
  </si>
  <si>
    <t>ebből: fejezeti kezelésű előirányzatok EU-s programokra és azok hazai társfinanszírozása        (B23)</t>
  </si>
  <si>
    <t>ebből: egyéb fejezeti kezelésű előirányzatok        (B23)</t>
  </si>
  <si>
    <t>ebből: társadalombiztosítás pénzügyi alapjai        (B23)</t>
  </si>
  <si>
    <t>ebből: elkülönített állami pénzalapok        (B23)</t>
  </si>
  <si>
    <t>ebből: helyi önkormányzatok és költségvetési szerveik        (B23)</t>
  </si>
  <si>
    <t>ebből: társulások és költségvetési szerveik        (B23)</t>
  </si>
  <si>
    <t>ebből: nemzetiségi önkormányzatok és költségvetési szerveik        (B23)</t>
  </si>
  <si>
    <t>ebből: térségi fejlesztési tanácsok és költségvetési szerveik        (B23)</t>
  </si>
  <si>
    <t>Felhalmozási célú visszatérítendő támogatások, kölcsönök igénybevétele államháztartáson belülről (=58+…+67)        (B24)</t>
  </si>
  <si>
    <t>ebből: központi költségvetési szervek        (B24)</t>
  </si>
  <si>
    <t>ebből: központi kezelésű előirányzatok        (B24)</t>
  </si>
  <si>
    <t>ebből: fejezeti kezelésű előirányzatok EU-s programokra és azok hazai társfinanszírozása        (B24)</t>
  </si>
  <si>
    <t>ebből: egyéb fejezeti kezelésű előirányzatok        (B24)</t>
  </si>
  <si>
    <t>ebből: társadalombiztosítás pénzügyi alapjai        (B24)</t>
  </si>
  <si>
    <t>ebből: elkülönített állami pénzalapok        (B24)</t>
  </si>
  <si>
    <t>ebből: helyi önkormányzatok és költségvetési szerveik        (B24)</t>
  </si>
  <si>
    <t>ebből: társulások és költségvetési szerveik        (B24)</t>
  </si>
  <si>
    <t>ebből: nemzetiségi önkormányzatok és költségvetési szerveik        (B24)</t>
  </si>
  <si>
    <t>ebből: térségi fejlesztési tanácsok és költségvetési szerveik        (B24)</t>
  </si>
  <si>
    <t>Egyéb felhalmozási célú támogatások bevételei államháztartáson belülről (=69+…+78)        (B25)</t>
  </si>
  <si>
    <t>ebből: központi költségvetési szervek        (B25)</t>
  </si>
  <si>
    <t>ebből: központi kezelésű előirányzatok        (B25)</t>
  </si>
  <si>
    <t>ebből: fejezeti kezelésű előirányzatok EU-s programokra és azok hazai társfinanszírozása        (B25)</t>
  </si>
  <si>
    <t>ebből: egyéb fejezeti kezelésű előirányzatok        (B25)</t>
  </si>
  <si>
    <t>ebből: társadalombiztosítás pénzügyi alapjai        (B25)</t>
  </si>
  <si>
    <t>ebből: elkülönített állami pénzalapok        (B25)</t>
  </si>
  <si>
    <t>ebből: helyi önkormányzatok és költségvetési szerveik        (B25)</t>
  </si>
  <si>
    <t>ebből: társulások és költségvetési szerveik        (B25)</t>
  </si>
  <si>
    <t>ebből: nemzetiségi önkormányzatok és költségvetési szerveik        (B25)</t>
  </si>
  <si>
    <t>ebből: térségi fejlesztési tanácsok és költségvetési szerveik        (B25)</t>
  </si>
  <si>
    <t>Felhalmozási célú támogatások államháztartáson belülről (=44+45+46+57+68)        (B2)</t>
  </si>
  <si>
    <t>Magánszemélyek jövedelemadói (=81+82+83)        (B311)</t>
  </si>
  <si>
    <t>ebből: személyi jövedelemadó        (B311)</t>
  </si>
  <si>
    <t>ebből: magánszemély jogviszonyának megszűnéséhez kapcsolódó egyes jövedelmek különadója        (B311)</t>
  </si>
  <si>
    <t>ebből: termőföld bérbeadásából származó jövedelem utáni személyi jövedelemadó        (B311)</t>
  </si>
  <si>
    <t>Társaságok jövedelemadói (=85+…+92)        (B312)</t>
  </si>
  <si>
    <t>ebből: társasági adó        (B312)</t>
  </si>
  <si>
    <t>ebből: társas vállalkozások különadója        (B312)</t>
  </si>
  <si>
    <t>ebből: hitelintézetek és pénzügyi vállalkozások különadója        (B312)</t>
  </si>
  <si>
    <t>ebből: hiteintézeti járadék        (B312)</t>
  </si>
  <si>
    <t>ebből: pénzügyi szervezetek különadója        (B312)</t>
  </si>
  <si>
    <t>ebből: energiaellátók jövedelemadója        (B312)</t>
  </si>
  <si>
    <t>ebből: kisvállalati adó        (B312)</t>
  </si>
  <si>
    <t>ebből: kisadózó vállalkozások tételes adója        (B312)</t>
  </si>
  <si>
    <t>Jövedelemadók (=80+84)        (B31)</t>
  </si>
  <si>
    <t>Szociális hozzájárulási adó és járulékok (=95+…+103)        (B32)</t>
  </si>
  <si>
    <t>ebből: szociális hozzájárulási adó        (B32)</t>
  </si>
  <si>
    <t>ebből: nyugdíjjárulék, egészségbiztosítási járulék, ide értve a megállapodás alapján fizetők járulékait is        (B32)</t>
  </si>
  <si>
    <t>ebből: korkedvezmény-biztosítási járulék        (B32)</t>
  </si>
  <si>
    <t>ebből: egészségbiztosítási és munkaerőpiaci járulék        (B32)</t>
  </si>
  <si>
    <t>ebből: egészségügyi szolgáltatási járulék        (B32)</t>
  </si>
  <si>
    <t>ebből: egyszerűsített közteherviselési hozzájárulás        (B32)</t>
  </si>
  <si>
    <t>ebből: biztosítotti nyugdíjjárulék, egészségbiztosítási járulék        (B32)</t>
  </si>
  <si>
    <t>ebből: megállapodás alapján fizetők járulékai        (B32)</t>
  </si>
  <si>
    <t>ebből: munkáltatói táppénz hozzájárulás        (B32)</t>
  </si>
  <si>
    <t>Bérhez és foglalkoztatáshoz kapcsolódó adók (=105+…+108)        (B33)</t>
  </si>
  <si>
    <t>ebből: szakképzési hozzájárulás        (B33)</t>
  </si>
  <si>
    <t>ebből: rehabilitációs hozzájárulás        (B33)</t>
  </si>
  <si>
    <t>ebből: egészségügyi hozzájárulás        (B33)</t>
  </si>
  <si>
    <t>ebből: egyszerűsített foglalkoztatás utáni közterhek        (B33)</t>
  </si>
  <si>
    <t>Vagyoni tipusú adók (=110+…+116)        (B34)</t>
  </si>
  <si>
    <t>ebből: építményadó        (B34)</t>
  </si>
  <si>
    <t>ebből: épület után fizetett idegenforgalmi adó        (B34)</t>
  </si>
  <si>
    <t>ebből: magánszemélyek kommunális adója        (B34)</t>
  </si>
  <si>
    <t>ebből: telekadó        (B34)</t>
  </si>
  <si>
    <t>ebből: cégautóadó        (B34)</t>
  </si>
  <si>
    <t>ebből: közművezetékek adója        (B34)</t>
  </si>
  <si>
    <t>ebből: öröklési és ajándékozási illeték        (B34)</t>
  </si>
  <si>
    <t>Értékesítési és forgalmi adók (=118+…+139) (B351)</t>
  </si>
  <si>
    <t>ebből: általános forgalmi adó        (B351)</t>
  </si>
  <si>
    <t>ebből: távközlési ágazatot terhelő különadó        (B351)</t>
  </si>
  <si>
    <t>ebből: kiskereskedői ágazatot terhelő különadó        (B351)</t>
  </si>
  <si>
    <t>ebből: energia ágazatot terhelő különadó        (B351)</t>
  </si>
  <si>
    <t>ebből: bank- és biztosítási ágazatot terhelő különadó        (B351)</t>
  </si>
  <si>
    <t>ebből: visszterhes vagyonátruházási illeték        (B351)</t>
  </si>
  <si>
    <t>ebből: állandó jeleggel végzett iparűzési tevékenység után fizetett helyi iparűzési adó        (B351)</t>
  </si>
  <si>
    <t>ebből: ideiglenes jeleggel végzett tevékenység után fizetett helyi iparűzési adó        (B351)</t>
  </si>
  <si>
    <t>ebből: innovációs járulék        (B351)</t>
  </si>
  <si>
    <t>ebből: egyszerűsített vállalkozási adó        (B351)</t>
  </si>
  <si>
    <t>ebből: gyógyszer forgalmazási jogosultak befizetései [2006. évi XCVIII. tv. 36. § (1) bek.]        (B351)</t>
  </si>
  <si>
    <t>ebből: gyógyszer nagykereskedést végzők befizetései [2006. évi XCVIII. tv. 36. § (2) bek.]        (B351)</t>
  </si>
  <si>
    <t>ebből: gyógyszergyártók 10 %-os befizetési kötelezettsége (2006.évi XCVIII. tv. 40/A. §. (1) bekezdése) (B351)</t>
  </si>
  <si>
    <t>ebből: gyógyszer és gyógyászati segédeszköz ismertetés utáni befizetések [2006. évi XCVIII. tv. 36. § (4) bek.]        (B351)</t>
  </si>
  <si>
    <t>ebből: gyógyszertámogatás többletének sávos kockázatviseléséből származó bevételek [2006. évi XCVIII. tv. 42. § ]        (B351)</t>
  </si>
  <si>
    <t>ebből: népegészségügyi termékadó        (B351)</t>
  </si>
  <si>
    <t>ebből: dohányipari vállalkozások egészségügyi hozzájárulása (B351)</t>
  </si>
  <si>
    <t>ebből: távközlési adó        (B351)</t>
  </si>
  <si>
    <t>ebből: pénzügyi tranzakciós illeték        (B351)</t>
  </si>
  <si>
    <t>ebből: biztosítási adó        (B351)</t>
  </si>
  <si>
    <t>ebből: reklámadó (B351)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</si>
  <si>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</si>
  <si>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Fogyasztási adók  (=141+142+143) (B352)</t>
  </si>
  <si>
    <t>ebből: jövedéki adó        (B352)</t>
  </si>
  <si>
    <t>ebből: regisztrációs adó        (B352)</t>
  </si>
  <si>
    <t>ebből: energiaadó        (B352)</t>
  </si>
  <si>
    <t>Pénzügyi monopóliumok nyereségét terhelő adók        (B353)</t>
  </si>
  <si>
    <t>Gépjárműadók (=146+…+149) (B354)</t>
  </si>
  <si>
    <t>ebből: belföldi gépjárművek adójának a központi költségvetést megillető része        (B354)</t>
  </si>
  <si>
    <t>ebből: belföldi gépjárművek adójának a helyi önkormányzatot megillető része        (B354)</t>
  </si>
  <si>
    <t>ebből: külföldi gépjárművek adója        (B354)</t>
  </si>
  <si>
    <t>ebből: gépjármű túlsúlydíj        (B354)</t>
  </si>
  <si>
    <t>Egyéb áruhasználati és szolgáltatási adók  (=151+…+167) (B355)</t>
  </si>
  <si>
    <t>Összesen</t>
  </si>
  <si>
    <t>ebből: kulturális adó        (B355)</t>
  </si>
  <si>
    <t>ebből: baleseti adó        (B355)</t>
  </si>
  <si>
    <t>ebből: nukleáris létesítmények Központi Nukleáris Pénzügyi Alapba történő kötelező befizetései        (B355)</t>
  </si>
  <si>
    <t>ebből: környezetterhelési díj        (B355)</t>
  </si>
  <si>
    <t>ebből: környezetvédelmi termékdíj        (B355)</t>
  </si>
  <si>
    <t>ebből: bérfőzési szeszadó        (B355)</t>
  </si>
  <si>
    <t>ebből: szerencsejáték szervezési díj        (B355)</t>
  </si>
  <si>
    <t>ebből: tartózkodás után fizetett idegenforgalmi adó        (B355)</t>
  </si>
  <si>
    <t>ebből: talajterhelési díj        (B355)</t>
  </si>
  <si>
    <t>ebből: vizkészletjárulék        (B355)</t>
  </si>
  <si>
    <t>ebből: állami vadászjegyek díjai        (B355)</t>
  </si>
  <si>
    <t>ebből: erdővédelmi járulék        (B355)</t>
  </si>
  <si>
    <t>ebből: földvédelmi járulék        (B355)</t>
  </si>
  <si>
    <t>ebből: halászati haszonbérleti díj        (B355)</t>
  </si>
  <si>
    <t>ebből: hulladéklerakási járulék        (B355)</t>
  </si>
  <si>
    <t>ebből: a távhőszolgáltatásról más hőellátásra áttérő által felhasznált hőmennyiség és annak előállítása során a pozitív előjelű széndioxid kibocsátási különbözet után fizetendő díj (B355)</t>
  </si>
  <si>
    <t>ebből: korábbi évek megszünt adónemei áthúzódó fizetéseiből befolyt bevételek        (B355)</t>
  </si>
  <si>
    <t>Termékek és szolgáltatások adói (=117+140+144+145+150) (B35)</t>
  </si>
  <si>
    <t>Egyéb közhatalmi bevételek (&gt;=170+…+184) (B36)</t>
  </si>
  <si>
    <t>ebből: cégnyílvántartás bevételei        (B36)</t>
  </si>
  <si>
    <t>ebből: eljárási illetékek        (B36)</t>
  </si>
  <si>
    <t>ebből: igazgatási szolgáltatási díjak        (B36)</t>
  </si>
  <si>
    <t>ebből: felügyeleti díjak        (B36)</t>
  </si>
  <si>
    <t>ebből:ebrendészeti hozzájárulás        (B36)</t>
  </si>
  <si>
    <t>045160 Közutak, hídak fennt.</t>
  </si>
  <si>
    <t>013350 Lakóingatlan bérbeadása</t>
  </si>
  <si>
    <t>013350 Nem lakóingatlan bérbeadása</t>
  </si>
  <si>
    <t>064010 Közvilágítás</t>
  </si>
  <si>
    <t>082044 Könyvtári szolgáltatás</t>
  </si>
  <si>
    <t>011130 Önkorm. jogalk. ált. ig. tevékenysége</t>
  </si>
  <si>
    <t>066020 Város- és községgazdálkodás</t>
  </si>
  <si>
    <t>041233 Közfoglalkoztatás</t>
  </si>
  <si>
    <t>013320 Köztemető fenntart. és működt.</t>
  </si>
  <si>
    <t>072420 Egészségügyi laboratóriumi szolg.</t>
  </si>
  <si>
    <t>084031 Civil szervezetéek működési támogatása</t>
  </si>
  <si>
    <t>066010 Zöldter.-kezelés</t>
  </si>
  <si>
    <t>Hajtó- és kenőanyagok beszerzése</t>
  </si>
  <si>
    <t>045160
Közutak,hidak, alagutak üzemeltetése, fenntartása</t>
  </si>
  <si>
    <t>091140 Óvodai nevelés, ellátás szakmai feladatai</t>
  </si>
  <si>
    <t>Céltartalék</t>
  </si>
  <si>
    <t>104037
Intézményen kívüli gyermek-étkezetetés</t>
  </si>
  <si>
    <t>Tartalék</t>
  </si>
  <si>
    <t>074031 Család és nővéd. eü-i gond.</t>
  </si>
  <si>
    <t>082092 Közművelődés - hagyományos közösségi kulturális értékek gondozása</t>
  </si>
  <si>
    <t>KIADÁSOK ÖSSZESEN</t>
  </si>
  <si>
    <t>K1-K9. Költségvetési kiadások</t>
  </si>
  <si>
    <t>047410   Ár- és belvízvédelemmel összefüggő tevékenységek</t>
  </si>
  <si>
    <t>018030   Támogatási célú finanszírozási műveletek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</si>
</sst>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###"/>
    <numFmt numFmtId="173" formatCode="#,##0\ _F_t"/>
    <numFmt numFmtId="174" formatCode="[$-40E]yyyy\.\ mmmm\ d\."/>
    <numFmt numFmtId="175" formatCode="0.0"/>
    <numFmt numFmtId="176" formatCode="_-* #,##0.0_-;\-* #,##0.0_-;_-* &quot;-&quot;??_-;_-@_-"/>
    <numFmt numFmtId="177" formatCode="_-* #,##0_-;\-* #,##0_-;_-* &quot;-&quot;??_-;_-@_-"/>
    <numFmt numFmtId="178" formatCode="_-* #,##0.000_-;\-* #,##0.000_-;_-* &quot;-&quot;??_-;_-@_-"/>
    <numFmt numFmtId="179" formatCode="_-* #,##0.0000_-;\-* #,##0.0000_-;_-* &quot;-&quot;??_-;_-@_-"/>
    <numFmt numFmtId="180" formatCode="[$-40E]yyyy\.\ mmmm\ d\.\,\ dddd"/>
  </numFmts>
  <fonts count="52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u val="single"/>
      <sz val="10"/>
      <color indexed="20"/>
      <name val="Arial CE"/>
      <family val="0"/>
    </font>
    <font>
      <u val="single"/>
      <sz val="10"/>
      <color indexed="12"/>
      <name val="Arial CE"/>
      <family val="0"/>
    </font>
    <font>
      <b/>
      <sz val="18"/>
      <color indexed="56"/>
      <name val="Cambria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color indexed="56"/>
      <name val="Calibri"/>
      <family val="2"/>
    </font>
    <font>
      <b/>
      <sz val="10"/>
      <name val="Arial CE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9"/>
      <name val="Arial CE"/>
      <family val="0"/>
    </font>
    <font>
      <i/>
      <sz val="10"/>
      <name val="Arial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i/>
      <sz val="10"/>
      <name val="Arial"/>
      <family val="2"/>
    </font>
    <font>
      <b/>
      <u val="single"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</fonts>
  <fills count="3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7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4" borderId="0" applyNumberFormat="0" applyBorder="0" applyAlignment="0" applyProtection="0"/>
    <xf numFmtId="0" fontId="36" fillId="11" borderId="0" applyNumberFormat="0" applyBorder="0" applyAlignment="0" applyProtection="0"/>
    <xf numFmtId="0" fontId="36" fillId="17" borderId="0" applyNumberFormat="0" applyBorder="0" applyAlignment="0" applyProtection="0"/>
    <xf numFmtId="0" fontId="36" fillId="21" borderId="0" applyNumberFormat="0" applyBorder="0" applyAlignment="0" applyProtection="0"/>
    <xf numFmtId="0" fontId="38" fillId="22" borderId="1" applyNumberFormat="0" applyAlignment="0" applyProtection="0"/>
    <xf numFmtId="0" fontId="5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39" fillId="23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4" borderId="7" applyNumberFormat="0" applyFont="0" applyAlignment="0" applyProtection="0"/>
    <xf numFmtId="0" fontId="42" fillId="25" borderId="0" applyNumberFormat="0" applyBorder="0" applyAlignment="0" applyProtection="0"/>
    <xf numFmtId="0" fontId="43" fillId="26" borderId="8" applyNumberFormat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>
      <alignment/>
      <protection/>
    </xf>
    <xf numFmtId="0" fontId="45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6" borderId="1" applyNumberFormat="0" applyAlignment="0" applyProtection="0"/>
    <xf numFmtId="9" fontId="1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7" fillId="17" borderId="0" xfId="0" applyFont="1" applyFill="1" applyAlignment="1">
      <alignment horizontal="center" vertical="top" wrapText="1"/>
    </xf>
    <xf numFmtId="3" fontId="6" fillId="0" borderId="0" xfId="0" applyNumberFormat="1" applyFont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3" fontId="8" fillId="0" borderId="0" xfId="0" applyNumberFormat="1" applyFont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3" fontId="8" fillId="0" borderId="0" xfId="0" applyNumberFormat="1" applyFont="1" applyAlignment="1">
      <alignment horizontal="right" vertical="top" wrapText="1"/>
    </xf>
    <xf numFmtId="0" fontId="10" fillId="0" borderId="0" xfId="0" applyFont="1" applyAlignment="1">
      <alignment/>
    </xf>
    <xf numFmtId="0" fontId="0" fillId="0" borderId="0" xfId="0" applyAlignment="1">
      <alignment wrapText="1"/>
    </xf>
    <xf numFmtId="0" fontId="7" fillId="17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right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3" fontId="8" fillId="0" borderId="10" xfId="0" applyNumberFormat="1" applyFont="1" applyBorder="1" applyAlignment="1">
      <alignment horizontal="right" vertical="top" wrapText="1"/>
    </xf>
    <xf numFmtId="0" fontId="6" fillId="29" borderId="10" xfId="0" applyFont="1" applyFill="1" applyBorder="1" applyAlignment="1">
      <alignment horizontal="center" vertical="top" wrapText="1"/>
    </xf>
    <xf numFmtId="3" fontId="6" fillId="29" borderId="10" xfId="0" applyNumberFormat="1" applyFont="1" applyFill="1" applyBorder="1" applyAlignment="1">
      <alignment horizontal="right" vertical="top" wrapText="1"/>
    </xf>
    <xf numFmtId="0" fontId="0" fillId="29" borderId="10" xfId="0" applyFill="1" applyBorder="1" applyAlignment="1">
      <alignment/>
    </xf>
    <xf numFmtId="0" fontId="11" fillId="17" borderId="10" xfId="0" applyFont="1" applyFill="1" applyBorder="1" applyAlignment="1">
      <alignment horizontal="center" vertical="top" wrapText="1"/>
    </xf>
    <xf numFmtId="0" fontId="12" fillId="17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3" fontId="6" fillId="0" borderId="11" xfId="0" applyNumberFormat="1" applyFont="1" applyBorder="1" applyAlignment="1">
      <alignment horizontal="right" vertical="top" wrapText="1"/>
    </xf>
    <xf numFmtId="0" fontId="0" fillId="0" borderId="11" xfId="0" applyBorder="1" applyAlignment="1">
      <alignment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3" fontId="6" fillId="0" borderId="12" xfId="0" applyNumberFormat="1" applyFont="1" applyBorder="1" applyAlignment="1">
      <alignment horizontal="right" vertical="top" wrapText="1"/>
    </xf>
    <xf numFmtId="0" fontId="0" fillId="0" borderId="12" xfId="0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7" fillId="0" borderId="10" xfId="0" applyFont="1" applyBorder="1" applyAlignment="1">
      <alignment horizontal="left" vertical="top" wrapText="1"/>
    </xf>
    <xf numFmtId="3" fontId="17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>
      <alignment/>
    </xf>
    <xf numFmtId="0" fontId="0" fillId="0" borderId="14" xfId="0" applyBorder="1" applyAlignment="1">
      <alignment/>
    </xf>
    <xf numFmtId="0" fontId="10" fillId="0" borderId="14" xfId="0" applyFont="1" applyBorder="1" applyAlignment="1">
      <alignment/>
    </xf>
    <xf numFmtId="0" fontId="16" fillId="0" borderId="14" xfId="0" applyFont="1" applyBorder="1" applyAlignment="1">
      <alignment/>
    </xf>
    <xf numFmtId="0" fontId="0" fillId="0" borderId="16" xfId="0" applyBorder="1" applyAlignment="1">
      <alignment/>
    </xf>
    <xf numFmtId="0" fontId="17" fillId="0" borderId="15" xfId="0" applyFont="1" applyBorder="1" applyAlignment="1">
      <alignment horizontal="left" vertical="top" wrapText="1"/>
    </xf>
    <xf numFmtId="3" fontId="14" fillId="0" borderId="10" xfId="0" applyNumberFormat="1" applyFont="1" applyBorder="1" applyAlignment="1">
      <alignment horizontal="right" vertical="top" wrapText="1"/>
    </xf>
    <xf numFmtId="3" fontId="15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3" fontId="8" fillId="0" borderId="10" xfId="0" applyNumberFormat="1" applyFont="1" applyBorder="1" applyAlignment="1">
      <alignment horizontal="right" vertical="top" wrapText="1"/>
    </xf>
    <xf numFmtId="0" fontId="10" fillId="0" borderId="10" xfId="0" applyFont="1" applyBorder="1" applyAlignment="1">
      <alignment horizontal="right"/>
    </xf>
    <xf numFmtId="0" fontId="18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0" fontId="13" fillId="0" borderId="0" xfId="0" applyFont="1" applyAlignment="1">
      <alignment shrinkToFit="1"/>
    </xf>
    <xf numFmtId="3" fontId="10" fillId="0" borderId="0" xfId="0" applyNumberFormat="1" applyFont="1" applyAlignment="1">
      <alignment horizontal="right"/>
    </xf>
    <xf numFmtId="3" fontId="0" fillId="0" borderId="10" xfId="0" applyNumberFormat="1" applyBorder="1" applyAlignment="1">
      <alignment horizontal="right"/>
    </xf>
    <xf numFmtId="0" fontId="7" fillId="0" borderId="10" xfId="0" applyNumberFormat="1" applyFont="1" applyFill="1" applyBorder="1" applyAlignment="1">
      <alignment horizontal="center" vertical="top"/>
    </xf>
    <xf numFmtId="3" fontId="7" fillId="0" borderId="10" xfId="0" applyNumberFormat="1" applyFont="1" applyFill="1" applyBorder="1" applyAlignment="1">
      <alignment horizontal="right" vertical="top"/>
    </xf>
    <xf numFmtId="0" fontId="8" fillId="0" borderId="10" xfId="0" applyNumberFormat="1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right" vertical="top" wrapText="1"/>
    </xf>
    <xf numFmtId="3" fontId="10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12" fillId="0" borderId="10" xfId="0" applyNumberFormat="1" applyFont="1" applyFill="1" applyBorder="1" applyAlignment="1">
      <alignment vertical="top" shrinkToFit="1"/>
    </xf>
    <xf numFmtId="3" fontId="12" fillId="0" borderId="10" xfId="0" applyNumberFormat="1" applyFont="1" applyFill="1" applyBorder="1" applyAlignment="1">
      <alignment vertical="top" shrinkToFit="1"/>
    </xf>
    <xf numFmtId="3" fontId="13" fillId="0" borderId="10" xfId="0" applyNumberFormat="1" applyFont="1" applyBorder="1" applyAlignment="1">
      <alignment shrinkToFit="1"/>
    </xf>
    <xf numFmtId="3" fontId="13" fillId="0" borderId="0" xfId="0" applyNumberFormat="1" applyFont="1" applyAlignment="1">
      <alignment shrinkToFit="1"/>
    </xf>
    <xf numFmtId="0" fontId="0" fillId="0" borderId="0" xfId="0" applyFill="1" applyBorder="1" applyAlignment="1">
      <alignment/>
    </xf>
    <xf numFmtId="3" fontId="11" fillId="0" borderId="10" xfId="0" applyNumberFormat="1" applyFont="1" applyFill="1" applyBorder="1" applyAlignment="1">
      <alignment horizontal="right" vertical="top"/>
    </xf>
    <xf numFmtId="3" fontId="8" fillId="0" borderId="10" xfId="0" applyNumberFormat="1" applyFont="1" applyBorder="1" applyAlignment="1">
      <alignment horizontal="right" vertical="top" wrapText="1"/>
    </xf>
    <xf numFmtId="3" fontId="10" fillId="0" borderId="0" xfId="0" applyNumberFormat="1" applyFont="1" applyFill="1" applyAlignment="1">
      <alignment horizontal="right"/>
    </xf>
    <xf numFmtId="0" fontId="0" fillId="0" borderId="13" xfId="0" applyFill="1" applyBorder="1" applyAlignment="1">
      <alignment/>
    </xf>
    <xf numFmtId="14" fontId="16" fillId="0" borderId="0" xfId="0" applyNumberFormat="1" applyFont="1" applyAlignment="1">
      <alignment horizontal="center"/>
    </xf>
    <xf numFmtId="3" fontId="12" fillId="0" borderId="10" xfId="0" applyNumberFormat="1" applyFont="1" applyFill="1" applyBorder="1" applyAlignment="1">
      <alignment horizontal="center" vertical="top" wrapText="1"/>
    </xf>
    <xf numFmtId="3" fontId="0" fillId="0" borderId="10" xfId="0" applyNumberFormat="1" applyBorder="1" applyAlignment="1">
      <alignment/>
    </xf>
    <xf numFmtId="0" fontId="12" fillId="17" borderId="10" xfId="0" applyFont="1" applyFill="1" applyBorder="1" applyAlignment="1">
      <alignment horizontal="center" vertical="top" wrapText="1"/>
    </xf>
    <xf numFmtId="173" fontId="0" fillId="0" borderId="10" xfId="0" applyNumberFormat="1" applyBorder="1" applyAlignment="1">
      <alignment/>
    </xf>
    <xf numFmtId="173" fontId="10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left" vertical="top" wrapText="1"/>
    </xf>
    <xf numFmtId="3" fontId="49" fillId="0" borderId="10" xfId="0" applyNumberFormat="1" applyFont="1" applyBorder="1" applyAlignment="1">
      <alignment horizontal="right" vertical="top" wrapText="1"/>
    </xf>
    <xf numFmtId="0" fontId="50" fillId="0" borderId="10" xfId="0" applyFont="1" applyBorder="1" applyAlignment="1">
      <alignment/>
    </xf>
    <xf numFmtId="173" fontId="50" fillId="0" borderId="10" xfId="0" applyNumberFormat="1" applyFont="1" applyBorder="1" applyAlignment="1">
      <alignment/>
    </xf>
    <xf numFmtId="0" fontId="50" fillId="0" borderId="0" xfId="0" applyFont="1" applyAlignment="1">
      <alignment/>
    </xf>
    <xf numFmtId="3" fontId="51" fillId="0" borderId="10" xfId="0" applyNumberFormat="1" applyFont="1" applyBorder="1" applyAlignment="1">
      <alignment/>
    </xf>
    <xf numFmtId="3" fontId="50" fillId="0" borderId="10" xfId="0" applyNumberFormat="1" applyFont="1" applyBorder="1" applyAlignment="1">
      <alignment/>
    </xf>
    <xf numFmtId="177" fontId="0" fillId="0" borderId="10" xfId="46" applyNumberFormat="1" applyFont="1" applyBorder="1" applyAlignment="1">
      <alignment/>
    </xf>
    <xf numFmtId="177" fontId="0" fillId="0" borderId="10" xfId="46" applyNumberFormat="1" applyFont="1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173" fontId="0" fillId="0" borderId="10" xfId="0" applyNumberFormat="1" applyBorder="1" applyAlignment="1">
      <alignment horizontal="right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3" fontId="6" fillId="0" borderId="10" xfId="0" applyNumberFormat="1" applyFont="1" applyFill="1" applyBorder="1" applyAlignment="1">
      <alignment horizontal="right" vertical="top" wrapText="1"/>
    </xf>
    <xf numFmtId="173" fontId="0" fillId="0" borderId="10" xfId="0" applyNumberFormat="1" applyFill="1" applyBorder="1" applyAlignment="1">
      <alignment/>
    </xf>
    <xf numFmtId="173" fontId="0" fillId="0" borderId="10" xfId="0" applyNumberFormat="1" applyBorder="1" applyAlignment="1">
      <alignment vertical="top"/>
    </xf>
    <xf numFmtId="0" fontId="0" fillId="0" borderId="10" xfId="0" applyBorder="1" applyAlignment="1">
      <alignment vertical="top"/>
    </xf>
    <xf numFmtId="173" fontId="50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2" fontId="6" fillId="0" borderId="10" xfId="0" applyNumberFormat="1" applyFont="1" applyBorder="1" applyAlignment="1">
      <alignment wrapText="1"/>
    </xf>
    <xf numFmtId="3" fontId="10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177" fontId="6" fillId="0" borderId="10" xfId="46" applyNumberFormat="1" applyFont="1" applyBorder="1" applyAlignment="1">
      <alignment horizontal="right" vertical="top"/>
    </xf>
    <xf numFmtId="0" fontId="6" fillId="0" borderId="0" xfId="0" applyFont="1" applyAlignment="1">
      <alignment/>
    </xf>
    <xf numFmtId="177" fontId="8" fillId="0" borderId="10" xfId="46" applyNumberFormat="1" applyFont="1" applyBorder="1" applyAlignment="1">
      <alignment/>
    </xf>
    <xf numFmtId="177" fontId="6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177" fontId="8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11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177" fontId="8" fillId="0" borderId="10" xfId="46" applyNumberFormat="1" applyFont="1" applyBorder="1" applyAlignment="1">
      <alignment horizontal="right" vertical="top"/>
    </xf>
    <xf numFmtId="0" fontId="7" fillId="17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7" fillId="17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7" fillId="0" borderId="0" xfId="0" applyFont="1" applyFill="1" applyBorder="1" applyAlignment="1">
      <alignment horizontal="center" vertical="top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07"/>
  <sheetViews>
    <sheetView tabSelected="1" zoomScalePageLayoutView="0" workbookViewId="0" topLeftCell="A1">
      <pane xSplit="2" ySplit="3" topLeftCell="H25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O64" sqref="O64"/>
    </sheetView>
  </sheetViews>
  <sheetFormatPr defaultColWidth="8.875" defaultRowHeight="12.75"/>
  <cols>
    <col min="1" max="1" width="8.25390625" style="14" customWidth="1"/>
    <col min="2" max="2" width="38.00390625" style="14" customWidth="1"/>
    <col min="3" max="3" width="0.2421875" style="14" hidden="1" customWidth="1"/>
    <col min="4" max="7" width="9.25390625" style="14" hidden="1" customWidth="1"/>
    <col min="8" max="8" width="9.125" style="14" bestFit="1" customWidth="1"/>
    <col min="9" max="10" width="11.125" style="14" customWidth="1"/>
    <col min="11" max="12" width="11.375" style="14" bestFit="1" customWidth="1"/>
    <col min="13" max="13" width="10.25390625" style="14" bestFit="1" customWidth="1"/>
    <col min="14" max="14" width="10.75390625" style="14" customWidth="1"/>
    <col min="15" max="16" width="9.25390625" style="14" customWidth="1"/>
    <col min="17" max="17" width="9.875" style="14" bestFit="1" customWidth="1"/>
    <col min="18" max="18" width="12.375" style="14" bestFit="1" customWidth="1"/>
    <col min="19" max="19" width="12.875" style="14" customWidth="1"/>
    <col min="20" max="20" width="9.00390625" style="14" customWidth="1"/>
    <col min="21" max="21" width="10.25390625" style="14" customWidth="1"/>
    <col min="22" max="22" width="0.12890625" style="14" customWidth="1"/>
    <col min="23" max="23" width="9.25390625" style="0" hidden="1" customWidth="1"/>
    <col min="24" max="24" width="10.125" style="14" customWidth="1"/>
    <col min="25" max="25" width="11.00390625" style="14" customWidth="1"/>
    <col min="26" max="26" width="11.75390625" style="14" bestFit="1" customWidth="1"/>
    <col min="27" max="27" width="9.25390625" style="14" customWidth="1"/>
    <col min="28" max="28" width="12.875" style="27" bestFit="1" customWidth="1"/>
    <col min="29" max="32" width="9.25390625" style="14" customWidth="1"/>
    <col min="33" max="16384" width="8.875" style="14" customWidth="1"/>
  </cols>
  <sheetData>
    <row r="1" spans="1:9" ht="12.75">
      <c r="A1" s="128" t="s">
        <v>1025</v>
      </c>
      <c r="B1" s="129"/>
      <c r="C1" s="129"/>
      <c r="D1" s="129"/>
      <c r="E1" s="129"/>
      <c r="F1" s="129"/>
      <c r="G1" s="129"/>
      <c r="H1" s="129"/>
      <c r="I1" s="129"/>
    </row>
    <row r="2" spans="1:32" s="27" customFormat="1" ht="95.25" customHeight="1">
      <c r="A2" s="24" t="s">
        <v>237</v>
      </c>
      <c r="B2" s="24" t="s">
        <v>238</v>
      </c>
      <c r="C2" s="25" t="s">
        <v>979</v>
      </c>
      <c r="D2" s="25"/>
      <c r="E2" s="25" t="s">
        <v>1004</v>
      </c>
      <c r="F2" s="25" t="s">
        <v>1005</v>
      </c>
      <c r="G2" s="25" t="s">
        <v>1006</v>
      </c>
      <c r="H2" s="25" t="s">
        <v>1027</v>
      </c>
      <c r="I2" s="25" t="s">
        <v>1015</v>
      </c>
      <c r="J2" s="25" t="s">
        <v>1009</v>
      </c>
      <c r="K2" s="25" t="s">
        <v>1010</v>
      </c>
      <c r="L2" s="25" t="s">
        <v>1007</v>
      </c>
      <c r="M2" s="88" t="s">
        <v>1022</v>
      </c>
      <c r="N2" s="25" t="s">
        <v>1011</v>
      </c>
      <c r="O2" s="25" t="s">
        <v>1008</v>
      </c>
      <c r="P2" s="88" t="s">
        <v>1023</v>
      </c>
      <c r="Q2" s="25" t="s">
        <v>1012</v>
      </c>
      <c r="R2" s="25" t="s">
        <v>1018</v>
      </c>
      <c r="S2" s="88" t="s">
        <v>1017</v>
      </c>
      <c r="T2" s="25" t="s">
        <v>1013</v>
      </c>
      <c r="U2" s="25" t="s">
        <v>1026</v>
      </c>
      <c r="V2" s="25"/>
      <c r="W2"/>
      <c r="X2" s="25" t="s">
        <v>781</v>
      </c>
      <c r="Y2" s="25" t="s">
        <v>1020</v>
      </c>
      <c r="Z2" s="25" t="s">
        <v>786</v>
      </c>
      <c r="AA2" s="25" t="s">
        <v>1014</v>
      </c>
      <c r="AB2" s="88" t="s">
        <v>979</v>
      </c>
      <c r="AC2" s="25"/>
      <c r="AD2" s="25"/>
      <c r="AE2" s="25"/>
      <c r="AF2" s="26"/>
    </row>
    <row r="3" spans="1:9" ht="1.5" customHeight="1">
      <c r="A3" s="13">
        <v>2</v>
      </c>
      <c r="B3" s="13">
        <v>3</v>
      </c>
      <c r="C3" s="13">
        <v>5</v>
      </c>
      <c r="D3" s="13"/>
      <c r="E3" s="13">
        <v>7</v>
      </c>
      <c r="F3" s="13">
        <v>8</v>
      </c>
      <c r="G3" s="13">
        <v>9</v>
      </c>
      <c r="H3" s="13"/>
      <c r="I3" s="13">
        <v>10</v>
      </c>
    </row>
    <row r="4" spans="1:28" ht="25.5">
      <c r="A4" s="15" t="s">
        <v>242</v>
      </c>
      <c r="B4" s="16" t="s">
        <v>243</v>
      </c>
      <c r="C4" s="17"/>
      <c r="D4" s="17"/>
      <c r="E4" s="17"/>
      <c r="F4" s="17"/>
      <c r="G4" s="17"/>
      <c r="H4" s="17"/>
      <c r="I4" s="17"/>
      <c r="J4" s="14">
        <v>930000</v>
      </c>
      <c r="M4" s="87">
        <v>3962348</v>
      </c>
      <c r="N4" s="87">
        <v>9507908</v>
      </c>
      <c r="P4" s="87">
        <v>1950000</v>
      </c>
      <c r="AB4" s="91">
        <f>SUM(H4:AA4)</f>
        <v>16350256</v>
      </c>
    </row>
    <row r="5" spans="1:28" ht="12.75" hidden="1">
      <c r="A5" s="15"/>
      <c r="B5" s="38" t="s">
        <v>51</v>
      </c>
      <c r="C5" s="17"/>
      <c r="D5" s="17"/>
      <c r="E5" s="17"/>
      <c r="F5" s="17"/>
      <c r="G5" s="17"/>
      <c r="H5" s="17"/>
      <c r="I5" s="17"/>
      <c r="M5" s="87"/>
      <c r="N5" s="87"/>
      <c r="AB5" s="91">
        <f aca="true" t="shared" si="0" ref="AB5:AB66">SUM(H5:AA5)</f>
        <v>0</v>
      </c>
    </row>
    <row r="6" spans="1:28" ht="12.75" hidden="1">
      <c r="A6" s="15"/>
      <c r="B6" s="38" t="s">
        <v>52</v>
      </c>
      <c r="C6" s="17"/>
      <c r="D6" s="17"/>
      <c r="E6" s="17"/>
      <c r="F6" s="17"/>
      <c r="G6" s="17"/>
      <c r="H6" s="17"/>
      <c r="I6" s="17"/>
      <c r="M6" s="87"/>
      <c r="N6" s="87"/>
      <c r="AB6" s="91">
        <f t="shared" si="0"/>
        <v>0</v>
      </c>
    </row>
    <row r="7" spans="1:28" ht="12.75" hidden="1">
      <c r="A7" s="15"/>
      <c r="B7" s="38" t="s">
        <v>53</v>
      </c>
      <c r="C7" s="17"/>
      <c r="D7" s="17"/>
      <c r="E7" s="17"/>
      <c r="F7" s="17"/>
      <c r="G7" s="17"/>
      <c r="H7" s="17"/>
      <c r="I7" s="17"/>
      <c r="M7" s="87"/>
      <c r="N7" s="87"/>
      <c r="AB7" s="91">
        <f t="shared" si="0"/>
        <v>0</v>
      </c>
    </row>
    <row r="8" spans="1:28" ht="12.75" hidden="1">
      <c r="A8" s="15"/>
      <c r="B8" s="38" t="s">
        <v>54</v>
      </c>
      <c r="C8" s="17"/>
      <c r="D8" s="17"/>
      <c r="E8" s="17"/>
      <c r="F8" s="17"/>
      <c r="G8" s="17"/>
      <c r="H8" s="17"/>
      <c r="I8" s="17"/>
      <c r="M8" s="87"/>
      <c r="N8" s="87"/>
      <c r="AB8" s="91">
        <f t="shared" si="0"/>
        <v>0</v>
      </c>
    </row>
    <row r="9" spans="1:28" ht="12.75">
      <c r="A9" s="15" t="s">
        <v>236</v>
      </c>
      <c r="B9" s="16" t="s">
        <v>244</v>
      </c>
      <c r="C9" s="17"/>
      <c r="D9" s="17"/>
      <c r="E9" s="17"/>
      <c r="F9" s="17"/>
      <c r="G9" s="17"/>
      <c r="H9" s="17"/>
      <c r="I9" s="17"/>
      <c r="M9" s="87"/>
      <c r="N9" s="87"/>
      <c r="AB9" s="91">
        <f t="shared" si="0"/>
        <v>0</v>
      </c>
    </row>
    <row r="10" spans="1:28" ht="12.75">
      <c r="A10" s="15" t="s">
        <v>245</v>
      </c>
      <c r="B10" s="16" t="s">
        <v>246</v>
      </c>
      <c r="C10" s="17"/>
      <c r="D10" s="17"/>
      <c r="E10" s="17"/>
      <c r="F10" s="17"/>
      <c r="G10" s="17"/>
      <c r="H10" s="17"/>
      <c r="I10" s="17"/>
      <c r="M10" s="87"/>
      <c r="N10" s="87"/>
      <c r="AB10" s="91">
        <f t="shared" si="0"/>
        <v>0</v>
      </c>
    </row>
    <row r="11" spans="1:28" ht="25.5">
      <c r="A11" s="15" t="s">
        <v>247</v>
      </c>
      <c r="B11" s="16" t="s">
        <v>248</v>
      </c>
      <c r="C11" s="17"/>
      <c r="D11" s="17"/>
      <c r="E11" s="17"/>
      <c r="F11" s="17"/>
      <c r="G11" s="17"/>
      <c r="H11" s="17"/>
      <c r="I11" s="17"/>
      <c r="M11" s="87"/>
      <c r="N11" s="87"/>
      <c r="AB11" s="91">
        <f t="shared" si="0"/>
        <v>0</v>
      </c>
    </row>
    <row r="12" spans="1:28" ht="12.75">
      <c r="A12" s="15">
        <f>+A13+A14+A19+A20+A21+A22+A23+A24</f>
        <v>76</v>
      </c>
      <c r="B12" s="16" t="s">
        <v>250</v>
      </c>
      <c r="C12" s="17"/>
      <c r="D12" s="17"/>
      <c r="E12" s="17"/>
      <c r="F12" s="17"/>
      <c r="G12" s="17"/>
      <c r="H12" s="17"/>
      <c r="I12" s="17"/>
      <c r="M12" s="87"/>
      <c r="N12" s="87"/>
      <c r="AB12" s="91">
        <f t="shared" si="0"/>
        <v>0</v>
      </c>
    </row>
    <row r="13" spans="1:28" ht="12.75">
      <c r="A13" s="15" t="s">
        <v>251</v>
      </c>
      <c r="B13" s="16" t="s">
        <v>252</v>
      </c>
      <c r="C13" s="17"/>
      <c r="D13" s="17"/>
      <c r="E13" s="17"/>
      <c r="F13" s="17"/>
      <c r="G13" s="17"/>
      <c r="H13" s="17"/>
      <c r="I13" s="17"/>
      <c r="M13" s="87"/>
      <c r="N13" s="87"/>
      <c r="AB13" s="91">
        <f t="shared" si="0"/>
        <v>0</v>
      </c>
    </row>
    <row r="14" spans="1:28" ht="12.75">
      <c r="A14" s="21" t="s">
        <v>253</v>
      </c>
      <c r="B14" s="16" t="s">
        <v>254</v>
      </c>
      <c r="C14" s="17"/>
      <c r="D14" s="17"/>
      <c r="E14" s="17"/>
      <c r="F14" s="17"/>
      <c r="G14" s="17"/>
      <c r="H14" s="14">
        <f>SUM(H15:H18)</f>
        <v>0</v>
      </c>
      <c r="I14" s="14">
        <f>SUM(I15:I18)</f>
        <v>0</v>
      </c>
      <c r="J14" s="14">
        <v>200000</v>
      </c>
      <c r="K14" s="14">
        <f>SUM(K15:K18)</f>
        <v>0</v>
      </c>
      <c r="L14" s="14">
        <f aca="true" t="shared" si="1" ref="L14:AA14">SUM(L15:L18)</f>
        <v>0</v>
      </c>
      <c r="M14" s="87">
        <v>130425</v>
      </c>
      <c r="N14" s="14">
        <f t="shared" si="1"/>
        <v>0</v>
      </c>
      <c r="O14" s="14">
        <f t="shared" si="1"/>
        <v>0</v>
      </c>
      <c r="P14" s="14">
        <f t="shared" si="1"/>
        <v>97820</v>
      </c>
      <c r="Q14" s="14">
        <f t="shared" si="1"/>
        <v>0</v>
      </c>
      <c r="R14" s="14">
        <f t="shared" si="1"/>
        <v>0</v>
      </c>
      <c r="S14" s="14">
        <f t="shared" si="1"/>
        <v>0</v>
      </c>
      <c r="T14" s="14">
        <f t="shared" si="1"/>
        <v>0</v>
      </c>
      <c r="U14" s="14">
        <f t="shared" si="1"/>
        <v>0</v>
      </c>
      <c r="V14" s="14">
        <f t="shared" si="1"/>
        <v>0</v>
      </c>
      <c r="W14" s="14">
        <f t="shared" si="1"/>
        <v>0</v>
      </c>
      <c r="X14" s="14">
        <f t="shared" si="1"/>
        <v>0</v>
      </c>
      <c r="Y14" s="14">
        <f t="shared" si="1"/>
        <v>0</v>
      </c>
      <c r="Z14" s="14">
        <f t="shared" si="1"/>
        <v>0</v>
      </c>
      <c r="AA14" s="14">
        <f t="shared" si="1"/>
        <v>0</v>
      </c>
      <c r="AB14" s="91">
        <f t="shared" si="0"/>
        <v>428245</v>
      </c>
    </row>
    <row r="15" spans="1:28" ht="12.75">
      <c r="A15" s="21"/>
      <c r="B15" s="38" t="s">
        <v>56</v>
      </c>
      <c r="C15" s="17"/>
      <c r="D15" s="17"/>
      <c r="E15" s="17"/>
      <c r="F15" s="17"/>
      <c r="G15" s="17"/>
      <c r="H15" s="17"/>
      <c r="I15" s="17"/>
      <c r="M15" s="87"/>
      <c r="N15" s="87"/>
      <c r="AB15" s="91">
        <f t="shared" si="0"/>
        <v>0</v>
      </c>
    </row>
    <row r="16" spans="1:28" ht="12.75">
      <c r="A16" s="21"/>
      <c r="B16" s="38" t="s">
        <v>57</v>
      </c>
      <c r="C16" s="17"/>
      <c r="D16" s="17"/>
      <c r="E16" s="17"/>
      <c r="F16" s="17"/>
      <c r="G16" s="17"/>
      <c r="H16" s="17"/>
      <c r="I16" s="17"/>
      <c r="J16" s="14">
        <v>200000</v>
      </c>
      <c r="M16" s="87">
        <v>130425</v>
      </c>
      <c r="N16" s="87"/>
      <c r="P16" s="14">
        <v>97820</v>
      </c>
      <c r="AB16" s="91">
        <f>SUM(H16:AA16)</f>
        <v>428245</v>
      </c>
    </row>
    <row r="17" spans="1:28" ht="12.75">
      <c r="A17" s="21"/>
      <c r="B17" s="38" t="s">
        <v>58</v>
      </c>
      <c r="C17" s="17"/>
      <c r="D17" s="17"/>
      <c r="E17" s="17"/>
      <c r="F17" s="17"/>
      <c r="G17" s="17"/>
      <c r="H17" s="17"/>
      <c r="I17" s="17"/>
      <c r="M17" s="87"/>
      <c r="N17" s="87"/>
      <c r="P17" s="87"/>
      <c r="AB17" s="91">
        <f t="shared" si="0"/>
        <v>0</v>
      </c>
    </row>
    <row r="18" spans="1:28" ht="12.75">
      <c r="A18" s="21"/>
      <c r="B18" s="38" t="s">
        <v>59</v>
      </c>
      <c r="C18" s="17"/>
      <c r="D18" s="17"/>
      <c r="E18" s="17"/>
      <c r="F18" s="17"/>
      <c r="G18" s="17"/>
      <c r="H18" s="17"/>
      <c r="I18" s="17"/>
      <c r="M18" s="87"/>
      <c r="N18" s="87"/>
      <c r="P18" s="87"/>
      <c r="AB18" s="91">
        <f t="shared" si="0"/>
        <v>0</v>
      </c>
    </row>
    <row r="19" spans="1:28" ht="12.75">
      <c r="A19" s="15" t="s">
        <v>255</v>
      </c>
      <c r="B19" s="16" t="s">
        <v>256</v>
      </c>
      <c r="C19" s="17"/>
      <c r="D19" s="17"/>
      <c r="E19" s="17"/>
      <c r="F19" s="17"/>
      <c r="G19" s="17"/>
      <c r="H19" s="17"/>
      <c r="I19" s="17"/>
      <c r="M19" s="87"/>
      <c r="N19" s="87"/>
      <c r="P19" s="87"/>
      <c r="AB19" s="91">
        <f t="shared" si="0"/>
        <v>0</v>
      </c>
    </row>
    <row r="20" spans="1:28" ht="12.75">
      <c r="A20" s="15" t="s">
        <v>257</v>
      </c>
      <c r="B20" s="16" t="s">
        <v>258</v>
      </c>
      <c r="C20" s="17"/>
      <c r="D20" s="17"/>
      <c r="E20" s="17"/>
      <c r="F20" s="17"/>
      <c r="G20" s="17"/>
      <c r="H20" s="17"/>
      <c r="I20" s="17"/>
      <c r="M20" s="87"/>
      <c r="N20" s="87"/>
      <c r="P20" s="87"/>
      <c r="AB20" s="91">
        <f t="shared" si="0"/>
        <v>0</v>
      </c>
    </row>
    <row r="21" spans="1:28" ht="12.75">
      <c r="A21" s="15" t="s">
        <v>259</v>
      </c>
      <c r="B21" s="16" t="s">
        <v>260</v>
      </c>
      <c r="C21" s="17"/>
      <c r="D21" s="17"/>
      <c r="E21" s="17"/>
      <c r="F21" s="17"/>
      <c r="G21" s="17"/>
      <c r="H21" s="17"/>
      <c r="I21" s="17"/>
      <c r="M21" s="87"/>
      <c r="N21" s="87"/>
      <c r="P21" s="87"/>
      <c r="AB21" s="91">
        <f t="shared" si="0"/>
        <v>0</v>
      </c>
    </row>
    <row r="22" spans="1:28" ht="12.75">
      <c r="A22" s="15" t="s">
        <v>261</v>
      </c>
      <c r="B22" s="16" t="s">
        <v>262</v>
      </c>
      <c r="C22" s="17"/>
      <c r="D22" s="17"/>
      <c r="E22" s="17"/>
      <c r="F22" s="17"/>
      <c r="G22" s="17"/>
      <c r="H22" s="17"/>
      <c r="I22" s="17"/>
      <c r="M22" s="87"/>
      <c r="N22" s="87"/>
      <c r="P22" s="87"/>
      <c r="AB22" s="91">
        <f t="shared" si="0"/>
        <v>0</v>
      </c>
    </row>
    <row r="23" spans="1:28" ht="12.75">
      <c r="A23" s="15" t="s">
        <v>263</v>
      </c>
      <c r="B23" s="16" t="s">
        <v>264</v>
      </c>
      <c r="C23" s="17"/>
      <c r="D23" s="17"/>
      <c r="E23" s="17"/>
      <c r="F23" s="17"/>
      <c r="G23" s="17"/>
      <c r="H23" s="17"/>
      <c r="I23" s="17"/>
      <c r="N23" s="87"/>
      <c r="P23" s="87"/>
      <c r="AB23" s="91">
        <f t="shared" si="0"/>
        <v>0</v>
      </c>
    </row>
    <row r="24" spans="1:28" ht="25.5">
      <c r="A24" s="15" t="s">
        <v>265</v>
      </c>
      <c r="B24" s="16" t="s">
        <v>266</v>
      </c>
      <c r="C24" s="17"/>
      <c r="D24" s="17"/>
      <c r="E24" s="17"/>
      <c r="F24" s="17"/>
      <c r="G24" s="17"/>
      <c r="H24" s="17"/>
      <c r="I24" s="17"/>
      <c r="M24" s="87">
        <v>1000000</v>
      </c>
      <c r="N24" s="87"/>
      <c r="P24" s="87"/>
      <c r="AB24" s="91">
        <f t="shared" si="0"/>
        <v>1000000</v>
      </c>
    </row>
    <row r="25" spans="1:28" ht="12.75">
      <c r="A25" s="15" t="s">
        <v>267</v>
      </c>
      <c r="B25" s="16" t="s">
        <v>268</v>
      </c>
      <c r="C25" s="17"/>
      <c r="D25" s="17"/>
      <c r="E25" s="17"/>
      <c r="F25" s="17"/>
      <c r="G25" s="17"/>
      <c r="H25" s="17"/>
      <c r="I25" s="17"/>
      <c r="N25" s="87"/>
      <c r="P25" s="87"/>
      <c r="AB25" s="91">
        <f t="shared" si="0"/>
        <v>0</v>
      </c>
    </row>
    <row r="26" spans="1:32" ht="25.5">
      <c r="A26" s="18" t="s">
        <v>269</v>
      </c>
      <c r="B26" s="19" t="s">
        <v>55</v>
      </c>
      <c r="C26" s="20"/>
      <c r="D26" s="20"/>
      <c r="E26" s="20"/>
      <c r="F26" s="20"/>
      <c r="G26" s="20"/>
      <c r="H26" s="20"/>
      <c r="I26" s="20"/>
      <c r="J26" s="20">
        <f>SUM(J4:J14,J19:J25)</f>
        <v>1130000</v>
      </c>
      <c r="K26" s="20"/>
      <c r="L26" s="20"/>
      <c r="M26" s="20">
        <f>M4+M9+M10+M11+M12+M13+M14+M19+M20+M21+M22+M23+M24</f>
        <v>5092773</v>
      </c>
      <c r="N26" s="20">
        <f>N4+N9+N10+N11+N12+N13+N14+N19+N20+N21+N22+N23+N24</f>
        <v>9507908</v>
      </c>
      <c r="O26" s="20"/>
      <c r="P26" s="20">
        <f>P4+P9+P10+P11+P12+P13+P14+P19+P20+P21+P22+P23+P24</f>
        <v>2047820</v>
      </c>
      <c r="Q26" s="20"/>
      <c r="R26" s="20"/>
      <c r="S26" s="20"/>
      <c r="T26" s="20"/>
      <c r="U26" s="20"/>
      <c r="V26" s="20"/>
      <c r="X26" s="20"/>
      <c r="Y26" s="20"/>
      <c r="Z26" s="20"/>
      <c r="AA26" s="20"/>
      <c r="AB26" s="91">
        <f>SUM(H26:AA26)</f>
        <v>17778501</v>
      </c>
      <c r="AC26" s="20"/>
      <c r="AD26" s="20"/>
      <c r="AE26" s="20"/>
      <c r="AF26" s="20"/>
    </row>
    <row r="27" spans="1:28" ht="25.5">
      <c r="A27" s="15" t="s">
        <v>270</v>
      </c>
      <c r="B27" s="16" t="s">
        <v>271</v>
      </c>
      <c r="C27" s="17"/>
      <c r="D27" s="17"/>
      <c r="E27" s="17"/>
      <c r="F27" s="17"/>
      <c r="G27" s="17"/>
      <c r="H27" s="17"/>
      <c r="I27" s="17"/>
      <c r="J27" s="87">
        <v>6701818</v>
      </c>
      <c r="O27" s="87"/>
      <c r="P27" s="87"/>
      <c r="AB27" s="91">
        <f t="shared" si="0"/>
        <v>6701818</v>
      </c>
    </row>
    <row r="28" spans="1:28" ht="38.25">
      <c r="A28" s="15" t="s">
        <v>272</v>
      </c>
      <c r="B28" s="16" t="s">
        <v>273</v>
      </c>
      <c r="C28" s="17"/>
      <c r="D28" s="17"/>
      <c r="E28" s="17"/>
      <c r="F28" s="17"/>
      <c r="G28" s="17"/>
      <c r="H28" s="17"/>
      <c r="I28" s="17"/>
      <c r="J28" s="87">
        <v>123000</v>
      </c>
      <c r="M28" s="87"/>
      <c r="O28" s="87">
        <f>240000+37560</f>
        <v>277560</v>
      </c>
      <c r="P28" s="87"/>
      <c r="Q28" s="87">
        <v>408000</v>
      </c>
      <c r="AB28" s="91">
        <f t="shared" si="0"/>
        <v>808560</v>
      </c>
    </row>
    <row r="29" spans="1:28" ht="25.5">
      <c r="A29" s="15" t="s">
        <v>274</v>
      </c>
      <c r="B29" s="16" t="s">
        <v>275</v>
      </c>
      <c r="C29" s="17"/>
      <c r="D29" s="17"/>
      <c r="E29" s="17"/>
      <c r="F29" s="17"/>
      <c r="G29" s="17"/>
      <c r="H29" s="17"/>
      <c r="I29" s="17"/>
      <c r="J29" s="87">
        <v>814000</v>
      </c>
      <c r="O29" s="87"/>
      <c r="P29" s="87"/>
      <c r="AB29" s="91">
        <f t="shared" si="0"/>
        <v>814000</v>
      </c>
    </row>
    <row r="30" spans="1:32" ht="25.5">
      <c r="A30" s="18" t="s">
        <v>276</v>
      </c>
      <c r="B30" s="19" t="s">
        <v>277</v>
      </c>
      <c r="C30" s="20"/>
      <c r="D30" s="20"/>
      <c r="E30" s="20"/>
      <c r="F30" s="20"/>
      <c r="G30" s="20"/>
      <c r="H30" s="20">
        <f aca="true" t="shared" si="2" ref="H30:AA30">SUM(H27:H29)</f>
        <v>0</v>
      </c>
      <c r="I30" s="20">
        <f t="shared" si="2"/>
        <v>0</v>
      </c>
      <c r="J30" s="20">
        <f t="shared" si="2"/>
        <v>7638818</v>
      </c>
      <c r="K30" s="20">
        <f t="shared" si="2"/>
        <v>0</v>
      </c>
      <c r="L30" s="20">
        <f t="shared" si="2"/>
        <v>0</v>
      </c>
      <c r="M30" s="20">
        <f t="shared" si="2"/>
        <v>0</v>
      </c>
      <c r="N30" s="20">
        <f t="shared" si="2"/>
        <v>0</v>
      </c>
      <c r="O30" s="20">
        <f t="shared" si="2"/>
        <v>277560</v>
      </c>
      <c r="P30" s="20">
        <f t="shared" si="2"/>
        <v>0</v>
      </c>
      <c r="Q30" s="20">
        <f t="shared" si="2"/>
        <v>408000</v>
      </c>
      <c r="R30" s="20">
        <f t="shared" si="2"/>
        <v>0</v>
      </c>
      <c r="S30" s="20">
        <f t="shared" si="2"/>
        <v>0</v>
      </c>
      <c r="T30" s="20">
        <f t="shared" si="2"/>
        <v>0</v>
      </c>
      <c r="U30" s="20">
        <f t="shared" si="2"/>
        <v>0</v>
      </c>
      <c r="V30" s="20">
        <f t="shared" si="2"/>
        <v>0</v>
      </c>
      <c r="W30" s="20">
        <f t="shared" si="2"/>
        <v>0</v>
      </c>
      <c r="X30" s="20">
        <f t="shared" si="2"/>
        <v>0</v>
      </c>
      <c r="Y30" s="20">
        <f t="shared" si="2"/>
        <v>0</v>
      </c>
      <c r="Z30" s="20">
        <f t="shared" si="2"/>
        <v>0</v>
      </c>
      <c r="AA30" s="20">
        <f t="shared" si="2"/>
        <v>0</v>
      </c>
      <c r="AB30" s="91">
        <f t="shared" si="0"/>
        <v>8324378</v>
      </c>
      <c r="AC30" s="20"/>
      <c r="AD30" s="20"/>
      <c r="AE30" s="20"/>
      <c r="AF30" s="20"/>
    </row>
    <row r="31" spans="1:28" ht="12.75">
      <c r="A31" s="18" t="s">
        <v>278</v>
      </c>
      <c r="B31" s="19" t="s">
        <v>279</v>
      </c>
      <c r="C31" s="20"/>
      <c r="D31" s="20"/>
      <c r="E31" s="20"/>
      <c r="F31" s="20"/>
      <c r="G31" s="20"/>
      <c r="H31" s="20"/>
      <c r="I31" s="20"/>
      <c r="J31" s="20">
        <f>J26+J30</f>
        <v>8768818</v>
      </c>
      <c r="K31" s="20"/>
      <c r="L31" s="20"/>
      <c r="M31" s="20">
        <f>M26+M30</f>
        <v>5092773</v>
      </c>
      <c r="N31" s="20">
        <f>N26+N30</f>
        <v>9507908</v>
      </c>
      <c r="O31" s="20">
        <f>O26+O30</f>
        <v>277560</v>
      </c>
      <c r="P31" s="20">
        <f>P26+P30</f>
        <v>2047820</v>
      </c>
      <c r="Q31" s="20">
        <f>Q26+Q30</f>
        <v>408000</v>
      </c>
      <c r="R31" s="20"/>
      <c r="S31" s="20"/>
      <c r="T31" s="20"/>
      <c r="U31" s="20"/>
      <c r="AB31" s="91">
        <f>SUM(H31:AA31)</f>
        <v>26102879</v>
      </c>
    </row>
    <row r="32" spans="1:32" ht="38.25">
      <c r="A32" s="18" t="s">
        <v>280</v>
      </c>
      <c r="B32" s="19" t="s">
        <v>281</v>
      </c>
      <c r="C32" s="20"/>
      <c r="D32" s="20"/>
      <c r="E32" s="20"/>
      <c r="F32" s="20"/>
      <c r="G32" s="20"/>
      <c r="H32" s="20"/>
      <c r="I32" s="20"/>
      <c r="J32" s="20">
        <v>1200300</v>
      </c>
      <c r="K32" s="20"/>
      <c r="L32" s="20"/>
      <c r="M32" s="82">
        <v>740000</v>
      </c>
      <c r="N32" s="20">
        <v>715455</v>
      </c>
      <c r="O32" s="20">
        <v>30060</v>
      </c>
      <c r="P32" s="20">
        <v>280000</v>
      </c>
      <c r="Q32" s="20">
        <v>37485</v>
      </c>
      <c r="R32" s="20"/>
      <c r="S32" s="20"/>
      <c r="T32" s="20"/>
      <c r="U32" s="20"/>
      <c r="V32" s="20"/>
      <c r="X32" s="20"/>
      <c r="Y32" s="20"/>
      <c r="Z32" s="20"/>
      <c r="AA32" s="20"/>
      <c r="AB32" s="91">
        <f t="shared" si="0"/>
        <v>3003300</v>
      </c>
      <c r="AC32" s="20"/>
      <c r="AD32" s="20"/>
      <c r="AE32" s="20"/>
      <c r="AF32" s="20"/>
    </row>
    <row r="33" spans="1:28" ht="12.75">
      <c r="A33" s="15" t="s">
        <v>282</v>
      </c>
      <c r="B33" s="16" t="s">
        <v>283</v>
      </c>
      <c r="C33" s="17"/>
      <c r="D33" s="17"/>
      <c r="E33" s="17"/>
      <c r="F33" s="17"/>
      <c r="G33" s="17"/>
      <c r="H33" s="17"/>
      <c r="I33" s="1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AB33" s="91">
        <f t="shared" si="0"/>
        <v>0</v>
      </c>
    </row>
    <row r="34" spans="1:28" ht="12.75" hidden="1">
      <c r="A34" s="15" t="s">
        <v>284</v>
      </c>
      <c r="B34" s="16" t="s">
        <v>285</v>
      </c>
      <c r="C34" s="17"/>
      <c r="D34" s="17"/>
      <c r="E34" s="17"/>
      <c r="F34" s="17"/>
      <c r="G34" s="17"/>
      <c r="H34" s="17"/>
      <c r="I34" s="1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AB34" s="91">
        <f t="shared" si="0"/>
        <v>0</v>
      </c>
    </row>
    <row r="35" spans="1:28" ht="25.5" hidden="1">
      <c r="A35" s="15" t="s">
        <v>286</v>
      </c>
      <c r="B35" s="16" t="s">
        <v>287</v>
      </c>
      <c r="C35" s="17"/>
      <c r="D35" s="17"/>
      <c r="E35" s="17"/>
      <c r="F35" s="17"/>
      <c r="G35" s="17"/>
      <c r="H35" s="17"/>
      <c r="I35" s="17"/>
      <c r="O35" s="87"/>
      <c r="P35" s="87"/>
      <c r="AB35" s="91">
        <f t="shared" si="0"/>
        <v>0</v>
      </c>
    </row>
    <row r="36" spans="1:28" ht="12.75" hidden="1">
      <c r="A36" s="15" t="s">
        <v>288</v>
      </c>
      <c r="B36" s="16" t="s">
        <v>289</v>
      </c>
      <c r="C36" s="17"/>
      <c r="D36" s="17"/>
      <c r="E36" s="17"/>
      <c r="F36" s="17"/>
      <c r="G36" s="17"/>
      <c r="H36" s="17"/>
      <c r="I36" s="17"/>
      <c r="O36" s="87"/>
      <c r="P36" s="87"/>
      <c r="AB36" s="91">
        <f t="shared" si="0"/>
        <v>0</v>
      </c>
    </row>
    <row r="37" spans="1:28" ht="12.75" hidden="1">
      <c r="A37" s="15" t="s">
        <v>290</v>
      </c>
      <c r="B37" s="16" t="s">
        <v>291</v>
      </c>
      <c r="C37" s="17"/>
      <c r="D37" s="17"/>
      <c r="E37" s="17"/>
      <c r="F37" s="17"/>
      <c r="G37" s="17"/>
      <c r="H37" s="17"/>
      <c r="I37" s="17"/>
      <c r="AB37" s="91">
        <f t="shared" si="0"/>
        <v>0</v>
      </c>
    </row>
    <row r="38" spans="1:28" ht="51" hidden="1">
      <c r="A38" s="15" t="s">
        <v>292</v>
      </c>
      <c r="B38" s="16" t="s">
        <v>293</v>
      </c>
      <c r="C38" s="17"/>
      <c r="D38" s="17"/>
      <c r="E38" s="17"/>
      <c r="F38" s="17"/>
      <c r="G38" s="17"/>
      <c r="H38" s="17"/>
      <c r="I38" s="17"/>
      <c r="AB38" s="91">
        <f t="shared" si="0"/>
        <v>0</v>
      </c>
    </row>
    <row r="39" spans="1:28" s="35" customFormat="1" ht="26.25" thickBot="1">
      <c r="A39" s="32" t="s">
        <v>294</v>
      </c>
      <c r="B39" s="33" t="s">
        <v>295</v>
      </c>
      <c r="C39" s="34"/>
      <c r="D39" s="34"/>
      <c r="E39" s="34"/>
      <c r="F39" s="34"/>
      <c r="G39" s="34"/>
      <c r="H39" s="34"/>
      <c r="I39" s="34"/>
      <c r="W39"/>
      <c r="AB39" s="91">
        <f t="shared" si="0"/>
        <v>0</v>
      </c>
    </row>
    <row r="40" spans="1:28" s="31" customFormat="1" ht="12.75">
      <c r="A40" s="28" t="s">
        <v>296</v>
      </c>
      <c r="B40" s="29" t="s">
        <v>297</v>
      </c>
      <c r="C40" s="30"/>
      <c r="D40" s="30"/>
      <c r="E40" s="30"/>
      <c r="F40" s="30"/>
      <c r="G40" s="30"/>
      <c r="H40" s="30"/>
      <c r="I40" s="30"/>
      <c r="J40" s="87">
        <v>85000</v>
      </c>
      <c r="W40"/>
      <c r="AB40" s="91">
        <f t="shared" si="0"/>
        <v>85000</v>
      </c>
    </row>
    <row r="41" spans="1:28" s="31" customFormat="1" ht="12.75" hidden="1">
      <c r="A41" s="28"/>
      <c r="B41" s="29" t="s">
        <v>60</v>
      </c>
      <c r="C41" s="30"/>
      <c r="D41" s="30"/>
      <c r="E41" s="30"/>
      <c r="F41" s="30"/>
      <c r="G41" s="30"/>
      <c r="H41" s="30"/>
      <c r="I41" s="30"/>
      <c r="W41"/>
      <c r="AB41" s="91">
        <f t="shared" si="0"/>
        <v>0</v>
      </c>
    </row>
    <row r="42" spans="1:28" s="31" customFormat="1" ht="12.75" hidden="1">
      <c r="A42" s="28"/>
      <c r="B42" s="29" t="s">
        <v>61</v>
      </c>
      <c r="C42" s="30"/>
      <c r="D42" s="30"/>
      <c r="E42" s="30"/>
      <c r="F42" s="30"/>
      <c r="G42" s="30"/>
      <c r="H42" s="30"/>
      <c r="I42" s="30"/>
      <c r="W42"/>
      <c r="AB42" s="91">
        <f t="shared" si="0"/>
        <v>0</v>
      </c>
    </row>
    <row r="43" spans="1:28" s="31" customFormat="1" ht="12.75" hidden="1">
      <c r="A43" s="28"/>
      <c r="B43" s="29" t="s">
        <v>1016</v>
      </c>
      <c r="C43" s="30"/>
      <c r="D43" s="30"/>
      <c r="E43" s="30"/>
      <c r="F43" s="30"/>
      <c r="G43" s="30"/>
      <c r="H43" s="30"/>
      <c r="I43" s="30"/>
      <c r="W43"/>
      <c r="AB43" s="91">
        <f t="shared" si="0"/>
        <v>0</v>
      </c>
    </row>
    <row r="44" spans="1:28" ht="25.5">
      <c r="A44" s="15" t="s">
        <v>298</v>
      </c>
      <c r="B44" s="16" t="s">
        <v>299</v>
      </c>
      <c r="C44" s="17"/>
      <c r="D44" s="17"/>
      <c r="E44" s="17"/>
      <c r="F44" s="17"/>
      <c r="G44" s="17"/>
      <c r="H44" s="17"/>
      <c r="I44" s="17">
        <v>315000</v>
      </c>
      <c r="J44" s="17">
        <v>2100000</v>
      </c>
      <c r="K44" s="17">
        <v>450000</v>
      </c>
      <c r="L44" s="101">
        <v>20000</v>
      </c>
      <c r="M44" s="17">
        <v>100000</v>
      </c>
      <c r="N44" s="14">
        <v>677000</v>
      </c>
      <c r="O44" s="17"/>
      <c r="P44" s="17">
        <v>200000</v>
      </c>
      <c r="Q44" s="17">
        <v>100000</v>
      </c>
      <c r="R44" s="17">
        <v>150000</v>
      </c>
      <c r="S44" s="17"/>
      <c r="T44" s="17"/>
      <c r="U44" s="17"/>
      <c r="Z44" s="14">
        <v>4130000</v>
      </c>
      <c r="AB44" s="91">
        <f t="shared" si="0"/>
        <v>8242000</v>
      </c>
    </row>
    <row r="45" spans="1:28" ht="12.75" hidden="1">
      <c r="A45" s="15"/>
      <c r="B45" s="38" t="s">
        <v>62</v>
      </c>
      <c r="C45" s="17"/>
      <c r="D45" s="17"/>
      <c r="E45" s="17"/>
      <c r="F45" s="17"/>
      <c r="G45" s="17"/>
      <c r="H45" s="17"/>
      <c r="I45" s="17"/>
      <c r="Q45" s="89"/>
      <c r="AB45" s="91">
        <f t="shared" si="0"/>
        <v>0</v>
      </c>
    </row>
    <row r="46" spans="1:28" ht="12.75" hidden="1">
      <c r="A46" s="15"/>
      <c r="B46" s="38" t="s">
        <v>63</v>
      </c>
      <c r="C46" s="17"/>
      <c r="D46" s="17"/>
      <c r="E46" s="17"/>
      <c r="F46" s="17"/>
      <c r="G46" s="17"/>
      <c r="H46" s="17"/>
      <c r="I46" s="17"/>
      <c r="Q46" s="89"/>
      <c r="AB46" s="91">
        <f t="shared" si="0"/>
        <v>0</v>
      </c>
    </row>
    <row r="47" spans="1:28" s="95" customFormat="1" ht="12.75">
      <c r="A47" s="92" t="s">
        <v>300</v>
      </c>
      <c r="B47" s="93"/>
      <c r="C47" s="94"/>
      <c r="D47" s="94"/>
      <c r="E47" s="94"/>
      <c r="F47" s="94"/>
      <c r="G47" s="94"/>
      <c r="H47" s="94"/>
      <c r="I47" s="94"/>
      <c r="Q47" s="96"/>
      <c r="W47" s="97"/>
      <c r="AB47" s="98">
        <f t="shared" si="0"/>
        <v>0</v>
      </c>
    </row>
    <row r="48" spans="1:32" ht="12.75">
      <c r="A48" s="18" t="s">
        <v>301</v>
      </c>
      <c r="B48" s="19" t="s">
        <v>302</v>
      </c>
      <c r="C48" s="20"/>
      <c r="D48" s="20"/>
      <c r="E48" s="20"/>
      <c r="F48" s="20"/>
      <c r="G48" s="20"/>
      <c r="H48" s="20">
        <f>SUM(H40:H44)</f>
        <v>0</v>
      </c>
      <c r="I48" s="20">
        <f aca="true" t="shared" si="3" ref="I48:AA48">SUM(I40:I44)</f>
        <v>315000</v>
      </c>
      <c r="J48" s="20">
        <f t="shared" si="3"/>
        <v>2185000</v>
      </c>
      <c r="K48" s="20">
        <f t="shared" si="3"/>
        <v>450000</v>
      </c>
      <c r="L48" s="20">
        <f t="shared" si="3"/>
        <v>20000</v>
      </c>
      <c r="M48" s="20">
        <f t="shared" si="3"/>
        <v>100000</v>
      </c>
      <c r="N48" s="20">
        <f t="shared" si="3"/>
        <v>677000</v>
      </c>
      <c r="O48" s="20">
        <f t="shared" si="3"/>
        <v>0</v>
      </c>
      <c r="P48" s="20">
        <f t="shared" si="3"/>
        <v>200000</v>
      </c>
      <c r="Q48" s="20">
        <f t="shared" si="3"/>
        <v>100000</v>
      </c>
      <c r="R48" s="20">
        <f t="shared" si="3"/>
        <v>150000</v>
      </c>
      <c r="S48" s="20">
        <f t="shared" si="3"/>
        <v>0</v>
      </c>
      <c r="T48" s="20">
        <f t="shared" si="3"/>
        <v>0</v>
      </c>
      <c r="U48" s="20">
        <f t="shared" si="3"/>
        <v>0</v>
      </c>
      <c r="V48" s="20">
        <f t="shared" si="3"/>
        <v>0</v>
      </c>
      <c r="W48" s="20">
        <f t="shared" si="3"/>
        <v>0</v>
      </c>
      <c r="X48" s="20">
        <f t="shared" si="3"/>
        <v>0</v>
      </c>
      <c r="Y48" s="20">
        <f t="shared" si="3"/>
        <v>0</v>
      </c>
      <c r="Z48" s="20">
        <f t="shared" si="3"/>
        <v>4130000</v>
      </c>
      <c r="AA48" s="20">
        <f t="shared" si="3"/>
        <v>0</v>
      </c>
      <c r="AB48" s="91">
        <f t="shared" si="0"/>
        <v>8327000</v>
      </c>
      <c r="AC48" s="20"/>
      <c r="AD48" s="20"/>
      <c r="AE48" s="20"/>
      <c r="AF48" s="20"/>
    </row>
    <row r="49" spans="1:28" ht="25.5">
      <c r="A49" s="15" t="s">
        <v>303</v>
      </c>
      <c r="B49" s="16" t="s">
        <v>304</v>
      </c>
      <c r="C49" s="17"/>
      <c r="D49" s="17"/>
      <c r="E49" s="17"/>
      <c r="F49" s="17"/>
      <c r="G49" s="17"/>
      <c r="H49" s="17"/>
      <c r="I49" s="17"/>
      <c r="J49" s="17">
        <v>80000</v>
      </c>
      <c r="M49" s="17">
        <v>105000</v>
      </c>
      <c r="Q49" s="89"/>
      <c r="AB49" s="91">
        <f t="shared" si="0"/>
        <v>185000</v>
      </c>
    </row>
    <row r="50" spans="1:28" ht="12.75" hidden="1">
      <c r="A50" s="15"/>
      <c r="B50" s="38" t="s">
        <v>64</v>
      </c>
      <c r="C50" s="17"/>
      <c r="D50" s="17"/>
      <c r="E50" s="17"/>
      <c r="F50" s="17"/>
      <c r="G50" s="17"/>
      <c r="H50" s="17"/>
      <c r="I50" s="17"/>
      <c r="Q50" s="89"/>
      <c r="AB50" s="91">
        <f t="shared" si="0"/>
        <v>0</v>
      </c>
    </row>
    <row r="51" spans="1:28" ht="12.75" hidden="1">
      <c r="A51" s="15"/>
      <c r="B51" s="38" t="s">
        <v>65</v>
      </c>
      <c r="C51" s="17"/>
      <c r="D51" s="17"/>
      <c r="E51" s="17"/>
      <c r="F51" s="17"/>
      <c r="G51" s="17"/>
      <c r="H51" s="17"/>
      <c r="I51" s="17"/>
      <c r="Q51" s="89"/>
      <c r="AB51" s="91">
        <f t="shared" si="0"/>
        <v>0</v>
      </c>
    </row>
    <row r="52" spans="1:28" ht="12.75" hidden="1">
      <c r="A52" s="15"/>
      <c r="B52" s="38" t="s">
        <v>66</v>
      </c>
      <c r="C52" s="17"/>
      <c r="D52" s="17"/>
      <c r="E52" s="17"/>
      <c r="F52" s="17"/>
      <c r="G52" s="17"/>
      <c r="H52" s="17"/>
      <c r="I52" s="17"/>
      <c r="Q52" s="89"/>
      <c r="AB52" s="91">
        <f t="shared" si="0"/>
        <v>0</v>
      </c>
    </row>
    <row r="53" spans="1:28" ht="25.5">
      <c r="A53" s="15" t="s">
        <v>305</v>
      </c>
      <c r="B53" s="16" t="s">
        <v>306</v>
      </c>
      <c r="C53" s="17"/>
      <c r="D53" s="17"/>
      <c r="E53" s="17"/>
      <c r="F53" s="17"/>
      <c r="G53" s="17"/>
      <c r="H53" s="17"/>
      <c r="I53" s="17"/>
      <c r="J53" s="17">
        <v>50000</v>
      </c>
      <c r="M53" s="17">
        <v>15000</v>
      </c>
      <c r="O53" s="14">
        <v>3000</v>
      </c>
      <c r="P53" s="17">
        <v>36000</v>
      </c>
      <c r="Q53" s="89"/>
      <c r="R53" s="17"/>
      <c r="AB53" s="91">
        <f t="shared" si="0"/>
        <v>104000</v>
      </c>
    </row>
    <row r="54" spans="1:32" ht="25.5">
      <c r="A54" s="18" t="s">
        <v>307</v>
      </c>
      <c r="B54" s="19" t="s">
        <v>308</v>
      </c>
      <c r="C54" s="20"/>
      <c r="D54" s="20"/>
      <c r="E54" s="20"/>
      <c r="F54" s="20"/>
      <c r="G54" s="20"/>
      <c r="H54" s="20">
        <f>SUM(H49:H53)</f>
        <v>0</v>
      </c>
      <c r="I54" s="20">
        <f aca="true" t="shared" si="4" ref="I54:AA54">SUM(I49:I53)</f>
        <v>0</v>
      </c>
      <c r="J54" s="20">
        <f t="shared" si="4"/>
        <v>130000</v>
      </c>
      <c r="K54" s="20">
        <f t="shared" si="4"/>
        <v>0</v>
      </c>
      <c r="L54" s="20">
        <f t="shared" si="4"/>
        <v>0</v>
      </c>
      <c r="M54" s="20">
        <f t="shared" si="4"/>
        <v>120000</v>
      </c>
      <c r="N54" s="20">
        <f t="shared" si="4"/>
        <v>0</v>
      </c>
      <c r="O54" s="20">
        <f t="shared" si="4"/>
        <v>3000</v>
      </c>
      <c r="P54" s="20">
        <f t="shared" si="4"/>
        <v>36000</v>
      </c>
      <c r="Q54" s="20">
        <f t="shared" si="4"/>
        <v>0</v>
      </c>
      <c r="R54" s="20">
        <f t="shared" si="4"/>
        <v>0</v>
      </c>
      <c r="S54" s="20">
        <f t="shared" si="4"/>
        <v>0</v>
      </c>
      <c r="T54" s="20">
        <f t="shared" si="4"/>
        <v>0</v>
      </c>
      <c r="U54" s="20">
        <f t="shared" si="4"/>
        <v>0</v>
      </c>
      <c r="V54" s="20">
        <f t="shared" si="4"/>
        <v>0</v>
      </c>
      <c r="W54" s="20">
        <f t="shared" si="4"/>
        <v>0</v>
      </c>
      <c r="X54" s="20">
        <f t="shared" si="4"/>
        <v>0</v>
      </c>
      <c r="Y54" s="20">
        <f t="shared" si="4"/>
        <v>0</v>
      </c>
      <c r="Z54" s="20">
        <f t="shared" si="4"/>
        <v>0</v>
      </c>
      <c r="AA54" s="20">
        <f t="shared" si="4"/>
        <v>0</v>
      </c>
      <c r="AB54" s="91">
        <f t="shared" si="0"/>
        <v>289000</v>
      </c>
      <c r="AC54" s="20"/>
      <c r="AD54" s="20"/>
      <c r="AE54" s="20"/>
      <c r="AF54" s="20"/>
    </row>
    <row r="55" spans="1:28" ht="12.75">
      <c r="A55" s="15" t="s">
        <v>309</v>
      </c>
      <c r="B55" s="16" t="s">
        <v>310</v>
      </c>
      <c r="C55" s="17"/>
      <c r="D55" s="17"/>
      <c r="E55" s="17"/>
      <c r="F55" s="17"/>
      <c r="G55" s="17"/>
      <c r="H55" s="17"/>
      <c r="I55" s="17"/>
      <c r="J55" s="17"/>
      <c r="K55" s="103">
        <v>70000</v>
      </c>
      <c r="L55" s="89">
        <v>650000</v>
      </c>
      <c r="M55" s="89">
        <v>150000</v>
      </c>
      <c r="O55" s="14">
        <v>100000</v>
      </c>
      <c r="P55" s="17">
        <v>550000</v>
      </c>
      <c r="Q55" s="17">
        <v>20000</v>
      </c>
      <c r="R55" s="17"/>
      <c r="AB55" s="91">
        <f t="shared" si="0"/>
        <v>1540000</v>
      </c>
    </row>
    <row r="56" spans="1:28" ht="12.75" hidden="1">
      <c r="A56" s="15"/>
      <c r="B56" s="38" t="s">
        <v>67</v>
      </c>
      <c r="C56" s="17"/>
      <c r="D56" s="17"/>
      <c r="E56" s="17"/>
      <c r="F56" s="17"/>
      <c r="G56" s="17"/>
      <c r="H56" s="17"/>
      <c r="I56" s="17"/>
      <c r="M56" s="89"/>
      <c r="R56" s="17"/>
      <c r="AB56" s="91">
        <f t="shared" si="0"/>
        <v>0</v>
      </c>
    </row>
    <row r="57" spans="1:28" ht="12.75" hidden="1">
      <c r="A57" s="15"/>
      <c r="B57" s="38" t="s">
        <v>68</v>
      </c>
      <c r="C57" s="17"/>
      <c r="D57" s="17"/>
      <c r="E57" s="17"/>
      <c r="F57" s="17"/>
      <c r="G57" s="17"/>
      <c r="H57" s="17"/>
      <c r="I57" s="17"/>
      <c r="M57" s="89"/>
      <c r="AB57" s="91">
        <f t="shared" si="0"/>
        <v>0</v>
      </c>
    </row>
    <row r="58" spans="1:28" ht="12.75" hidden="1">
      <c r="A58" s="15"/>
      <c r="B58" s="38" t="s">
        <v>69</v>
      </c>
      <c r="C58" s="17"/>
      <c r="D58" s="17"/>
      <c r="E58" s="17"/>
      <c r="F58" s="17"/>
      <c r="G58" s="17"/>
      <c r="H58" s="17"/>
      <c r="I58" s="17"/>
      <c r="M58" s="89"/>
      <c r="AB58" s="91">
        <f t="shared" si="0"/>
        <v>0</v>
      </c>
    </row>
    <row r="59" spans="1:28" ht="12.75">
      <c r="A59" s="15" t="s">
        <v>311</v>
      </c>
      <c r="B59" s="16" t="s">
        <v>312</v>
      </c>
      <c r="C59" s="17"/>
      <c r="D59" s="17"/>
      <c r="E59" s="17"/>
      <c r="F59" s="17"/>
      <c r="G59" s="17"/>
      <c r="H59" s="17"/>
      <c r="I59" s="17"/>
      <c r="M59" s="89"/>
      <c r="X59" s="100"/>
      <c r="Y59" s="14">
        <v>117141</v>
      </c>
      <c r="AB59" s="91">
        <f t="shared" si="0"/>
        <v>117141</v>
      </c>
    </row>
    <row r="60" spans="1:46" s="23" customFormat="1" ht="12.75">
      <c r="A60" s="104" t="s">
        <v>313</v>
      </c>
      <c r="B60" s="105" t="s">
        <v>314</v>
      </c>
      <c r="C60" s="106"/>
      <c r="D60" s="106"/>
      <c r="E60" s="106"/>
      <c r="F60" s="106"/>
      <c r="G60" s="106"/>
      <c r="H60" s="106"/>
      <c r="I60" s="106"/>
      <c r="J60" s="63"/>
      <c r="K60" s="63"/>
      <c r="L60" s="107"/>
      <c r="M60" s="107"/>
      <c r="N60" s="63"/>
      <c r="O60" s="63"/>
      <c r="P60" s="63"/>
      <c r="Q60" s="63"/>
      <c r="R60" s="63"/>
      <c r="S60" s="63"/>
      <c r="T60" s="63"/>
      <c r="U60" s="63"/>
      <c r="V60" s="63"/>
      <c r="W60" s="64"/>
      <c r="X60" s="63"/>
      <c r="Y60" s="63"/>
      <c r="Z60" s="63"/>
      <c r="AA60" s="63"/>
      <c r="AB60" s="91">
        <f t="shared" si="0"/>
        <v>0</v>
      </c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</row>
    <row r="61" spans="1:28" ht="38.25" hidden="1">
      <c r="A61" s="15" t="s">
        <v>315</v>
      </c>
      <c r="B61" s="16" t="s">
        <v>316</v>
      </c>
      <c r="C61" s="17"/>
      <c r="D61" s="17"/>
      <c r="E61" s="17"/>
      <c r="F61" s="17"/>
      <c r="G61" s="17"/>
      <c r="H61" s="17"/>
      <c r="I61" s="17"/>
      <c r="L61" s="89"/>
      <c r="M61" s="89"/>
      <c r="AB61" s="91">
        <f t="shared" si="0"/>
        <v>0</v>
      </c>
    </row>
    <row r="62" spans="1:28" ht="25.5">
      <c r="A62" s="15" t="s">
        <v>317</v>
      </c>
      <c r="B62" s="16" t="s">
        <v>318</v>
      </c>
      <c r="C62" s="17"/>
      <c r="D62" s="17"/>
      <c r="E62" s="22"/>
      <c r="F62" s="17"/>
      <c r="G62" s="17"/>
      <c r="H62" s="17"/>
      <c r="I62" s="17">
        <v>30000</v>
      </c>
      <c r="J62" s="17">
        <v>450000</v>
      </c>
      <c r="K62" s="17">
        <v>80000</v>
      </c>
      <c r="L62" s="102">
        <v>350000</v>
      </c>
      <c r="M62" s="89"/>
      <c r="P62" s="17">
        <v>100000</v>
      </c>
      <c r="Q62" s="17">
        <v>105000</v>
      </c>
      <c r="R62" s="17">
        <v>100000</v>
      </c>
      <c r="S62" s="108">
        <v>200000</v>
      </c>
      <c r="AB62" s="91">
        <f t="shared" si="0"/>
        <v>1415000</v>
      </c>
    </row>
    <row r="63" spans="1:28" ht="25.5">
      <c r="A63" s="15" t="s">
        <v>319</v>
      </c>
      <c r="B63" s="16" t="s">
        <v>320</v>
      </c>
      <c r="C63" s="17"/>
      <c r="D63" s="17"/>
      <c r="E63" s="17"/>
      <c r="F63" s="17"/>
      <c r="G63" s="17"/>
      <c r="H63" s="17"/>
      <c r="I63" s="17"/>
      <c r="J63" s="17">
        <v>3200000</v>
      </c>
      <c r="M63" s="89"/>
      <c r="R63" s="109">
        <v>885000</v>
      </c>
      <c r="AB63" s="91">
        <f t="shared" si="0"/>
        <v>4085000</v>
      </c>
    </row>
    <row r="64" spans="1:28" ht="25.5">
      <c r="A64" s="15" t="s">
        <v>322</v>
      </c>
      <c r="B64" s="16" t="s">
        <v>323</v>
      </c>
      <c r="C64" s="17"/>
      <c r="D64" s="17"/>
      <c r="E64" s="17"/>
      <c r="F64" s="17"/>
      <c r="G64" s="17"/>
      <c r="H64" s="17"/>
      <c r="I64" s="17"/>
      <c r="J64" s="17">
        <v>180000</v>
      </c>
      <c r="M64" s="89">
        <v>64000</v>
      </c>
      <c r="AB64" s="91">
        <f t="shared" si="0"/>
        <v>244000</v>
      </c>
    </row>
    <row r="65" spans="1:28" ht="12.75">
      <c r="A65" s="15" t="s">
        <v>324</v>
      </c>
      <c r="B65" s="16" t="s">
        <v>325</v>
      </c>
      <c r="C65" s="17"/>
      <c r="D65" s="17"/>
      <c r="E65" s="17"/>
      <c r="F65" s="17"/>
      <c r="G65" s="17"/>
      <c r="H65" s="17"/>
      <c r="I65" s="17">
        <v>60000</v>
      </c>
      <c r="J65" s="17">
        <v>2050000</v>
      </c>
      <c r="K65" s="17">
        <v>781210</v>
      </c>
      <c r="L65" s="17">
        <v>350000</v>
      </c>
      <c r="M65" s="17">
        <v>66000</v>
      </c>
      <c r="N65" s="14">
        <v>52000</v>
      </c>
      <c r="O65" s="14">
        <v>10000</v>
      </c>
      <c r="P65" s="17">
        <v>100000</v>
      </c>
      <c r="Q65" s="17">
        <v>30000</v>
      </c>
      <c r="R65" s="17">
        <v>1000000</v>
      </c>
      <c r="S65" s="89">
        <v>310000</v>
      </c>
      <c r="Z65" s="14">
        <v>500000</v>
      </c>
      <c r="AB65" s="91">
        <f t="shared" si="0"/>
        <v>5309210</v>
      </c>
    </row>
    <row r="66" spans="1:28" ht="12.75" hidden="1">
      <c r="A66" s="15"/>
      <c r="B66" s="38" t="s">
        <v>70</v>
      </c>
      <c r="C66" s="17"/>
      <c r="D66" s="17"/>
      <c r="E66" s="17"/>
      <c r="F66" s="17"/>
      <c r="G66" s="17"/>
      <c r="H66" s="17"/>
      <c r="I66" s="17"/>
      <c r="AB66" s="91">
        <f t="shared" si="0"/>
        <v>0</v>
      </c>
    </row>
    <row r="67" spans="1:28" ht="12.75" hidden="1">
      <c r="A67" s="15"/>
      <c r="B67" s="38" t="s">
        <v>71</v>
      </c>
      <c r="C67" s="17"/>
      <c r="D67" s="17"/>
      <c r="E67" s="17"/>
      <c r="F67" s="17"/>
      <c r="G67" s="17"/>
      <c r="H67" s="17"/>
      <c r="I67" s="17"/>
      <c r="AB67" s="91">
        <f aca="true" t="shared" si="5" ref="AB67:AB130">SUM(H67:AA67)</f>
        <v>0</v>
      </c>
    </row>
    <row r="68" spans="1:28" ht="12.75" hidden="1">
      <c r="A68" s="15"/>
      <c r="B68" s="38" t="s">
        <v>325</v>
      </c>
      <c r="C68" s="17"/>
      <c r="D68" s="17"/>
      <c r="E68" s="17"/>
      <c r="F68" s="17"/>
      <c r="G68" s="17"/>
      <c r="H68" s="17"/>
      <c r="I68" s="17"/>
      <c r="AB68" s="91">
        <f t="shared" si="5"/>
        <v>0</v>
      </c>
    </row>
    <row r="69" spans="1:32" ht="25.5">
      <c r="A69" s="18" t="s">
        <v>326</v>
      </c>
      <c r="B69" s="19" t="s">
        <v>327</v>
      </c>
      <c r="C69" s="20"/>
      <c r="D69" s="20"/>
      <c r="E69" s="20"/>
      <c r="F69" s="20"/>
      <c r="G69" s="20"/>
      <c r="H69" s="20">
        <f>SUM(H55:H68)</f>
        <v>0</v>
      </c>
      <c r="I69" s="20">
        <f aca="true" t="shared" si="6" ref="I69:AA69">SUM(I55:I68)</f>
        <v>90000</v>
      </c>
      <c r="J69" s="20">
        <f t="shared" si="6"/>
        <v>5880000</v>
      </c>
      <c r="K69" s="20">
        <f t="shared" si="6"/>
        <v>931210</v>
      </c>
      <c r="L69" s="20">
        <f t="shared" si="6"/>
        <v>1350000</v>
      </c>
      <c r="M69" s="20">
        <f t="shared" si="6"/>
        <v>280000</v>
      </c>
      <c r="N69" s="20">
        <f t="shared" si="6"/>
        <v>52000</v>
      </c>
      <c r="O69" s="20">
        <f t="shared" si="6"/>
        <v>110000</v>
      </c>
      <c r="P69" s="20">
        <f t="shared" si="6"/>
        <v>750000</v>
      </c>
      <c r="Q69" s="20">
        <f t="shared" si="6"/>
        <v>155000</v>
      </c>
      <c r="R69" s="20">
        <f t="shared" si="6"/>
        <v>1985000</v>
      </c>
      <c r="S69" s="20">
        <f t="shared" si="6"/>
        <v>510000</v>
      </c>
      <c r="T69" s="20">
        <f t="shared" si="6"/>
        <v>0</v>
      </c>
      <c r="U69" s="20">
        <f t="shared" si="6"/>
        <v>0</v>
      </c>
      <c r="V69" s="20">
        <f t="shared" si="6"/>
        <v>0</v>
      </c>
      <c r="W69" s="20">
        <f t="shared" si="6"/>
        <v>0</v>
      </c>
      <c r="X69" s="20">
        <f t="shared" si="6"/>
        <v>0</v>
      </c>
      <c r="Y69" s="20">
        <f t="shared" si="6"/>
        <v>117141</v>
      </c>
      <c r="Z69" s="20">
        <f t="shared" si="6"/>
        <v>500000</v>
      </c>
      <c r="AA69" s="20">
        <f t="shared" si="6"/>
        <v>0</v>
      </c>
      <c r="AB69" s="91">
        <f>SUM(H69:AA69)</f>
        <v>12710351</v>
      </c>
      <c r="AC69" s="20"/>
      <c r="AD69" s="20"/>
      <c r="AE69" s="20"/>
      <c r="AF69" s="20"/>
    </row>
    <row r="70" spans="1:28" ht="12.75">
      <c r="A70" s="15" t="s">
        <v>328</v>
      </c>
      <c r="B70" s="16" t="s">
        <v>329</v>
      </c>
      <c r="C70" s="17"/>
      <c r="D70" s="17"/>
      <c r="E70" s="17"/>
      <c r="F70" s="17"/>
      <c r="G70" s="17"/>
      <c r="H70" s="17"/>
      <c r="I70" s="17"/>
      <c r="M70" s="14">
        <v>90000</v>
      </c>
      <c r="AB70" s="91">
        <f t="shared" si="5"/>
        <v>90000</v>
      </c>
    </row>
    <row r="71" spans="1:28" ht="25.5">
      <c r="A71" s="15" t="s">
        <v>330</v>
      </c>
      <c r="B71" s="16" t="s">
        <v>331</v>
      </c>
      <c r="C71" s="17"/>
      <c r="D71" s="17"/>
      <c r="E71" s="17"/>
      <c r="F71" s="17"/>
      <c r="G71" s="17"/>
      <c r="H71" s="17"/>
      <c r="I71" s="17"/>
      <c r="AB71" s="91">
        <f t="shared" si="5"/>
        <v>0</v>
      </c>
    </row>
    <row r="72" spans="1:32" ht="25.5">
      <c r="A72" s="18" t="s">
        <v>332</v>
      </c>
      <c r="B72" s="19" t="s">
        <v>333</v>
      </c>
      <c r="C72" s="20"/>
      <c r="D72" s="20"/>
      <c r="E72" s="20"/>
      <c r="F72" s="20"/>
      <c r="G72" s="20"/>
      <c r="H72" s="20">
        <f>SUM(H70:H71)</f>
        <v>0</v>
      </c>
      <c r="I72" s="20">
        <f aca="true" t="shared" si="7" ref="I72:AA72">SUM(I70:I71)</f>
        <v>0</v>
      </c>
      <c r="J72" s="20">
        <f t="shared" si="7"/>
        <v>0</v>
      </c>
      <c r="K72" s="20">
        <f t="shared" si="7"/>
        <v>0</v>
      </c>
      <c r="L72" s="20">
        <f t="shared" si="7"/>
        <v>0</v>
      </c>
      <c r="M72" s="20">
        <f t="shared" si="7"/>
        <v>90000</v>
      </c>
      <c r="N72" s="20">
        <f t="shared" si="7"/>
        <v>0</v>
      </c>
      <c r="O72" s="20">
        <f t="shared" si="7"/>
        <v>0</v>
      </c>
      <c r="P72" s="20">
        <f t="shared" si="7"/>
        <v>0</v>
      </c>
      <c r="Q72" s="20">
        <f t="shared" si="7"/>
        <v>0</v>
      </c>
      <c r="R72" s="20">
        <f t="shared" si="7"/>
        <v>0</v>
      </c>
      <c r="S72" s="20">
        <f t="shared" si="7"/>
        <v>0</v>
      </c>
      <c r="T72" s="20">
        <f t="shared" si="7"/>
        <v>0</v>
      </c>
      <c r="U72" s="20">
        <f t="shared" si="7"/>
        <v>0</v>
      </c>
      <c r="V72" s="20">
        <f t="shared" si="7"/>
        <v>0</v>
      </c>
      <c r="W72" s="20">
        <f t="shared" si="7"/>
        <v>0</v>
      </c>
      <c r="X72" s="20">
        <f t="shared" si="7"/>
        <v>0</v>
      </c>
      <c r="Y72" s="20">
        <f t="shared" si="7"/>
        <v>0</v>
      </c>
      <c r="Z72" s="20">
        <f t="shared" si="7"/>
        <v>0</v>
      </c>
      <c r="AA72" s="20">
        <f t="shared" si="7"/>
        <v>0</v>
      </c>
      <c r="AB72" s="91">
        <f t="shared" si="5"/>
        <v>90000</v>
      </c>
      <c r="AC72" s="20"/>
      <c r="AD72" s="20"/>
      <c r="AE72" s="20"/>
      <c r="AF72" s="20"/>
    </row>
    <row r="73" spans="1:45" ht="25.5">
      <c r="A73" s="15" t="s">
        <v>334</v>
      </c>
      <c r="B73" s="16" t="s">
        <v>335</v>
      </c>
      <c r="C73" s="17"/>
      <c r="D73" s="17"/>
      <c r="E73" s="17"/>
      <c r="F73" s="17"/>
      <c r="G73" s="17"/>
      <c r="H73" s="17"/>
      <c r="I73" s="17">
        <v>60000</v>
      </c>
      <c r="J73" s="17">
        <v>1253500</v>
      </c>
      <c r="K73" s="17">
        <v>200000</v>
      </c>
      <c r="L73" s="17">
        <v>255000</v>
      </c>
      <c r="M73" s="17">
        <v>97000</v>
      </c>
      <c r="N73" s="17">
        <v>167000</v>
      </c>
      <c r="O73" s="17">
        <v>20000</v>
      </c>
      <c r="P73" s="17">
        <v>220000</v>
      </c>
      <c r="Q73" s="17">
        <v>70000</v>
      </c>
      <c r="R73" s="17">
        <v>500000</v>
      </c>
      <c r="S73" s="17">
        <v>135000</v>
      </c>
      <c r="T73" s="17"/>
      <c r="U73" s="17"/>
      <c r="V73" s="17"/>
      <c r="X73" s="17"/>
      <c r="Y73" s="17">
        <v>31629</v>
      </c>
      <c r="Z73" s="17">
        <v>1105000</v>
      </c>
      <c r="AA73" s="17"/>
      <c r="AB73" s="91">
        <f t="shared" si="5"/>
        <v>4114129</v>
      </c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</row>
    <row r="74" spans="1:28" ht="25.5">
      <c r="A74" s="15" t="s">
        <v>336</v>
      </c>
      <c r="B74" s="16" t="s">
        <v>337</v>
      </c>
      <c r="C74" s="17"/>
      <c r="D74" s="17"/>
      <c r="E74" s="17"/>
      <c r="F74" s="17"/>
      <c r="G74" s="17"/>
      <c r="H74" s="17"/>
      <c r="I74" s="17"/>
      <c r="AB74" s="91">
        <f t="shared" si="5"/>
        <v>0</v>
      </c>
    </row>
    <row r="75" spans="1:28" ht="12.75">
      <c r="A75" s="15" t="s">
        <v>338</v>
      </c>
      <c r="B75" s="16" t="s">
        <v>339</v>
      </c>
      <c r="C75" s="17"/>
      <c r="D75" s="17"/>
      <c r="E75" s="17"/>
      <c r="F75" s="17"/>
      <c r="G75" s="17"/>
      <c r="H75" s="17"/>
      <c r="I75" s="17"/>
      <c r="AB75" s="91">
        <f t="shared" si="5"/>
        <v>0</v>
      </c>
    </row>
    <row r="76" spans="1:28" ht="12.75" hidden="1">
      <c r="A76" s="15" t="s">
        <v>340</v>
      </c>
      <c r="B76" s="16" t="s">
        <v>341</v>
      </c>
      <c r="C76" s="17"/>
      <c r="D76" s="17"/>
      <c r="E76" s="17"/>
      <c r="F76" s="17"/>
      <c r="G76" s="17"/>
      <c r="H76" s="17"/>
      <c r="I76" s="17"/>
      <c r="AB76" s="91">
        <f t="shared" si="5"/>
        <v>0</v>
      </c>
    </row>
    <row r="77" spans="1:28" ht="25.5" hidden="1">
      <c r="A77" s="15" t="s">
        <v>342</v>
      </c>
      <c r="B77" s="16" t="s">
        <v>343</v>
      </c>
      <c r="C77" s="17"/>
      <c r="D77" s="17"/>
      <c r="E77" s="17"/>
      <c r="F77" s="17"/>
      <c r="G77" s="17"/>
      <c r="H77" s="17"/>
      <c r="I77" s="17"/>
      <c r="AB77" s="91">
        <f t="shared" si="5"/>
        <v>0</v>
      </c>
    </row>
    <row r="78" spans="1:28" ht="25.5">
      <c r="A78" s="15" t="s">
        <v>344</v>
      </c>
      <c r="B78" s="16" t="s">
        <v>345</v>
      </c>
      <c r="C78" s="17"/>
      <c r="D78" s="17"/>
      <c r="E78" s="17"/>
      <c r="F78" s="17"/>
      <c r="G78" s="17"/>
      <c r="H78" s="17"/>
      <c r="I78" s="17"/>
      <c r="AB78" s="91">
        <f t="shared" si="5"/>
        <v>0</v>
      </c>
    </row>
    <row r="79" spans="1:28" ht="25.5" hidden="1">
      <c r="A79" s="15" t="s">
        <v>346</v>
      </c>
      <c r="B79" s="16" t="s">
        <v>347</v>
      </c>
      <c r="C79" s="17"/>
      <c r="D79" s="17"/>
      <c r="E79" s="17"/>
      <c r="F79" s="17"/>
      <c r="G79" s="17"/>
      <c r="H79" s="17"/>
      <c r="I79" s="17"/>
      <c r="AB79" s="91">
        <f t="shared" si="5"/>
        <v>0</v>
      </c>
    </row>
    <row r="80" spans="1:28" ht="38.25" hidden="1">
      <c r="A80" s="15" t="s">
        <v>348</v>
      </c>
      <c r="B80" s="16" t="s">
        <v>349</v>
      </c>
      <c r="C80" s="17"/>
      <c r="D80" s="17"/>
      <c r="E80" s="17"/>
      <c r="F80" s="17"/>
      <c r="G80" s="17"/>
      <c r="H80" s="17"/>
      <c r="I80" s="17"/>
      <c r="AB80" s="91">
        <f t="shared" si="5"/>
        <v>0</v>
      </c>
    </row>
    <row r="81" spans="1:28" ht="25.5" hidden="1">
      <c r="A81" s="15" t="s">
        <v>350</v>
      </c>
      <c r="B81" s="16" t="s">
        <v>351</v>
      </c>
      <c r="C81" s="17"/>
      <c r="D81" s="17"/>
      <c r="E81" s="17"/>
      <c r="F81" s="17"/>
      <c r="G81" s="17"/>
      <c r="H81" s="17"/>
      <c r="I81" s="17"/>
      <c r="AB81" s="91">
        <f t="shared" si="5"/>
        <v>0</v>
      </c>
    </row>
    <row r="82" spans="1:28" ht="12.75">
      <c r="A82" s="15" t="s">
        <v>352</v>
      </c>
      <c r="B82" s="16" t="s">
        <v>353</v>
      </c>
      <c r="C82" s="17"/>
      <c r="D82" s="17"/>
      <c r="E82" s="17"/>
      <c r="F82" s="17"/>
      <c r="G82" s="17"/>
      <c r="H82" s="17"/>
      <c r="I82" s="17"/>
      <c r="J82" s="17">
        <v>5000</v>
      </c>
      <c r="K82" s="14">
        <v>0</v>
      </c>
      <c r="M82" s="14">
        <v>0</v>
      </c>
      <c r="R82" s="14">
        <v>100000</v>
      </c>
      <c r="AB82" s="91">
        <f t="shared" si="5"/>
        <v>105000</v>
      </c>
    </row>
    <row r="83" spans="1:37" ht="25.5">
      <c r="A83" s="18" t="s">
        <v>354</v>
      </c>
      <c r="B83" s="19" t="s">
        <v>355</v>
      </c>
      <c r="C83" s="20"/>
      <c r="D83" s="20"/>
      <c r="E83" s="20"/>
      <c r="F83" s="20"/>
      <c r="G83" s="20"/>
      <c r="H83" s="20">
        <f>SUM(H73:H82)</f>
        <v>0</v>
      </c>
      <c r="I83" s="20">
        <f aca="true" t="shared" si="8" ref="I83:AA83">SUM(I73:I82)</f>
        <v>60000</v>
      </c>
      <c r="J83" s="20">
        <f t="shared" si="8"/>
        <v>1258500</v>
      </c>
      <c r="K83" s="20">
        <f t="shared" si="8"/>
        <v>200000</v>
      </c>
      <c r="L83" s="20">
        <f t="shared" si="8"/>
        <v>255000</v>
      </c>
      <c r="M83" s="20">
        <f t="shared" si="8"/>
        <v>97000</v>
      </c>
      <c r="N83" s="20">
        <f t="shared" si="8"/>
        <v>167000</v>
      </c>
      <c r="O83" s="20">
        <f t="shared" si="8"/>
        <v>20000</v>
      </c>
      <c r="P83" s="20">
        <f t="shared" si="8"/>
        <v>220000</v>
      </c>
      <c r="Q83" s="20">
        <f t="shared" si="8"/>
        <v>70000</v>
      </c>
      <c r="R83" s="20">
        <f t="shared" si="8"/>
        <v>600000</v>
      </c>
      <c r="S83" s="20">
        <f t="shared" si="8"/>
        <v>135000</v>
      </c>
      <c r="T83" s="20">
        <f t="shared" si="8"/>
        <v>0</v>
      </c>
      <c r="U83" s="20">
        <f t="shared" si="8"/>
        <v>0</v>
      </c>
      <c r="V83" s="20">
        <f t="shared" si="8"/>
        <v>0</v>
      </c>
      <c r="W83" s="20">
        <f t="shared" si="8"/>
        <v>0</v>
      </c>
      <c r="X83" s="20">
        <f t="shared" si="8"/>
        <v>0</v>
      </c>
      <c r="Y83" s="20">
        <f t="shared" si="8"/>
        <v>31629</v>
      </c>
      <c r="Z83" s="20">
        <f t="shared" si="8"/>
        <v>1105000</v>
      </c>
      <c r="AA83" s="20">
        <f t="shared" si="8"/>
        <v>0</v>
      </c>
      <c r="AB83" s="91">
        <f t="shared" si="5"/>
        <v>4219129</v>
      </c>
      <c r="AC83" s="20"/>
      <c r="AD83" s="20"/>
      <c r="AE83" s="20"/>
      <c r="AF83" s="20"/>
      <c r="AG83" s="20"/>
      <c r="AH83" s="20"/>
      <c r="AI83" s="20"/>
      <c r="AJ83" s="20"/>
      <c r="AK83" s="20"/>
    </row>
    <row r="84" spans="1:32" ht="25.5">
      <c r="A84" s="18" t="s">
        <v>356</v>
      </c>
      <c r="B84" s="19" t="s">
        <v>357</v>
      </c>
      <c r="C84" s="20"/>
      <c r="D84" s="20"/>
      <c r="E84" s="20"/>
      <c r="F84" s="20"/>
      <c r="G84" s="20"/>
      <c r="H84" s="20">
        <f>SUM(H83,H72,H69,H54,H48)</f>
        <v>0</v>
      </c>
      <c r="I84" s="20">
        <f aca="true" t="shared" si="9" ref="I84:AA84">SUM(I83,I72,I69,I54,I48)</f>
        <v>465000</v>
      </c>
      <c r="J84" s="20">
        <f t="shared" si="9"/>
        <v>9453500</v>
      </c>
      <c r="K84" s="20">
        <f t="shared" si="9"/>
        <v>1581210</v>
      </c>
      <c r="L84" s="20">
        <f t="shared" si="9"/>
        <v>1625000</v>
      </c>
      <c r="M84" s="20">
        <f t="shared" si="9"/>
        <v>687000</v>
      </c>
      <c r="N84" s="20">
        <f t="shared" si="9"/>
        <v>896000</v>
      </c>
      <c r="O84" s="20">
        <f t="shared" si="9"/>
        <v>133000</v>
      </c>
      <c r="P84" s="20">
        <f t="shared" si="9"/>
        <v>1206000</v>
      </c>
      <c r="Q84" s="20">
        <f t="shared" si="9"/>
        <v>325000</v>
      </c>
      <c r="R84" s="20">
        <f t="shared" si="9"/>
        <v>2735000</v>
      </c>
      <c r="S84" s="20">
        <f t="shared" si="9"/>
        <v>645000</v>
      </c>
      <c r="T84" s="20">
        <f t="shared" si="9"/>
        <v>0</v>
      </c>
      <c r="U84" s="20">
        <f t="shared" si="9"/>
        <v>0</v>
      </c>
      <c r="V84" s="20">
        <f t="shared" si="9"/>
        <v>0</v>
      </c>
      <c r="W84" s="20">
        <f t="shared" si="9"/>
        <v>0</v>
      </c>
      <c r="X84" s="20">
        <f t="shared" si="9"/>
        <v>0</v>
      </c>
      <c r="Y84" s="20">
        <f t="shared" si="9"/>
        <v>148770</v>
      </c>
      <c r="Z84" s="20">
        <f t="shared" si="9"/>
        <v>5735000</v>
      </c>
      <c r="AA84" s="20">
        <f t="shared" si="9"/>
        <v>0</v>
      </c>
      <c r="AB84" s="91">
        <f t="shared" si="5"/>
        <v>25635480</v>
      </c>
      <c r="AC84" s="20"/>
      <c r="AD84" s="20"/>
      <c r="AE84" s="20"/>
      <c r="AF84" s="20"/>
    </row>
    <row r="85" spans="1:28" ht="12.75">
      <c r="A85" s="15" t="s">
        <v>358</v>
      </c>
      <c r="B85" s="16" t="s">
        <v>359</v>
      </c>
      <c r="C85" s="17"/>
      <c r="D85" s="17"/>
      <c r="E85" s="17"/>
      <c r="F85" s="17"/>
      <c r="G85" s="17"/>
      <c r="H85" s="17"/>
      <c r="I85" s="17"/>
      <c r="AB85" s="91">
        <f t="shared" si="5"/>
        <v>0</v>
      </c>
    </row>
    <row r="86" spans="1:28" ht="25.5">
      <c r="A86" s="15" t="s">
        <v>360</v>
      </c>
      <c r="B86" s="16" t="s">
        <v>361</v>
      </c>
      <c r="C86" s="17"/>
      <c r="D86" s="17"/>
      <c r="E86" s="17"/>
      <c r="F86" s="17"/>
      <c r="G86" s="17"/>
      <c r="H86" s="17"/>
      <c r="I86" s="17"/>
      <c r="X86" s="89"/>
      <c r="Y86" s="89"/>
      <c r="AB86" s="91">
        <f t="shared" si="5"/>
        <v>0</v>
      </c>
    </row>
    <row r="87" spans="1:28" ht="12.75" hidden="1">
      <c r="A87" s="15" t="s">
        <v>362</v>
      </c>
      <c r="B87" s="16" t="s">
        <v>363</v>
      </c>
      <c r="C87" s="17"/>
      <c r="D87" s="17"/>
      <c r="E87" s="17"/>
      <c r="F87" s="17"/>
      <c r="G87" s="17"/>
      <c r="H87" s="17"/>
      <c r="I87" s="17"/>
      <c r="X87" s="89"/>
      <c r="Y87" s="89"/>
      <c r="AB87" s="91">
        <f t="shared" si="5"/>
        <v>0</v>
      </c>
    </row>
    <row r="88" spans="1:28" ht="12.75" hidden="1">
      <c r="A88" s="15" t="s">
        <v>364</v>
      </c>
      <c r="B88" s="16" t="s">
        <v>365</v>
      </c>
      <c r="C88" s="17"/>
      <c r="D88" s="17"/>
      <c r="E88" s="17"/>
      <c r="F88" s="17"/>
      <c r="G88" s="17"/>
      <c r="H88" s="17"/>
      <c r="I88" s="17"/>
      <c r="X88" s="89"/>
      <c r="Y88" s="89"/>
      <c r="AB88" s="91">
        <f t="shared" si="5"/>
        <v>0</v>
      </c>
    </row>
    <row r="89" spans="1:28" ht="25.5" hidden="1">
      <c r="A89" s="15" t="s">
        <v>366</v>
      </c>
      <c r="B89" s="16" t="s">
        <v>367</v>
      </c>
      <c r="C89" s="17"/>
      <c r="D89" s="17"/>
      <c r="E89" s="17"/>
      <c r="F89" s="17"/>
      <c r="G89" s="17"/>
      <c r="H89" s="17"/>
      <c r="I89" s="17"/>
      <c r="X89" s="89"/>
      <c r="Y89" s="89"/>
      <c r="AB89" s="91">
        <f t="shared" si="5"/>
        <v>0</v>
      </c>
    </row>
    <row r="90" spans="1:28" ht="25.5" hidden="1">
      <c r="A90" s="15" t="s">
        <v>368</v>
      </c>
      <c r="B90" s="16" t="s">
        <v>369</v>
      </c>
      <c r="C90" s="17"/>
      <c r="D90" s="17"/>
      <c r="E90" s="17"/>
      <c r="F90" s="17"/>
      <c r="G90" s="17"/>
      <c r="H90" s="17"/>
      <c r="I90" s="17"/>
      <c r="X90" s="89"/>
      <c r="Y90" s="89"/>
      <c r="AB90" s="91">
        <f t="shared" si="5"/>
        <v>0</v>
      </c>
    </row>
    <row r="91" spans="1:28" ht="25.5" hidden="1">
      <c r="A91" s="15" t="s">
        <v>370</v>
      </c>
      <c r="B91" s="16" t="s">
        <v>371</v>
      </c>
      <c r="C91" s="17"/>
      <c r="D91" s="17"/>
      <c r="E91" s="17"/>
      <c r="F91" s="17"/>
      <c r="G91" s="17"/>
      <c r="H91" s="17"/>
      <c r="I91" s="17"/>
      <c r="X91" s="89"/>
      <c r="Y91" s="89"/>
      <c r="AB91" s="91">
        <f t="shared" si="5"/>
        <v>0</v>
      </c>
    </row>
    <row r="92" spans="1:28" ht="12.75" hidden="1">
      <c r="A92" s="15" t="s">
        <v>372</v>
      </c>
      <c r="B92" s="16" t="s">
        <v>373</v>
      </c>
      <c r="C92" s="17"/>
      <c r="D92" s="17"/>
      <c r="E92" s="17"/>
      <c r="F92" s="17"/>
      <c r="G92" s="17"/>
      <c r="H92" s="17"/>
      <c r="I92" s="17"/>
      <c r="X92" s="89"/>
      <c r="Y92" s="89"/>
      <c r="AB92" s="91">
        <f t="shared" si="5"/>
        <v>0</v>
      </c>
    </row>
    <row r="93" spans="1:28" ht="25.5" hidden="1">
      <c r="A93" s="15" t="s">
        <v>374</v>
      </c>
      <c r="B93" s="16" t="s">
        <v>375</v>
      </c>
      <c r="C93" s="17"/>
      <c r="D93" s="17"/>
      <c r="E93" s="17"/>
      <c r="F93" s="17"/>
      <c r="G93" s="17"/>
      <c r="H93" s="17"/>
      <c r="I93" s="17"/>
      <c r="X93" s="89"/>
      <c r="Y93" s="89"/>
      <c r="AB93" s="91">
        <f t="shared" si="5"/>
        <v>0</v>
      </c>
    </row>
    <row r="94" spans="1:28" ht="25.5" hidden="1">
      <c r="A94" s="15" t="s">
        <v>376</v>
      </c>
      <c r="B94" s="16" t="s">
        <v>382</v>
      </c>
      <c r="C94" s="17"/>
      <c r="D94" s="17"/>
      <c r="E94" s="17"/>
      <c r="F94" s="17"/>
      <c r="G94" s="17"/>
      <c r="H94" s="17"/>
      <c r="I94" s="17"/>
      <c r="X94" s="89"/>
      <c r="Y94" s="89"/>
      <c r="AB94" s="91">
        <f t="shared" si="5"/>
        <v>0</v>
      </c>
    </row>
    <row r="95" spans="1:28" ht="51" hidden="1">
      <c r="A95" s="15" t="s">
        <v>383</v>
      </c>
      <c r="B95" s="16" t="s">
        <v>384</v>
      </c>
      <c r="C95" s="17"/>
      <c r="D95" s="17"/>
      <c r="E95" s="17"/>
      <c r="F95" s="17"/>
      <c r="G95" s="17"/>
      <c r="H95" s="17"/>
      <c r="I95" s="17"/>
      <c r="X95" s="89"/>
      <c r="Y95" s="89"/>
      <c r="AB95" s="91">
        <f t="shared" si="5"/>
        <v>0</v>
      </c>
    </row>
    <row r="96" spans="1:28" ht="25.5" hidden="1">
      <c r="A96" s="15" t="s">
        <v>385</v>
      </c>
      <c r="B96" s="16" t="s">
        <v>386</v>
      </c>
      <c r="C96" s="17"/>
      <c r="D96" s="17"/>
      <c r="E96" s="17"/>
      <c r="F96" s="17"/>
      <c r="G96" s="17"/>
      <c r="H96" s="17"/>
      <c r="I96" s="17"/>
      <c r="X96" s="89"/>
      <c r="Y96" s="89"/>
      <c r="AB96" s="91">
        <f t="shared" si="5"/>
        <v>0</v>
      </c>
    </row>
    <row r="97" spans="1:28" ht="25.5">
      <c r="A97" s="15" t="s">
        <v>387</v>
      </c>
      <c r="B97" s="16" t="s">
        <v>388</v>
      </c>
      <c r="C97" s="17"/>
      <c r="D97" s="17"/>
      <c r="E97" s="17"/>
      <c r="F97" s="17"/>
      <c r="G97" s="17"/>
      <c r="H97" s="17"/>
      <c r="I97" s="17"/>
      <c r="X97" s="89"/>
      <c r="Y97" s="89"/>
      <c r="AB97" s="91">
        <f t="shared" si="5"/>
        <v>0</v>
      </c>
    </row>
    <row r="98" spans="1:28" ht="25.5">
      <c r="A98" s="15" t="s">
        <v>389</v>
      </c>
      <c r="B98" s="16" t="s">
        <v>390</v>
      </c>
      <c r="C98" s="17"/>
      <c r="D98" s="17"/>
      <c r="E98" s="17"/>
      <c r="F98" s="17"/>
      <c r="G98" s="17"/>
      <c r="H98" s="17"/>
      <c r="I98" s="17"/>
      <c r="AB98" s="91">
        <f t="shared" si="5"/>
        <v>0</v>
      </c>
    </row>
    <row r="99" spans="1:28" ht="38.25">
      <c r="A99" s="15" t="s">
        <v>391</v>
      </c>
      <c r="B99" s="16" t="s">
        <v>392</v>
      </c>
      <c r="C99" s="17"/>
      <c r="D99" s="17"/>
      <c r="E99" s="17"/>
      <c r="F99" s="17"/>
      <c r="G99" s="17"/>
      <c r="H99" s="17"/>
      <c r="I99" s="17"/>
      <c r="AB99" s="91">
        <f t="shared" si="5"/>
        <v>0</v>
      </c>
    </row>
    <row r="100" spans="1:28" ht="25.5" hidden="1">
      <c r="A100" s="15" t="s">
        <v>393</v>
      </c>
      <c r="B100" s="16" t="s">
        <v>408</v>
      </c>
      <c r="C100" s="17"/>
      <c r="D100" s="17"/>
      <c r="E100" s="17"/>
      <c r="F100" s="17"/>
      <c r="G100" s="17"/>
      <c r="H100" s="17"/>
      <c r="I100" s="17"/>
      <c r="AB100" s="91">
        <f t="shared" si="5"/>
        <v>0</v>
      </c>
    </row>
    <row r="101" spans="1:28" ht="25.5" hidden="1">
      <c r="A101" s="15" t="s">
        <v>409</v>
      </c>
      <c r="B101" s="16" t="s">
        <v>410</v>
      </c>
      <c r="C101" s="17"/>
      <c r="D101" s="17"/>
      <c r="E101" s="17"/>
      <c r="F101" s="17"/>
      <c r="G101" s="17"/>
      <c r="H101" s="17"/>
      <c r="I101" s="17"/>
      <c r="AB101" s="91">
        <f t="shared" si="5"/>
        <v>0</v>
      </c>
    </row>
    <row r="102" spans="1:28" ht="12.75" hidden="1">
      <c r="A102" s="15" t="s">
        <v>411</v>
      </c>
      <c r="B102" s="16" t="s">
        <v>412</v>
      </c>
      <c r="C102" s="17"/>
      <c r="D102" s="17"/>
      <c r="E102" s="17"/>
      <c r="F102" s="17"/>
      <c r="G102" s="17"/>
      <c r="H102" s="17"/>
      <c r="I102" s="17"/>
      <c r="AB102" s="91">
        <f t="shared" si="5"/>
        <v>0</v>
      </c>
    </row>
    <row r="103" spans="1:28" ht="25.5" hidden="1">
      <c r="A103" s="15" t="s">
        <v>413</v>
      </c>
      <c r="B103" s="16" t="s">
        <v>414</v>
      </c>
      <c r="C103" s="17"/>
      <c r="D103" s="17"/>
      <c r="E103" s="17"/>
      <c r="F103" s="17"/>
      <c r="G103" s="17"/>
      <c r="H103" s="17"/>
      <c r="I103" s="17"/>
      <c r="AB103" s="91">
        <f t="shared" si="5"/>
        <v>0</v>
      </c>
    </row>
    <row r="104" spans="1:28" ht="38.25" hidden="1">
      <c r="A104" s="15" t="s">
        <v>415</v>
      </c>
      <c r="B104" s="16" t="s">
        <v>416</v>
      </c>
      <c r="C104" s="17"/>
      <c r="D104" s="17"/>
      <c r="E104" s="17"/>
      <c r="F104" s="17"/>
      <c r="G104" s="17"/>
      <c r="H104" s="17"/>
      <c r="I104" s="17"/>
      <c r="AB104" s="91">
        <f t="shared" si="5"/>
        <v>0</v>
      </c>
    </row>
    <row r="105" spans="1:28" ht="38.25" hidden="1">
      <c r="A105" s="15" t="s">
        <v>417</v>
      </c>
      <c r="B105" s="16" t="s">
        <v>418</v>
      </c>
      <c r="C105" s="17"/>
      <c r="D105" s="17"/>
      <c r="E105" s="17"/>
      <c r="F105" s="17"/>
      <c r="G105" s="17"/>
      <c r="H105" s="17"/>
      <c r="I105" s="17"/>
      <c r="AB105" s="91">
        <f t="shared" si="5"/>
        <v>0</v>
      </c>
    </row>
    <row r="106" spans="1:28" ht="12.75" hidden="1">
      <c r="A106" s="15" t="s">
        <v>419</v>
      </c>
      <c r="B106" s="16" t="s">
        <v>420</v>
      </c>
      <c r="C106" s="17"/>
      <c r="D106" s="17"/>
      <c r="E106" s="17"/>
      <c r="F106" s="17"/>
      <c r="G106" s="17"/>
      <c r="H106" s="17"/>
      <c r="I106" s="17"/>
      <c r="AB106" s="91">
        <f t="shared" si="5"/>
        <v>0</v>
      </c>
    </row>
    <row r="107" spans="1:28" ht="25.5" hidden="1">
      <c r="A107" s="15" t="s">
        <v>421</v>
      </c>
      <c r="B107" s="16" t="s">
        <v>422</v>
      </c>
      <c r="C107" s="17"/>
      <c r="D107" s="17"/>
      <c r="E107" s="17"/>
      <c r="F107" s="17"/>
      <c r="G107" s="17"/>
      <c r="H107" s="17"/>
      <c r="I107" s="17"/>
      <c r="AB107" s="91">
        <f t="shared" si="5"/>
        <v>0</v>
      </c>
    </row>
    <row r="108" spans="1:28" ht="38.25" hidden="1">
      <c r="A108" s="15" t="s">
        <v>423</v>
      </c>
      <c r="B108" s="16" t="s">
        <v>424</v>
      </c>
      <c r="C108" s="17"/>
      <c r="D108" s="17"/>
      <c r="E108" s="17"/>
      <c r="F108" s="17"/>
      <c r="G108" s="17"/>
      <c r="H108" s="17"/>
      <c r="I108" s="17"/>
      <c r="AB108" s="91">
        <f t="shared" si="5"/>
        <v>0</v>
      </c>
    </row>
    <row r="109" spans="1:28" ht="25.5">
      <c r="A109" s="15" t="s">
        <v>425</v>
      </c>
      <c r="B109" s="16" t="s">
        <v>426</v>
      </c>
      <c r="C109" s="17"/>
      <c r="D109" s="17"/>
      <c r="E109" s="17"/>
      <c r="F109" s="17"/>
      <c r="G109" s="17"/>
      <c r="H109" s="17"/>
      <c r="I109" s="17"/>
      <c r="AB109" s="91">
        <f t="shared" si="5"/>
        <v>0</v>
      </c>
    </row>
    <row r="110" spans="1:28" ht="89.25" hidden="1">
      <c r="A110" s="15" t="s">
        <v>427</v>
      </c>
      <c r="B110" s="16" t="s">
        <v>428</v>
      </c>
      <c r="C110" s="17"/>
      <c r="D110" s="17"/>
      <c r="E110" s="17"/>
      <c r="F110" s="17"/>
      <c r="G110" s="17"/>
      <c r="H110" s="17"/>
      <c r="I110" s="17"/>
      <c r="AB110" s="91">
        <f t="shared" si="5"/>
        <v>0</v>
      </c>
    </row>
    <row r="111" spans="1:28" ht="38.25" hidden="1">
      <c r="A111" s="15" t="s">
        <v>429</v>
      </c>
      <c r="B111" s="16" t="s">
        <v>430</v>
      </c>
      <c r="C111" s="17"/>
      <c r="D111" s="17"/>
      <c r="E111" s="17"/>
      <c r="F111" s="17"/>
      <c r="G111" s="17"/>
      <c r="H111" s="17"/>
      <c r="I111" s="17"/>
      <c r="AB111" s="91">
        <f t="shared" si="5"/>
        <v>0</v>
      </c>
    </row>
    <row r="112" spans="1:28" ht="38.25" hidden="1">
      <c r="A112" s="15" t="s">
        <v>431</v>
      </c>
      <c r="B112" s="16" t="s">
        <v>432</v>
      </c>
      <c r="C112" s="17"/>
      <c r="D112" s="17"/>
      <c r="E112" s="17"/>
      <c r="F112" s="17"/>
      <c r="G112" s="17"/>
      <c r="H112" s="17"/>
      <c r="I112" s="17"/>
      <c r="AB112" s="91">
        <f t="shared" si="5"/>
        <v>0</v>
      </c>
    </row>
    <row r="113" spans="1:28" ht="12.75" hidden="1">
      <c r="A113" s="15" t="s">
        <v>433</v>
      </c>
      <c r="B113" s="16" t="s">
        <v>434</v>
      </c>
      <c r="C113" s="17"/>
      <c r="D113" s="17"/>
      <c r="E113" s="17"/>
      <c r="F113" s="17"/>
      <c r="G113" s="17"/>
      <c r="H113" s="17"/>
      <c r="I113" s="17"/>
      <c r="AB113" s="91">
        <f t="shared" si="5"/>
        <v>0</v>
      </c>
    </row>
    <row r="114" spans="1:28" ht="25.5" hidden="1">
      <c r="A114" s="15" t="s">
        <v>435</v>
      </c>
      <c r="B114" s="16" t="s">
        <v>436</v>
      </c>
      <c r="C114" s="17"/>
      <c r="D114" s="17"/>
      <c r="E114" s="17"/>
      <c r="F114" s="17"/>
      <c r="G114" s="17"/>
      <c r="H114" s="17"/>
      <c r="I114" s="17"/>
      <c r="AB114" s="91">
        <f t="shared" si="5"/>
        <v>0</v>
      </c>
    </row>
    <row r="115" spans="1:28" ht="38.25" hidden="1">
      <c r="A115" s="15" t="s">
        <v>437</v>
      </c>
      <c r="B115" s="16" t="s">
        <v>438</v>
      </c>
      <c r="C115" s="17"/>
      <c r="D115" s="17"/>
      <c r="E115" s="17"/>
      <c r="F115" s="17"/>
      <c r="G115" s="17"/>
      <c r="H115" s="17"/>
      <c r="I115" s="17"/>
      <c r="AB115" s="91">
        <f t="shared" si="5"/>
        <v>0</v>
      </c>
    </row>
    <row r="116" spans="1:28" ht="12.75" hidden="1">
      <c r="A116" s="15" t="s">
        <v>439</v>
      </c>
      <c r="B116" s="16" t="s">
        <v>440</v>
      </c>
      <c r="C116" s="17"/>
      <c r="D116" s="17"/>
      <c r="E116" s="17"/>
      <c r="F116" s="17"/>
      <c r="G116" s="17"/>
      <c r="H116" s="17"/>
      <c r="I116" s="17"/>
      <c r="AB116" s="91">
        <f t="shared" si="5"/>
        <v>0</v>
      </c>
    </row>
    <row r="117" spans="1:28" ht="38.25" hidden="1">
      <c r="A117" s="15" t="s">
        <v>441</v>
      </c>
      <c r="B117" s="16" t="s">
        <v>442</v>
      </c>
      <c r="C117" s="17"/>
      <c r="D117" s="17"/>
      <c r="E117" s="17"/>
      <c r="F117" s="17"/>
      <c r="G117" s="17"/>
      <c r="H117" s="17"/>
      <c r="I117" s="17"/>
      <c r="AB117" s="91">
        <f t="shared" si="5"/>
        <v>0</v>
      </c>
    </row>
    <row r="118" spans="1:28" ht="25.5" hidden="1">
      <c r="A118" s="15" t="s">
        <v>443</v>
      </c>
      <c r="B118" s="16" t="s">
        <v>444</v>
      </c>
      <c r="C118" s="17"/>
      <c r="D118" s="17"/>
      <c r="E118" s="17"/>
      <c r="F118" s="17"/>
      <c r="G118" s="17"/>
      <c r="H118" s="17"/>
      <c r="I118" s="17"/>
      <c r="AB118" s="91">
        <f t="shared" si="5"/>
        <v>0</v>
      </c>
    </row>
    <row r="119" spans="1:28" ht="25.5">
      <c r="A119" s="15" t="s">
        <v>445</v>
      </c>
      <c r="B119" s="16" t="s">
        <v>446</v>
      </c>
      <c r="C119" s="17"/>
      <c r="D119" s="17"/>
      <c r="E119" s="17"/>
      <c r="F119" s="17"/>
      <c r="G119" s="17"/>
      <c r="H119" s="17"/>
      <c r="I119" s="17"/>
      <c r="AB119" s="91">
        <f t="shared" si="5"/>
        <v>0</v>
      </c>
    </row>
    <row r="120" spans="1:28" ht="25.5" hidden="1">
      <c r="A120" s="15" t="s">
        <v>447</v>
      </c>
      <c r="B120" s="16" t="s">
        <v>448</v>
      </c>
      <c r="C120" s="17"/>
      <c r="D120" s="17"/>
      <c r="E120" s="17"/>
      <c r="F120" s="17"/>
      <c r="G120" s="17"/>
      <c r="H120" s="17"/>
      <c r="I120" s="17"/>
      <c r="AB120" s="91">
        <f t="shared" si="5"/>
        <v>0</v>
      </c>
    </row>
    <row r="121" spans="1:28" ht="12.75" hidden="1">
      <c r="A121" s="15" t="s">
        <v>449</v>
      </c>
      <c r="B121" s="16" t="s">
        <v>450</v>
      </c>
      <c r="C121" s="17"/>
      <c r="D121" s="17"/>
      <c r="E121" s="17"/>
      <c r="F121" s="17"/>
      <c r="G121" s="17"/>
      <c r="H121" s="17"/>
      <c r="I121" s="17"/>
      <c r="AB121" s="91">
        <f t="shared" si="5"/>
        <v>0</v>
      </c>
    </row>
    <row r="122" spans="1:28" ht="25.5" hidden="1">
      <c r="A122" s="15" t="s">
        <v>451</v>
      </c>
      <c r="B122" s="16" t="s">
        <v>452</v>
      </c>
      <c r="C122" s="17"/>
      <c r="D122" s="17"/>
      <c r="E122" s="17"/>
      <c r="F122" s="17"/>
      <c r="G122" s="17"/>
      <c r="H122" s="17"/>
      <c r="I122" s="17"/>
      <c r="AB122" s="91">
        <f t="shared" si="5"/>
        <v>0</v>
      </c>
    </row>
    <row r="123" spans="1:28" ht="25.5" hidden="1">
      <c r="A123" s="15" t="s">
        <v>453</v>
      </c>
      <c r="B123" s="16" t="s">
        <v>454</v>
      </c>
      <c r="C123" s="17"/>
      <c r="D123" s="17"/>
      <c r="E123" s="17"/>
      <c r="F123" s="17"/>
      <c r="G123" s="17"/>
      <c r="H123" s="17"/>
      <c r="I123" s="17"/>
      <c r="AB123" s="91">
        <f t="shared" si="5"/>
        <v>0</v>
      </c>
    </row>
    <row r="124" spans="1:28" ht="38.25" hidden="1">
      <c r="A124" s="15" t="s">
        <v>455</v>
      </c>
      <c r="B124" s="16" t="s">
        <v>456</v>
      </c>
      <c r="C124" s="17"/>
      <c r="D124" s="17"/>
      <c r="E124" s="17"/>
      <c r="F124" s="17"/>
      <c r="G124" s="17"/>
      <c r="H124" s="17"/>
      <c r="I124" s="17"/>
      <c r="AB124" s="91">
        <f t="shared" si="5"/>
        <v>0</v>
      </c>
    </row>
    <row r="125" spans="1:28" ht="51" hidden="1">
      <c r="A125" s="15" t="s">
        <v>457</v>
      </c>
      <c r="B125" s="16" t="s">
        <v>458</v>
      </c>
      <c r="C125" s="17"/>
      <c r="D125" s="17"/>
      <c r="E125" s="17"/>
      <c r="F125" s="17"/>
      <c r="G125" s="17"/>
      <c r="H125" s="17"/>
      <c r="I125" s="17"/>
      <c r="AB125" s="91">
        <f t="shared" si="5"/>
        <v>0</v>
      </c>
    </row>
    <row r="126" spans="1:28" ht="25.5">
      <c r="A126" s="15" t="s">
        <v>459</v>
      </c>
      <c r="B126" s="16" t="s">
        <v>460</v>
      </c>
      <c r="C126" s="17"/>
      <c r="D126" s="17"/>
      <c r="E126" s="17"/>
      <c r="F126" s="17"/>
      <c r="G126" s="17"/>
      <c r="H126" s="17"/>
      <c r="I126" s="17"/>
      <c r="AB126" s="91">
        <f t="shared" si="5"/>
        <v>0</v>
      </c>
    </row>
    <row r="127" spans="1:28" ht="25.5" hidden="1">
      <c r="A127" s="15" t="s">
        <v>461</v>
      </c>
      <c r="B127" s="16" t="s">
        <v>462</v>
      </c>
      <c r="C127" s="17"/>
      <c r="D127" s="17"/>
      <c r="E127" s="17"/>
      <c r="F127" s="17"/>
      <c r="G127" s="17"/>
      <c r="H127" s="17"/>
      <c r="I127" s="17"/>
      <c r="AB127" s="91">
        <f t="shared" si="5"/>
        <v>0</v>
      </c>
    </row>
    <row r="128" spans="1:28" ht="25.5" hidden="1">
      <c r="A128" s="15" t="s">
        <v>463</v>
      </c>
      <c r="B128" s="16" t="s">
        <v>464</v>
      </c>
      <c r="C128" s="17"/>
      <c r="D128" s="17"/>
      <c r="E128" s="17"/>
      <c r="F128" s="17"/>
      <c r="G128" s="17"/>
      <c r="H128" s="17"/>
      <c r="I128" s="17"/>
      <c r="AB128" s="91">
        <f t="shared" si="5"/>
        <v>0</v>
      </c>
    </row>
    <row r="129" spans="1:28" ht="25.5">
      <c r="A129" s="15" t="s">
        <v>465</v>
      </c>
      <c r="B129" s="16" t="s">
        <v>466</v>
      </c>
      <c r="C129" s="17"/>
      <c r="D129" s="17"/>
      <c r="E129" s="17"/>
      <c r="F129" s="17"/>
      <c r="G129" s="17"/>
      <c r="H129" s="17"/>
      <c r="I129" s="17"/>
      <c r="Z129" s="89">
        <v>4707000</v>
      </c>
      <c r="AB129" s="91">
        <f t="shared" si="5"/>
        <v>4707000</v>
      </c>
    </row>
    <row r="130" spans="1:28" ht="12.75" hidden="1">
      <c r="A130" s="15" t="s">
        <v>467</v>
      </c>
      <c r="B130" s="16" t="s">
        <v>468</v>
      </c>
      <c r="C130" s="17"/>
      <c r="D130" s="17"/>
      <c r="E130" s="17"/>
      <c r="F130" s="17"/>
      <c r="G130" s="17"/>
      <c r="H130" s="17"/>
      <c r="I130" s="17"/>
      <c r="AB130" s="91">
        <f t="shared" si="5"/>
        <v>0</v>
      </c>
    </row>
    <row r="131" spans="1:28" ht="25.5" hidden="1">
      <c r="A131" s="15" t="s">
        <v>469</v>
      </c>
      <c r="B131" s="16" t="s">
        <v>470</v>
      </c>
      <c r="C131" s="17"/>
      <c r="D131" s="17"/>
      <c r="E131" s="17"/>
      <c r="F131" s="17"/>
      <c r="G131" s="17"/>
      <c r="H131" s="17"/>
      <c r="I131" s="17"/>
      <c r="AB131" s="91">
        <f aca="true" t="shared" si="10" ref="AB131:AB194">SUM(H131:AA131)</f>
        <v>0</v>
      </c>
    </row>
    <row r="132" spans="1:28" ht="25.5" hidden="1">
      <c r="A132" s="15" t="s">
        <v>471</v>
      </c>
      <c r="B132" s="16" t="s">
        <v>472</v>
      </c>
      <c r="C132" s="17"/>
      <c r="D132" s="17"/>
      <c r="E132" s="17"/>
      <c r="F132" s="17"/>
      <c r="G132" s="17"/>
      <c r="H132" s="17"/>
      <c r="I132" s="17"/>
      <c r="AB132" s="91">
        <f t="shared" si="10"/>
        <v>0</v>
      </c>
    </row>
    <row r="133" spans="1:28" ht="25.5" hidden="1">
      <c r="A133" s="15" t="s">
        <v>473</v>
      </c>
      <c r="B133" s="16" t="s">
        <v>474</v>
      </c>
      <c r="C133" s="17"/>
      <c r="D133" s="17"/>
      <c r="E133" s="17"/>
      <c r="F133" s="17"/>
      <c r="G133" s="17"/>
      <c r="H133" s="17"/>
      <c r="I133" s="17"/>
      <c r="AB133" s="91">
        <f t="shared" si="10"/>
        <v>0</v>
      </c>
    </row>
    <row r="134" spans="1:28" ht="25.5" hidden="1">
      <c r="A134" s="15" t="s">
        <v>475</v>
      </c>
      <c r="B134" s="16" t="s">
        <v>476</v>
      </c>
      <c r="C134" s="17"/>
      <c r="D134" s="17"/>
      <c r="E134" s="17"/>
      <c r="F134" s="17"/>
      <c r="G134" s="17"/>
      <c r="H134" s="17"/>
      <c r="I134" s="17"/>
      <c r="AB134" s="91">
        <f t="shared" si="10"/>
        <v>0</v>
      </c>
    </row>
    <row r="135" spans="1:28" ht="38.25" hidden="1">
      <c r="A135" s="15" t="s">
        <v>477</v>
      </c>
      <c r="B135" s="16" t="s">
        <v>478</v>
      </c>
      <c r="C135" s="17"/>
      <c r="D135" s="17"/>
      <c r="E135" s="17"/>
      <c r="F135" s="17"/>
      <c r="G135" s="17"/>
      <c r="H135" s="17"/>
      <c r="I135" s="17"/>
      <c r="AB135" s="91">
        <f t="shared" si="10"/>
        <v>0</v>
      </c>
    </row>
    <row r="136" spans="1:28" ht="38.25" hidden="1">
      <c r="A136" s="15" t="s">
        <v>479</v>
      </c>
      <c r="B136" s="16" t="s">
        <v>480</v>
      </c>
      <c r="C136" s="17"/>
      <c r="D136" s="17"/>
      <c r="E136" s="17"/>
      <c r="F136" s="17"/>
      <c r="G136" s="17"/>
      <c r="H136" s="17"/>
      <c r="I136" s="17"/>
      <c r="AB136" s="91">
        <f t="shared" si="10"/>
        <v>0</v>
      </c>
    </row>
    <row r="137" spans="1:28" ht="51" hidden="1">
      <c r="A137" s="15" t="s">
        <v>481</v>
      </c>
      <c r="B137" s="16" t="s">
        <v>482</v>
      </c>
      <c r="C137" s="17"/>
      <c r="D137" s="17"/>
      <c r="E137" s="17"/>
      <c r="F137" s="17"/>
      <c r="G137" s="17"/>
      <c r="H137" s="17"/>
      <c r="I137" s="17"/>
      <c r="AB137" s="91">
        <f t="shared" si="10"/>
        <v>0</v>
      </c>
    </row>
    <row r="138" spans="1:28" ht="38.25" hidden="1">
      <c r="A138" s="15" t="s">
        <v>483</v>
      </c>
      <c r="B138" s="16" t="s">
        <v>484</v>
      </c>
      <c r="C138" s="17"/>
      <c r="D138" s="17"/>
      <c r="E138" s="17"/>
      <c r="F138" s="17"/>
      <c r="G138" s="17"/>
      <c r="H138" s="17"/>
      <c r="I138" s="17"/>
      <c r="AB138" s="91">
        <f t="shared" si="10"/>
        <v>0</v>
      </c>
    </row>
    <row r="139" spans="1:28" ht="38.25" hidden="1">
      <c r="A139" s="15" t="s">
        <v>485</v>
      </c>
      <c r="B139" s="16" t="s">
        <v>486</v>
      </c>
      <c r="C139" s="17"/>
      <c r="D139" s="17"/>
      <c r="E139" s="17"/>
      <c r="F139" s="17"/>
      <c r="G139" s="17"/>
      <c r="H139" s="17"/>
      <c r="I139" s="17"/>
      <c r="AB139" s="91">
        <f t="shared" si="10"/>
        <v>0</v>
      </c>
    </row>
    <row r="140" spans="1:28" ht="12.75" hidden="1">
      <c r="A140" s="15" t="s">
        <v>487</v>
      </c>
      <c r="B140" s="16" t="s">
        <v>488</v>
      </c>
      <c r="C140" s="17"/>
      <c r="D140" s="17"/>
      <c r="E140" s="17"/>
      <c r="F140" s="17"/>
      <c r="G140" s="17"/>
      <c r="H140" s="17"/>
      <c r="I140" s="17"/>
      <c r="AB140" s="91">
        <f t="shared" si="10"/>
        <v>0</v>
      </c>
    </row>
    <row r="141" spans="1:28" ht="25.5" hidden="1">
      <c r="A141" s="15" t="s">
        <v>489</v>
      </c>
      <c r="B141" s="16" t="s">
        <v>490</v>
      </c>
      <c r="C141" s="17"/>
      <c r="D141" s="17"/>
      <c r="E141" s="17"/>
      <c r="F141" s="17"/>
      <c r="G141" s="17"/>
      <c r="H141" s="17"/>
      <c r="I141" s="17"/>
      <c r="AB141" s="91">
        <f t="shared" si="10"/>
        <v>0</v>
      </c>
    </row>
    <row r="142" spans="1:28" ht="25.5" hidden="1">
      <c r="A142" s="15" t="s">
        <v>491</v>
      </c>
      <c r="B142" s="16" t="s">
        <v>492</v>
      </c>
      <c r="C142" s="17"/>
      <c r="D142" s="17"/>
      <c r="E142" s="17"/>
      <c r="F142" s="17"/>
      <c r="G142" s="17"/>
      <c r="H142" s="17"/>
      <c r="I142" s="17"/>
      <c r="AB142" s="91">
        <f t="shared" si="10"/>
        <v>0</v>
      </c>
    </row>
    <row r="143" spans="1:28" ht="25.5" hidden="1">
      <c r="A143" s="15" t="s">
        <v>493</v>
      </c>
      <c r="B143" s="16" t="s">
        <v>494</v>
      </c>
      <c r="C143" s="17"/>
      <c r="D143" s="17"/>
      <c r="E143" s="17"/>
      <c r="F143" s="17"/>
      <c r="G143" s="17"/>
      <c r="H143" s="17"/>
      <c r="I143" s="17"/>
      <c r="AB143" s="91">
        <f t="shared" si="10"/>
        <v>0</v>
      </c>
    </row>
    <row r="144" spans="1:28" ht="25.5" hidden="1">
      <c r="A144" s="15" t="s">
        <v>495</v>
      </c>
      <c r="B144" s="16" t="s">
        <v>496</v>
      </c>
      <c r="C144" s="17"/>
      <c r="D144" s="17"/>
      <c r="E144" s="17"/>
      <c r="F144" s="17"/>
      <c r="G144" s="17"/>
      <c r="H144" s="17"/>
      <c r="I144" s="17"/>
      <c r="AB144" s="91">
        <f t="shared" si="10"/>
        <v>0</v>
      </c>
    </row>
    <row r="145" spans="1:28" ht="25.5" hidden="1">
      <c r="A145" s="15" t="s">
        <v>497</v>
      </c>
      <c r="B145" s="16" t="s">
        <v>498</v>
      </c>
      <c r="C145" s="17"/>
      <c r="D145" s="17"/>
      <c r="E145" s="17"/>
      <c r="F145" s="17"/>
      <c r="G145" s="17"/>
      <c r="H145" s="17"/>
      <c r="I145" s="17"/>
      <c r="AB145" s="91">
        <f t="shared" si="10"/>
        <v>0</v>
      </c>
    </row>
    <row r="146" spans="1:28" ht="38.25" hidden="1">
      <c r="A146" s="15" t="s">
        <v>499</v>
      </c>
      <c r="B146" s="16" t="s">
        <v>500</v>
      </c>
      <c r="C146" s="17"/>
      <c r="D146" s="17"/>
      <c r="E146" s="17"/>
      <c r="F146" s="17"/>
      <c r="G146" s="17"/>
      <c r="H146" s="17"/>
      <c r="I146" s="17"/>
      <c r="AB146" s="91">
        <f t="shared" si="10"/>
        <v>0</v>
      </c>
    </row>
    <row r="147" spans="1:28" ht="38.25" hidden="1">
      <c r="A147" s="15" t="s">
        <v>501</v>
      </c>
      <c r="B147" s="16" t="s">
        <v>502</v>
      </c>
      <c r="C147" s="17"/>
      <c r="D147" s="17"/>
      <c r="E147" s="17"/>
      <c r="F147" s="17"/>
      <c r="G147" s="17"/>
      <c r="H147" s="17"/>
      <c r="I147" s="17"/>
      <c r="AB147" s="91">
        <f t="shared" si="10"/>
        <v>0</v>
      </c>
    </row>
    <row r="148" spans="1:28" ht="38.25" hidden="1">
      <c r="A148" s="15" t="s">
        <v>503</v>
      </c>
      <c r="B148" s="16" t="s">
        <v>504</v>
      </c>
      <c r="C148" s="17"/>
      <c r="D148" s="17"/>
      <c r="E148" s="17"/>
      <c r="F148" s="17"/>
      <c r="G148" s="17"/>
      <c r="H148" s="17"/>
      <c r="I148" s="17"/>
      <c r="AB148" s="91">
        <f t="shared" si="10"/>
        <v>0</v>
      </c>
    </row>
    <row r="149" spans="1:28" ht="25.5" hidden="1">
      <c r="A149" s="15" t="s">
        <v>505</v>
      </c>
      <c r="B149" s="16" t="s">
        <v>506</v>
      </c>
      <c r="C149" s="17"/>
      <c r="D149" s="17"/>
      <c r="E149" s="17"/>
      <c r="F149" s="17"/>
      <c r="G149" s="17"/>
      <c r="H149" s="17"/>
      <c r="I149" s="17"/>
      <c r="AB149" s="91">
        <f t="shared" si="10"/>
        <v>0</v>
      </c>
    </row>
    <row r="150" spans="1:28" ht="38.25" hidden="1">
      <c r="A150" s="15" t="s">
        <v>507</v>
      </c>
      <c r="B150" s="16" t="s">
        <v>508</v>
      </c>
      <c r="C150" s="17"/>
      <c r="D150" s="17"/>
      <c r="E150" s="17"/>
      <c r="F150" s="17"/>
      <c r="G150" s="17"/>
      <c r="H150" s="17"/>
      <c r="I150" s="17"/>
      <c r="AB150" s="91">
        <f t="shared" si="10"/>
        <v>0</v>
      </c>
    </row>
    <row r="151" spans="1:28" ht="51" hidden="1">
      <c r="A151" s="15" t="s">
        <v>509</v>
      </c>
      <c r="B151" s="16" t="s">
        <v>510</v>
      </c>
      <c r="C151" s="17"/>
      <c r="D151" s="17"/>
      <c r="E151" s="17"/>
      <c r="F151" s="17"/>
      <c r="G151" s="17"/>
      <c r="H151" s="17"/>
      <c r="I151" s="17"/>
      <c r="AB151" s="91">
        <f t="shared" si="10"/>
        <v>0</v>
      </c>
    </row>
    <row r="152" spans="1:28" ht="51" hidden="1">
      <c r="A152" s="15" t="s">
        <v>511</v>
      </c>
      <c r="B152" s="16" t="s">
        <v>512</v>
      </c>
      <c r="C152" s="17"/>
      <c r="D152" s="17"/>
      <c r="E152" s="17"/>
      <c r="F152" s="17"/>
      <c r="G152" s="17"/>
      <c r="H152" s="17"/>
      <c r="I152" s="17"/>
      <c r="AB152" s="91">
        <f t="shared" si="10"/>
        <v>0</v>
      </c>
    </row>
    <row r="153" spans="1:28" ht="25.5" hidden="1">
      <c r="A153" s="15" t="s">
        <v>513</v>
      </c>
      <c r="B153" s="16" t="s">
        <v>514</v>
      </c>
      <c r="C153" s="17"/>
      <c r="D153" s="17"/>
      <c r="E153" s="17"/>
      <c r="F153" s="17"/>
      <c r="G153" s="17"/>
      <c r="H153" s="17"/>
      <c r="I153" s="17"/>
      <c r="AB153" s="91">
        <f t="shared" si="10"/>
        <v>0</v>
      </c>
    </row>
    <row r="154" spans="1:28" ht="38.25" hidden="1">
      <c r="A154" s="15" t="s">
        <v>515</v>
      </c>
      <c r="B154" s="16" t="s">
        <v>516</v>
      </c>
      <c r="C154" s="17"/>
      <c r="D154" s="17"/>
      <c r="E154" s="17"/>
      <c r="F154" s="17"/>
      <c r="G154" s="17"/>
      <c r="H154" s="17"/>
      <c r="I154" s="17"/>
      <c r="AB154" s="91">
        <f t="shared" si="10"/>
        <v>0</v>
      </c>
    </row>
    <row r="155" spans="1:28" ht="25.5">
      <c r="A155" s="18" t="s">
        <v>517</v>
      </c>
      <c r="B155" s="19" t="s">
        <v>518</v>
      </c>
      <c r="C155" s="20">
        <f>C85+C86+C98+C99+C109+C119+C126+C129</f>
        <v>0</v>
      </c>
      <c r="D155" s="20"/>
      <c r="E155" s="20"/>
      <c r="F155" s="20"/>
      <c r="G155" s="20"/>
      <c r="H155" s="20"/>
      <c r="I155" s="20"/>
      <c r="X155" s="90"/>
      <c r="Y155" s="90"/>
      <c r="Z155" s="90">
        <f>SUM(Z85:Z129)</f>
        <v>4707000</v>
      </c>
      <c r="AB155" s="91">
        <f>SUM(H155:AA155)</f>
        <v>4707000</v>
      </c>
    </row>
    <row r="156" spans="1:28" ht="25.5">
      <c r="A156" s="15" t="s">
        <v>519</v>
      </c>
      <c r="B156" s="16" t="s">
        <v>520</v>
      </c>
      <c r="C156" s="17"/>
      <c r="D156" s="17"/>
      <c r="E156" s="17"/>
      <c r="F156" s="17"/>
      <c r="G156" s="17"/>
      <c r="H156" s="17"/>
      <c r="I156" s="17"/>
      <c r="AB156" s="91">
        <f t="shared" si="10"/>
        <v>0</v>
      </c>
    </row>
    <row r="157" spans="1:28" ht="12.75" hidden="1">
      <c r="A157" s="15" t="s">
        <v>521</v>
      </c>
      <c r="B157" s="16" t="s">
        <v>522</v>
      </c>
      <c r="C157" s="17"/>
      <c r="D157" s="17"/>
      <c r="E157" s="17"/>
      <c r="F157" s="17"/>
      <c r="G157" s="17"/>
      <c r="H157" s="17"/>
      <c r="I157" s="17"/>
      <c r="AB157" s="91">
        <f t="shared" si="10"/>
        <v>0</v>
      </c>
    </row>
    <row r="158" spans="1:28" ht="38.25">
      <c r="A158" s="15" t="s">
        <v>523</v>
      </c>
      <c r="B158" s="16" t="s">
        <v>524</v>
      </c>
      <c r="C158" s="17"/>
      <c r="D158" s="17"/>
      <c r="E158" s="17"/>
      <c r="F158" s="17"/>
      <c r="G158" s="17"/>
      <c r="H158" s="17"/>
      <c r="I158" s="17"/>
      <c r="AB158" s="91">
        <f t="shared" si="10"/>
        <v>0</v>
      </c>
    </row>
    <row r="159" spans="1:28" ht="25.5">
      <c r="A159" s="15" t="s">
        <v>525</v>
      </c>
      <c r="B159" s="16" t="s">
        <v>526</v>
      </c>
      <c r="C159" s="17"/>
      <c r="D159" s="17"/>
      <c r="E159" s="17"/>
      <c r="F159" s="17"/>
      <c r="G159" s="17"/>
      <c r="H159" s="17"/>
      <c r="I159" s="17"/>
      <c r="AB159" s="91">
        <f t="shared" si="10"/>
        <v>0</v>
      </c>
    </row>
    <row r="160" spans="1:28" ht="12.75">
      <c r="A160" s="15" t="s">
        <v>527</v>
      </c>
      <c r="B160" s="16" t="s">
        <v>528</v>
      </c>
      <c r="C160" s="17"/>
      <c r="D160" s="17"/>
      <c r="E160" s="17"/>
      <c r="F160" s="17"/>
      <c r="G160" s="17"/>
      <c r="H160" s="17"/>
      <c r="I160" s="17"/>
      <c r="AB160" s="91">
        <f t="shared" si="10"/>
        <v>0</v>
      </c>
    </row>
    <row r="161" spans="1:28" ht="12.75">
      <c r="A161" s="15" t="s">
        <v>529</v>
      </c>
      <c r="B161" s="16" t="s">
        <v>530</v>
      </c>
      <c r="C161" s="17"/>
      <c r="D161" s="17"/>
      <c r="E161" s="17"/>
      <c r="F161" s="17"/>
      <c r="G161" s="17"/>
      <c r="H161" s="17"/>
      <c r="I161" s="17"/>
      <c r="AB161" s="91">
        <f t="shared" si="10"/>
        <v>0</v>
      </c>
    </row>
    <row r="162" spans="1:28" ht="38.25">
      <c r="A162" s="15" t="s">
        <v>531</v>
      </c>
      <c r="B162" s="16" t="s">
        <v>532</v>
      </c>
      <c r="C162" s="17"/>
      <c r="D162" s="17"/>
      <c r="E162" s="17"/>
      <c r="F162" s="17"/>
      <c r="G162" s="17"/>
      <c r="H162" s="17"/>
      <c r="I162" s="17"/>
      <c r="AB162" s="91">
        <f t="shared" si="10"/>
        <v>0</v>
      </c>
    </row>
    <row r="163" spans="1:28" ht="51">
      <c r="A163" s="15" t="s">
        <v>533</v>
      </c>
      <c r="B163" s="16" t="s">
        <v>534</v>
      </c>
      <c r="C163" s="17"/>
      <c r="D163" s="17"/>
      <c r="E163" s="17"/>
      <c r="F163" s="17"/>
      <c r="G163" s="17"/>
      <c r="H163" s="17"/>
      <c r="I163" s="17"/>
      <c r="AB163" s="91">
        <f t="shared" si="10"/>
        <v>0</v>
      </c>
    </row>
    <row r="164" spans="1:28" ht="25.5" hidden="1">
      <c r="A164" s="15" t="s">
        <v>535</v>
      </c>
      <c r="B164" s="16" t="s">
        <v>536</v>
      </c>
      <c r="C164" s="17"/>
      <c r="D164" s="17"/>
      <c r="E164" s="17"/>
      <c r="F164" s="17"/>
      <c r="G164" s="17"/>
      <c r="H164" s="17"/>
      <c r="I164" s="17"/>
      <c r="AB164" s="91">
        <f t="shared" si="10"/>
        <v>0</v>
      </c>
    </row>
    <row r="165" spans="1:28" ht="25.5" hidden="1">
      <c r="A165" s="15" t="s">
        <v>537</v>
      </c>
      <c r="B165" s="16" t="s">
        <v>538</v>
      </c>
      <c r="C165" s="17"/>
      <c r="D165" s="17"/>
      <c r="E165" s="17"/>
      <c r="F165" s="17"/>
      <c r="G165" s="17"/>
      <c r="H165" s="17"/>
      <c r="I165" s="17"/>
      <c r="AB165" s="91">
        <f t="shared" si="10"/>
        <v>0</v>
      </c>
    </row>
    <row r="166" spans="1:28" ht="38.25" hidden="1">
      <c r="A166" s="15" t="s">
        <v>539</v>
      </c>
      <c r="B166" s="16" t="s">
        <v>540</v>
      </c>
      <c r="C166" s="17"/>
      <c r="D166" s="17"/>
      <c r="E166" s="17"/>
      <c r="F166" s="17"/>
      <c r="G166" s="17"/>
      <c r="H166" s="17"/>
      <c r="I166" s="17"/>
      <c r="AB166" s="91">
        <f t="shared" si="10"/>
        <v>0</v>
      </c>
    </row>
    <row r="167" spans="1:28" ht="25.5" hidden="1">
      <c r="A167" s="15" t="s">
        <v>541</v>
      </c>
      <c r="B167" s="16" t="s">
        <v>542</v>
      </c>
      <c r="C167" s="17"/>
      <c r="D167" s="17"/>
      <c r="E167" s="17"/>
      <c r="F167" s="17"/>
      <c r="G167" s="17"/>
      <c r="H167" s="17"/>
      <c r="I167" s="17"/>
      <c r="AB167" s="91">
        <f t="shared" si="10"/>
        <v>0</v>
      </c>
    </row>
    <row r="168" spans="1:28" ht="25.5" hidden="1">
      <c r="A168" s="15" t="s">
        <v>543</v>
      </c>
      <c r="B168" s="16" t="s">
        <v>544</v>
      </c>
      <c r="C168" s="17"/>
      <c r="D168" s="17"/>
      <c r="E168" s="17"/>
      <c r="F168" s="17"/>
      <c r="G168" s="17"/>
      <c r="H168" s="17"/>
      <c r="I168" s="17"/>
      <c r="AB168" s="91">
        <f t="shared" si="10"/>
        <v>0</v>
      </c>
    </row>
    <row r="169" spans="1:28" ht="25.5" hidden="1">
      <c r="A169" s="15" t="s">
        <v>545</v>
      </c>
      <c r="B169" s="16" t="s">
        <v>546</v>
      </c>
      <c r="C169" s="17"/>
      <c r="D169" s="17"/>
      <c r="E169" s="17"/>
      <c r="F169" s="17"/>
      <c r="G169" s="17"/>
      <c r="H169" s="17"/>
      <c r="I169" s="17"/>
      <c r="AB169" s="91">
        <f t="shared" si="10"/>
        <v>0</v>
      </c>
    </row>
    <row r="170" spans="1:28" ht="25.5" hidden="1">
      <c r="A170" s="15" t="s">
        <v>547</v>
      </c>
      <c r="B170" s="16" t="s">
        <v>548</v>
      </c>
      <c r="C170" s="17"/>
      <c r="D170" s="17"/>
      <c r="E170" s="17"/>
      <c r="F170" s="17"/>
      <c r="G170" s="17"/>
      <c r="H170" s="17"/>
      <c r="I170" s="17"/>
      <c r="AB170" s="91">
        <f t="shared" si="10"/>
        <v>0</v>
      </c>
    </row>
    <row r="171" spans="1:28" ht="25.5" hidden="1">
      <c r="A171" s="15" t="s">
        <v>549</v>
      </c>
      <c r="B171" s="16" t="s">
        <v>550</v>
      </c>
      <c r="C171" s="17"/>
      <c r="D171" s="17"/>
      <c r="E171" s="17"/>
      <c r="F171" s="17"/>
      <c r="G171" s="17"/>
      <c r="H171" s="17"/>
      <c r="I171" s="17"/>
      <c r="AB171" s="91">
        <f t="shared" si="10"/>
        <v>0</v>
      </c>
    </row>
    <row r="172" spans="1:28" ht="25.5" hidden="1">
      <c r="A172" s="15" t="s">
        <v>551</v>
      </c>
      <c r="B172" s="16" t="s">
        <v>552</v>
      </c>
      <c r="C172" s="17"/>
      <c r="D172" s="17"/>
      <c r="E172" s="17"/>
      <c r="F172" s="17"/>
      <c r="G172" s="17"/>
      <c r="H172" s="17"/>
      <c r="I172" s="17"/>
      <c r="AB172" s="91">
        <f t="shared" si="10"/>
        <v>0</v>
      </c>
    </row>
    <row r="173" spans="1:28" ht="25.5" hidden="1">
      <c r="A173" s="15" t="s">
        <v>553</v>
      </c>
      <c r="B173" s="16" t="s">
        <v>554</v>
      </c>
      <c r="C173" s="17"/>
      <c r="D173" s="17"/>
      <c r="E173" s="17"/>
      <c r="F173" s="17"/>
      <c r="G173" s="17"/>
      <c r="H173" s="17"/>
      <c r="I173" s="17"/>
      <c r="AB173" s="91">
        <f t="shared" si="10"/>
        <v>0</v>
      </c>
    </row>
    <row r="174" spans="1:28" ht="51">
      <c r="A174" s="15" t="s">
        <v>555</v>
      </c>
      <c r="B174" s="16" t="s">
        <v>556</v>
      </c>
      <c r="C174" s="17"/>
      <c r="D174" s="17"/>
      <c r="E174" s="17"/>
      <c r="F174" s="17"/>
      <c r="G174" s="17"/>
      <c r="H174" s="17"/>
      <c r="I174" s="17"/>
      <c r="AB174" s="91">
        <f t="shared" si="10"/>
        <v>0</v>
      </c>
    </row>
    <row r="175" spans="1:28" ht="25.5" hidden="1">
      <c r="A175" s="15" t="s">
        <v>557</v>
      </c>
      <c r="B175" s="16" t="s">
        <v>558</v>
      </c>
      <c r="C175" s="17"/>
      <c r="D175" s="17"/>
      <c r="E175" s="17"/>
      <c r="F175" s="17"/>
      <c r="G175" s="17"/>
      <c r="H175" s="17"/>
      <c r="I175" s="17"/>
      <c r="AB175" s="91">
        <f t="shared" si="10"/>
        <v>0</v>
      </c>
    </row>
    <row r="176" spans="1:28" ht="25.5" hidden="1">
      <c r="A176" s="15" t="s">
        <v>559</v>
      </c>
      <c r="B176" s="16" t="s">
        <v>560</v>
      </c>
      <c r="C176" s="17"/>
      <c r="D176" s="17"/>
      <c r="E176" s="17"/>
      <c r="F176" s="17"/>
      <c r="G176" s="17"/>
      <c r="H176" s="17"/>
      <c r="I176" s="17"/>
      <c r="AB176" s="91">
        <f t="shared" si="10"/>
        <v>0</v>
      </c>
    </row>
    <row r="177" spans="1:28" ht="38.25" hidden="1">
      <c r="A177" s="15" t="s">
        <v>561</v>
      </c>
      <c r="B177" s="16" t="s">
        <v>562</v>
      </c>
      <c r="C177" s="17"/>
      <c r="D177" s="17"/>
      <c r="E177" s="17"/>
      <c r="F177" s="17"/>
      <c r="G177" s="17"/>
      <c r="H177" s="17"/>
      <c r="I177" s="17"/>
      <c r="AB177" s="91">
        <f t="shared" si="10"/>
        <v>0</v>
      </c>
    </row>
    <row r="178" spans="1:28" ht="25.5" hidden="1">
      <c r="A178" s="15" t="s">
        <v>563</v>
      </c>
      <c r="B178" s="16" t="s">
        <v>564</v>
      </c>
      <c r="C178" s="17"/>
      <c r="D178" s="17"/>
      <c r="E178" s="17"/>
      <c r="F178" s="17"/>
      <c r="G178" s="17"/>
      <c r="H178" s="17"/>
      <c r="I178" s="17"/>
      <c r="AB178" s="91">
        <f t="shared" si="10"/>
        <v>0</v>
      </c>
    </row>
    <row r="179" spans="1:28" ht="25.5" hidden="1">
      <c r="A179" s="15" t="s">
        <v>565</v>
      </c>
      <c r="B179" s="16" t="s">
        <v>566</v>
      </c>
      <c r="C179" s="17"/>
      <c r="D179" s="17"/>
      <c r="E179" s="17"/>
      <c r="F179" s="17"/>
      <c r="G179" s="17"/>
      <c r="H179" s="17"/>
      <c r="I179" s="17"/>
      <c r="AB179" s="91">
        <f t="shared" si="10"/>
        <v>0</v>
      </c>
    </row>
    <row r="180" spans="1:28" ht="25.5" hidden="1">
      <c r="A180" s="15" t="s">
        <v>567</v>
      </c>
      <c r="B180" s="16" t="s">
        <v>568</v>
      </c>
      <c r="C180" s="17"/>
      <c r="D180" s="17"/>
      <c r="E180" s="17"/>
      <c r="F180" s="17"/>
      <c r="G180" s="17"/>
      <c r="H180" s="17"/>
      <c r="I180" s="17"/>
      <c r="AB180" s="91">
        <f t="shared" si="10"/>
        <v>0</v>
      </c>
    </row>
    <row r="181" spans="1:28" ht="25.5" hidden="1">
      <c r="A181" s="15" t="s">
        <v>569</v>
      </c>
      <c r="B181" s="16" t="s">
        <v>570</v>
      </c>
      <c r="C181" s="17"/>
      <c r="D181" s="17"/>
      <c r="E181" s="17"/>
      <c r="F181" s="17"/>
      <c r="G181" s="17"/>
      <c r="H181" s="17"/>
      <c r="I181" s="17"/>
      <c r="AB181" s="91">
        <f t="shared" si="10"/>
        <v>0</v>
      </c>
    </row>
    <row r="182" spans="1:28" ht="25.5" hidden="1">
      <c r="A182" s="15" t="s">
        <v>571</v>
      </c>
      <c r="B182" s="16" t="s">
        <v>572</v>
      </c>
      <c r="C182" s="17"/>
      <c r="D182" s="17"/>
      <c r="E182" s="17"/>
      <c r="F182" s="17"/>
      <c r="G182" s="17"/>
      <c r="H182" s="17"/>
      <c r="I182" s="17"/>
      <c r="AB182" s="91">
        <f t="shared" si="10"/>
        <v>0</v>
      </c>
    </row>
    <row r="183" spans="1:28" ht="25.5" hidden="1">
      <c r="A183" s="15" t="s">
        <v>573</v>
      </c>
      <c r="B183" s="16" t="s">
        <v>574</v>
      </c>
      <c r="C183" s="17"/>
      <c r="D183" s="17"/>
      <c r="E183" s="17"/>
      <c r="F183" s="17"/>
      <c r="G183" s="17"/>
      <c r="H183" s="17"/>
      <c r="I183" s="17"/>
      <c r="AB183" s="91">
        <f t="shared" si="10"/>
        <v>0</v>
      </c>
    </row>
    <row r="184" spans="1:28" ht="25.5" hidden="1">
      <c r="A184" s="15" t="s">
        <v>575</v>
      </c>
      <c r="B184" s="16" t="s">
        <v>576</v>
      </c>
      <c r="C184" s="17"/>
      <c r="D184" s="17"/>
      <c r="E184" s="17"/>
      <c r="F184" s="17"/>
      <c r="G184" s="17"/>
      <c r="H184" s="17"/>
      <c r="I184" s="17"/>
      <c r="AB184" s="91">
        <f t="shared" si="10"/>
        <v>0</v>
      </c>
    </row>
    <row r="185" spans="1:28" ht="38.25">
      <c r="A185" s="15" t="s">
        <v>577</v>
      </c>
      <c r="B185" s="16" t="s">
        <v>578</v>
      </c>
      <c r="C185" s="17"/>
      <c r="D185" s="17"/>
      <c r="E185" s="17"/>
      <c r="F185" s="17"/>
      <c r="G185" s="17"/>
      <c r="H185" s="17"/>
      <c r="I185" s="87">
        <v>300000</v>
      </c>
      <c r="J185" s="87"/>
      <c r="K185" s="87"/>
      <c r="L185" s="87"/>
      <c r="M185" s="87"/>
      <c r="N185" s="87"/>
      <c r="O185" s="87"/>
      <c r="P185" s="87"/>
      <c r="Q185" s="87"/>
      <c r="R185" s="87">
        <v>1385510</v>
      </c>
      <c r="S185" s="87"/>
      <c r="T185" s="87">
        <v>89000</v>
      </c>
      <c r="U185" s="87"/>
      <c r="V185" s="87"/>
      <c r="W185" s="87"/>
      <c r="X185" s="87"/>
      <c r="Y185" s="87"/>
      <c r="Z185" s="87"/>
      <c r="AA185" s="87"/>
      <c r="AB185" s="91">
        <f t="shared" si="10"/>
        <v>1774510</v>
      </c>
    </row>
    <row r="186" spans="1:28" ht="25.5" hidden="1">
      <c r="A186" s="15" t="s">
        <v>579</v>
      </c>
      <c r="B186" s="16" t="s">
        <v>580</v>
      </c>
      <c r="C186" s="17"/>
      <c r="D186" s="17"/>
      <c r="E186" s="17"/>
      <c r="F186" s="17"/>
      <c r="G186" s="17"/>
      <c r="H186" s="1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91">
        <f t="shared" si="10"/>
        <v>0</v>
      </c>
    </row>
    <row r="187" spans="1:28" ht="25.5" hidden="1">
      <c r="A187" s="15" t="s">
        <v>581</v>
      </c>
      <c r="B187" s="16" t="s">
        <v>582</v>
      </c>
      <c r="C187" s="17"/>
      <c r="D187" s="17"/>
      <c r="E187" s="17"/>
      <c r="F187" s="17"/>
      <c r="G187" s="17"/>
      <c r="H187" s="1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91">
        <f t="shared" si="10"/>
        <v>0</v>
      </c>
    </row>
    <row r="188" spans="1:28" ht="38.25" hidden="1">
      <c r="A188" s="15" t="s">
        <v>583</v>
      </c>
      <c r="B188" s="16" t="s">
        <v>584</v>
      </c>
      <c r="C188" s="17"/>
      <c r="D188" s="17"/>
      <c r="E188" s="17"/>
      <c r="F188" s="17"/>
      <c r="G188" s="17"/>
      <c r="H188" s="1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91">
        <f t="shared" si="10"/>
        <v>0</v>
      </c>
    </row>
    <row r="189" spans="1:28" ht="25.5" hidden="1">
      <c r="A189" s="15" t="s">
        <v>585</v>
      </c>
      <c r="B189" s="16" t="s">
        <v>586</v>
      </c>
      <c r="C189" s="17"/>
      <c r="D189" s="17"/>
      <c r="E189" s="17"/>
      <c r="F189" s="17"/>
      <c r="G189" s="17"/>
      <c r="H189" s="1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91">
        <f t="shared" si="10"/>
        <v>0</v>
      </c>
    </row>
    <row r="190" spans="1:28" ht="25.5" hidden="1">
      <c r="A190" s="15" t="s">
        <v>587</v>
      </c>
      <c r="B190" s="16" t="s">
        <v>588</v>
      </c>
      <c r="C190" s="17"/>
      <c r="D190" s="17"/>
      <c r="E190" s="17"/>
      <c r="F190" s="17"/>
      <c r="G190" s="17"/>
      <c r="H190" s="1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91">
        <f t="shared" si="10"/>
        <v>0</v>
      </c>
    </row>
    <row r="191" spans="1:28" ht="25.5" hidden="1">
      <c r="A191" s="15" t="s">
        <v>589</v>
      </c>
      <c r="B191" s="16" t="s">
        <v>590</v>
      </c>
      <c r="C191" s="17"/>
      <c r="D191" s="17"/>
      <c r="E191" s="17"/>
      <c r="F191" s="17"/>
      <c r="G191" s="17"/>
      <c r="H191" s="1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91">
        <f t="shared" si="10"/>
        <v>0</v>
      </c>
    </row>
    <row r="192" spans="1:28" ht="25.5" hidden="1">
      <c r="A192" s="15" t="s">
        <v>591</v>
      </c>
      <c r="B192" s="16" t="s">
        <v>592</v>
      </c>
      <c r="C192" s="17"/>
      <c r="D192" s="17"/>
      <c r="E192" s="17"/>
      <c r="F192" s="17"/>
      <c r="G192" s="17"/>
      <c r="H192" s="1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91">
        <f t="shared" si="10"/>
        <v>0</v>
      </c>
    </row>
    <row r="193" spans="1:28" ht="25.5" hidden="1">
      <c r="A193" s="15" t="s">
        <v>593</v>
      </c>
      <c r="B193" s="16" t="s">
        <v>594</v>
      </c>
      <c r="C193" s="17"/>
      <c r="D193" s="17"/>
      <c r="E193" s="17"/>
      <c r="F193" s="17"/>
      <c r="G193" s="17"/>
      <c r="H193" s="1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91">
        <f t="shared" si="10"/>
        <v>0</v>
      </c>
    </row>
    <row r="194" spans="1:28" ht="25.5" hidden="1">
      <c r="A194" s="15" t="s">
        <v>595</v>
      </c>
      <c r="B194" s="16" t="s">
        <v>596</v>
      </c>
      <c r="C194" s="17"/>
      <c r="D194" s="17"/>
      <c r="E194" s="17"/>
      <c r="F194" s="17"/>
      <c r="G194" s="17"/>
      <c r="H194" s="17"/>
      <c r="I194" s="87"/>
      <c r="AB194" s="91">
        <f t="shared" si="10"/>
        <v>0</v>
      </c>
    </row>
    <row r="195" spans="1:28" ht="25.5" hidden="1">
      <c r="A195" s="15" t="s">
        <v>597</v>
      </c>
      <c r="B195" s="16" t="s">
        <v>598</v>
      </c>
      <c r="C195" s="17"/>
      <c r="D195" s="17"/>
      <c r="E195" s="17"/>
      <c r="F195" s="17"/>
      <c r="G195" s="17"/>
      <c r="H195" s="17"/>
      <c r="I195" s="17"/>
      <c r="AB195" s="91">
        <f aca="true" t="shared" si="11" ref="AB195:AB258">SUM(H195:AA195)</f>
        <v>0</v>
      </c>
    </row>
    <row r="196" spans="1:28" ht="38.25">
      <c r="A196" s="15" t="s">
        <v>599</v>
      </c>
      <c r="B196" s="16" t="s">
        <v>600</v>
      </c>
      <c r="C196" s="17"/>
      <c r="D196" s="17"/>
      <c r="E196" s="17"/>
      <c r="F196" s="17"/>
      <c r="G196" s="17"/>
      <c r="H196" s="17"/>
      <c r="I196" s="17"/>
      <c r="AB196" s="91">
        <f t="shared" si="11"/>
        <v>0</v>
      </c>
    </row>
    <row r="197" spans="1:28" ht="38.25">
      <c r="A197" s="15" t="s">
        <v>601</v>
      </c>
      <c r="B197" s="16" t="s">
        <v>602</v>
      </c>
      <c r="C197" s="17"/>
      <c r="D197" s="17"/>
      <c r="E197" s="17"/>
      <c r="F197" s="17"/>
      <c r="G197" s="17"/>
      <c r="H197" s="17"/>
      <c r="I197" s="17"/>
      <c r="AB197" s="91">
        <f t="shared" si="11"/>
        <v>0</v>
      </c>
    </row>
    <row r="198" spans="1:28" ht="51">
      <c r="A198" s="15" t="s">
        <v>603</v>
      </c>
      <c r="B198" s="16" t="s">
        <v>604</v>
      </c>
      <c r="C198" s="17"/>
      <c r="D198" s="17"/>
      <c r="E198" s="17"/>
      <c r="F198" s="17"/>
      <c r="G198" s="17"/>
      <c r="H198" s="17"/>
      <c r="I198" s="17"/>
      <c r="AB198" s="91">
        <f t="shared" si="11"/>
        <v>0</v>
      </c>
    </row>
    <row r="199" spans="1:28" ht="12.75" hidden="1">
      <c r="A199" s="15" t="s">
        <v>605</v>
      </c>
      <c r="B199" s="16" t="s">
        <v>606</v>
      </c>
      <c r="C199" s="17"/>
      <c r="D199" s="17"/>
      <c r="E199" s="17"/>
      <c r="F199" s="17"/>
      <c r="G199" s="17"/>
      <c r="H199" s="17"/>
      <c r="I199" s="17"/>
      <c r="AB199" s="91">
        <f t="shared" si="11"/>
        <v>0</v>
      </c>
    </row>
    <row r="200" spans="1:28" ht="25.5" hidden="1">
      <c r="A200" s="15" t="s">
        <v>607</v>
      </c>
      <c r="B200" s="16" t="s">
        <v>608</v>
      </c>
      <c r="C200" s="17"/>
      <c r="D200" s="17"/>
      <c r="E200" s="17"/>
      <c r="F200" s="17"/>
      <c r="G200" s="17"/>
      <c r="H200" s="17"/>
      <c r="I200" s="17"/>
      <c r="AB200" s="91">
        <f t="shared" si="11"/>
        <v>0</v>
      </c>
    </row>
    <row r="201" spans="1:28" ht="12.75" hidden="1">
      <c r="A201" s="15" t="s">
        <v>609</v>
      </c>
      <c r="B201" s="16" t="s">
        <v>610</v>
      </c>
      <c r="C201" s="17"/>
      <c r="D201" s="17"/>
      <c r="E201" s="17"/>
      <c r="F201" s="17"/>
      <c r="G201" s="17"/>
      <c r="H201" s="17"/>
      <c r="I201" s="17"/>
      <c r="AB201" s="91">
        <f t="shared" si="11"/>
        <v>0</v>
      </c>
    </row>
    <row r="202" spans="1:28" ht="12.75" hidden="1">
      <c r="A202" s="15" t="s">
        <v>611</v>
      </c>
      <c r="B202" s="16" t="s">
        <v>612</v>
      </c>
      <c r="C202" s="17"/>
      <c r="D202" s="17"/>
      <c r="E202" s="17"/>
      <c r="F202" s="17"/>
      <c r="G202" s="17"/>
      <c r="H202" s="17"/>
      <c r="I202" s="17"/>
      <c r="AB202" s="91">
        <f t="shared" si="11"/>
        <v>0</v>
      </c>
    </row>
    <row r="203" spans="1:28" ht="12.75" hidden="1">
      <c r="A203" s="15" t="s">
        <v>613</v>
      </c>
      <c r="B203" s="16" t="s">
        <v>614</v>
      </c>
      <c r="C203" s="17"/>
      <c r="D203" s="17"/>
      <c r="E203" s="17"/>
      <c r="F203" s="17"/>
      <c r="G203" s="17"/>
      <c r="H203" s="17"/>
      <c r="I203" s="17"/>
      <c r="AB203" s="91">
        <f t="shared" si="11"/>
        <v>0</v>
      </c>
    </row>
    <row r="204" spans="1:28" ht="25.5" hidden="1">
      <c r="A204" s="15" t="s">
        <v>615</v>
      </c>
      <c r="B204" s="16" t="s">
        <v>616</v>
      </c>
      <c r="C204" s="17"/>
      <c r="D204" s="17"/>
      <c r="E204" s="17"/>
      <c r="F204" s="17"/>
      <c r="G204" s="17"/>
      <c r="H204" s="17"/>
      <c r="I204" s="17"/>
      <c r="AB204" s="91">
        <f t="shared" si="11"/>
        <v>0</v>
      </c>
    </row>
    <row r="205" spans="1:28" ht="25.5" hidden="1">
      <c r="A205" s="15" t="s">
        <v>617</v>
      </c>
      <c r="B205" s="16" t="s">
        <v>618</v>
      </c>
      <c r="C205" s="17"/>
      <c r="D205" s="17"/>
      <c r="E205" s="17"/>
      <c r="F205" s="17"/>
      <c r="G205" s="17"/>
      <c r="H205" s="17"/>
      <c r="I205" s="17"/>
      <c r="AB205" s="91">
        <f t="shared" si="11"/>
        <v>0</v>
      </c>
    </row>
    <row r="206" spans="1:28" ht="12.75" hidden="1">
      <c r="A206" s="15" t="s">
        <v>619</v>
      </c>
      <c r="B206" s="16" t="s">
        <v>620</v>
      </c>
      <c r="C206" s="17"/>
      <c r="D206" s="17"/>
      <c r="E206" s="17"/>
      <c r="F206" s="17"/>
      <c r="G206" s="17"/>
      <c r="H206" s="17"/>
      <c r="I206" s="17"/>
      <c r="AB206" s="91">
        <f t="shared" si="11"/>
        <v>0</v>
      </c>
    </row>
    <row r="207" spans="1:28" ht="12.75" hidden="1">
      <c r="A207" s="15" t="s">
        <v>621</v>
      </c>
      <c r="B207" s="16" t="s">
        <v>622</v>
      </c>
      <c r="C207" s="17"/>
      <c r="D207" s="17"/>
      <c r="E207" s="17"/>
      <c r="F207" s="17"/>
      <c r="G207" s="17"/>
      <c r="H207" s="17"/>
      <c r="I207" s="17"/>
      <c r="AB207" s="91">
        <f t="shared" si="11"/>
        <v>0</v>
      </c>
    </row>
    <row r="208" spans="1:28" ht="25.5" hidden="1">
      <c r="A208" s="15" t="s">
        <v>623</v>
      </c>
      <c r="B208" s="16" t="s">
        <v>624</v>
      </c>
      <c r="C208" s="17"/>
      <c r="D208" s="17"/>
      <c r="E208" s="17"/>
      <c r="F208" s="17"/>
      <c r="G208" s="17"/>
      <c r="H208" s="17"/>
      <c r="I208" s="17"/>
      <c r="AB208" s="91">
        <f t="shared" si="11"/>
        <v>0</v>
      </c>
    </row>
    <row r="209" spans="1:28" ht="12.75" hidden="1">
      <c r="A209" s="15" t="s">
        <v>625</v>
      </c>
      <c r="B209" s="16" t="s">
        <v>626</v>
      </c>
      <c r="C209" s="17"/>
      <c r="D209" s="17"/>
      <c r="E209" s="17"/>
      <c r="F209" s="17"/>
      <c r="G209" s="17"/>
      <c r="H209" s="17"/>
      <c r="I209" s="17"/>
      <c r="AB209" s="91">
        <f t="shared" si="11"/>
        <v>0</v>
      </c>
    </row>
    <row r="210" spans="1:28" ht="25.5">
      <c r="A210" s="15" t="s">
        <v>627</v>
      </c>
      <c r="B210" s="16" t="s">
        <v>628</v>
      </c>
      <c r="C210" s="17"/>
      <c r="D210" s="17"/>
      <c r="E210" s="17"/>
      <c r="F210" s="17"/>
      <c r="G210" s="17"/>
      <c r="H210" s="17"/>
      <c r="I210" s="17"/>
      <c r="AB210" s="91">
        <f t="shared" si="11"/>
        <v>0</v>
      </c>
    </row>
    <row r="211" spans="1:28" ht="12.75">
      <c r="A211" s="15" t="s">
        <v>629</v>
      </c>
      <c r="B211" s="16" t="s">
        <v>630</v>
      </c>
      <c r="C211" s="17"/>
      <c r="D211" s="17"/>
      <c r="E211" s="17"/>
      <c r="F211" s="17"/>
      <c r="G211" s="17"/>
      <c r="H211" s="17"/>
      <c r="I211" s="17"/>
      <c r="AB211" s="91">
        <f t="shared" si="11"/>
        <v>0</v>
      </c>
    </row>
    <row r="212" spans="1:28" ht="25.5">
      <c r="A212" s="15" t="s">
        <v>631</v>
      </c>
      <c r="B212" s="16" t="s">
        <v>632</v>
      </c>
      <c r="C212" s="17"/>
      <c r="D212" s="17"/>
      <c r="E212" s="17"/>
      <c r="F212" s="17"/>
      <c r="G212" s="17"/>
      <c r="H212" s="17"/>
      <c r="I212" s="17"/>
      <c r="AB212" s="91">
        <f t="shared" si="11"/>
        <v>0</v>
      </c>
    </row>
    <row r="213" spans="1:28" ht="38.25">
      <c r="A213" s="15" t="s">
        <v>633</v>
      </c>
      <c r="B213" s="16" t="s">
        <v>634</v>
      </c>
      <c r="C213" s="17"/>
      <c r="D213" s="17"/>
      <c r="E213" s="17"/>
      <c r="F213" s="17"/>
      <c r="G213" s="17"/>
      <c r="H213" s="87">
        <v>1155490</v>
      </c>
      <c r="I213" s="17"/>
      <c r="J213" s="87">
        <v>270000</v>
      </c>
      <c r="AA213" s="87">
        <f>800000+200000</f>
        <v>1000000</v>
      </c>
      <c r="AB213" s="91">
        <f t="shared" si="11"/>
        <v>2425490</v>
      </c>
    </row>
    <row r="214" spans="1:28" ht="12.75" hidden="1">
      <c r="A214" s="15" t="s">
        <v>635</v>
      </c>
      <c r="B214" s="16" t="s">
        <v>636</v>
      </c>
      <c r="C214" s="17"/>
      <c r="D214" s="17"/>
      <c r="E214" s="17"/>
      <c r="F214" s="17"/>
      <c r="G214" s="17"/>
      <c r="H214" s="17"/>
      <c r="I214" s="17"/>
      <c r="AB214" s="91">
        <f t="shared" si="11"/>
        <v>0</v>
      </c>
    </row>
    <row r="215" spans="1:28" ht="25.5" hidden="1">
      <c r="A215" s="15" t="s">
        <v>637</v>
      </c>
      <c r="B215" s="16" t="s">
        <v>638</v>
      </c>
      <c r="C215" s="17"/>
      <c r="D215" s="17"/>
      <c r="E215" s="17"/>
      <c r="F215" s="17"/>
      <c r="G215" s="17"/>
      <c r="H215" s="17"/>
      <c r="I215" s="17"/>
      <c r="AB215" s="91">
        <f t="shared" si="11"/>
        <v>0</v>
      </c>
    </row>
    <row r="216" spans="1:28" ht="12.75" hidden="1">
      <c r="A216" s="15" t="s">
        <v>639</v>
      </c>
      <c r="B216" s="16" t="s">
        <v>640</v>
      </c>
      <c r="C216" s="17"/>
      <c r="D216" s="17"/>
      <c r="E216" s="17"/>
      <c r="F216" s="17"/>
      <c r="G216" s="17"/>
      <c r="H216" s="17"/>
      <c r="I216" s="17"/>
      <c r="AB216" s="91">
        <f t="shared" si="11"/>
        <v>0</v>
      </c>
    </row>
    <row r="217" spans="1:28" ht="12.75" hidden="1">
      <c r="A217" s="15" t="s">
        <v>641</v>
      </c>
      <c r="B217" s="16" t="s">
        <v>642</v>
      </c>
      <c r="C217" s="17"/>
      <c r="D217" s="17"/>
      <c r="E217" s="17"/>
      <c r="F217" s="17"/>
      <c r="G217" s="17"/>
      <c r="H217" s="17"/>
      <c r="I217" s="17"/>
      <c r="AB217" s="91">
        <f t="shared" si="11"/>
        <v>0</v>
      </c>
    </row>
    <row r="218" spans="1:28" ht="12.75" hidden="1">
      <c r="A218" s="15" t="s">
        <v>643</v>
      </c>
      <c r="B218" s="16" t="s">
        <v>644</v>
      </c>
      <c r="C218" s="17"/>
      <c r="D218" s="17"/>
      <c r="E218" s="17"/>
      <c r="F218" s="17"/>
      <c r="G218" s="17"/>
      <c r="H218" s="17"/>
      <c r="I218" s="17"/>
      <c r="AB218" s="91">
        <f t="shared" si="11"/>
        <v>0</v>
      </c>
    </row>
    <row r="219" spans="1:28" ht="25.5" hidden="1">
      <c r="A219" s="15" t="s">
        <v>645</v>
      </c>
      <c r="B219" s="16" t="s">
        <v>646</v>
      </c>
      <c r="C219" s="17"/>
      <c r="D219" s="17"/>
      <c r="E219" s="17"/>
      <c r="F219" s="17"/>
      <c r="G219" s="17"/>
      <c r="H219" s="17"/>
      <c r="I219" s="17"/>
      <c r="AB219" s="91">
        <f t="shared" si="11"/>
        <v>0</v>
      </c>
    </row>
    <row r="220" spans="1:28" ht="25.5" hidden="1">
      <c r="A220" s="15" t="s">
        <v>647</v>
      </c>
      <c r="B220" s="16" t="s">
        <v>648</v>
      </c>
      <c r="C220" s="17"/>
      <c r="D220" s="17"/>
      <c r="E220" s="17"/>
      <c r="F220" s="17"/>
      <c r="G220" s="17"/>
      <c r="H220" s="17"/>
      <c r="I220" s="17"/>
      <c r="AB220" s="91">
        <f t="shared" si="11"/>
        <v>0</v>
      </c>
    </row>
    <row r="221" spans="1:28" ht="12.75" hidden="1">
      <c r="A221" s="15" t="s">
        <v>649</v>
      </c>
      <c r="B221" s="16" t="s">
        <v>650</v>
      </c>
      <c r="C221" s="17"/>
      <c r="D221" s="17"/>
      <c r="E221" s="17"/>
      <c r="F221" s="17"/>
      <c r="G221" s="17"/>
      <c r="H221" s="17"/>
      <c r="I221" s="17"/>
      <c r="AB221" s="91">
        <f t="shared" si="11"/>
        <v>0</v>
      </c>
    </row>
    <row r="222" spans="1:28" ht="25.5" hidden="1">
      <c r="A222" s="15" t="s">
        <v>651</v>
      </c>
      <c r="B222" s="16" t="s">
        <v>652</v>
      </c>
      <c r="C222" s="17"/>
      <c r="D222" s="17"/>
      <c r="E222" s="17"/>
      <c r="F222" s="17"/>
      <c r="G222" s="17"/>
      <c r="H222" s="17"/>
      <c r="I222" s="17"/>
      <c r="AB222" s="91">
        <f t="shared" si="11"/>
        <v>0</v>
      </c>
    </row>
    <row r="223" spans="1:28" ht="12.75" hidden="1">
      <c r="A223" s="15" t="s">
        <v>653</v>
      </c>
      <c r="B223" s="16" t="s">
        <v>654</v>
      </c>
      <c r="C223" s="17"/>
      <c r="D223" s="17"/>
      <c r="E223" s="17"/>
      <c r="F223" s="17"/>
      <c r="G223" s="17"/>
      <c r="H223" s="17"/>
      <c r="I223" s="17"/>
      <c r="AB223" s="91">
        <f t="shared" si="11"/>
        <v>0</v>
      </c>
    </row>
    <row r="224" spans="1:28" s="95" customFormat="1" ht="12.75">
      <c r="A224" s="92" t="s">
        <v>655</v>
      </c>
      <c r="B224" s="93" t="s">
        <v>1021</v>
      </c>
      <c r="C224" s="94"/>
      <c r="D224" s="94"/>
      <c r="E224" s="94"/>
      <c r="F224" s="94"/>
      <c r="G224" s="94"/>
      <c r="H224" s="94"/>
      <c r="I224" s="94"/>
      <c r="J224" s="99">
        <f>9411126-37560-200000+30000</f>
        <v>9203566</v>
      </c>
      <c r="R224" s="96"/>
      <c r="W224" s="97"/>
      <c r="Z224" s="99"/>
      <c r="AB224" s="98">
        <f t="shared" si="11"/>
        <v>9203566</v>
      </c>
    </row>
    <row r="225" spans="1:28" s="95" customFormat="1" ht="12.75">
      <c r="A225" s="92"/>
      <c r="B225" s="93" t="s">
        <v>1019</v>
      </c>
      <c r="C225" s="94"/>
      <c r="D225" s="94"/>
      <c r="E225" s="94"/>
      <c r="F225" s="94"/>
      <c r="G225" s="94"/>
      <c r="H225" s="94"/>
      <c r="I225" s="94"/>
      <c r="J225" s="99">
        <v>3994716</v>
      </c>
      <c r="K225" s="99"/>
      <c r="R225" s="110"/>
      <c r="U225" s="87">
        <v>96558229</v>
      </c>
      <c r="W225" s="97"/>
      <c r="AB225" s="98">
        <f t="shared" si="11"/>
        <v>100552945</v>
      </c>
    </row>
    <row r="226" spans="1:28" ht="38.25">
      <c r="A226" s="18" t="s">
        <v>656</v>
      </c>
      <c r="B226" s="19" t="s">
        <v>657</v>
      </c>
      <c r="C226" s="20"/>
      <c r="D226" s="20"/>
      <c r="E226" s="20"/>
      <c r="F226" s="20"/>
      <c r="G226" s="20"/>
      <c r="H226" s="20">
        <f>SUM(H156:H225)</f>
        <v>1155490</v>
      </c>
      <c r="I226" s="20">
        <f>SUM(I156:I225)</f>
        <v>300000</v>
      </c>
      <c r="J226" s="20">
        <f>SUM(J156:J225)</f>
        <v>13468282</v>
      </c>
      <c r="K226" s="20">
        <f aca="true" t="shared" si="12" ref="K226:AA226">SUM(K156:K225)</f>
        <v>0</v>
      </c>
      <c r="L226" s="20">
        <f t="shared" si="12"/>
        <v>0</v>
      </c>
      <c r="M226" s="20">
        <f t="shared" si="12"/>
        <v>0</v>
      </c>
      <c r="N226" s="20">
        <f t="shared" si="12"/>
        <v>0</v>
      </c>
      <c r="O226" s="20">
        <f t="shared" si="12"/>
        <v>0</v>
      </c>
      <c r="P226" s="20">
        <f t="shared" si="12"/>
        <v>0</v>
      </c>
      <c r="Q226" s="20">
        <f t="shared" si="12"/>
        <v>0</v>
      </c>
      <c r="R226" s="20">
        <f t="shared" si="12"/>
        <v>1385510</v>
      </c>
      <c r="S226" s="20">
        <f t="shared" si="12"/>
        <v>0</v>
      </c>
      <c r="T226" s="20">
        <f t="shared" si="12"/>
        <v>89000</v>
      </c>
      <c r="U226" s="20">
        <f t="shared" si="12"/>
        <v>96558229</v>
      </c>
      <c r="V226" s="20">
        <f t="shared" si="12"/>
        <v>0</v>
      </c>
      <c r="W226" s="20">
        <f t="shared" si="12"/>
        <v>0</v>
      </c>
      <c r="X226" s="20">
        <f t="shared" si="12"/>
        <v>0</v>
      </c>
      <c r="Y226" s="20"/>
      <c r="Z226" s="20">
        <f t="shared" si="12"/>
        <v>0</v>
      </c>
      <c r="AA226" s="20">
        <f t="shared" si="12"/>
        <v>1000000</v>
      </c>
      <c r="AB226" s="91">
        <f t="shared" si="11"/>
        <v>113956511</v>
      </c>
    </row>
    <row r="227" spans="1:28" ht="25.5">
      <c r="A227" s="15" t="s">
        <v>658</v>
      </c>
      <c r="B227" s="16" t="s">
        <v>659</v>
      </c>
      <c r="C227" s="17"/>
      <c r="D227" s="17"/>
      <c r="E227" s="17"/>
      <c r="F227" s="17"/>
      <c r="G227" s="17"/>
      <c r="H227" s="17"/>
      <c r="I227" s="17"/>
      <c r="AB227" s="91">
        <f t="shared" si="11"/>
        <v>0</v>
      </c>
    </row>
    <row r="228" spans="1:28" ht="25.5">
      <c r="A228" s="15" t="s">
        <v>660</v>
      </c>
      <c r="B228" s="16" t="s">
        <v>661</v>
      </c>
      <c r="C228" s="17"/>
      <c r="D228" s="17"/>
      <c r="E228" s="17"/>
      <c r="F228" s="17"/>
      <c r="G228" s="17"/>
      <c r="H228" s="17"/>
      <c r="I228" s="17"/>
      <c r="AB228" s="91">
        <f t="shared" si="11"/>
        <v>0</v>
      </c>
    </row>
    <row r="229" spans="1:28" ht="25.5">
      <c r="A229" s="15" t="s">
        <v>662</v>
      </c>
      <c r="B229" s="16" t="s">
        <v>663</v>
      </c>
      <c r="C229" s="17"/>
      <c r="D229" s="17"/>
      <c r="E229" s="17"/>
      <c r="F229" s="17"/>
      <c r="G229" s="17"/>
      <c r="H229" s="17"/>
      <c r="I229" s="17"/>
      <c r="AB229" s="91">
        <f t="shared" si="11"/>
        <v>0</v>
      </c>
    </row>
    <row r="230" spans="1:28" ht="25.5">
      <c r="A230" s="15" t="s">
        <v>664</v>
      </c>
      <c r="B230" s="16" t="s">
        <v>665</v>
      </c>
      <c r="C230" s="17"/>
      <c r="D230" s="17"/>
      <c r="E230" s="17"/>
      <c r="F230" s="17"/>
      <c r="G230" s="17"/>
      <c r="H230" s="17"/>
      <c r="I230" s="17"/>
      <c r="AB230" s="91">
        <f t="shared" si="11"/>
        <v>0</v>
      </c>
    </row>
    <row r="231" spans="1:28" ht="25.5">
      <c r="A231" s="15" t="s">
        <v>666</v>
      </c>
      <c r="B231" s="16" t="s">
        <v>667</v>
      </c>
      <c r="C231" s="17"/>
      <c r="D231" s="17"/>
      <c r="E231" s="17"/>
      <c r="F231" s="17"/>
      <c r="G231" s="17"/>
      <c r="H231" s="17"/>
      <c r="I231" s="17"/>
      <c r="AB231" s="91">
        <f t="shared" si="11"/>
        <v>0</v>
      </c>
    </row>
    <row r="232" spans="1:28" ht="12.75">
      <c r="A232" s="15" t="s">
        <v>668</v>
      </c>
      <c r="B232" s="16" t="s">
        <v>669</v>
      </c>
      <c r="C232" s="17"/>
      <c r="D232" s="17"/>
      <c r="E232" s="17"/>
      <c r="F232" s="17"/>
      <c r="G232" s="17"/>
      <c r="H232" s="17"/>
      <c r="I232" s="17"/>
      <c r="AB232" s="91">
        <f t="shared" si="11"/>
        <v>0</v>
      </c>
    </row>
    <row r="233" spans="1:28" ht="25.5">
      <c r="A233" s="15" t="s">
        <v>670</v>
      </c>
      <c r="B233" s="16" t="s">
        <v>671</v>
      </c>
      <c r="C233" s="17"/>
      <c r="D233" s="17"/>
      <c r="E233" s="17"/>
      <c r="F233" s="17"/>
      <c r="G233" s="17"/>
      <c r="H233" s="17"/>
      <c r="I233" s="17"/>
      <c r="AB233" s="91">
        <f t="shared" si="11"/>
        <v>0</v>
      </c>
    </row>
    <row r="234" spans="1:28" ht="25.5">
      <c r="A234" s="15" t="s">
        <v>672</v>
      </c>
      <c r="B234" s="16" t="s">
        <v>673</v>
      </c>
      <c r="C234" s="17"/>
      <c r="D234" s="17"/>
      <c r="E234" s="17"/>
      <c r="F234" s="17"/>
      <c r="G234" s="17"/>
      <c r="H234" s="17"/>
      <c r="I234" s="17"/>
      <c r="AB234" s="91">
        <f t="shared" si="11"/>
        <v>0</v>
      </c>
    </row>
    <row r="235" spans="1:44" ht="25.5">
      <c r="A235" s="18" t="s">
        <v>674</v>
      </c>
      <c r="B235" s="19" t="s">
        <v>675</v>
      </c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X235" s="20"/>
      <c r="Y235" s="20"/>
      <c r="Z235" s="20"/>
      <c r="AA235" s="20"/>
      <c r="AB235" s="91">
        <f t="shared" si="11"/>
        <v>0</v>
      </c>
      <c r="AC235" s="20"/>
      <c r="AD235" s="20"/>
      <c r="AE235" s="20"/>
      <c r="AF235" s="20">
        <f aca="true" t="shared" si="13" ref="AF235:AR235">AF227+AF228+AF230+AF231+AF232+AF233+AF234</f>
        <v>0</v>
      </c>
      <c r="AG235" s="20">
        <f t="shared" si="13"/>
        <v>0</v>
      </c>
      <c r="AH235" s="20">
        <f t="shared" si="13"/>
        <v>0</v>
      </c>
      <c r="AI235" s="20">
        <f t="shared" si="13"/>
        <v>0</v>
      </c>
      <c r="AJ235" s="20">
        <f t="shared" si="13"/>
        <v>0</v>
      </c>
      <c r="AK235" s="20">
        <f t="shared" si="13"/>
        <v>0</v>
      </c>
      <c r="AL235" s="20">
        <f t="shared" si="13"/>
        <v>0</v>
      </c>
      <c r="AM235" s="20">
        <f t="shared" si="13"/>
        <v>0</v>
      </c>
      <c r="AN235" s="20">
        <f t="shared" si="13"/>
        <v>0</v>
      </c>
      <c r="AO235" s="20">
        <f t="shared" si="13"/>
        <v>0</v>
      </c>
      <c r="AP235" s="20">
        <f t="shared" si="13"/>
        <v>0</v>
      </c>
      <c r="AQ235" s="20">
        <f t="shared" si="13"/>
        <v>0</v>
      </c>
      <c r="AR235" s="20">
        <f t="shared" si="13"/>
        <v>0</v>
      </c>
    </row>
    <row r="236" spans="1:28" ht="12.75">
      <c r="A236" s="15" t="s">
        <v>676</v>
      </c>
      <c r="B236" s="16" t="s">
        <v>677</v>
      </c>
      <c r="C236" s="17"/>
      <c r="D236" s="17"/>
      <c r="E236" s="17"/>
      <c r="F236" s="17"/>
      <c r="G236" s="17"/>
      <c r="H236" s="17"/>
      <c r="I236" s="17"/>
      <c r="AB236" s="91">
        <f t="shared" si="11"/>
        <v>0</v>
      </c>
    </row>
    <row r="237" spans="1:28" ht="12.75">
      <c r="A237" s="15" t="s">
        <v>678</v>
      </c>
      <c r="B237" s="16" t="s">
        <v>679</v>
      </c>
      <c r="C237" s="17"/>
      <c r="D237" s="17"/>
      <c r="E237" s="17"/>
      <c r="F237" s="17"/>
      <c r="G237" s="17"/>
      <c r="H237" s="17"/>
      <c r="I237" s="17"/>
      <c r="AB237" s="91">
        <f t="shared" si="11"/>
        <v>0</v>
      </c>
    </row>
    <row r="238" spans="1:28" ht="25.5">
      <c r="A238" s="15" t="s">
        <v>680</v>
      </c>
      <c r="B238" s="16" t="s">
        <v>681</v>
      </c>
      <c r="C238" s="17"/>
      <c r="D238" s="17"/>
      <c r="E238" s="17"/>
      <c r="F238" s="17"/>
      <c r="G238" s="17"/>
      <c r="H238" s="17"/>
      <c r="I238" s="17"/>
      <c r="AB238" s="91">
        <f t="shared" si="11"/>
        <v>0</v>
      </c>
    </row>
    <row r="239" spans="1:28" ht="25.5">
      <c r="A239" s="15" t="s">
        <v>682</v>
      </c>
      <c r="B239" s="16" t="s">
        <v>683</v>
      </c>
      <c r="C239" s="17"/>
      <c r="D239" s="17"/>
      <c r="E239" s="17"/>
      <c r="F239" s="17"/>
      <c r="G239" s="17"/>
      <c r="H239" s="17"/>
      <c r="I239" s="17"/>
      <c r="AB239" s="91">
        <f t="shared" si="11"/>
        <v>0</v>
      </c>
    </row>
    <row r="240" spans="1:32" ht="12.75">
      <c r="A240" s="18" t="s">
        <v>684</v>
      </c>
      <c r="B240" s="19" t="s">
        <v>685</v>
      </c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X240" s="20"/>
      <c r="Y240" s="20"/>
      <c r="Z240" s="20"/>
      <c r="AA240" s="20"/>
      <c r="AB240" s="91">
        <f t="shared" si="11"/>
        <v>0</v>
      </c>
      <c r="AC240" s="20"/>
      <c r="AD240" s="20"/>
      <c r="AE240" s="20"/>
      <c r="AF240" s="20">
        <f>SUM(AF236:AF239)</f>
        <v>0</v>
      </c>
    </row>
    <row r="241" spans="1:28" ht="38.25">
      <c r="A241" s="15" t="s">
        <v>686</v>
      </c>
      <c r="B241" s="16" t="s">
        <v>687</v>
      </c>
      <c r="C241" s="17"/>
      <c r="D241" s="17"/>
      <c r="E241" s="17"/>
      <c r="F241" s="17"/>
      <c r="G241" s="17"/>
      <c r="H241" s="17"/>
      <c r="I241" s="17"/>
      <c r="AB241" s="91">
        <f t="shared" si="11"/>
        <v>0</v>
      </c>
    </row>
    <row r="242" spans="1:28" ht="51">
      <c r="A242" s="15" t="s">
        <v>688</v>
      </c>
      <c r="B242" s="16" t="s">
        <v>689</v>
      </c>
      <c r="C242" s="17"/>
      <c r="D242" s="17"/>
      <c r="E242" s="17"/>
      <c r="F242" s="17"/>
      <c r="G242" s="17"/>
      <c r="H242" s="17"/>
      <c r="I242" s="17"/>
      <c r="AB242" s="91">
        <f t="shared" si="11"/>
        <v>0</v>
      </c>
    </row>
    <row r="243" spans="1:28" ht="25.5" hidden="1">
      <c r="A243" s="15" t="s">
        <v>690</v>
      </c>
      <c r="B243" s="16" t="s">
        <v>691</v>
      </c>
      <c r="C243" s="17"/>
      <c r="D243" s="17"/>
      <c r="E243" s="17"/>
      <c r="F243" s="17"/>
      <c r="G243" s="17"/>
      <c r="H243" s="17"/>
      <c r="I243" s="17"/>
      <c r="AB243" s="91">
        <f t="shared" si="11"/>
        <v>0</v>
      </c>
    </row>
    <row r="244" spans="1:28" ht="25.5" hidden="1">
      <c r="A244" s="15" t="s">
        <v>692</v>
      </c>
      <c r="B244" s="16" t="s">
        <v>693</v>
      </c>
      <c r="C244" s="17"/>
      <c r="D244" s="17"/>
      <c r="E244" s="17"/>
      <c r="F244" s="17"/>
      <c r="G244" s="17"/>
      <c r="H244" s="17"/>
      <c r="I244" s="17"/>
      <c r="AB244" s="91">
        <f t="shared" si="11"/>
        <v>0</v>
      </c>
    </row>
    <row r="245" spans="1:28" ht="38.25" hidden="1">
      <c r="A245" s="15" t="s">
        <v>694</v>
      </c>
      <c r="B245" s="16" t="s">
        <v>695</v>
      </c>
      <c r="C245" s="17"/>
      <c r="D245" s="17"/>
      <c r="E245" s="17"/>
      <c r="F245" s="17"/>
      <c r="G245" s="17"/>
      <c r="H245" s="17"/>
      <c r="I245" s="17"/>
      <c r="AB245" s="91">
        <f t="shared" si="11"/>
        <v>0</v>
      </c>
    </row>
    <row r="246" spans="1:28" ht="25.5" hidden="1">
      <c r="A246" s="15" t="s">
        <v>696</v>
      </c>
      <c r="B246" s="16" t="s">
        <v>697</v>
      </c>
      <c r="C246" s="17"/>
      <c r="D246" s="17"/>
      <c r="E246" s="17"/>
      <c r="F246" s="17"/>
      <c r="G246" s="17"/>
      <c r="H246" s="17"/>
      <c r="I246" s="17"/>
      <c r="AB246" s="91">
        <f t="shared" si="11"/>
        <v>0</v>
      </c>
    </row>
    <row r="247" spans="1:28" ht="25.5" hidden="1">
      <c r="A247" s="15" t="s">
        <v>698</v>
      </c>
      <c r="B247" s="16" t="s">
        <v>699</v>
      </c>
      <c r="C247" s="17"/>
      <c r="D247" s="17"/>
      <c r="E247" s="17"/>
      <c r="F247" s="17"/>
      <c r="G247" s="17"/>
      <c r="H247" s="17"/>
      <c r="I247" s="17"/>
      <c r="AB247" s="91">
        <f t="shared" si="11"/>
        <v>0</v>
      </c>
    </row>
    <row r="248" spans="1:28" ht="25.5" hidden="1">
      <c r="A248" s="15" t="s">
        <v>700</v>
      </c>
      <c r="B248" s="16" t="s">
        <v>701</v>
      </c>
      <c r="C248" s="17"/>
      <c r="D248" s="17"/>
      <c r="E248" s="17"/>
      <c r="F248" s="17"/>
      <c r="G248" s="17"/>
      <c r="H248" s="17"/>
      <c r="I248" s="17"/>
      <c r="AB248" s="91">
        <f t="shared" si="11"/>
        <v>0</v>
      </c>
    </row>
    <row r="249" spans="1:28" ht="25.5" hidden="1">
      <c r="A249" s="15" t="s">
        <v>702</v>
      </c>
      <c r="B249" s="16" t="s">
        <v>703</v>
      </c>
      <c r="C249" s="17"/>
      <c r="D249" s="17"/>
      <c r="E249" s="17"/>
      <c r="F249" s="17"/>
      <c r="G249" s="17"/>
      <c r="H249" s="17"/>
      <c r="I249" s="17"/>
      <c r="AB249" s="91">
        <f t="shared" si="11"/>
        <v>0</v>
      </c>
    </row>
    <row r="250" spans="1:28" ht="25.5" hidden="1">
      <c r="A250" s="15" t="s">
        <v>704</v>
      </c>
      <c r="B250" s="16" t="s">
        <v>705</v>
      </c>
      <c r="C250" s="17"/>
      <c r="D250" s="17"/>
      <c r="E250" s="17"/>
      <c r="F250" s="17"/>
      <c r="G250" s="17"/>
      <c r="H250" s="17"/>
      <c r="I250" s="17"/>
      <c r="AB250" s="91">
        <f t="shared" si="11"/>
        <v>0</v>
      </c>
    </row>
    <row r="251" spans="1:28" ht="25.5" hidden="1">
      <c r="A251" s="15" t="s">
        <v>706</v>
      </c>
      <c r="B251" s="16" t="s">
        <v>707</v>
      </c>
      <c r="C251" s="17"/>
      <c r="D251" s="17"/>
      <c r="E251" s="17"/>
      <c r="F251" s="17"/>
      <c r="G251" s="17"/>
      <c r="H251" s="17"/>
      <c r="I251" s="17"/>
      <c r="AB251" s="91">
        <f t="shared" si="11"/>
        <v>0</v>
      </c>
    </row>
    <row r="252" spans="1:28" ht="25.5" hidden="1">
      <c r="A252" s="15" t="s">
        <v>708</v>
      </c>
      <c r="B252" s="16" t="s">
        <v>709</v>
      </c>
      <c r="C252" s="17"/>
      <c r="D252" s="17"/>
      <c r="E252" s="17"/>
      <c r="F252" s="17"/>
      <c r="G252" s="17"/>
      <c r="H252" s="17"/>
      <c r="I252" s="17"/>
      <c r="AB252" s="91">
        <f t="shared" si="11"/>
        <v>0</v>
      </c>
    </row>
    <row r="253" spans="1:28" ht="51">
      <c r="A253" s="15" t="s">
        <v>710</v>
      </c>
      <c r="B253" s="16" t="s">
        <v>711</v>
      </c>
      <c r="C253" s="17"/>
      <c r="D253" s="17"/>
      <c r="E253" s="17"/>
      <c r="F253" s="17"/>
      <c r="G253" s="17"/>
      <c r="H253" s="17"/>
      <c r="I253" s="17"/>
      <c r="AB253" s="91">
        <f t="shared" si="11"/>
        <v>0</v>
      </c>
    </row>
    <row r="254" spans="1:28" ht="25.5" hidden="1">
      <c r="A254" s="15" t="s">
        <v>712</v>
      </c>
      <c r="B254" s="16" t="s">
        <v>713</v>
      </c>
      <c r="C254" s="17"/>
      <c r="D254" s="17"/>
      <c r="E254" s="17"/>
      <c r="F254" s="17"/>
      <c r="G254" s="17"/>
      <c r="H254" s="17"/>
      <c r="I254" s="17"/>
      <c r="AB254" s="91">
        <f t="shared" si="11"/>
        <v>0</v>
      </c>
    </row>
    <row r="255" spans="1:28" ht="25.5" hidden="1">
      <c r="A255" s="15" t="s">
        <v>714</v>
      </c>
      <c r="B255" s="16" t="s">
        <v>715</v>
      </c>
      <c r="C255" s="17"/>
      <c r="D255" s="17"/>
      <c r="E255" s="17"/>
      <c r="F255" s="17"/>
      <c r="G255" s="17"/>
      <c r="H255" s="17"/>
      <c r="I255" s="17"/>
      <c r="AB255" s="91">
        <f t="shared" si="11"/>
        <v>0</v>
      </c>
    </row>
    <row r="256" spans="1:28" ht="38.25" hidden="1">
      <c r="A256" s="15" t="s">
        <v>716</v>
      </c>
      <c r="B256" s="16" t="s">
        <v>717</v>
      </c>
      <c r="C256" s="17"/>
      <c r="D256" s="17"/>
      <c r="E256" s="17"/>
      <c r="F256" s="17"/>
      <c r="G256" s="17"/>
      <c r="H256" s="17"/>
      <c r="I256" s="17"/>
      <c r="AB256" s="91">
        <f t="shared" si="11"/>
        <v>0</v>
      </c>
    </row>
    <row r="257" spans="1:28" ht="25.5" hidden="1">
      <c r="A257" s="15" t="s">
        <v>718</v>
      </c>
      <c r="B257" s="16" t="s">
        <v>719</v>
      </c>
      <c r="C257" s="17"/>
      <c r="D257" s="17"/>
      <c r="E257" s="17"/>
      <c r="F257" s="17"/>
      <c r="G257" s="17"/>
      <c r="H257" s="17"/>
      <c r="I257" s="17"/>
      <c r="AB257" s="91">
        <f t="shared" si="11"/>
        <v>0</v>
      </c>
    </row>
    <row r="258" spans="1:28" ht="25.5" hidden="1">
      <c r="A258" s="15" t="s">
        <v>720</v>
      </c>
      <c r="B258" s="16" t="s">
        <v>721</v>
      </c>
      <c r="C258" s="17"/>
      <c r="D258" s="17"/>
      <c r="E258" s="17"/>
      <c r="F258" s="17"/>
      <c r="G258" s="17"/>
      <c r="H258" s="17"/>
      <c r="I258" s="17"/>
      <c r="AB258" s="91">
        <f t="shared" si="11"/>
        <v>0</v>
      </c>
    </row>
    <row r="259" spans="1:28" ht="25.5" hidden="1">
      <c r="A259" s="15" t="s">
        <v>722</v>
      </c>
      <c r="B259" s="16" t="s">
        <v>723</v>
      </c>
      <c r="C259" s="17"/>
      <c r="D259" s="17"/>
      <c r="E259" s="17"/>
      <c r="F259" s="17"/>
      <c r="G259" s="17"/>
      <c r="H259" s="17"/>
      <c r="I259" s="17"/>
      <c r="AB259" s="91">
        <f aca="true" t="shared" si="14" ref="AB259:AB303">SUM(H259:AA259)</f>
        <v>0</v>
      </c>
    </row>
    <row r="260" spans="1:28" ht="25.5" hidden="1">
      <c r="A260" s="15" t="s">
        <v>724</v>
      </c>
      <c r="B260" s="16" t="s">
        <v>725</v>
      </c>
      <c r="C260" s="17"/>
      <c r="D260" s="17"/>
      <c r="E260" s="17"/>
      <c r="F260" s="17"/>
      <c r="G260" s="17"/>
      <c r="H260" s="17"/>
      <c r="I260" s="17"/>
      <c r="AB260" s="91">
        <f t="shared" si="14"/>
        <v>0</v>
      </c>
    </row>
    <row r="261" spans="1:28" ht="25.5" hidden="1">
      <c r="A261" s="15" t="s">
        <v>726</v>
      </c>
      <c r="B261" s="16" t="s">
        <v>727</v>
      </c>
      <c r="C261" s="17"/>
      <c r="D261" s="17"/>
      <c r="E261" s="17"/>
      <c r="F261" s="17"/>
      <c r="G261" s="17"/>
      <c r="H261" s="17"/>
      <c r="I261" s="17"/>
      <c r="AB261" s="91">
        <f t="shared" si="14"/>
        <v>0</v>
      </c>
    </row>
    <row r="262" spans="1:28" ht="25.5" hidden="1">
      <c r="A262" s="15" t="s">
        <v>728</v>
      </c>
      <c r="B262" s="16" t="s">
        <v>729</v>
      </c>
      <c r="C262" s="17"/>
      <c r="D262" s="17"/>
      <c r="E262" s="17"/>
      <c r="F262" s="17"/>
      <c r="G262" s="17"/>
      <c r="H262" s="17"/>
      <c r="I262" s="17"/>
      <c r="AB262" s="91">
        <f t="shared" si="14"/>
        <v>0</v>
      </c>
    </row>
    <row r="263" spans="1:28" ht="25.5" hidden="1">
      <c r="A263" s="15" t="s">
        <v>730</v>
      </c>
      <c r="B263" s="16" t="s">
        <v>731</v>
      </c>
      <c r="C263" s="17"/>
      <c r="D263" s="17"/>
      <c r="E263" s="17"/>
      <c r="F263" s="17"/>
      <c r="G263" s="17"/>
      <c r="H263" s="17"/>
      <c r="I263" s="17"/>
      <c r="AB263" s="91">
        <f t="shared" si="14"/>
        <v>0</v>
      </c>
    </row>
    <row r="264" spans="1:28" ht="38.25">
      <c r="A264" s="15" t="s">
        <v>732</v>
      </c>
      <c r="B264" s="16" t="s">
        <v>733</v>
      </c>
      <c r="C264" s="17"/>
      <c r="D264" s="17"/>
      <c r="E264" s="17"/>
      <c r="F264" s="17"/>
      <c r="G264" s="17"/>
      <c r="H264" s="17"/>
      <c r="I264" s="17"/>
      <c r="AB264" s="91">
        <f t="shared" si="14"/>
        <v>0</v>
      </c>
    </row>
    <row r="265" spans="1:28" ht="25.5" hidden="1">
      <c r="A265" s="15" t="s">
        <v>734</v>
      </c>
      <c r="B265" s="16" t="s">
        <v>735</v>
      </c>
      <c r="C265" s="17"/>
      <c r="D265" s="17"/>
      <c r="E265" s="17"/>
      <c r="F265" s="17"/>
      <c r="G265" s="17"/>
      <c r="H265" s="17"/>
      <c r="I265" s="17"/>
      <c r="AB265" s="91">
        <f t="shared" si="14"/>
        <v>0</v>
      </c>
    </row>
    <row r="266" spans="1:28" ht="25.5" hidden="1">
      <c r="A266" s="15" t="s">
        <v>736</v>
      </c>
      <c r="B266" s="16" t="s">
        <v>737</v>
      </c>
      <c r="C266" s="17"/>
      <c r="D266" s="17"/>
      <c r="E266" s="17"/>
      <c r="F266" s="17"/>
      <c r="G266" s="17"/>
      <c r="H266" s="17"/>
      <c r="I266" s="17"/>
      <c r="AB266" s="91">
        <f t="shared" si="14"/>
        <v>0</v>
      </c>
    </row>
    <row r="267" spans="1:28" ht="38.25" hidden="1">
      <c r="A267" s="15" t="s">
        <v>738</v>
      </c>
      <c r="B267" s="16" t="s">
        <v>739</v>
      </c>
      <c r="C267" s="17"/>
      <c r="D267" s="17"/>
      <c r="E267" s="17"/>
      <c r="F267" s="17"/>
      <c r="G267" s="17"/>
      <c r="H267" s="17"/>
      <c r="I267" s="17"/>
      <c r="AB267" s="91">
        <f t="shared" si="14"/>
        <v>0</v>
      </c>
    </row>
    <row r="268" spans="1:28" ht="25.5" hidden="1">
      <c r="A268" s="15" t="s">
        <v>740</v>
      </c>
      <c r="B268" s="16" t="s">
        <v>741</v>
      </c>
      <c r="C268" s="17"/>
      <c r="D268" s="17"/>
      <c r="E268" s="17"/>
      <c r="F268" s="17"/>
      <c r="G268" s="17"/>
      <c r="H268" s="17"/>
      <c r="I268" s="17"/>
      <c r="AB268" s="91">
        <f t="shared" si="14"/>
        <v>0</v>
      </c>
    </row>
    <row r="269" spans="1:28" ht="25.5" hidden="1">
      <c r="A269" s="15" t="s">
        <v>742</v>
      </c>
      <c r="B269" s="16" t="s">
        <v>743</v>
      </c>
      <c r="C269" s="17"/>
      <c r="D269" s="17"/>
      <c r="E269" s="17"/>
      <c r="F269" s="17"/>
      <c r="G269" s="17"/>
      <c r="H269" s="17"/>
      <c r="I269" s="17"/>
      <c r="AB269" s="91">
        <f t="shared" si="14"/>
        <v>0</v>
      </c>
    </row>
    <row r="270" spans="1:28" ht="25.5" hidden="1">
      <c r="A270" s="15" t="s">
        <v>744</v>
      </c>
      <c r="B270" s="16" t="s">
        <v>745</v>
      </c>
      <c r="C270" s="17"/>
      <c r="D270" s="17"/>
      <c r="E270" s="17"/>
      <c r="F270" s="17"/>
      <c r="G270" s="17"/>
      <c r="H270" s="17"/>
      <c r="I270" s="17"/>
      <c r="AB270" s="91">
        <f t="shared" si="14"/>
        <v>0</v>
      </c>
    </row>
    <row r="271" spans="1:28" ht="25.5" hidden="1">
      <c r="A271" s="15" t="s">
        <v>746</v>
      </c>
      <c r="B271" s="16" t="s">
        <v>747</v>
      </c>
      <c r="C271" s="17"/>
      <c r="D271" s="17"/>
      <c r="E271" s="17"/>
      <c r="F271" s="17"/>
      <c r="G271" s="17"/>
      <c r="H271" s="17"/>
      <c r="I271" s="17"/>
      <c r="AB271" s="91">
        <f t="shared" si="14"/>
        <v>0</v>
      </c>
    </row>
    <row r="272" spans="1:28" ht="25.5" hidden="1">
      <c r="A272" s="15" t="s">
        <v>748</v>
      </c>
      <c r="B272" s="16" t="s">
        <v>749</v>
      </c>
      <c r="C272" s="17"/>
      <c r="D272" s="17"/>
      <c r="E272" s="17"/>
      <c r="F272" s="17"/>
      <c r="G272" s="17"/>
      <c r="H272" s="17"/>
      <c r="I272" s="17"/>
      <c r="AB272" s="91">
        <f t="shared" si="14"/>
        <v>0</v>
      </c>
    </row>
    <row r="273" spans="1:28" ht="25.5" hidden="1">
      <c r="A273" s="15" t="s">
        <v>750</v>
      </c>
      <c r="B273" s="16" t="s">
        <v>751</v>
      </c>
      <c r="C273" s="17"/>
      <c r="D273" s="17"/>
      <c r="E273" s="17"/>
      <c r="F273" s="17"/>
      <c r="G273" s="17"/>
      <c r="H273" s="17"/>
      <c r="I273" s="17"/>
      <c r="AB273" s="91">
        <f t="shared" si="14"/>
        <v>0</v>
      </c>
    </row>
    <row r="274" spans="1:28" ht="25.5" hidden="1">
      <c r="A274" s="15" t="s">
        <v>753</v>
      </c>
      <c r="B274" s="16" t="s">
        <v>754</v>
      </c>
      <c r="C274" s="17"/>
      <c r="D274" s="17"/>
      <c r="E274" s="17"/>
      <c r="F274" s="17"/>
      <c r="G274" s="17"/>
      <c r="H274" s="17"/>
      <c r="I274" s="17"/>
      <c r="AB274" s="91">
        <f t="shared" si="14"/>
        <v>0</v>
      </c>
    </row>
    <row r="275" spans="1:28" ht="38.25">
      <c r="A275" s="15" t="s">
        <v>755</v>
      </c>
      <c r="B275" s="16" t="s">
        <v>756</v>
      </c>
      <c r="C275" s="17"/>
      <c r="D275" s="17"/>
      <c r="E275" s="17"/>
      <c r="F275" s="17"/>
      <c r="G275" s="17"/>
      <c r="H275" s="17"/>
      <c r="I275" s="17"/>
      <c r="AB275" s="91">
        <f t="shared" si="14"/>
        <v>0</v>
      </c>
    </row>
    <row r="276" spans="1:28" ht="38.25" hidden="1">
      <c r="A276" s="15" t="s">
        <v>757</v>
      </c>
      <c r="B276" s="16" t="s">
        <v>758</v>
      </c>
      <c r="C276" s="17"/>
      <c r="D276" s="17"/>
      <c r="E276" s="17"/>
      <c r="F276" s="17"/>
      <c r="G276" s="17"/>
      <c r="H276" s="17"/>
      <c r="I276" s="17"/>
      <c r="AB276" s="91">
        <f t="shared" si="14"/>
        <v>0</v>
      </c>
    </row>
    <row r="277" spans="1:28" ht="51">
      <c r="A277" s="15" t="s">
        <v>759</v>
      </c>
      <c r="B277" s="16" t="s">
        <v>760</v>
      </c>
      <c r="C277" s="17"/>
      <c r="D277" s="17"/>
      <c r="E277" s="17"/>
      <c r="F277" s="17"/>
      <c r="G277" s="17"/>
      <c r="H277" s="17"/>
      <c r="I277" s="17"/>
      <c r="AB277" s="91">
        <f t="shared" si="14"/>
        <v>0</v>
      </c>
    </row>
    <row r="278" spans="1:28" ht="12.75" hidden="1">
      <c r="A278" s="15" t="s">
        <v>761</v>
      </c>
      <c r="B278" s="16" t="s">
        <v>762</v>
      </c>
      <c r="C278" s="17"/>
      <c r="D278" s="17"/>
      <c r="E278" s="17"/>
      <c r="F278" s="17"/>
      <c r="G278" s="17"/>
      <c r="H278" s="17"/>
      <c r="I278" s="17"/>
      <c r="AB278" s="91">
        <f t="shared" si="14"/>
        <v>0</v>
      </c>
    </row>
    <row r="279" spans="1:28" ht="25.5" hidden="1">
      <c r="A279" s="15" t="s">
        <v>763</v>
      </c>
      <c r="B279" s="16" t="s">
        <v>764</v>
      </c>
      <c r="C279" s="17"/>
      <c r="D279" s="17"/>
      <c r="E279" s="17"/>
      <c r="F279" s="17"/>
      <c r="G279" s="17"/>
      <c r="H279" s="17"/>
      <c r="I279" s="17"/>
      <c r="AB279" s="91">
        <f t="shared" si="14"/>
        <v>0</v>
      </c>
    </row>
    <row r="280" spans="1:28" ht="12.75" hidden="1">
      <c r="A280" s="15" t="s">
        <v>765</v>
      </c>
      <c r="B280" s="16" t="s">
        <v>766</v>
      </c>
      <c r="C280" s="17"/>
      <c r="D280" s="17"/>
      <c r="E280" s="17"/>
      <c r="F280" s="17"/>
      <c r="G280" s="17"/>
      <c r="H280" s="17"/>
      <c r="I280" s="17"/>
      <c r="AB280" s="91">
        <f t="shared" si="14"/>
        <v>0</v>
      </c>
    </row>
    <row r="281" spans="1:28" ht="12.75" hidden="1">
      <c r="A281" s="15" t="s">
        <v>767</v>
      </c>
      <c r="B281" s="16" t="s">
        <v>768</v>
      </c>
      <c r="C281" s="17"/>
      <c r="D281" s="17"/>
      <c r="E281" s="17"/>
      <c r="F281" s="17"/>
      <c r="G281" s="17"/>
      <c r="H281" s="17"/>
      <c r="I281" s="17"/>
      <c r="AB281" s="91">
        <f t="shared" si="14"/>
        <v>0</v>
      </c>
    </row>
    <row r="282" spans="1:28" ht="12.75" hidden="1">
      <c r="A282" s="15" t="s">
        <v>769</v>
      </c>
      <c r="B282" s="16" t="s">
        <v>770</v>
      </c>
      <c r="C282" s="17"/>
      <c r="D282" s="17"/>
      <c r="E282" s="17"/>
      <c r="F282" s="17"/>
      <c r="G282" s="17"/>
      <c r="H282" s="17"/>
      <c r="I282" s="17"/>
      <c r="AB282" s="91">
        <f t="shared" si="14"/>
        <v>0</v>
      </c>
    </row>
    <row r="283" spans="1:28" ht="25.5" hidden="1">
      <c r="A283" s="15" t="s">
        <v>771</v>
      </c>
      <c r="B283" s="16" t="s">
        <v>772</v>
      </c>
      <c r="C283" s="17"/>
      <c r="D283" s="17"/>
      <c r="E283" s="17"/>
      <c r="F283" s="17"/>
      <c r="G283" s="17"/>
      <c r="H283" s="17"/>
      <c r="I283" s="17"/>
      <c r="AB283" s="91">
        <f t="shared" si="14"/>
        <v>0</v>
      </c>
    </row>
    <row r="284" spans="1:28" ht="25.5" hidden="1">
      <c r="A284" s="15" t="s">
        <v>773</v>
      </c>
      <c r="B284" s="16" t="s">
        <v>788</v>
      </c>
      <c r="C284" s="17"/>
      <c r="D284" s="17"/>
      <c r="E284" s="17"/>
      <c r="F284" s="17"/>
      <c r="G284" s="17"/>
      <c r="H284" s="17"/>
      <c r="I284" s="17"/>
      <c r="AB284" s="91">
        <f t="shared" si="14"/>
        <v>0</v>
      </c>
    </row>
    <row r="285" spans="1:28" ht="12.75" hidden="1">
      <c r="A285" s="15" t="s">
        <v>789</v>
      </c>
      <c r="B285" s="16" t="s">
        <v>790</v>
      </c>
      <c r="C285" s="17"/>
      <c r="D285" s="17"/>
      <c r="E285" s="17"/>
      <c r="F285" s="17"/>
      <c r="G285" s="17"/>
      <c r="H285" s="17"/>
      <c r="I285" s="17"/>
      <c r="AB285" s="91">
        <f t="shared" si="14"/>
        <v>0</v>
      </c>
    </row>
    <row r="286" spans="1:28" ht="12.75" hidden="1">
      <c r="A286" s="15" t="s">
        <v>791</v>
      </c>
      <c r="B286" s="16" t="s">
        <v>792</v>
      </c>
      <c r="C286" s="17"/>
      <c r="D286" s="17"/>
      <c r="E286" s="17"/>
      <c r="F286" s="17"/>
      <c r="G286" s="17"/>
      <c r="H286" s="17"/>
      <c r="I286" s="17"/>
      <c r="AB286" s="91">
        <f t="shared" si="14"/>
        <v>0</v>
      </c>
    </row>
    <row r="287" spans="1:28" ht="25.5" hidden="1">
      <c r="A287" s="15" t="s">
        <v>793</v>
      </c>
      <c r="B287" s="16" t="s">
        <v>794</v>
      </c>
      <c r="C287" s="17"/>
      <c r="D287" s="17"/>
      <c r="E287" s="17"/>
      <c r="F287" s="17"/>
      <c r="G287" s="17"/>
      <c r="H287" s="17"/>
      <c r="I287" s="17"/>
      <c r="AB287" s="91">
        <f t="shared" si="14"/>
        <v>0</v>
      </c>
    </row>
    <row r="288" spans="1:28" ht="12.75" hidden="1">
      <c r="A288" s="15" t="s">
        <v>795</v>
      </c>
      <c r="B288" s="16" t="s">
        <v>796</v>
      </c>
      <c r="C288" s="17"/>
      <c r="D288" s="17"/>
      <c r="E288" s="17"/>
      <c r="F288" s="17"/>
      <c r="G288" s="17"/>
      <c r="H288" s="17"/>
      <c r="I288" s="17"/>
      <c r="AB288" s="91">
        <f t="shared" si="14"/>
        <v>0</v>
      </c>
    </row>
    <row r="289" spans="1:28" ht="12.75">
      <c r="A289" s="15" t="s">
        <v>797</v>
      </c>
      <c r="B289" s="16" t="s">
        <v>798</v>
      </c>
      <c r="C289" s="17"/>
      <c r="D289" s="17"/>
      <c r="E289" s="17"/>
      <c r="F289" s="17"/>
      <c r="G289" s="17"/>
      <c r="H289" s="17"/>
      <c r="I289" s="17"/>
      <c r="AB289" s="91">
        <f t="shared" si="14"/>
        <v>0</v>
      </c>
    </row>
    <row r="290" spans="1:28" ht="25.5">
      <c r="A290" s="15" t="s">
        <v>799</v>
      </c>
      <c r="B290" s="16" t="s">
        <v>800</v>
      </c>
      <c r="C290" s="17"/>
      <c r="D290" s="17"/>
      <c r="E290" s="17"/>
      <c r="F290" s="17"/>
      <c r="G290" s="17"/>
      <c r="H290" s="17"/>
      <c r="I290" s="17"/>
      <c r="AB290" s="91">
        <f t="shared" si="14"/>
        <v>0</v>
      </c>
    </row>
    <row r="291" spans="1:28" ht="38.25">
      <c r="A291" s="15" t="s">
        <v>801</v>
      </c>
      <c r="B291" s="16" t="s">
        <v>802</v>
      </c>
      <c r="C291" s="17"/>
      <c r="D291" s="17"/>
      <c r="E291" s="17"/>
      <c r="F291" s="17"/>
      <c r="G291" s="17"/>
      <c r="H291" s="17"/>
      <c r="I291" s="17"/>
      <c r="AB291" s="91">
        <f t="shared" si="14"/>
        <v>0</v>
      </c>
    </row>
    <row r="292" spans="1:28" ht="12.75" hidden="1">
      <c r="A292" s="15" t="s">
        <v>803</v>
      </c>
      <c r="B292" s="16" t="s">
        <v>804</v>
      </c>
      <c r="C292" s="17"/>
      <c r="D292" s="17"/>
      <c r="E292" s="17"/>
      <c r="F292" s="17"/>
      <c r="G292" s="17"/>
      <c r="H292" s="17"/>
      <c r="I292" s="17"/>
      <c r="AB292" s="91">
        <f t="shared" si="14"/>
        <v>0</v>
      </c>
    </row>
    <row r="293" spans="1:28" ht="25.5" hidden="1">
      <c r="A293" s="15" t="s">
        <v>805</v>
      </c>
      <c r="B293" s="16" t="s">
        <v>806</v>
      </c>
      <c r="C293" s="17"/>
      <c r="D293" s="17"/>
      <c r="E293" s="17"/>
      <c r="F293" s="17"/>
      <c r="G293" s="17"/>
      <c r="H293" s="17"/>
      <c r="I293" s="17"/>
      <c r="AB293" s="91">
        <f t="shared" si="14"/>
        <v>0</v>
      </c>
    </row>
    <row r="294" spans="1:28" ht="12.75" hidden="1">
      <c r="A294" s="15" t="s">
        <v>807</v>
      </c>
      <c r="B294" s="16" t="s">
        <v>808</v>
      </c>
      <c r="C294" s="17"/>
      <c r="D294" s="17"/>
      <c r="E294" s="17"/>
      <c r="F294" s="17"/>
      <c r="G294" s="17"/>
      <c r="H294" s="17"/>
      <c r="I294" s="17"/>
      <c r="AB294" s="91">
        <f t="shared" si="14"/>
        <v>0</v>
      </c>
    </row>
    <row r="295" spans="1:28" ht="12.75" hidden="1">
      <c r="A295" s="15" t="s">
        <v>809</v>
      </c>
      <c r="B295" s="16" t="s">
        <v>810</v>
      </c>
      <c r="C295" s="17"/>
      <c r="D295" s="17"/>
      <c r="E295" s="17"/>
      <c r="F295" s="17"/>
      <c r="G295" s="17"/>
      <c r="H295" s="17"/>
      <c r="I295" s="17"/>
      <c r="AB295" s="91">
        <f t="shared" si="14"/>
        <v>0</v>
      </c>
    </row>
    <row r="296" spans="1:28" ht="12.75" hidden="1">
      <c r="A296" s="15" t="s">
        <v>811</v>
      </c>
      <c r="B296" s="16" t="s">
        <v>812</v>
      </c>
      <c r="C296" s="17"/>
      <c r="D296" s="17"/>
      <c r="E296" s="17"/>
      <c r="F296" s="17"/>
      <c r="G296" s="17"/>
      <c r="H296" s="17"/>
      <c r="I296" s="17"/>
      <c r="AB296" s="91">
        <f t="shared" si="14"/>
        <v>0</v>
      </c>
    </row>
    <row r="297" spans="1:28" ht="25.5" hidden="1">
      <c r="A297" s="15" t="s">
        <v>813</v>
      </c>
      <c r="B297" s="16" t="s">
        <v>814</v>
      </c>
      <c r="C297" s="17"/>
      <c r="D297" s="17"/>
      <c r="E297" s="17"/>
      <c r="F297" s="17"/>
      <c r="G297" s="17"/>
      <c r="H297" s="17"/>
      <c r="I297" s="17"/>
      <c r="AB297" s="91">
        <f t="shared" si="14"/>
        <v>0</v>
      </c>
    </row>
    <row r="298" spans="1:28" ht="25.5" hidden="1">
      <c r="A298" s="15" t="s">
        <v>815</v>
      </c>
      <c r="B298" s="16" t="s">
        <v>816</v>
      </c>
      <c r="C298" s="17"/>
      <c r="D298" s="17"/>
      <c r="E298" s="17"/>
      <c r="F298" s="17"/>
      <c r="G298" s="17"/>
      <c r="H298" s="17"/>
      <c r="I298" s="17"/>
      <c r="AB298" s="91">
        <f t="shared" si="14"/>
        <v>0</v>
      </c>
    </row>
    <row r="299" spans="1:28" ht="12.75" hidden="1">
      <c r="A299" s="15" t="s">
        <v>817</v>
      </c>
      <c r="B299" s="16" t="s">
        <v>818</v>
      </c>
      <c r="C299" s="17"/>
      <c r="D299" s="17"/>
      <c r="E299" s="17"/>
      <c r="F299" s="17"/>
      <c r="G299" s="17"/>
      <c r="H299" s="17"/>
      <c r="I299" s="17"/>
      <c r="AB299" s="91">
        <f t="shared" si="14"/>
        <v>0</v>
      </c>
    </row>
    <row r="300" spans="1:28" ht="25.5" hidden="1">
      <c r="A300" s="15" t="s">
        <v>819</v>
      </c>
      <c r="B300" s="16" t="s">
        <v>820</v>
      </c>
      <c r="C300" s="17"/>
      <c r="D300" s="17"/>
      <c r="E300" s="17"/>
      <c r="F300" s="17"/>
      <c r="G300" s="17"/>
      <c r="H300" s="17"/>
      <c r="I300" s="17"/>
      <c r="AB300" s="91">
        <f t="shared" si="14"/>
        <v>0</v>
      </c>
    </row>
    <row r="301" spans="1:28" ht="12.75" hidden="1">
      <c r="A301" s="15" t="s">
        <v>821</v>
      </c>
      <c r="B301" s="16" t="s">
        <v>822</v>
      </c>
      <c r="C301" s="17"/>
      <c r="D301" s="17"/>
      <c r="E301" s="17"/>
      <c r="F301" s="17"/>
      <c r="G301" s="17"/>
      <c r="H301" s="17"/>
      <c r="I301" s="17"/>
      <c r="AB301" s="91">
        <f t="shared" si="14"/>
        <v>0</v>
      </c>
    </row>
    <row r="302" spans="1:32" ht="38.25">
      <c r="A302" s="18" t="s">
        <v>823</v>
      </c>
      <c r="B302" s="19" t="s">
        <v>824</v>
      </c>
      <c r="C302" s="20"/>
      <c r="D302" s="20"/>
      <c r="E302" s="20"/>
      <c r="F302" s="20"/>
      <c r="G302" s="20"/>
      <c r="H302" s="20">
        <f>H289</f>
        <v>0</v>
      </c>
      <c r="I302" s="20"/>
      <c r="J302" s="20">
        <f>SUM(J241:J291)</f>
        <v>0</v>
      </c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X302" s="20"/>
      <c r="Y302" s="20"/>
      <c r="Z302" s="20"/>
      <c r="AA302" s="20"/>
      <c r="AB302" s="91">
        <f t="shared" si="14"/>
        <v>0</v>
      </c>
      <c r="AC302" s="20"/>
      <c r="AD302" s="20"/>
      <c r="AE302" s="20"/>
      <c r="AF302" s="20">
        <f>AF241+AF242+AF253+AF264+AF275+AF277+AF289+AF290+AF291</f>
        <v>0</v>
      </c>
    </row>
    <row r="303" spans="1:34" ht="38.25">
      <c r="A303" s="18" t="s">
        <v>825</v>
      </c>
      <c r="B303" s="19" t="s">
        <v>826</v>
      </c>
      <c r="C303" s="20"/>
      <c r="D303" s="20"/>
      <c r="E303" s="20"/>
      <c r="F303" s="20"/>
      <c r="G303" s="20"/>
      <c r="H303" s="20">
        <f aca="true" t="shared" si="15" ref="H303:AA303">H31+H32+H84+H155+H226+H235+H240+H302</f>
        <v>1155490</v>
      </c>
      <c r="I303" s="20">
        <f t="shared" si="15"/>
        <v>765000</v>
      </c>
      <c r="J303" s="20">
        <f t="shared" si="15"/>
        <v>32890900</v>
      </c>
      <c r="K303" s="20">
        <f t="shared" si="15"/>
        <v>1581210</v>
      </c>
      <c r="L303" s="20">
        <f t="shared" si="15"/>
        <v>1625000</v>
      </c>
      <c r="M303" s="20">
        <f t="shared" si="15"/>
        <v>6519773</v>
      </c>
      <c r="N303" s="20">
        <f t="shared" si="15"/>
        <v>11119363</v>
      </c>
      <c r="O303" s="20">
        <f t="shared" si="15"/>
        <v>440620</v>
      </c>
      <c r="P303" s="20">
        <f t="shared" si="15"/>
        <v>3533820</v>
      </c>
      <c r="Q303" s="20">
        <f t="shared" si="15"/>
        <v>770485</v>
      </c>
      <c r="R303" s="20">
        <f t="shared" si="15"/>
        <v>4120510</v>
      </c>
      <c r="S303" s="20">
        <f t="shared" si="15"/>
        <v>645000</v>
      </c>
      <c r="T303" s="20">
        <f t="shared" si="15"/>
        <v>89000</v>
      </c>
      <c r="U303" s="20">
        <f t="shared" si="15"/>
        <v>96558229</v>
      </c>
      <c r="V303" s="20">
        <f t="shared" si="15"/>
        <v>0</v>
      </c>
      <c r="W303" s="20">
        <f t="shared" si="15"/>
        <v>0</v>
      </c>
      <c r="X303" s="20">
        <f t="shared" si="15"/>
        <v>0</v>
      </c>
      <c r="Y303" s="20">
        <f t="shared" si="15"/>
        <v>148770</v>
      </c>
      <c r="Z303" s="20">
        <f t="shared" si="15"/>
        <v>10442000</v>
      </c>
      <c r="AA303" s="20">
        <f t="shared" si="15"/>
        <v>1000000</v>
      </c>
      <c r="AB303" s="114">
        <f t="shared" si="14"/>
        <v>173405170</v>
      </c>
      <c r="AC303" s="20"/>
      <c r="AD303" s="20"/>
      <c r="AE303" s="20"/>
      <c r="AF303" s="20">
        <f>AF31+AF32+AF84+AF155+AF226+AF235+AF240+AF302</f>
        <v>0</v>
      </c>
      <c r="AG303" s="20">
        <f>AG31+AG32+AG84+AG155+AG226+AG235+AG240+AG302</f>
        <v>0</v>
      </c>
      <c r="AH303" s="20">
        <f>AH31+AH32+AH84+AH155+AH226+AH235+AH240+AH302</f>
        <v>0</v>
      </c>
    </row>
    <row r="304" spans="1:28" ht="25.5">
      <c r="A304" s="111">
        <v>21</v>
      </c>
      <c r="B304" s="115" t="s">
        <v>167</v>
      </c>
      <c r="C304" s="116"/>
      <c r="D304" s="116"/>
      <c r="E304" s="116"/>
      <c r="F304" s="116"/>
      <c r="G304" s="116"/>
      <c r="H304" s="116"/>
      <c r="I304" s="116"/>
      <c r="J304" s="117">
        <v>1571158</v>
      </c>
      <c r="K304" s="116"/>
      <c r="L304" s="116"/>
      <c r="M304" s="116"/>
      <c r="N304" s="116"/>
      <c r="O304" s="116"/>
      <c r="P304" s="116"/>
      <c r="Q304" s="116"/>
      <c r="R304" s="116"/>
      <c r="S304" s="116"/>
      <c r="T304" s="116"/>
      <c r="U304" s="116"/>
      <c r="V304" s="116"/>
      <c r="W304" s="118"/>
      <c r="X304" s="116"/>
      <c r="Y304" s="116"/>
      <c r="Z304" s="116"/>
      <c r="AA304" s="116"/>
      <c r="AB304" s="119">
        <f>SUM(H304:AA304)</f>
        <v>1571158</v>
      </c>
    </row>
    <row r="305" spans="1:28" ht="25.5">
      <c r="A305" s="111">
        <v>29</v>
      </c>
      <c r="B305" s="115" t="s">
        <v>175</v>
      </c>
      <c r="C305" s="116"/>
      <c r="D305" s="116"/>
      <c r="E305" s="116"/>
      <c r="F305" s="116"/>
      <c r="G305" s="116"/>
      <c r="H305" s="113"/>
      <c r="I305" s="113"/>
      <c r="J305" s="120">
        <f>SUM(J304)</f>
        <v>1571158</v>
      </c>
      <c r="K305" s="116"/>
      <c r="L305" s="116"/>
      <c r="M305" s="116"/>
      <c r="N305" s="116"/>
      <c r="O305" s="116"/>
      <c r="P305" s="116"/>
      <c r="Q305" s="116"/>
      <c r="R305" s="116"/>
      <c r="S305" s="116"/>
      <c r="T305" s="116"/>
      <c r="U305" s="116"/>
      <c r="V305" s="116"/>
      <c r="W305" s="118"/>
      <c r="X305" s="116"/>
      <c r="Y305" s="116"/>
      <c r="Z305" s="116"/>
      <c r="AA305" s="116"/>
      <c r="AB305" s="119">
        <f>SUM(H305:AA305)</f>
        <v>1571158</v>
      </c>
    </row>
    <row r="306" spans="1:28" ht="25.5">
      <c r="A306" s="112">
        <v>40</v>
      </c>
      <c r="B306" s="121" t="s">
        <v>186</v>
      </c>
      <c r="C306" s="122"/>
      <c r="D306" s="122"/>
      <c r="E306" s="122"/>
      <c r="F306" s="122"/>
      <c r="G306" s="122"/>
      <c r="H306" s="122"/>
      <c r="I306" s="122"/>
      <c r="J306" s="123">
        <f>SUM(J305)</f>
        <v>1571158</v>
      </c>
      <c r="K306" s="122"/>
      <c r="L306" s="122"/>
      <c r="M306" s="122"/>
      <c r="N306" s="122"/>
      <c r="O306" s="122"/>
      <c r="P306" s="122"/>
      <c r="Q306" s="122"/>
      <c r="R306" s="122"/>
      <c r="S306" s="122"/>
      <c r="T306" s="122"/>
      <c r="U306" s="122"/>
      <c r="V306" s="122"/>
      <c r="W306" s="124"/>
      <c r="X306" s="122"/>
      <c r="Y306" s="122"/>
      <c r="Z306" s="122"/>
      <c r="AA306" s="122"/>
      <c r="AB306" s="119">
        <f>SUM(H306:AA306)</f>
        <v>1571158</v>
      </c>
    </row>
    <row r="307" spans="2:28" ht="15.75">
      <c r="B307" s="125" t="s">
        <v>1024</v>
      </c>
      <c r="C307" s="116"/>
      <c r="D307" s="116"/>
      <c r="E307" s="116"/>
      <c r="F307" s="116"/>
      <c r="G307" s="116"/>
      <c r="H307" s="126">
        <f>SUM(H306,H303)</f>
        <v>1155490</v>
      </c>
      <c r="I307" s="126">
        <f aca="true" t="shared" si="16" ref="I307:AA307">SUM(I306,I303)</f>
        <v>765000</v>
      </c>
      <c r="J307" s="126">
        <f t="shared" si="16"/>
        <v>34462058</v>
      </c>
      <c r="K307" s="126">
        <f t="shared" si="16"/>
        <v>1581210</v>
      </c>
      <c r="L307" s="126">
        <f t="shared" si="16"/>
        <v>1625000</v>
      </c>
      <c r="M307" s="126">
        <f t="shared" si="16"/>
        <v>6519773</v>
      </c>
      <c r="N307" s="126">
        <f t="shared" si="16"/>
        <v>11119363</v>
      </c>
      <c r="O307" s="126">
        <f t="shared" si="16"/>
        <v>440620</v>
      </c>
      <c r="P307" s="126">
        <f t="shared" si="16"/>
        <v>3533820</v>
      </c>
      <c r="Q307" s="126">
        <f t="shared" si="16"/>
        <v>770485</v>
      </c>
      <c r="R307" s="126">
        <f t="shared" si="16"/>
        <v>4120510</v>
      </c>
      <c r="S307" s="126">
        <f t="shared" si="16"/>
        <v>645000</v>
      </c>
      <c r="T307" s="126">
        <f t="shared" si="16"/>
        <v>89000</v>
      </c>
      <c r="U307" s="126">
        <f t="shared" si="16"/>
        <v>96558229</v>
      </c>
      <c r="V307" s="126">
        <f t="shared" si="16"/>
        <v>0</v>
      </c>
      <c r="W307" s="126">
        <f t="shared" si="16"/>
        <v>0</v>
      </c>
      <c r="X307" s="126">
        <f t="shared" si="16"/>
        <v>0</v>
      </c>
      <c r="Y307" s="126">
        <f t="shared" si="16"/>
        <v>148770</v>
      </c>
      <c r="Z307" s="126">
        <f>SUM(Z306,Z303)</f>
        <v>10442000</v>
      </c>
      <c r="AA307" s="126">
        <f t="shared" si="16"/>
        <v>1000000</v>
      </c>
      <c r="AB307" s="127">
        <f>SUM(H307:AA307)</f>
        <v>174976328</v>
      </c>
    </row>
  </sheetData>
  <sheetProtection/>
  <mergeCells count="1">
    <mergeCell ref="A1:I1"/>
  </mergeCells>
  <printOptions/>
  <pageMargins left="0.25" right="0.25" top="0.75" bottom="0.75" header="0.3" footer="0.3"/>
  <pageSetup fitToHeight="0" fitToWidth="1" horizontalDpi="600" verticalDpi="600" orientation="landscape" paperSize="9" scale="58" r:id="rId1"/>
  <headerFooter alignWithMargins="0">
    <oddHeader>&amp;L&amp;C&amp;RÉrték típus: Ezer Forint</oddHeader>
    <oddFooter>&amp;LAdatellenőrző kód: -5b24-56-4468-1f415-57-82957-3e47-7a-26-33-55-5-67&amp;C&amp;R</oddFooter>
  </headerFooter>
  <colBreaks count="1" manualBreakCount="1">
    <brk id="28" max="30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280"/>
  <sheetViews>
    <sheetView zoomScalePageLayoutView="0" workbookViewId="0" topLeftCell="A1">
      <selection activeCell="O9" sqref="O9"/>
    </sheetView>
  </sheetViews>
  <sheetFormatPr defaultColWidth="9.00390625" defaultRowHeight="12.75"/>
  <cols>
    <col min="1" max="1" width="8.25390625" style="0" customWidth="1"/>
    <col min="2" max="2" width="38.00390625" style="0" customWidth="1"/>
    <col min="3" max="7" width="9.25390625" style="0" customWidth="1"/>
    <col min="8" max="31" width="6.00390625" style="0" customWidth="1"/>
  </cols>
  <sheetData>
    <row r="1" spans="1:7" ht="12.75">
      <c r="A1" s="130" t="s">
        <v>827</v>
      </c>
      <c r="B1" s="131"/>
      <c r="C1" s="131"/>
      <c r="D1" s="131"/>
      <c r="E1" s="131"/>
      <c r="F1" s="131"/>
      <c r="G1" s="131"/>
    </row>
    <row r="2" spans="1:15" ht="240">
      <c r="A2" s="3" t="s">
        <v>237</v>
      </c>
      <c r="B2" s="3" t="s">
        <v>238</v>
      </c>
      <c r="C2" s="3" t="s">
        <v>239</v>
      </c>
      <c r="D2" s="3" t="s">
        <v>774</v>
      </c>
      <c r="E2" s="3" t="s">
        <v>775</v>
      </c>
      <c r="F2" s="3" t="s">
        <v>776</v>
      </c>
      <c r="G2" s="3" t="s">
        <v>777</v>
      </c>
      <c r="H2" s="3" t="s">
        <v>778</v>
      </c>
      <c r="I2" s="3" t="s">
        <v>779</v>
      </c>
      <c r="J2" s="3" t="s">
        <v>780</v>
      </c>
      <c r="K2" s="3" t="s">
        <v>781</v>
      </c>
      <c r="L2" s="3" t="s">
        <v>782</v>
      </c>
      <c r="M2" s="3" t="s">
        <v>787</v>
      </c>
      <c r="N2" s="12"/>
      <c r="O2" s="12"/>
    </row>
    <row r="3" spans="1:7" ht="15">
      <c r="A3" s="3">
        <v>2</v>
      </c>
      <c r="B3" s="3">
        <v>3</v>
      </c>
      <c r="C3" s="3">
        <v>4</v>
      </c>
      <c r="D3" s="3">
        <v>5</v>
      </c>
      <c r="E3" s="3">
        <v>6</v>
      </c>
      <c r="F3" s="3">
        <v>7</v>
      </c>
      <c r="G3" s="3">
        <v>8</v>
      </c>
    </row>
    <row r="4" spans="1:7" ht="25.5">
      <c r="A4" s="2" t="s">
        <v>242</v>
      </c>
      <c r="B4" s="1" t="s">
        <v>829</v>
      </c>
      <c r="C4" s="4"/>
      <c r="D4" s="4">
        <v>124619</v>
      </c>
      <c r="E4" s="4">
        <v>114664</v>
      </c>
      <c r="F4" s="4">
        <v>0</v>
      </c>
      <c r="G4" s="4">
        <v>114664</v>
      </c>
    </row>
    <row r="5" spans="1:7" ht="38.25">
      <c r="A5" s="2" t="s">
        <v>236</v>
      </c>
      <c r="B5" s="1" t="s">
        <v>830</v>
      </c>
      <c r="C5" s="4"/>
      <c r="D5" s="4">
        <v>45586</v>
      </c>
      <c r="E5" s="4">
        <v>41650</v>
      </c>
      <c r="F5" s="4">
        <v>0</v>
      </c>
      <c r="G5" s="4">
        <v>41650</v>
      </c>
    </row>
    <row r="6" spans="1:7" ht="38.25">
      <c r="A6" s="2" t="s">
        <v>245</v>
      </c>
      <c r="B6" s="1" t="s">
        <v>831</v>
      </c>
      <c r="C6" s="4"/>
      <c r="D6" s="4">
        <v>23485</v>
      </c>
      <c r="E6" s="4">
        <v>21797</v>
      </c>
      <c r="F6" s="4">
        <v>0</v>
      </c>
      <c r="G6" s="4">
        <v>21797</v>
      </c>
    </row>
    <row r="7" spans="1:7" ht="25.5">
      <c r="A7" s="2" t="s">
        <v>247</v>
      </c>
      <c r="B7" s="1" t="s">
        <v>832</v>
      </c>
      <c r="C7" s="4"/>
      <c r="D7" s="4">
        <v>1200</v>
      </c>
      <c r="E7" s="4">
        <v>1104</v>
      </c>
      <c r="F7" s="4">
        <v>0</v>
      </c>
      <c r="G7" s="4">
        <v>1104</v>
      </c>
    </row>
    <row r="8" spans="1:7" ht="25.5">
      <c r="A8" s="2" t="s">
        <v>249</v>
      </c>
      <c r="B8" s="1" t="s">
        <v>833</v>
      </c>
      <c r="C8" s="4">
        <v>0</v>
      </c>
      <c r="D8" s="4">
        <v>5030</v>
      </c>
      <c r="E8" s="4">
        <v>5030</v>
      </c>
      <c r="F8" s="4">
        <v>0</v>
      </c>
      <c r="G8" s="4">
        <v>5030</v>
      </c>
    </row>
    <row r="9" spans="1:7" ht="12.75">
      <c r="A9" s="2" t="s">
        <v>251</v>
      </c>
      <c r="B9" s="1" t="s">
        <v>834</v>
      </c>
      <c r="C9" s="4">
        <v>0</v>
      </c>
      <c r="D9" s="4">
        <v>0</v>
      </c>
      <c r="E9" s="4">
        <v>0</v>
      </c>
      <c r="F9" s="4">
        <v>0</v>
      </c>
      <c r="G9" s="4">
        <v>0</v>
      </c>
    </row>
    <row r="10" spans="1:7" ht="25.5">
      <c r="A10" s="5" t="s">
        <v>253</v>
      </c>
      <c r="B10" s="6" t="s">
        <v>835</v>
      </c>
      <c r="C10" s="7">
        <f>SUM(C4:C9)</f>
        <v>0</v>
      </c>
      <c r="D10" s="7">
        <v>199920</v>
      </c>
      <c r="E10" s="7">
        <v>184245</v>
      </c>
      <c r="F10" s="7">
        <v>0</v>
      </c>
      <c r="G10" s="7">
        <v>184245</v>
      </c>
    </row>
    <row r="11" spans="1:7" ht="25.5">
      <c r="A11" s="2" t="s">
        <v>255</v>
      </c>
      <c r="B11" s="1" t="s">
        <v>836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ht="51">
      <c r="A12" s="2" t="s">
        <v>257</v>
      </c>
      <c r="B12" s="1" t="s">
        <v>837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</row>
    <row r="13" spans="1:7" ht="51">
      <c r="A13" s="2" t="s">
        <v>259</v>
      </c>
      <c r="B13" s="1" t="s">
        <v>838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pans="1:7" ht="25.5">
      <c r="A14" s="2" t="s">
        <v>261</v>
      </c>
      <c r="B14" s="1" t="s">
        <v>839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</row>
    <row r="15" spans="1:7" ht="25.5">
      <c r="A15" s="2" t="s">
        <v>263</v>
      </c>
      <c r="B15" s="1" t="s">
        <v>840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ht="38.25">
      <c r="A16" s="2" t="s">
        <v>265</v>
      </c>
      <c r="B16" s="1" t="s">
        <v>841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ht="25.5">
      <c r="A17" s="2" t="s">
        <v>267</v>
      </c>
      <c r="B17" s="1" t="s">
        <v>842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1:7" ht="25.5">
      <c r="A18" s="2" t="s">
        <v>269</v>
      </c>
      <c r="B18" s="1" t="s">
        <v>843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ht="25.5">
      <c r="A19" s="2" t="s">
        <v>270</v>
      </c>
      <c r="B19" s="1" t="s">
        <v>844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</row>
    <row r="20" spans="1:7" ht="25.5">
      <c r="A20" s="2" t="s">
        <v>272</v>
      </c>
      <c r="B20" s="1" t="s">
        <v>845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</row>
    <row r="21" spans="1:7" ht="25.5">
      <c r="A21" s="2" t="s">
        <v>274</v>
      </c>
      <c r="B21" s="1" t="s">
        <v>846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ht="25.5">
      <c r="A22" s="2" t="s">
        <v>276</v>
      </c>
      <c r="B22" s="1" t="s">
        <v>847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</row>
    <row r="23" spans="1:7" ht="25.5">
      <c r="A23" s="2" t="s">
        <v>278</v>
      </c>
      <c r="B23" s="1" t="s">
        <v>848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</row>
    <row r="24" spans="1:7" ht="51">
      <c r="A24" s="2" t="s">
        <v>280</v>
      </c>
      <c r="B24" s="1" t="s">
        <v>849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</row>
    <row r="25" spans="1:7" ht="25.5">
      <c r="A25" s="2" t="s">
        <v>282</v>
      </c>
      <c r="B25" s="1" t="s">
        <v>850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ht="25.5">
      <c r="A26" s="2" t="s">
        <v>284</v>
      </c>
      <c r="B26" s="1" t="s">
        <v>851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</row>
    <row r="27" spans="1:7" ht="38.25">
      <c r="A27" s="2" t="s">
        <v>286</v>
      </c>
      <c r="B27" s="1" t="s">
        <v>852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ht="25.5">
      <c r="A28" s="2" t="s">
        <v>288</v>
      </c>
      <c r="B28" s="1" t="s">
        <v>853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</row>
    <row r="29" spans="1:7" ht="25.5">
      <c r="A29" s="2" t="s">
        <v>290</v>
      </c>
      <c r="B29" s="1" t="s">
        <v>854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</row>
    <row r="30" spans="1:7" ht="25.5">
      <c r="A30" s="2" t="s">
        <v>292</v>
      </c>
      <c r="B30" s="1" t="s">
        <v>855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</row>
    <row r="31" spans="1:7" ht="25.5">
      <c r="A31" s="2" t="s">
        <v>294</v>
      </c>
      <c r="B31" s="1" t="s">
        <v>856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</row>
    <row r="32" spans="1:7" ht="25.5">
      <c r="A32" s="2" t="s">
        <v>296</v>
      </c>
      <c r="B32" s="1" t="s">
        <v>857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</row>
    <row r="33" spans="1:7" ht="25.5">
      <c r="A33" s="2" t="s">
        <v>298</v>
      </c>
      <c r="B33" s="1" t="s">
        <v>858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</row>
    <row r="34" spans="1:7" ht="25.5">
      <c r="A34" s="2" t="s">
        <v>300</v>
      </c>
      <c r="B34" s="1" t="s">
        <v>859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</row>
    <row r="35" spans="1:7" ht="38.25">
      <c r="A35" s="2" t="s">
        <v>301</v>
      </c>
      <c r="B35" s="1" t="s">
        <v>860</v>
      </c>
      <c r="C35" s="4"/>
      <c r="D35" s="4">
        <v>15661</v>
      </c>
      <c r="E35" s="4">
        <v>15661</v>
      </c>
      <c r="F35" s="4">
        <v>0</v>
      </c>
      <c r="G35" s="4">
        <v>15661</v>
      </c>
    </row>
    <row r="36" spans="1:7" ht="25.5">
      <c r="A36" s="2" t="s">
        <v>303</v>
      </c>
      <c r="B36" s="1" t="s">
        <v>861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ht="25.5">
      <c r="A37" s="2" t="s">
        <v>305</v>
      </c>
      <c r="B37" s="1" t="s">
        <v>862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7" ht="38.25">
      <c r="A38" s="2" t="s">
        <v>307</v>
      </c>
      <c r="B38" s="1" t="s">
        <v>863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pans="1:7" ht="25.5">
      <c r="A39" s="2" t="s">
        <v>309</v>
      </c>
      <c r="B39" s="1" t="s">
        <v>864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</row>
    <row r="40" spans="1:7" ht="25.5">
      <c r="A40" s="2" t="s">
        <v>311</v>
      </c>
      <c r="B40" s="1" t="s">
        <v>865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</row>
    <row r="41" spans="1:7" ht="25.5">
      <c r="A41" s="2" t="s">
        <v>313</v>
      </c>
      <c r="B41" s="1" t="s">
        <v>866</v>
      </c>
      <c r="C41" s="4">
        <v>0</v>
      </c>
      <c r="D41" s="4">
        <v>0</v>
      </c>
      <c r="E41" s="4">
        <v>0</v>
      </c>
      <c r="F41" s="4">
        <v>0</v>
      </c>
      <c r="G41" s="4">
        <v>15661</v>
      </c>
    </row>
    <row r="42" spans="1:7" ht="25.5">
      <c r="A42" s="2" t="s">
        <v>315</v>
      </c>
      <c r="B42" s="1" t="s">
        <v>867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</row>
    <row r="43" spans="1:7" ht="25.5">
      <c r="A43" s="2" t="s">
        <v>317</v>
      </c>
      <c r="B43" s="1" t="s">
        <v>868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</row>
    <row r="44" spans="1:7" ht="25.5">
      <c r="A44" s="2" t="s">
        <v>319</v>
      </c>
      <c r="B44" s="1" t="s">
        <v>869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7" ht="25.5">
      <c r="A45" s="2" t="s">
        <v>321</v>
      </c>
      <c r="B45" s="1" t="s">
        <v>870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</row>
    <row r="46" spans="1:7" ht="38.25">
      <c r="A46" s="5" t="s">
        <v>322</v>
      </c>
      <c r="B46" s="6" t="s">
        <v>871</v>
      </c>
      <c r="C46" s="7">
        <f>C10+C11+C12+C13+C24+C35</f>
        <v>0</v>
      </c>
      <c r="D46" s="7">
        <v>215581</v>
      </c>
      <c r="E46" s="7">
        <v>199906</v>
      </c>
      <c r="F46" s="7">
        <v>0</v>
      </c>
      <c r="G46" s="7">
        <v>199906</v>
      </c>
    </row>
    <row r="47" spans="1:7" ht="25.5">
      <c r="A47" s="2" t="s">
        <v>324</v>
      </c>
      <c r="B47" s="1" t="s">
        <v>872</v>
      </c>
      <c r="C47" s="4">
        <v>0</v>
      </c>
      <c r="D47" s="4">
        <v>103</v>
      </c>
      <c r="E47" s="4">
        <v>103</v>
      </c>
      <c r="F47" s="4">
        <v>0</v>
      </c>
      <c r="G47" s="4">
        <v>103</v>
      </c>
    </row>
    <row r="48" spans="1:7" ht="51">
      <c r="A48" s="2" t="s">
        <v>326</v>
      </c>
      <c r="B48" s="1" t="s">
        <v>873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</row>
    <row r="49" spans="1:7" ht="51">
      <c r="A49" s="2" t="s">
        <v>328</v>
      </c>
      <c r="B49" s="1" t="s">
        <v>874</v>
      </c>
      <c r="C49" s="4"/>
      <c r="D49" s="4">
        <v>2293</v>
      </c>
      <c r="E49" s="4">
        <v>2293</v>
      </c>
      <c r="F49" s="4">
        <v>0</v>
      </c>
      <c r="G49" s="4">
        <v>2293</v>
      </c>
    </row>
    <row r="50" spans="1:7" ht="25.5">
      <c r="A50" s="2" t="s">
        <v>330</v>
      </c>
      <c r="B50" s="1" t="s">
        <v>875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</row>
    <row r="51" spans="1:7" ht="25.5">
      <c r="A51" s="2" t="s">
        <v>332</v>
      </c>
      <c r="B51" s="1" t="s">
        <v>876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</row>
    <row r="52" spans="1:7" ht="38.25">
      <c r="A52" s="2" t="s">
        <v>334</v>
      </c>
      <c r="B52" s="1" t="s">
        <v>877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</row>
    <row r="53" spans="1:7" ht="25.5">
      <c r="A53" s="2" t="s">
        <v>336</v>
      </c>
      <c r="B53" s="1" t="s">
        <v>878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</row>
    <row r="54" spans="1:7" ht="25.5">
      <c r="A54" s="2" t="s">
        <v>338</v>
      </c>
      <c r="B54" s="1" t="s">
        <v>879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pans="1:7" ht="25.5">
      <c r="A55" s="2" t="s">
        <v>340</v>
      </c>
      <c r="B55" s="1" t="s">
        <v>880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</row>
    <row r="56" spans="1:7" ht="25.5">
      <c r="A56" s="2" t="s">
        <v>342</v>
      </c>
      <c r="B56" s="1" t="s">
        <v>881</v>
      </c>
      <c r="C56" s="4">
        <v>0</v>
      </c>
      <c r="D56" s="4">
        <v>0</v>
      </c>
      <c r="E56" s="4">
        <v>0</v>
      </c>
      <c r="F56" s="4">
        <v>0</v>
      </c>
      <c r="G56" s="4">
        <v>2293</v>
      </c>
    </row>
    <row r="57" spans="1:7" ht="25.5">
      <c r="A57" s="2" t="s">
        <v>344</v>
      </c>
      <c r="B57" s="1" t="s">
        <v>882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</row>
    <row r="58" spans="1:7" ht="25.5">
      <c r="A58" s="2" t="s">
        <v>346</v>
      </c>
      <c r="B58" s="1" t="s">
        <v>883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ht="25.5">
      <c r="A59" s="2" t="s">
        <v>348</v>
      </c>
      <c r="B59" s="1" t="s">
        <v>884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</row>
    <row r="60" spans="1:7" ht="51">
      <c r="A60" s="2" t="s">
        <v>350</v>
      </c>
      <c r="B60" s="1" t="s">
        <v>885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</row>
    <row r="61" spans="1:7" ht="25.5">
      <c r="A61" s="2" t="s">
        <v>352</v>
      </c>
      <c r="B61" s="1" t="s">
        <v>886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ht="25.5">
      <c r="A62" s="2" t="s">
        <v>354</v>
      </c>
      <c r="B62" s="1" t="s">
        <v>887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</row>
    <row r="63" spans="1:7" ht="38.25">
      <c r="A63" s="2" t="s">
        <v>356</v>
      </c>
      <c r="B63" s="1" t="s">
        <v>888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</row>
    <row r="64" spans="1:7" ht="25.5">
      <c r="A64" s="2" t="s">
        <v>358</v>
      </c>
      <c r="B64" s="1" t="s">
        <v>889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</row>
    <row r="65" spans="1:7" ht="25.5">
      <c r="A65" s="2" t="s">
        <v>360</v>
      </c>
      <c r="B65" s="1" t="s">
        <v>890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</row>
    <row r="66" spans="1:7" ht="25.5">
      <c r="A66" s="2" t="s">
        <v>362</v>
      </c>
      <c r="B66" s="1" t="s">
        <v>891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</row>
    <row r="67" spans="1:7" ht="25.5">
      <c r="A67" s="2" t="s">
        <v>364</v>
      </c>
      <c r="B67" s="1" t="s">
        <v>892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</row>
    <row r="68" spans="1:7" ht="25.5">
      <c r="A68" s="2" t="s">
        <v>366</v>
      </c>
      <c r="B68" s="1" t="s">
        <v>893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</row>
    <row r="69" spans="1:7" ht="25.5">
      <c r="A69" s="2" t="s">
        <v>368</v>
      </c>
      <c r="B69" s="1" t="s">
        <v>894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</row>
    <row r="70" spans="1:7" ht="25.5">
      <c r="A70" s="2" t="s">
        <v>370</v>
      </c>
      <c r="B70" s="1" t="s">
        <v>895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</row>
    <row r="71" spans="1:7" ht="38.25">
      <c r="A71" s="2" t="s">
        <v>372</v>
      </c>
      <c r="B71" s="1" t="s">
        <v>896</v>
      </c>
      <c r="C71" s="4">
        <v>0</v>
      </c>
      <c r="D71" s="4">
        <v>40506</v>
      </c>
      <c r="E71" s="4">
        <v>40506</v>
      </c>
      <c r="F71" s="4">
        <v>0</v>
      </c>
      <c r="G71" s="4">
        <v>40506</v>
      </c>
    </row>
    <row r="72" spans="1:7" ht="25.5">
      <c r="A72" s="2" t="s">
        <v>374</v>
      </c>
      <c r="B72" s="1" t="s">
        <v>897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</row>
    <row r="73" spans="1:7" ht="25.5">
      <c r="A73" s="2" t="s">
        <v>376</v>
      </c>
      <c r="B73" s="1" t="s">
        <v>898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ht="38.25">
      <c r="A74" s="2" t="s">
        <v>383</v>
      </c>
      <c r="B74" s="1" t="s">
        <v>899</v>
      </c>
      <c r="C74" s="4">
        <v>0</v>
      </c>
      <c r="D74" s="4">
        <v>0</v>
      </c>
      <c r="E74" s="4">
        <v>0</v>
      </c>
      <c r="F74" s="4">
        <v>0</v>
      </c>
      <c r="G74" s="4">
        <v>40506</v>
      </c>
    </row>
    <row r="75" spans="1:7" ht="25.5">
      <c r="A75" s="2" t="s">
        <v>385</v>
      </c>
      <c r="B75" s="1" t="s">
        <v>900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</row>
    <row r="76" spans="1:7" ht="25.5">
      <c r="A76" s="2" t="s">
        <v>387</v>
      </c>
      <c r="B76" s="1" t="s">
        <v>901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</row>
    <row r="77" spans="1:7" ht="25.5">
      <c r="A77" s="2" t="s">
        <v>389</v>
      </c>
      <c r="B77" s="1" t="s">
        <v>902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</row>
    <row r="78" spans="1:7" ht="25.5">
      <c r="A78" s="2" t="s">
        <v>391</v>
      </c>
      <c r="B78" s="1" t="s">
        <v>903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</row>
    <row r="79" spans="1:7" ht="25.5">
      <c r="A79" s="2" t="s">
        <v>393</v>
      </c>
      <c r="B79" s="1" t="s">
        <v>904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</row>
    <row r="80" spans="1:7" ht="25.5">
      <c r="A80" s="2" t="s">
        <v>409</v>
      </c>
      <c r="B80" s="1" t="s">
        <v>905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</row>
    <row r="81" spans="1:7" ht="25.5">
      <c r="A81" s="2" t="s">
        <v>411</v>
      </c>
      <c r="B81" s="1" t="s">
        <v>906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</row>
    <row r="82" spans="1:7" ht="38.25">
      <c r="A82" s="5" t="s">
        <v>413</v>
      </c>
      <c r="B82" s="6" t="s">
        <v>907</v>
      </c>
      <c r="C82" s="7">
        <f>C47+C48+C49+C60+C71</f>
        <v>0</v>
      </c>
      <c r="D82" s="7">
        <v>42902</v>
      </c>
      <c r="E82" s="7">
        <v>42902</v>
      </c>
      <c r="F82" s="7">
        <v>0</v>
      </c>
      <c r="G82" s="7">
        <v>42902</v>
      </c>
    </row>
    <row r="83" spans="1:7" ht="25.5">
      <c r="A83" s="2" t="s">
        <v>415</v>
      </c>
      <c r="B83" s="1" t="s">
        <v>908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</row>
    <row r="84" spans="1:7" ht="12.75">
      <c r="A84" s="2" t="s">
        <v>417</v>
      </c>
      <c r="B84" s="1" t="s">
        <v>909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</row>
    <row r="85" spans="1:7" ht="38.25">
      <c r="A85" s="2" t="s">
        <v>419</v>
      </c>
      <c r="B85" s="1" t="s">
        <v>910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</row>
    <row r="86" spans="1:7" ht="38.25">
      <c r="A86" s="2" t="s">
        <v>421</v>
      </c>
      <c r="B86" s="1" t="s">
        <v>911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</row>
    <row r="87" spans="1:7" ht="25.5">
      <c r="A87" s="2" t="s">
        <v>423</v>
      </c>
      <c r="B87" s="1" t="s">
        <v>912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</row>
    <row r="88" spans="1:7" ht="12.75">
      <c r="A88" s="2" t="s">
        <v>425</v>
      </c>
      <c r="B88" s="1" t="s">
        <v>913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</row>
    <row r="89" spans="1:7" ht="25.5">
      <c r="A89" s="2" t="s">
        <v>427</v>
      </c>
      <c r="B89" s="1" t="s">
        <v>914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</row>
    <row r="90" spans="1:7" ht="25.5">
      <c r="A90" s="2" t="s">
        <v>429</v>
      </c>
      <c r="B90" s="1" t="s">
        <v>915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</row>
    <row r="91" spans="1:7" ht="12.75">
      <c r="A91" s="2" t="s">
        <v>431</v>
      </c>
      <c r="B91" s="1" t="s">
        <v>916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</row>
    <row r="92" spans="1:7" ht="25.5">
      <c r="A92" s="2" t="s">
        <v>433</v>
      </c>
      <c r="B92" s="1" t="s">
        <v>917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</row>
    <row r="93" spans="1:7" ht="25.5">
      <c r="A93" s="2" t="s">
        <v>435</v>
      </c>
      <c r="B93" s="1" t="s">
        <v>918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</row>
    <row r="94" spans="1:7" ht="12.75">
      <c r="A94" s="2" t="s">
        <v>437</v>
      </c>
      <c r="B94" s="1" t="s">
        <v>919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</row>
    <row r="95" spans="1:7" ht="25.5">
      <c r="A95" s="2" t="s">
        <v>439</v>
      </c>
      <c r="B95" s="1" t="s">
        <v>920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</row>
    <row r="96" spans="1:7" ht="12.75">
      <c r="A96" s="5" t="s">
        <v>441</v>
      </c>
      <c r="B96" s="6" t="s">
        <v>921</v>
      </c>
      <c r="C96" s="7">
        <f>C83+C87</f>
        <v>0</v>
      </c>
      <c r="D96" s="7">
        <v>0</v>
      </c>
      <c r="E96" s="7">
        <v>0</v>
      </c>
      <c r="F96" s="7">
        <v>0</v>
      </c>
      <c r="G96" s="7">
        <v>0</v>
      </c>
    </row>
    <row r="97" spans="1:7" ht="25.5">
      <c r="A97" s="2" t="s">
        <v>443</v>
      </c>
      <c r="B97" s="1" t="s">
        <v>922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</row>
    <row r="98" spans="1:7" ht="25.5">
      <c r="A98" s="2" t="s">
        <v>445</v>
      </c>
      <c r="B98" s="1" t="s">
        <v>923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</row>
    <row r="99" spans="1:7" ht="38.25">
      <c r="A99" s="2" t="s">
        <v>447</v>
      </c>
      <c r="B99" s="1" t="s">
        <v>924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</row>
    <row r="100" spans="1:7" ht="25.5">
      <c r="A100" s="2" t="s">
        <v>449</v>
      </c>
      <c r="B100" s="1" t="s">
        <v>925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</row>
    <row r="101" spans="1:7" ht="25.5">
      <c r="A101" s="2" t="s">
        <v>451</v>
      </c>
      <c r="B101" s="1" t="s">
        <v>926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</row>
    <row r="102" spans="1:7" ht="25.5">
      <c r="A102" s="2" t="s">
        <v>453</v>
      </c>
      <c r="B102" s="1" t="s">
        <v>927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</row>
    <row r="103" spans="1:7" ht="25.5">
      <c r="A103" s="2" t="s">
        <v>455</v>
      </c>
      <c r="B103" s="1" t="s">
        <v>928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</row>
    <row r="104" spans="1:7" ht="25.5">
      <c r="A104" s="2" t="s">
        <v>457</v>
      </c>
      <c r="B104" s="1" t="s">
        <v>929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</row>
    <row r="105" spans="1:7" ht="25.5">
      <c r="A105" s="2" t="s">
        <v>459</v>
      </c>
      <c r="B105" s="1" t="s">
        <v>930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</row>
    <row r="106" spans="1:7" ht="25.5">
      <c r="A106" s="2" t="s">
        <v>461</v>
      </c>
      <c r="B106" s="1" t="s">
        <v>931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</row>
    <row r="107" spans="1:7" ht="25.5">
      <c r="A107" s="2" t="s">
        <v>463</v>
      </c>
      <c r="B107" s="1" t="s">
        <v>932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</row>
    <row r="108" spans="1:7" ht="12.75">
      <c r="A108" s="2" t="s">
        <v>465</v>
      </c>
      <c r="B108" s="1" t="s">
        <v>933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</row>
    <row r="109" spans="1:7" ht="25.5">
      <c r="A109" s="2" t="s">
        <v>467</v>
      </c>
      <c r="B109" s="1" t="s">
        <v>934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</row>
    <row r="110" spans="1:7" ht="25.5">
      <c r="A110" s="2" t="s">
        <v>469</v>
      </c>
      <c r="B110" s="1" t="s">
        <v>935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</row>
    <row r="111" spans="1:7" ht="25.5">
      <c r="A111" s="2" t="s">
        <v>471</v>
      </c>
      <c r="B111" s="1" t="s">
        <v>936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</row>
    <row r="112" spans="1:7" ht="25.5">
      <c r="A112" s="2" t="s">
        <v>473</v>
      </c>
      <c r="B112" s="1" t="s">
        <v>937</v>
      </c>
      <c r="C112" s="4"/>
      <c r="D112" s="4">
        <v>2745</v>
      </c>
      <c r="E112" s="4">
        <v>2607</v>
      </c>
      <c r="F112" s="4">
        <v>0</v>
      </c>
      <c r="G112" s="4">
        <v>2607</v>
      </c>
    </row>
    <row r="113" spans="1:7" ht="12.75">
      <c r="A113" s="2" t="s">
        <v>475</v>
      </c>
      <c r="B113" s="1" t="s">
        <v>938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</row>
    <row r="114" spans="1:7" ht="25.5">
      <c r="A114" s="2" t="s">
        <v>477</v>
      </c>
      <c r="B114" s="1" t="s">
        <v>939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</row>
    <row r="115" spans="1:7" ht="25.5">
      <c r="A115" s="2" t="s">
        <v>479</v>
      </c>
      <c r="B115" s="1" t="s">
        <v>940</v>
      </c>
      <c r="C115" s="4">
        <v>0</v>
      </c>
      <c r="D115" s="4">
        <v>0</v>
      </c>
      <c r="E115" s="4">
        <v>0</v>
      </c>
      <c r="F115" s="4">
        <v>0</v>
      </c>
      <c r="G115" s="4">
        <v>2607</v>
      </c>
    </row>
    <row r="116" spans="1:7" ht="12.75">
      <c r="A116" s="2" t="s">
        <v>481</v>
      </c>
      <c r="B116" s="1" t="s">
        <v>941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</row>
    <row r="117" spans="1:7" ht="12.75">
      <c r="A117" s="2" t="s">
        <v>483</v>
      </c>
      <c r="B117" s="1" t="s">
        <v>942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</row>
    <row r="118" spans="1:7" ht="12.75">
      <c r="A118" s="2" t="s">
        <v>485</v>
      </c>
      <c r="B118" s="1" t="s">
        <v>943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</row>
    <row r="119" spans="1:7" ht="25.5">
      <c r="A119" s="2" t="s">
        <v>487</v>
      </c>
      <c r="B119" s="1" t="s">
        <v>944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</row>
    <row r="120" spans="1:7" ht="25.5">
      <c r="A120" s="2" t="s">
        <v>489</v>
      </c>
      <c r="B120" s="1" t="s">
        <v>945</v>
      </c>
      <c r="C120" s="4"/>
      <c r="D120" s="4">
        <v>7092</v>
      </c>
      <c r="E120" s="4">
        <v>7092</v>
      </c>
      <c r="F120" s="4">
        <v>0</v>
      </c>
      <c r="G120" s="4">
        <v>7092</v>
      </c>
    </row>
    <row r="121" spans="1:7" ht="12.75">
      <c r="A121" s="2" t="s">
        <v>491</v>
      </c>
      <c r="B121" s="1" t="s">
        <v>946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</row>
    <row r="122" spans="1:7" ht="25.5">
      <c r="A122" s="2" t="s">
        <v>493</v>
      </c>
      <c r="B122" s="1" t="s">
        <v>947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</row>
    <row r="123" spans="1:7" ht="25.5">
      <c r="A123" s="2" t="s">
        <v>495</v>
      </c>
      <c r="B123" s="1" t="s">
        <v>948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</row>
    <row r="124" spans="1:7" ht="25.5">
      <c r="A124" s="2" t="s">
        <v>497</v>
      </c>
      <c r="B124" s="1" t="s">
        <v>949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</row>
    <row r="125" spans="1:7" ht="25.5">
      <c r="A125" s="2" t="s">
        <v>499</v>
      </c>
      <c r="B125" s="1" t="s">
        <v>950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</row>
    <row r="126" spans="1:7" ht="25.5">
      <c r="A126" s="2" t="s">
        <v>501</v>
      </c>
      <c r="B126" s="1" t="s">
        <v>951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</row>
    <row r="127" spans="1:7" ht="38.25">
      <c r="A127" s="2" t="s">
        <v>503</v>
      </c>
      <c r="B127" s="1" t="s">
        <v>952</v>
      </c>
      <c r="C127" s="4">
        <v>0</v>
      </c>
      <c r="D127" s="4">
        <v>0</v>
      </c>
      <c r="E127" s="4">
        <v>0</v>
      </c>
      <c r="F127" s="4">
        <v>0</v>
      </c>
      <c r="G127" s="4">
        <v>7092</v>
      </c>
    </row>
    <row r="128" spans="1:7" ht="38.25">
      <c r="A128" s="2" t="s">
        <v>505</v>
      </c>
      <c r="B128" s="1" t="s">
        <v>953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</row>
    <row r="129" spans="1:7" ht="12.75">
      <c r="A129" s="2" t="s">
        <v>507</v>
      </c>
      <c r="B129" s="1" t="s">
        <v>954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</row>
    <row r="130" spans="1:7" ht="25.5">
      <c r="A130" s="2" t="s">
        <v>509</v>
      </c>
      <c r="B130" s="1" t="s">
        <v>955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</row>
    <row r="131" spans="1:7" ht="38.25">
      <c r="A131" s="2" t="s">
        <v>511</v>
      </c>
      <c r="B131" s="1" t="s">
        <v>956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</row>
    <row r="132" spans="1:7" ht="38.25">
      <c r="A132" s="2" t="s">
        <v>513</v>
      </c>
      <c r="B132" s="1" t="s">
        <v>957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</row>
    <row r="133" spans="1:7" ht="38.25">
      <c r="A133" s="2" t="s">
        <v>515</v>
      </c>
      <c r="B133" s="1" t="s">
        <v>958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</row>
    <row r="134" spans="1:7" ht="51">
      <c r="A134" s="2" t="s">
        <v>517</v>
      </c>
      <c r="B134" s="1" t="s">
        <v>959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</row>
    <row r="135" spans="1:7" ht="51">
      <c r="A135" s="2" t="s">
        <v>519</v>
      </c>
      <c r="B135" s="1" t="s">
        <v>960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</row>
    <row r="136" spans="1:7" ht="25.5">
      <c r="A136" s="2" t="s">
        <v>521</v>
      </c>
      <c r="B136" s="1" t="s">
        <v>961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</row>
    <row r="137" spans="1:7" ht="25.5">
      <c r="A137" s="2" t="s">
        <v>523</v>
      </c>
      <c r="B137" s="1" t="s">
        <v>962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</row>
    <row r="138" spans="1:7" ht="12.75">
      <c r="A138" s="2" t="s">
        <v>525</v>
      </c>
      <c r="B138" s="1" t="s">
        <v>963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</row>
    <row r="139" spans="1:7" ht="25.5">
      <c r="A139" s="2" t="s">
        <v>527</v>
      </c>
      <c r="B139" s="1" t="s">
        <v>964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</row>
    <row r="140" spans="1:7" ht="12.75">
      <c r="A140" s="2" t="s">
        <v>529</v>
      </c>
      <c r="B140" s="1" t="s">
        <v>965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</row>
    <row r="141" spans="1:7" ht="12.75">
      <c r="A141" s="2" t="s">
        <v>531</v>
      </c>
      <c r="B141" s="1" t="s">
        <v>966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</row>
    <row r="142" spans="1:7" ht="63.75">
      <c r="A142" s="2" t="s">
        <v>533</v>
      </c>
      <c r="B142" s="1" t="s">
        <v>967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</row>
    <row r="143" spans="1:7" ht="12.75">
      <c r="A143" s="2" t="s">
        <v>535</v>
      </c>
      <c r="B143" s="1" t="s">
        <v>968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</row>
    <row r="144" spans="1:7" ht="12.75">
      <c r="A144" s="2" t="s">
        <v>537</v>
      </c>
      <c r="B144" s="1" t="s">
        <v>969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</row>
    <row r="145" spans="1:7" ht="12.75">
      <c r="A145" s="2" t="s">
        <v>539</v>
      </c>
      <c r="B145" s="1" t="s">
        <v>970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</row>
    <row r="146" spans="1:7" ht="12.75">
      <c r="A146" s="2" t="s">
        <v>541</v>
      </c>
      <c r="B146" s="1" t="s">
        <v>971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</row>
    <row r="147" spans="1:7" ht="25.5">
      <c r="A147" s="2" t="s">
        <v>543</v>
      </c>
      <c r="B147" s="1" t="s">
        <v>972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</row>
    <row r="148" spans="1:7" ht="12.75">
      <c r="A148" s="2" t="s">
        <v>545</v>
      </c>
      <c r="B148" s="1" t="s">
        <v>973</v>
      </c>
      <c r="C148" s="4"/>
      <c r="D148" s="4">
        <v>3804</v>
      </c>
      <c r="E148" s="4">
        <v>3639</v>
      </c>
      <c r="F148" s="4">
        <v>0</v>
      </c>
      <c r="G148" s="4">
        <v>3639</v>
      </c>
    </row>
    <row r="149" spans="1:7" ht="38.25">
      <c r="A149" s="2" t="s">
        <v>547</v>
      </c>
      <c r="B149" s="1" t="s">
        <v>974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</row>
    <row r="150" spans="1:7" ht="38.25">
      <c r="A150" s="2" t="s">
        <v>549</v>
      </c>
      <c r="B150" s="1" t="s">
        <v>975</v>
      </c>
      <c r="C150" s="4">
        <v>0</v>
      </c>
      <c r="D150" s="4">
        <v>0</v>
      </c>
      <c r="E150" s="4">
        <v>0</v>
      </c>
      <c r="F150" s="4">
        <v>0</v>
      </c>
      <c r="G150" s="4">
        <v>3639</v>
      </c>
    </row>
    <row r="151" spans="1:7" ht="25.5">
      <c r="A151" s="2" t="s">
        <v>551</v>
      </c>
      <c r="B151" s="1" t="s">
        <v>976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</row>
    <row r="152" spans="1:7" ht="12.75">
      <c r="A152" s="2" t="s">
        <v>553</v>
      </c>
      <c r="B152" s="1" t="s">
        <v>977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</row>
    <row r="153" spans="1:7" ht="25.5">
      <c r="A153" s="2" t="s">
        <v>555</v>
      </c>
      <c r="B153" s="1" t="s">
        <v>978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</row>
    <row r="154" spans="1:7" ht="12.75">
      <c r="A154" s="2" t="s">
        <v>557</v>
      </c>
      <c r="B154" s="1" t="s">
        <v>980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</row>
    <row r="155" spans="1:7" ht="12.75">
      <c r="A155" s="2" t="s">
        <v>559</v>
      </c>
      <c r="B155" s="1" t="s">
        <v>981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</row>
    <row r="156" spans="1:7" ht="38.25">
      <c r="A156" s="2" t="s">
        <v>561</v>
      </c>
      <c r="B156" s="1" t="s">
        <v>982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</row>
    <row r="157" spans="1:7" ht="12.75">
      <c r="A157" s="2" t="s">
        <v>563</v>
      </c>
      <c r="B157" s="1" t="s">
        <v>983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</row>
    <row r="158" spans="1:7" ht="25.5">
      <c r="A158" s="2" t="s">
        <v>565</v>
      </c>
      <c r="B158" s="1" t="s">
        <v>984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</row>
    <row r="159" spans="1:7" ht="12.75">
      <c r="A159" s="2" t="s">
        <v>567</v>
      </c>
      <c r="B159" s="1" t="s">
        <v>985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</row>
    <row r="160" spans="1:7" ht="25.5">
      <c r="A160" s="2" t="s">
        <v>569</v>
      </c>
      <c r="B160" s="1" t="s">
        <v>986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</row>
    <row r="161" spans="1:7" ht="25.5">
      <c r="A161" s="2" t="s">
        <v>571</v>
      </c>
      <c r="B161" s="1" t="s">
        <v>987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</row>
    <row r="162" spans="1:7" ht="12.75">
      <c r="A162" s="2" t="s">
        <v>573</v>
      </c>
      <c r="B162" s="1" t="s">
        <v>988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</row>
    <row r="163" spans="1:7" ht="12.75">
      <c r="A163" s="2" t="s">
        <v>575</v>
      </c>
      <c r="B163" s="1" t="s">
        <v>989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</row>
    <row r="164" spans="1:7" ht="12.75">
      <c r="A164" s="2" t="s">
        <v>577</v>
      </c>
      <c r="B164" s="1" t="s">
        <v>990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</row>
    <row r="165" spans="1:7" ht="12.75">
      <c r="A165" s="2" t="s">
        <v>579</v>
      </c>
      <c r="B165" s="1" t="s">
        <v>991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</row>
    <row r="166" spans="1:7" ht="12.75">
      <c r="A166" s="2" t="s">
        <v>581</v>
      </c>
      <c r="B166" s="1" t="s">
        <v>992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</row>
    <row r="167" spans="1:7" ht="25.5">
      <c r="A167" s="2" t="s">
        <v>583</v>
      </c>
      <c r="B167" s="1" t="s">
        <v>993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</row>
    <row r="168" spans="1:7" ht="12.75">
      <c r="A168" s="2" t="s">
        <v>585</v>
      </c>
      <c r="B168" s="1" t="s">
        <v>994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</row>
    <row r="169" spans="1:7" ht="63.75">
      <c r="A169" s="2" t="s">
        <v>587</v>
      </c>
      <c r="B169" s="1" t="s">
        <v>995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</row>
    <row r="170" spans="1:7" ht="38.25">
      <c r="A170" s="2" t="s">
        <v>589</v>
      </c>
      <c r="B170" s="1" t="s">
        <v>996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</row>
    <row r="171" spans="1:7" ht="25.5">
      <c r="A171" s="5" t="s">
        <v>591</v>
      </c>
      <c r="B171" s="6" t="s">
        <v>997</v>
      </c>
      <c r="C171" s="7">
        <f>C120+C143+C147+C148+C153</f>
        <v>0</v>
      </c>
      <c r="D171" s="7">
        <v>10896</v>
      </c>
      <c r="E171" s="7">
        <v>10731</v>
      </c>
      <c r="F171" s="7">
        <v>0</v>
      </c>
      <c r="G171" s="7">
        <v>10731</v>
      </c>
    </row>
    <row r="172" spans="1:7" ht="25.5">
      <c r="A172" s="2" t="s">
        <v>593</v>
      </c>
      <c r="B172" s="1" t="s">
        <v>998</v>
      </c>
      <c r="C172" s="4">
        <v>0</v>
      </c>
      <c r="D172" s="4">
        <v>162</v>
      </c>
      <c r="E172" s="4">
        <v>162</v>
      </c>
      <c r="F172" s="4">
        <v>0</v>
      </c>
      <c r="G172" s="4">
        <v>162</v>
      </c>
    </row>
    <row r="173" spans="1:7" ht="12.75">
      <c r="A173" s="2" t="s">
        <v>595</v>
      </c>
      <c r="B173" s="1" t="s">
        <v>999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</row>
    <row r="174" spans="1:7" ht="12.75">
      <c r="A174" s="2" t="s">
        <v>597</v>
      </c>
      <c r="B174" s="1" t="s">
        <v>1000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</row>
    <row r="175" spans="1:7" ht="25.5">
      <c r="A175" s="2" t="s">
        <v>599</v>
      </c>
      <c r="B175" s="1" t="s">
        <v>1001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</row>
    <row r="176" spans="1:7" ht="12.75">
      <c r="A176" s="2" t="s">
        <v>601</v>
      </c>
      <c r="B176" s="1" t="s">
        <v>1002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</row>
    <row r="177" spans="1:7" ht="12.75">
      <c r="A177" s="2" t="s">
        <v>603</v>
      </c>
      <c r="B177" s="1" t="s">
        <v>1003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</row>
    <row r="178" spans="1:7" ht="51">
      <c r="A178" s="2" t="s">
        <v>605</v>
      </c>
      <c r="B178" s="1" t="s">
        <v>0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</row>
    <row r="179" spans="1:7" ht="12.75">
      <c r="A179" s="2" t="s">
        <v>607</v>
      </c>
      <c r="B179" s="1" t="s">
        <v>1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</row>
    <row r="180" spans="1:7" ht="12.75">
      <c r="A180" s="2" t="s">
        <v>609</v>
      </c>
      <c r="B180" s="1" t="s">
        <v>2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</row>
    <row r="181" spans="1:7" ht="12.75">
      <c r="A181" s="2" t="s">
        <v>611</v>
      </c>
      <c r="B181" s="1" t="s">
        <v>3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</row>
    <row r="182" spans="1:7" ht="12.75">
      <c r="A182" s="2" t="s">
        <v>613</v>
      </c>
      <c r="B182" s="1" t="s">
        <v>4</v>
      </c>
      <c r="C182" s="4">
        <v>0</v>
      </c>
      <c r="D182" s="4">
        <v>0</v>
      </c>
      <c r="E182" s="4">
        <v>0</v>
      </c>
      <c r="F182" s="4">
        <v>0</v>
      </c>
      <c r="G182" s="4">
        <v>0</v>
      </c>
    </row>
    <row r="183" spans="1:7" ht="51">
      <c r="A183" s="2" t="s">
        <v>615</v>
      </c>
      <c r="B183" s="1" t="s">
        <v>5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</row>
    <row r="184" spans="1:7" ht="12.75">
      <c r="A184" s="2" t="s">
        <v>617</v>
      </c>
      <c r="B184" s="1" t="s">
        <v>6</v>
      </c>
      <c r="C184" s="4">
        <v>0</v>
      </c>
      <c r="D184" s="4">
        <v>0</v>
      </c>
      <c r="E184" s="4">
        <v>0</v>
      </c>
      <c r="F184" s="4">
        <v>0</v>
      </c>
      <c r="G184" s="4">
        <v>0</v>
      </c>
    </row>
    <row r="185" spans="1:7" ht="12.75">
      <c r="A185" s="2" t="s">
        <v>619</v>
      </c>
      <c r="B185" s="1" t="s">
        <v>7</v>
      </c>
      <c r="C185" s="4">
        <v>0</v>
      </c>
      <c r="D185" s="4">
        <v>0</v>
      </c>
      <c r="E185" s="4">
        <v>0</v>
      </c>
      <c r="F185" s="4">
        <v>0</v>
      </c>
      <c r="G185" s="4">
        <v>0</v>
      </c>
    </row>
    <row r="186" spans="1:7" ht="25.5">
      <c r="A186" s="2" t="s">
        <v>621</v>
      </c>
      <c r="B186" s="1" t="s">
        <v>8</v>
      </c>
      <c r="C186" s="4">
        <v>0</v>
      </c>
      <c r="D186" s="4">
        <v>0</v>
      </c>
      <c r="E186" s="4">
        <v>0</v>
      </c>
      <c r="F186" s="4">
        <v>0</v>
      </c>
      <c r="G186" s="4">
        <v>0</v>
      </c>
    </row>
    <row r="187" spans="1:7" ht="12.75">
      <c r="A187" s="2" t="s">
        <v>623</v>
      </c>
      <c r="B187" s="1" t="s">
        <v>9</v>
      </c>
      <c r="C187" s="4">
        <v>0</v>
      </c>
      <c r="D187" s="4">
        <v>0</v>
      </c>
      <c r="E187" s="4">
        <v>0</v>
      </c>
      <c r="F187" s="4">
        <v>0</v>
      </c>
      <c r="G187" s="4">
        <v>0</v>
      </c>
    </row>
    <row r="188" spans="1:7" ht="25.5">
      <c r="A188" s="5" t="s">
        <v>625</v>
      </c>
      <c r="B188" s="6" t="s">
        <v>10</v>
      </c>
      <c r="C188" s="7">
        <f>C96+C97+C107+C112+C171+C172</f>
        <v>0</v>
      </c>
      <c r="D188" s="7">
        <v>13803</v>
      </c>
      <c r="E188" s="7">
        <v>13500</v>
      </c>
      <c r="F188" s="7">
        <v>0</v>
      </c>
      <c r="G188" s="7">
        <v>13500</v>
      </c>
    </row>
    <row r="189" spans="1:7" ht="12.75">
      <c r="A189" s="2" t="s">
        <v>627</v>
      </c>
      <c r="B189" s="1" t="s">
        <v>11</v>
      </c>
      <c r="C189" s="4">
        <v>0</v>
      </c>
      <c r="D189" s="4">
        <v>0</v>
      </c>
      <c r="E189" s="4">
        <v>0</v>
      </c>
      <c r="F189" s="4">
        <v>0</v>
      </c>
      <c r="G189" s="4">
        <v>0</v>
      </c>
    </row>
    <row r="190" spans="1:7" ht="25.5">
      <c r="A190" s="2" t="s">
        <v>629</v>
      </c>
      <c r="B190" s="1" t="s">
        <v>13</v>
      </c>
      <c r="C190" s="4">
        <v>0</v>
      </c>
      <c r="D190" s="4">
        <v>74</v>
      </c>
      <c r="E190" s="4">
        <v>74</v>
      </c>
      <c r="F190" s="4">
        <v>0</v>
      </c>
      <c r="G190" s="4">
        <v>74</v>
      </c>
    </row>
    <row r="191" spans="1:7" ht="25.5">
      <c r="A191" s="2" t="s">
        <v>631</v>
      </c>
      <c r="B191" s="1" t="s">
        <v>14</v>
      </c>
      <c r="C191" s="4">
        <v>0</v>
      </c>
      <c r="D191" s="4">
        <v>0</v>
      </c>
      <c r="E191" s="4">
        <v>0</v>
      </c>
      <c r="F191" s="4">
        <v>0</v>
      </c>
      <c r="G191" s="4">
        <v>27</v>
      </c>
    </row>
    <row r="192" spans="1:7" ht="38.25">
      <c r="A192" s="2" t="s">
        <v>633</v>
      </c>
      <c r="B192" s="1" t="s">
        <v>15</v>
      </c>
      <c r="C192" s="4">
        <v>0</v>
      </c>
      <c r="D192" s="4">
        <v>0</v>
      </c>
      <c r="E192" s="4">
        <v>0</v>
      </c>
      <c r="F192" s="4">
        <v>0</v>
      </c>
      <c r="G192" s="4">
        <v>0</v>
      </c>
    </row>
    <row r="193" spans="1:7" ht="25.5">
      <c r="A193" s="2" t="s">
        <v>635</v>
      </c>
      <c r="B193" s="1" t="s">
        <v>16</v>
      </c>
      <c r="C193" s="4"/>
      <c r="D193" s="4">
        <v>1400</v>
      </c>
      <c r="E193" s="4">
        <v>1169</v>
      </c>
      <c r="F193" s="4">
        <v>0</v>
      </c>
      <c r="G193" s="4">
        <v>1169</v>
      </c>
    </row>
    <row r="194" spans="1:7" ht="12.75">
      <c r="A194" s="2" t="s">
        <v>637</v>
      </c>
      <c r="B194" s="1" t="s">
        <v>17</v>
      </c>
      <c r="C194" s="4">
        <v>0</v>
      </c>
      <c r="D194" s="4">
        <v>0</v>
      </c>
      <c r="E194" s="4">
        <v>0</v>
      </c>
      <c r="F194" s="4">
        <v>0</v>
      </c>
      <c r="G194" s="4">
        <v>964</v>
      </c>
    </row>
    <row r="195" spans="1:7" ht="25.5">
      <c r="A195" s="2" t="s">
        <v>639</v>
      </c>
      <c r="B195" s="1" t="s">
        <v>18</v>
      </c>
      <c r="C195" s="4"/>
      <c r="D195" s="4">
        <v>240</v>
      </c>
      <c r="E195" s="4">
        <v>240</v>
      </c>
      <c r="F195" s="4">
        <v>0</v>
      </c>
      <c r="G195" s="4">
        <v>240</v>
      </c>
    </row>
    <row r="196" spans="1:7" ht="25.5">
      <c r="A196" s="2" t="s">
        <v>641</v>
      </c>
      <c r="B196" s="1" t="s">
        <v>19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</row>
    <row r="197" spans="1:7" ht="38.25">
      <c r="A197" s="2" t="s">
        <v>643</v>
      </c>
      <c r="B197" s="1" t="s">
        <v>20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</row>
    <row r="198" spans="1:7" ht="38.25">
      <c r="A198" s="2" t="s">
        <v>645</v>
      </c>
      <c r="B198" s="1" t="s">
        <v>21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</row>
    <row r="199" spans="1:7" ht="25.5">
      <c r="A199" s="2" t="s">
        <v>647</v>
      </c>
      <c r="B199" s="1" t="s">
        <v>22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</row>
    <row r="200" spans="1:7" ht="25.5">
      <c r="A200" s="2" t="s">
        <v>649</v>
      </c>
      <c r="B200" s="1" t="s">
        <v>23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</row>
    <row r="201" spans="1:7" ht="25.5">
      <c r="A201" s="2" t="s">
        <v>651</v>
      </c>
      <c r="B201" s="1" t="s">
        <v>24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</row>
    <row r="202" spans="1:7" ht="12.75">
      <c r="A202" s="2" t="s">
        <v>653</v>
      </c>
      <c r="B202" s="1" t="s">
        <v>27</v>
      </c>
      <c r="C202" s="4"/>
      <c r="D202" s="4">
        <v>1330</v>
      </c>
      <c r="E202" s="4">
        <v>1314</v>
      </c>
      <c r="F202" s="4">
        <v>0</v>
      </c>
      <c r="G202" s="4">
        <v>1314</v>
      </c>
    </row>
    <row r="203" spans="1:7" ht="25.5">
      <c r="A203" s="2" t="s">
        <v>655</v>
      </c>
      <c r="B203" s="1" t="s">
        <v>28</v>
      </c>
      <c r="C203" s="4"/>
      <c r="D203" s="4">
        <v>976</v>
      </c>
      <c r="E203" s="4">
        <v>681</v>
      </c>
      <c r="F203" s="4">
        <v>0</v>
      </c>
      <c r="G203" s="4">
        <v>681</v>
      </c>
    </row>
    <row r="204" spans="1:7" ht="25.5">
      <c r="A204" s="2" t="s">
        <v>656</v>
      </c>
      <c r="B204" s="1" t="s">
        <v>29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</row>
    <row r="205" spans="1:7" ht="12.75">
      <c r="A205" s="2" t="s">
        <v>658</v>
      </c>
      <c r="B205" s="1" t="s">
        <v>30</v>
      </c>
      <c r="C205" s="4">
        <v>0</v>
      </c>
      <c r="D205" s="4">
        <v>1</v>
      </c>
      <c r="E205" s="4">
        <v>1</v>
      </c>
      <c r="F205" s="4">
        <v>0</v>
      </c>
      <c r="G205" s="4">
        <v>1</v>
      </c>
    </row>
    <row r="206" spans="1:7" ht="12.75">
      <c r="A206" s="2" t="s">
        <v>660</v>
      </c>
      <c r="B206" s="1" t="s">
        <v>31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</row>
    <row r="207" spans="1:7" ht="25.5">
      <c r="A207" s="2" t="s">
        <v>662</v>
      </c>
      <c r="B207" s="1" t="s">
        <v>32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</row>
    <row r="208" spans="1:7" ht="25.5">
      <c r="A208" s="2" t="s">
        <v>664</v>
      </c>
      <c r="B208" s="1" t="s">
        <v>33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</row>
    <row r="209" spans="1:7" ht="25.5">
      <c r="A209" s="2" t="s">
        <v>666</v>
      </c>
      <c r="B209" s="1" t="s">
        <v>34</v>
      </c>
      <c r="C209" s="4">
        <v>0</v>
      </c>
      <c r="D209" s="4">
        <v>556</v>
      </c>
      <c r="E209" s="4">
        <v>556</v>
      </c>
      <c r="F209" s="4">
        <v>0</v>
      </c>
      <c r="G209" s="4">
        <v>556</v>
      </c>
    </row>
    <row r="210" spans="1:7" ht="25.5">
      <c r="A210" s="2" t="s">
        <v>668</v>
      </c>
      <c r="B210" s="1" t="s">
        <v>35</v>
      </c>
      <c r="C210" s="4">
        <v>0</v>
      </c>
      <c r="D210" s="4">
        <v>0</v>
      </c>
      <c r="E210" s="4">
        <v>0</v>
      </c>
      <c r="F210" s="4">
        <v>0</v>
      </c>
      <c r="G210" s="4">
        <v>556</v>
      </c>
    </row>
    <row r="211" spans="1:7" ht="38.25">
      <c r="A211" s="2" t="s">
        <v>670</v>
      </c>
      <c r="B211" s="1" t="s">
        <v>36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</row>
    <row r="212" spans="1:7" ht="38.25">
      <c r="A212" s="2" t="s">
        <v>672</v>
      </c>
      <c r="B212" s="1" t="s">
        <v>37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</row>
    <row r="213" spans="1:7" ht="25.5">
      <c r="A213" s="2" t="s">
        <v>674</v>
      </c>
      <c r="B213" s="1" t="s">
        <v>78</v>
      </c>
      <c r="C213" s="4">
        <v>0</v>
      </c>
      <c r="D213" s="4">
        <v>0</v>
      </c>
      <c r="E213" s="4">
        <v>0</v>
      </c>
      <c r="F213" s="4">
        <v>0</v>
      </c>
      <c r="G213" s="4">
        <v>0</v>
      </c>
    </row>
    <row r="214" spans="1:7" ht="12.75">
      <c r="A214" s="2" t="s">
        <v>676</v>
      </c>
      <c r="B214" s="1" t="s">
        <v>79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</row>
    <row r="215" spans="1:7" ht="25.5">
      <c r="A215" s="2" t="s">
        <v>678</v>
      </c>
      <c r="B215" s="1" t="s">
        <v>80</v>
      </c>
      <c r="C215" s="4"/>
      <c r="D215" s="4">
        <v>635</v>
      </c>
      <c r="E215" s="4">
        <v>635</v>
      </c>
      <c r="F215" s="4">
        <v>0</v>
      </c>
      <c r="G215" s="4">
        <v>635</v>
      </c>
    </row>
    <row r="216" spans="1:7" ht="89.25">
      <c r="A216" s="2" t="s">
        <v>680</v>
      </c>
      <c r="B216" s="1" t="s">
        <v>81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</row>
    <row r="217" spans="1:7" ht="12.75">
      <c r="A217" s="2" t="s">
        <v>682</v>
      </c>
      <c r="B217" s="1" t="s">
        <v>82</v>
      </c>
      <c r="C217" s="4">
        <v>0</v>
      </c>
      <c r="D217" s="4">
        <v>0</v>
      </c>
      <c r="E217" s="4">
        <v>0</v>
      </c>
      <c r="F217" s="4">
        <v>0</v>
      </c>
      <c r="G217" s="4">
        <v>635</v>
      </c>
    </row>
    <row r="218" spans="1:7" ht="38.25">
      <c r="A218" s="5" t="s">
        <v>684</v>
      </c>
      <c r="B218" s="6" t="s">
        <v>83</v>
      </c>
      <c r="C218" s="7">
        <f>C189+C190+C193+C195+C202+C203+C204+C205+C209+C214+C215</f>
        <v>0</v>
      </c>
      <c r="D218" s="7">
        <v>5212</v>
      </c>
      <c r="E218" s="7">
        <v>4670</v>
      </c>
      <c r="F218" s="7">
        <v>0</v>
      </c>
      <c r="G218" s="7">
        <v>4670</v>
      </c>
    </row>
    <row r="219" spans="1:7" ht="25.5">
      <c r="A219" s="2" t="s">
        <v>686</v>
      </c>
      <c r="B219" s="1" t="s">
        <v>84</v>
      </c>
      <c r="C219" s="4">
        <v>0</v>
      </c>
      <c r="D219" s="4">
        <v>0</v>
      </c>
      <c r="E219" s="4">
        <v>0</v>
      </c>
      <c r="F219" s="4">
        <v>0</v>
      </c>
      <c r="G219" s="4">
        <v>0</v>
      </c>
    </row>
    <row r="220" spans="1:7" ht="38.25">
      <c r="A220" s="2" t="s">
        <v>688</v>
      </c>
      <c r="B220" s="1" t="s">
        <v>85</v>
      </c>
      <c r="C220" s="4">
        <v>0</v>
      </c>
      <c r="D220" s="4">
        <v>0</v>
      </c>
      <c r="E220" s="4">
        <v>0</v>
      </c>
      <c r="F220" s="4">
        <v>0</v>
      </c>
      <c r="G220" s="4">
        <v>0</v>
      </c>
    </row>
    <row r="221" spans="1:7" ht="12.75">
      <c r="A221" s="2" t="s">
        <v>690</v>
      </c>
      <c r="B221" s="1" t="s">
        <v>86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</row>
    <row r="222" spans="1:7" ht="12.75">
      <c r="A222" s="2" t="s">
        <v>692</v>
      </c>
      <c r="B222" s="1" t="s">
        <v>87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</row>
    <row r="223" spans="1:7" ht="12.75">
      <c r="A223" s="2" t="s">
        <v>694</v>
      </c>
      <c r="B223" s="1" t="s">
        <v>88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</row>
    <row r="224" spans="1:7" ht="12.75">
      <c r="A224" s="2" t="s">
        <v>696</v>
      </c>
      <c r="B224" s="1" t="s">
        <v>89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</row>
    <row r="225" spans="1:7" ht="25.5">
      <c r="A225" s="2" t="s">
        <v>698</v>
      </c>
      <c r="B225" s="1" t="s">
        <v>90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</row>
    <row r="226" spans="1:7" ht="25.5">
      <c r="A226" s="2" t="s">
        <v>700</v>
      </c>
      <c r="B226" s="1" t="s">
        <v>91</v>
      </c>
      <c r="C226" s="4">
        <v>0</v>
      </c>
      <c r="D226" s="4">
        <v>510</v>
      </c>
      <c r="E226" s="4">
        <v>510</v>
      </c>
      <c r="F226" s="4">
        <v>0</v>
      </c>
      <c r="G226" s="4">
        <v>510</v>
      </c>
    </row>
    <row r="227" spans="1:7" s="11" customFormat="1" ht="25.5">
      <c r="A227" s="8" t="s">
        <v>702</v>
      </c>
      <c r="B227" s="9" t="s">
        <v>92</v>
      </c>
      <c r="C227" s="10">
        <f>C219+C221+C223+C224+C226</f>
        <v>0</v>
      </c>
      <c r="D227" s="10">
        <v>510</v>
      </c>
      <c r="E227" s="10">
        <v>510</v>
      </c>
      <c r="F227" s="10">
        <v>0</v>
      </c>
      <c r="G227" s="10">
        <v>510</v>
      </c>
    </row>
    <row r="228" spans="1:7" ht="51">
      <c r="A228" s="2" t="s">
        <v>704</v>
      </c>
      <c r="B228" s="1" t="s">
        <v>93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</row>
    <row r="229" spans="1:7" ht="38.25">
      <c r="A229" s="2" t="s">
        <v>706</v>
      </c>
      <c r="B229" s="1" t="s">
        <v>94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</row>
    <row r="230" spans="1:7" ht="51">
      <c r="A230" s="2" t="s">
        <v>708</v>
      </c>
      <c r="B230" s="1" t="s">
        <v>95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</row>
    <row r="231" spans="1:7" s="11" customFormat="1" ht="51">
      <c r="A231" s="8" t="s">
        <v>710</v>
      </c>
      <c r="B231" s="9" t="s">
        <v>96</v>
      </c>
      <c r="C231" s="10">
        <f>C232+C233+C234+C235+C236+C237+C238+C239+C240</f>
        <v>0</v>
      </c>
      <c r="D231" s="10">
        <v>0</v>
      </c>
      <c r="E231" s="10">
        <v>0</v>
      </c>
      <c r="F231" s="10">
        <v>0</v>
      </c>
      <c r="G231" s="10">
        <v>0</v>
      </c>
    </row>
    <row r="232" spans="1:7" ht="12.75">
      <c r="A232" s="2" t="s">
        <v>712</v>
      </c>
      <c r="B232" s="1" t="s">
        <v>97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</row>
    <row r="233" spans="1:7" ht="25.5">
      <c r="A233" s="2" t="s">
        <v>714</v>
      </c>
      <c r="B233" s="1" t="s">
        <v>98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</row>
    <row r="234" spans="1:7" ht="12.75">
      <c r="A234" s="2" t="s">
        <v>716</v>
      </c>
      <c r="B234" s="1" t="s">
        <v>99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</row>
    <row r="235" spans="1:7" ht="12.75">
      <c r="A235" s="2" t="s">
        <v>718</v>
      </c>
      <c r="B235" s="1" t="s">
        <v>100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</row>
    <row r="236" spans="1:7" ht="12.75">
      <c r="A236" s="2" t="s">
        <v>720</v>
      </c>
      <c r="B236" s="1" t="s">
        <v>101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</row>
    <row r="237" spans="1:7" ht="25.5">
      <c r="A237" s="2" t="s">
        <v>722</v>
      </c>
      <c r="B237" s="1" t="s">
        <v>102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</row>
    <row r="238" spans="1:7" ht="25.5">
      <c r="A238" s="2" t="s">
        <v>724</v>
      </c>
      <c r="B238" s="1" t="s">
        <v>103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</row>
    <row r="239" spans="1:7" ht="12.75">
      <c r="A239" s="2" t="s">
        <v>726</v>
      </c>
      <c r="B239" s="1" t="s">
        <v>104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</row>
    <row r="240" spans="1:7" ht="25.5">
      <c r="A240" s="2" t="s">
        <v>728</v>
      </c>
      <c r="B240" s="1" t="s">
        <v>105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</row>
    <row r="241" spans="1:7" s="11" customFormat="1" ht="25.5">
      <c r="A241" s="8" t="s">
        <v>730</v>
      </c>
      <c r="B241" s="9" t="s">
        <v>106</v>
      </c>
      <c r="C241" s="10">
        <f>C242+C243+C244+C245+C246+C247+C248+C249+C250+C251+C252</f>
        <v>0</v>
      </c>
      <c r="D241" s="10">
        <v>423</v>
      </c>
      <c r="E241" s="10">
        <v>423</v>
      </c>
      <c r="F241" s="10">
        <v>0</v>
      </c>
      <c r="G241" s="10">
        <v>423</v>
      </c>
    </row>
    <row r="242" spans="1:7" ht="12.75">
      <c r="A242" s="2" t="s">
        <v>732</v>
      </c>
      <c r="B242" s="1" t="s">
        <v>107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</row>
    <row r="243" spans="1:7" ht="25.5">
      <c r="A243" s="2" t="s">
        <v>734</v>
      </c>
      <c r="B243" s="1" t="s">
        <v>108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</row>
    <row r="244" spans="1:7" ht="12.75">
      <c r="A244" s="2" t="s">
        <v>736</v>
      </c>
      <c r="B244" s="1" t="s">
        <v>109</v>
      </c>
      <c r="C244" s="4">
        <v>0</v>
      </c>
      <c r="D244" s="4">
        <v>0</v>
      </c>
      <c r="E244" s="4">
        <v>0</v>
      </c>
      <c r="F244" s="4">
        <v>0</v>
      </c>
      <c r="G244" s="4">
        <v>403</v>
      </c>
    </row>
    <row r="245" spans="1:7" ht="12.75">
      <c r="A245" s="2" t="s">
        <v>738</v>
      </c>
      <c r="B245" s="1" t="s">
        <v>110</v>
      </c>
      <c r="C245" s="4">
        <v>0</v>
      </c>
      <c r="D245" s="4">
        <v>0</v>
      </c>
      <c r="E245" s="4">
        <v>0</v>
      </c>
      <c r="F245" s="4">
        <v>0</v>
      </c>
      <c r="G245" s="4">
        <v>0</v>
      </c>
    </row>
    <row r="246" spans="1:7" ht="12.75">
      <c r="A246" s="2" t="s">
        <v>740</v>
      </c>
      <c r="B246" s="1" t="s">
        <v>111</v>
      </c>
      <c r="C246" s="4">
        <v>0</v>
      </c>
      <c r="D246" s="4">
        <v>0</v>
      </c>
      <c r="E246" s="4">
        <v>0</v>
      </c>
      <c r="F246" s="4">
        <v>0</v>
      </c>
      <c r="G246" s="4">
        <v>0</v>
      </c>
    </row>
    <row r="247" spans="1:7" ht="25.5">
      <c r="A247" s="2" t="s">
        <v>742</v>
      </c>
      <c r="B247" s="1" t="s">
        <v>112</v>
      </c>
      <c r="C247" s="4">
        <v>0</v>
      </c>
      <c r="D247" s="4">
        <v>0</v>
      </c>
      <c r="E247" s="4">
        <v>0</v>
      </c>
      <c r="F247" s="4">
        <v>0</v>
      </c>
      <c r="G247" s="4">
        <v>0</v>
      </c>
    </row>
    <row r="248" spans="1:7" ht="25.5">
      <c r="A248" s="2" t="s">
        <v>744</v>
      </c>
      <c r="B248" s="1" t="s">
        <v>113</v>
      </c>
      <c r="C248" s="4">
        <v>0</v>
      </c>
      <c r="D248" s="4">
        <v>0</v>
      </c>
      <c r="E248" s="4">
        <v>0</v>
      </c>
      <c r="F248" s="4">
        <v>0</v>
      </c>
      <c r="G248" s="4">
        <v>0</v>
      </c>
    </row>
    <row r="249" spans="1:7" ht="12.75">
      <c r="A249" s="2" t="s">
        <v>746</v>
      </c>
      <c r="B249" s="1" t="s">
        <v>114</v>
      </c>
      <c r="C249" s="4">
        <v>0</v>
      </c>
      <c r="D249" s="4">
        <v>0</v>
      </c>
      <c r="E249" s="4">
        <v>0</v>
      </c>
      <c r="F249" s="4">
        <v>0</v>
      </c>
      <c r="G249" s="4">
        <v>20</v>
      </c>
    </row>
    <row r="250" spans="1:7" ht="12.75">
      <c r="A250" s="2" t="s">
        <v>748</v>
      </c>
      <c r="B250" s="1" t="s">
        <v>115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</row>
    <row r="251" spans="1:7" ht="25.5">
      <c r="A251" s="2" t="s">
        <v>750</v>
      </c>
      <c r="B251" s="1" t="s">
        <v>116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</row>
    <row r="252" spans="1:7" ht="12.75">
      <c r="A252" s="2" t="s">
        <v>753</v>
      </c>
      <c r="B252" s="1" t="s">
        <v>117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</row>
    <row r="253" spans="1:7" s="11" customFormat="1" ht="25.5">
      <c r="A253" s="8" t="s">
        <v>755</v>
      </c>
      <c r="B253" s="9" t="s">
        <v>118</v>
      </c>
      <c r="C253" s="10">
        <f>C228+C229+C230+C231+C241</f>
        <v>0</v>
      </c>
      <c r="D253" s="10">
        <v>423</v>
      </c>
      <c r="E253" s="10">
        <v>423</v>
      </c>
      <c r="F253" s="10">
        <v>0</v>
      </c>
      <c r="G253" s="10">
        <v>423</v>
      </c>
    </row>
    <row r="254" spans="1:7" ht="51">
      <c r="A254" s="2" t="s">
        <v>757</v>
      </c>
      <c r="B254" s="1" t="s">
        <v>119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</row>
    <row r="255" spans="1:7" ht="38.25">
      <c r="A255" s="2" t="s">
        <v>759</v>
      </c>
      <c r="B255" s="1" t="s">
        <v>120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</row>
    <row r="256" spans="1:7" ht="51">
      <c r="A256" s="2" t="s">
        <v>761</v>
      </c>
      <c r="B256" s="1" t="s">
        <v>121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</row>
    <row r="257" spans="1:7" ht="51">
      <c r="A257" s="2" t="s">
        <v>763</v>
      </c>
      <c r="B257" s="1" t="s">
        <v>122</v>
      </c>
      <c r="C257" s="4">
        <f>C258+C259+C260+C261+C262+C263+C264+C265+C266</f>
        <v>0</v>
      </c>
      <c r="D257" s="4">
        <v>2343</v>
      </c>
      <c r="E257" s="4">
        <v>2343</v>
      </c>
      <c r="F257" s="4">
        <v>0</v>
      </c>
      <c r="G257" s="4">
        <v>2343</v>
      </c>
    </row>
    <row r="258" spans="1:7" ht="12.75">
      <c r="A258" s="2" t="s">
        <v>765</v>
      </c>
      <c r="B258" s="1" t="s">
        <v>123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</row>
    <row r="259" spans="1:7" ht="25.5">
      <c r="A259" s="2" t="s">
        <v>767</v>
      </c>
      <c r="B259" s="1" t="s">
        <v>124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</row>
    <row r="260" spans="1:7" ht="12.75">
      <c r="A260" s="2" t="s">
        <v>769</v>
      </c>
      <c r="B260" s="1" t="s">
        <v>125</v>
      </c>
      <c r="C260" s="4">
        <v>0</v>
      </c>
      <c r="D260" s="4">
        <v>0</v>
      </c>
      <c r="E260" s="4">
        <v>0</v>
      </c>
      <c r="F260" s="4">
        <v>0</v>
      </c>
      <c r="G260" s="4">
        <v>2343</v>
      </c>
    </row>
    <row r="261" spans="1:7" ht="12.75">
      <c r="A261" s="2" t="s">
        <v>771</v>
      </c>
      <c r="B261" s="1" t="s">
        <v>126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</row>
    <row r="262" spans="1:7" ht="12.75">
      <c r="A262" s="2" t="s">
        <v>773</v>
      </c>
      <c r="B262" s="1" t="s">
        <v>127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</row>
    <row r="263" spans="1:7" ht="25.5">
      <c r="A263" s="2" t="s">
        <v>789</v>
      </c>
      <c r="B263" s="1" t="s">
        <v>128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</row>
    <row r="264" spans="1:7" ht="25.5">
      <c r="A264" s="2" t="s">
        <v>791</v>
      </c>
      <c r="B264" s="1" t="s">
        <v>129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</row>
    <row r="265" spans="1:7" ht="12.75">
      <c r="A265" s="2" t="s">
        <v>793</v>
      </c>
      <c r="B265" s="1" t="s">
        <v>130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</row>
    <row r="266" spans="1:7" ht="25.5">
      <c r="A266" s="2" t="s">
        <v>795</v>
      </c>
      <c r="B266" s="1" t="s">
        <v>131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</row>
    <row r="267" spans="1:7" s="11" customFormat="1" ht="25.5">
      <c r="A267" s="8" t="s">
        <v>797</v>
      </c>
      <c r="B267" s="9" t="s">
        <v>132</v>
      </c>
      <c r="C267" s="10">
        <f>C268+C269+C270+C271+C272+C273+C274+C275+C276+C277+C278</f>
        <v>0</v>
      </c>
      <c r="D267" s="10">
        <v>1850</v>
      </c>
      <c r="E267" s="10">
        <v>1850</v>
      </c>
      <c r="F267" s="10">
        <v>0</v>
      </c>
      <c r="G267" s="10">
        <v>1850</v>
      </c>
    </row>
    <row r="268" spans="1:7" ht="12.75">
      <c r="A268" s="2" t="s">
        <v>799</v>
      </c>
      <c r="B268" s="1" t="s">
        <v>133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</row>
    <row r="269" spans="1:7" ht="25.5">
      <c r="A269" s="2" t="s">
        <v>801</v>
      </c>
      <c r="B269" s="1" t="s">
        <v>134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</row>
    <row r="270" spans="1:7" ht="12.75">
      <c r="A270" s="2" t="s">
        <v>803</v>
      </c>
      <c r="B270" s="1" t="s">
        <v>135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</row>
    <row r="271" spans="1:7" ht="12.75">
      <c r="A271" s="2" t="s">
        <v>805</v>
      </c>
      <c r="B271" s="1" t="s">
        <v>136</v>
      </c>
      <c r="C271" s="4">
        <v>0</v>
      </c>
      <c r="D271" s="4">
        <v>0</v>
      </c>
      <c r="E271" s="4">
        <v>0</v>
      </c>
      <c r="F271" s="4">
        <v>0</v>
      </c>
      <c r="G271" s="4">
        <v>1850</v>
      </c>
    </row>
    <row r="272" spans="1:7" ht="12.75">
      <c r="A272" s="2" t="s">
        <v>807</v>
      </c>
      <c r="B272" s="1" t="s">
        <v>137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</row>
    <row r="273" spans="1:7" ht="25.5">
      <c r="A273" s="2" t="s">
        <v>809</v>
      </c>
      <c r="B273" s="1" t="s">
        <v>138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</row>
    <row r="274" spans="1:7" ht="25.5">
      <c r="A274" s="2" t="s">
        <v>811</v>
      </c>
      <c r="B274" s="1" t="s">
        <v>139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</row>
    <row r="275" spans="1:7" ht="12.75">
      <c r="A275" s="2" t="s">
        <v>813</v>
      </c>
      <c r="B275" s="1" t="s">
        <v>140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</row>
    <row r="276" spans="1:7" ht="12.75">
      <c r="A276" s="2" t="s">
        <v>815</v>
      </c>
      <c r="B276" s="1" t="s">
        <v>141</v>
      </c>
      <c r="C276" s="4">
        <v>0</v>
      </c>
      <c r="D276" s="4">
        <v>0</v>
      </c>
      <c r="E276" s="4">
        <v>0</v>
      </c>
      <c r="F276" s="4">
        <v>0</v>
      </c>
      <c r="G276" s="4">
        <v>0</v>
      </c>
    </row>
    <row r="277" spans="1:7" ht="25.5">
      <c r="A277" s="2" t="s">
        <v>817</v>
      </c>
      <c r="B277" s="1" t="s">
        <v>142</v>
      </c>
      <c r="C277" s="4">
        <v>0</v>
      </c>
      <c r="D277" s="4">
        <v>0</v>
      </c>
      <c r="E277" s="4">
        <v>0</v>
      </c>
      <c r="F277" s="4">
        <v>0</v>
      </c>
      <c r="G277" s="4">
        <v>0</v>
      </c>
    </row>
    <row r="278" spans="1:7" ht="12.75">
      <c r="A278" s="2" t="s">
        <v>819</v>
      </c>
      <c r="B278" s="1" t="s">
        <v>143</v>
      </c>
      <c r="C278" s="4">
        <v>0</v>
      </c>
      <c r="D278" s="4">
        <v>0</v>
      </c>
      <c r="E278" s="4">
        <v>0</v>
      </c>
      <c r="F278" s="4">
        <v>0</v>
      </c>
      <c r="G278" s="4">
        <v>0</v>
      </c>
    </row>
    <row r="279" spans="1:7" s="11" customFormat="1" ht="25.5">
      <c r="A279" s="8" t="s">
        <v>821</v>
      </c>
      <c r="B279" s="9" t="s">
        <v>144</v>
      </c>
      <c r="C279" s="10">
        <f>C254+C255+C256+C257+C267</f>
        <v>0</v>
      </c>
      <c r="D279" s="10">
        <v>4193</v>
      </c>
      <c r="E279" s="10">
        <v>4193</v>
      </c>
      <c r="F279" s="10">
        <v>0</v>
      </c>
      <c r="G279" s="10">
        <v>4193</v>
      </c>
    </row>
    <row r="280" spans="1:7" s="11" customFormat="1" ht="25.5">
      <c r="A280" s="8" t="s">
        <v>823</v>
      </c>
      <c r="B280" s="9" t="s">
        <v>145</v>
      </c>
      <c r="C280" s="10">
        <f>C279+C253+C227+C218+C188+C82+C46</f>
        <v>0</v>
      </c>
      <c r="D280" s="10">
        <v>282624</v>
      </c>
      <c r="E280" s="10">
        <v>266104</v>
      </c>
      <c r="F280" s="10">
        <v>0</v>
      </c>
      <c r="G280" s="10">
        <v>266104</v>
      </c>
    </row>
  </sheetData>
  <sheetProtection/>
  <mergeCells count="1">
    <mergeCell ref="A1:G1"/>
  </mergeCells>
  <printOptions/>
  <pageMargins left="0.75" right="0.75" top="1" bottom="1" header="0.5" footer="0.5"/>
  <pageSetup horizontalDpi="300" verticalDpi="300" orientation="portrait" r:id="rId1"/>
  <headerFooter alignWithMargins="0">
    <oddHeader>&amp;L&amp;C&amp;RÉrték típus: Ezer Forint</oddHeader>
    <oddFooter>&amp;LAdatellenőrző kód: -5b24-56-4468-1f415-57-82957-3e47-7a-26-33-55-5-67&amp;C&amp;R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pane ySplit="3" topLeftCell="A31" activePane="bottomLeft" state="frozen"/>
      <selection pane="topLeft" activeCell="A1" sqref="A1"/>
      <selection pane="bottomLeft" activeCell="C2" sqref="C2"/>
    </sheetView>
  </sheetViews>
  <sheetFormatPr defaultColWidth="9.00390625" defaultRowHeight="12.75"/>
  <cols>
    <col min="1" max="1" width="8.25390625" style="0" customWidth="1"/>
    <col min="2" max="2" width="82.00390625" style="0" customWidth="1"/>
    <col min="3" max="9" width="19.125" style="0" customWidth="1"/>
  </cols>
  <sheetData>
    <row r="1" spans="1:9" ht="12.75">
      <c r="A1" s="130" t="s">
        <v>146</v>
      </c>
      <c r="B1" s="131"/>
      <c r="C1" s="131"/>
      <c r="D1" s="131"/>
      <c r="E1" s="131"/>
      <c r="F1" s="131"/>
      <c r="G1" s="131"/>
      <c r="H1" s="131"/>
      <c r="I1" s="131"/>
    </row>
    <row r="2" spans="1:13" ht="150">
      <c r="A2" s="3" t="s">
        <v>237</v>
      </c>
      <c r="B2" s="3" t="s">
        <v>238</v>
      </c>
      <c r="C2" s="3" t="s">
        <v>239</v>
      </c>
      <c r="D2" s="3" t="s">
        <v>774</v>
      </c>
      <c r="E2" s="3" t="s">
        <v>775</v>
      </c>
      <c r="F2" s="3" t="s">
        <v>776</v>
      </c>
      <c r="G2" s="3" t="s">
        <v>777</v>
      </c>
      <c r="H2" s="3" t="s">
        <v>778</v>
      </c>
      <c r="I2" s="3" t="s">
        <v>779</v>
      </c>
      <c r="J2" s="3" t="s">
        <v>780</v>
      </c>
      <c r="K2" s="3" t="s">
        <v>781</v>
      </c>
      <c r="L2" s="3" t="s">
        <v>782</v>
      </c>
      <c r="M2" s="3" t="s">
        <v>787</v>
      </c>
    </row>
    <row r="3" spans="1:9" ht="15">
      <c r="A3" s="3">
        <v>2</v>
      </c>
      <c r="B3" s="3">
        <v>3</v>
      </c>
      <c r="C3" s="3">
        <v>4</v>
      </c>
      <c r="D3" s="3">
        <v>5</v>
      </c>
      <c r="E3" s="3">
        <v>6</v>
      </c>
      <c r="F3" s="3">
        <v>7</v>
      </c>
      <c r="G3" s="3">
        <v>8</v>
      </c>
      <c r="H3" s="3">
        <v>9</v>
      </c>
      <c r="I3" s="3">
        <v>10</v>
      </c>
    </row>
    <row r="4" spans="1:9" ht="12.75">
      <c r="A4" s="2" t="s">
        <v>242</v>
      </c>
      <c r="B4" s="1" t="s">
        <v>147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</row>
    <row r="5" spans="1:9" ht="12.75">
      <c r="A5" s="2" t="s">
        <v>236</v>
      </c>
      <c r="B5" s="1" t="s">
        <v>148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</row>
    <row r="6" spans="1:9" ht="12.75">
      <c r="A6" s="2" t="s">
        <v>245</v>
      </c>
      <c r="B6" s="1" t="s">
        <v>149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</row>
    <row r="7" spans="1:9" ht="12.75">
      <c r="A7" s="2" t="s">
        <v>247</v>
      </c>
      <c r="B7" s="1" t="s">
        <v>150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</row>
    <row r="8" spans="1:9" ht="12.75">
      <c r="A8" s="2" t="s">
        <v>249</v>
      </c>
      <c r="B8" s="1" t="s">
        <v>151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</row>
    <row r="9" spans="1:9" s="11" customFormat="1" ht="12.75">
      <c r="A9" s="8" t="s">
        <v>251</v>
      </c>
      <c r="B9" s="9" t="s">
        <v>152</v>
      </c>
      <c r="C9" s="10">
        <f>C4+C6+C7</f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</row>
    <row r="10" spans="1:9" ht="12.75">
      <c r="A10" s="2" t="s">
        <v>253</v>
      </c>
      <c r="B10" s="1" t="s">
        <v>153</v>
      </c>
      <c r="C10" s="4">
        <v>0</v>
      </c>
      <c r="D10" s="4">
        <v>7000</v>
      </c>
      <c r="E10" s="4">
        <v>0</v>
      </c>
      <c r="F10" s="4">
        <v>5000</v>
      </c>
      <c r="G10" s="4">
        <v>0</v>
      </c>
      <c r="H10" s="4">
        <v>0</v>
      </c>
      <c r="I10" s="4">
        <v>5000</v>
      </c>
    </row>
    <row r="11" spans="1:9" ht="12.75">
      <c r="A11" s="2" t="s">
        <v>255</v>
      </c>
      <c r="B11" s="1" t="s">
        <v>154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</row>
    <row r="12" spans="1:9" ht="12.75">
      <c r="A12" s="2" t="s">
        <v>257</v>
      </c>
      <c r="B12" s="1" t="s">
        <v>155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</row>
    <row r="13" spans="1:9" ht="12.75">
      <c r="A13" s="2" t="s">
        <v>259</v>
      </c>
      <c r="B13" s="1" t="s">
        <v>156</v>
      </c>
      <c r="C13" s="4"/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ht="12.75">
      <c r="A14" s="2" t="s">
        <v>261</v>
      </c>
      <c r="B14" s="1" t="s">
        <v>157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</row>
    <row r="15" spans="1:9" ht="12.75">
      <c r="A15" s="2" t="s">
        <v>263</v>
      </c>
      <c r="B15" s="1" t="s">
        <v>158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</row>
    <row r="16" spans="1:9" ht="12.75">
      <c r="A16" s="2" t="s">
        <v>265</v>
      </c>
      <c r="B16" s="1" t="s">
        <v>159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</row>
    <row r="17" spans="1:9" ht="12.75">
      <c r="A17" s="2" t="s">
        <v>267</v>
      </c>
      <c r="B17" s="1" t="s">
        <v>160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ht="12.75">
      <c r="A18" s="2" t="s">
        <v>269</v>
      </c>
      <c r="B18" s="1" t="s">
        <v>161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</row>
    <row r="19" spans="1:9" ht="12.75">
      <c r="A19" s="2" t="s">
        <v>270</v>
      </c>
      <c r="B19" s="1" t="s">
        <v>162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</row>
    <row r="20" spans="1:9" ht="12.75">
      <c r="A20" s="2" t="s">
        <v>272</v>
      </c>
      <c r="B20" s="1" t="s">
        <v>163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</row>
    <row r="21" spans="1:9" ht="12.75">
      <c r="A21" s="2" t="s">
        <v>274</v>
      </c>
      <c r="B21" s="1" t="s">
        <v>164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1" customFormat="1" ht="12.75">
      <c r="A22" s="8" t="s">
        <v>276</v>
      </c>
      <c r="B22" s="9" t="s">
        <v>165</v>
      </c>
      <c r="C22" s="10">
        <f>C10+C13+C14+C15+C19+C20</f>
        <v>0</v>
      </c>
      <c r="D22" s="10">
        <v>7000</v>
      </c>
      <c r="E22" s="10">
        <v>0</v>
      </c>
      <c r="F22" s="10">
        <v>5000</v>
      </c>
      <c r="G22" s="10">
        <v>0</v>
      </c>
      <c r="H22" s="10">
        <v>0</v>
      </c>
      <c r="I22" s="10">
        <v>5000</v>
      </c>
    </row>
    <row r="23" spans="1:9" ht="12.75">
      <c r="A23" s="2" t="s">
        <v>278</v>
      </c>
      <c r="B23" s="1" t="s">
        <v>166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</row>
    <row r="24" spans="1:9" ht="12.75">
      <c r="A24" s="2" t="s">
        <v>280</v>
      </c>
      <c r="B24" s="1" t="s">
        <v>167</v>
      </c>
      <c r="C24" s="4">
        <v>0</v>
      </c>
      <c r="D24" s="4">
        <v>6780</v>
      </c>
      <c r="E24" s="4">
        <v>0</v>
      </c>
      <c r="F24" s="4">
        <v>6780</v>
      </c>
      <c r="G24" s="4">
        <v>0</v>
      </c>
      <c r="H24" s="4">
        <v>0</v>
      </c>
      <c r="I24" s="4">
        <v>6780</v>
      </c>
    </row>
    <row r="25" spans="1:9" ht="12.75">
      <c r="A25" s="2" t="s">
        <v>282</v>
      </c>
      <c r="B25" s="1" t="s">
        <v>168</v>
      </c>
      <c r="C25" s="4"/>
      <c r="D25" s="4">
        <v>97050</v>
      </c>
      <c r="E25" s="4">
        <v>0</v>
      </c>
      <c r="F25" s="4">
        <v>86108</v>
      </c>
      <c r="G25" s="4">
        <v>0</v>
      </c>
      <c r="H25" s="4">
        <v>0</v>
      </c>
      <c r="I25" s="4">
        <v>86108</v>
      </c>
    </row>
    <row r="26" spans="1:9" ht="12.75">
      <c r="A26" s="2" t="s">
        <v>284</v>
      </c>
      <c r="B26" s="1" t="s">
        <v>169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ht="12.75">
      <c r="A27" s="2" t="s">
        <v>286</v>
      </c>
      <c r="B27" s="1" t="s">
        <v>170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</row>
    <row r="28" spans="1:9" ht="12.75">
      <c r="A28" s="2" t="s">
        <v>288</v>
      </c>
      <c r="B28" s="1" t="s">
        <v>171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ht="12.75">
      <c r="A29" s="2" t="s">
        <v>290</v>
      </c>
      <c r="B29" s="1" t="s">
        <v>172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</row>
    <row r="30" spans="1:9" ht="12.75">
      <c r="A30" s="2" t="s">
        <v>292</v>
      </c>
      <c r="B30" s="1" t="s">
        <v>173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ht="12.75">
      <c r="A31" s="2" t="s">
        <v>294</v>
      </c>
      <c r="B31" s="1" t="s">
        <v>174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</row>
    <row r="32" spans="1:9" s="11" customFormat="1" ht="12.75">
      <c r="A32" s="8" t="s">
        <v>296</v>
      </c>
      <c r="B32" s="9" t="s">
        <v>175</v>
      </c>
      <c r="C32" s="10">
        <f>C9+C22+C23+C24+C25+C26+C27+C28+C31</f>
        <v>0</v>
      </c>
      <c r="D32" s="10">
        <v>110830</v>
      </c>
      <c r="E32" s="10">
        <v>0</v>
      </c>
      <c r="F32" s="10">
        <v>97888</v>
      </c>
      <c r="G32" s="10">
        <v>0</v>
      </c>
      <c r="H32" s="10">
        <v>0</v>
      </c>
      <c r="I32" s="10">
        <v>97888</v>
      </c>
    </row>
    <row r="33" spans="1:9" ht="12.75">
      <c r="A33" s="2" t="s">
        <v>298</v>
      </c>
      <c r="B33" s="1" t="s">
        <v>176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</row>
    <row r="34" spans="1:9" ht="12.75">
      <c r="A34" s="2" t="s">
        <v>300</v>
      </c>
      <c r="B34" s="1" t="s">
        <v>177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ht="12.75">
      <c r="A35" s="2" t="s">
        <v>301</v>
      </c>
      <c r="B35" s="1" t="s">
        <v>178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</row>
    <row r="36" spans="1:9" ht="12.75">
      <c r="A36" s="2" t="s">
        <v>303</v>
      </c>
      <c r="B36" s="1" t="s">
        <v>179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</row>
    <row r="37" spans="1:9" ht="12.75">
      <c r="A37" s="2" t="s">
        <v>305</v>
      </c>
      <c r="B37" s="1" t="s">
        <v>180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</row>
    <row r="38" spans="1:9" ht="12.75">
      <c r="A38" s="2" t="s">
        <v>307</v>
      </c>
      <c r="B38" s="1" t="s">
        <v>181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ht="12.75">
      <c r="A39" s="2" t="s">
        <v>309</v>
      </c>
      <c r="B39" s="1" t="s">
        <v>182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</row>
    <row r="40" spans="1:9" s="11" customFormat="1" ht="12.75">
      <c r="A40" s="8" t="s">
        <v>311</v>
      </c>
      <c r="B40" s="9" t="s">
        <v>183</v>
      </c>
      <c r="C40" s="10">
        <f>C33+C34+C35+C37+C38</f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</row>
    <row r="41" spans="1:9" ht="12.75">
      <c r="A41" s="2" t="s">
        <v>313</v>
      </c>
      <c r="B41" s="1" t="s">
        <v>184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</row>
    <row r="42" spans="1:9" ht="12.75">
      <c r="A42" s="2" t="s">
        <v>315</v>
      </c>
      <c r="B42" s="1" t="s">
        <v>185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1" customFormat="1" ht="12.75">
      <c r="A43" s="8" t="s">
        <v>317</v>
      </c>
      <c r="B43" s="9" t="s">
        <v>186</v>
      </c>
      <c r="C43" s="10">
        <f>C32+C40+C41+C42</f>
        <v>0</v>
      </c>
      <c r="D43" s="10">
        <v>110830</v>
      </c>
      <c r="E43" s="10">
        <v>0</v>
      </c>
      <c r="F43" s="10">
        <v>97888</v>
      </c>
      <c r="G43" s="10">
        <v>0</v>
      </c>
      <c r="H43" s="10">
        <v>0</v>
      </c>
      <c r="I43" s="10">
        <v>97888</v>
      </c>
    </row>
  </sheetData>
  <sheetProtection/>
  <mergeCells count="1">
    <mergeCell ref="A1:I1"/>
  </mergeCells>
  <printOptions/>
  <pageMargins left="0.75" right="0.75" top="1" bottom="1" header="0.5" footer="0.5"/>
  <pageSetup horizontalDpi="300" verticalDpi="300" orientation="portrait" r:id="rId1"/>
  <headerFooter alignWithMargins="0">
    <oddHeader>&amp;L&amp;C&amp;RÉrték típus: Ezer Forint</oddHeader>
    <oddFooter>&amp;LAdatellenőrző kód: -5b24-56-4468-1f415-57-82957-3e47-7a-26-33-55-5-67&amp;C&amp;R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3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7" sqref="A27"/>
    </sheetView>
  </sheetViews>
  <sheetFormatPr defaultColWidth="9.00390625" defaultRowHeight="12.75"/>
  <cols>
    <col min="1" max="1" width="8.25390625" style="0" customWidth="1"/>
    <col min="2" max="2" width="82.00390625" style="0" customWidth="1"/>
    <col min="3" max="7" width="19.125" style="0" customWidth="1"/>
  </cols>
  <sheetData>
    <row r="1" spans="1:7" ht="12.75">
      <c r="A1" s="130" t="s">
        <v>187</v>
      </c>
      <c r="B1" s="131"/>
      <c r="C1" s="131"/>
      <c r="D1" s="131"/>
      <c r="E1" s="131"/>
      <c r="F1" s="131"/>
      <c r="G1" s="131"/>
    </row>
    <row r="2" spans="1:7" ht="60">
      <c r="A2" s="3" t="s">
        <v>237</v>
      </c>
      <c r="B2" s="3" t="s">
        <v>238</v>
      </c>
      <c r="C2" s="3" t="s">
        <v>239</v>
      </c>
      <c r="D2" s="3" t="s">
        <v>240</v>
      </c>
      <c r="E2" s="3" t="s">
        <v>188</v>
      </c>
      <c r="F2" s="3" t="s">
        <v>828</v>
      </c>
      <c r="G2" s="3" t="s">
        <v>241</v>
      </c>
    </row>
    <row r="3" spans="1:7" ht="15">
      <c r="A3" s="3">
        <v>2</v>
      </c>
      <c r="B3" s="3">
        <v>3</v>
      </c>
      <c r="C3" s="3">
        <v>4</v>
      </c>
      <c r="D3" s="3">
        <v>5</v>
      </c>
      <c r="E3" s="3">
        <v>6</v>
      </c>
      <c r="F3" s="3">
        <v>7</v>
      </c>
      <c r="G3" s="3">
        <v>8</v>
      </c>
    </row>
    <row r="4" spans="1:7" ht="12.75">
      <c r="A4" s="2" t="s">
        <v>242</v>
      </c>
      <c r="B4" s="1" t="s">
        <v>189</v>
      </c>
      <c r="C4" s="4">
        <v>0</v>
      </c>
      <c r="D4" s="4">
        <v>0</v>
      </c>
      <c r="E4" s="4">
        <v>0</v>
      </c>
      <c r="F4" s="4">
        <v>0</v>
      </c>
      <c r="G4" s="4">
        <v>0</v>
      </c>
    </row>
    <row r="5" spans="1:7" ht="12.75">
      <c r="A5" s="2" t="s">
        <v>236</v>
      </c>
      <c r="B5" s="1" t="s">
        <v>190</v>
      </c>
      <c r="C5" s="4">
        <v>0</v>
      </c>
      <c r="D5" s="4">
        <v>0</v>
      </c>
      <c r="E5" s="4">
        <v>0</v>
      </c>
      <c r="F5" s="4">
        <v>0</v>
      </c>
      <c r="G5" s="4">
        <v>0</v>
      </c>
    </row>
    <row r="6" spans="1:7" ht="12.75">
      <c r="A6" s="2" t="s">
        <v>245</v>
      </c>
      <c r="B6" s="1" t="s">
        <v>191</v>
      </c>
      <c r="C6" s="4">
        <v>0</v>
      </c>
      <c r="D6" s="4">
        <v>0</v>
      </c>
      <c r="E6" s="4">
        <v>0</v>
      </c>
      <c r="F6" s="4">
        <v>0</v>
      </c>
      <c r="G6" s="4">
        <v>0</v>
      </c>
    </row>
    <row r="7" spans="1:18" s="11" customFormat="1" ht="12.75">
      <c r="A7" s="8" t="s">
        <v>247</v>
      </c>
      <c r="B7" s="9" t="s">
        <v>192</v>
      </c>
      <c r="C7" s="10">
        <f>SUM(C4:C6)</f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</row>
    <row r="8" spans="1:7" ht="12.75">
      <c r="A8" s="2" t="s">
        <v>249</v>
      </c>
      <c r="B8" s="1" t="s">
        <v>193</v>
      </c>
      <c r="C8" s="4">
        <f>C9+C10</f>
        <v>0</v>
      </c>
      <c r="D8" s="4"/>
      <c r="E8" s="4"/>
      <c r="F8" s="4">
        <v>0</v>
      </c>
      <c r="G8" s="4"/>
    </row>
    <row r="9" spans="1:7" ht="12.75">
      <c r="A9" s="2" t="s">
        <v>251</v>
      </c>
      <c r="B9" s="1" t="s">
        <v>194</v>
      </c>
      <c r="C9" s="4">
        <v>0</v>
      </c>
      <c r="D9" s="4">
        <v>0</v>
      </c>
      <c r="E9" s="4">
        <v>0</v>
      </c>
      <c r="F9" s="4">
        <v>0</v>
      </c>
      <c r="G9" s="4">
        <v>0</v>
      </c>
    </row>
    <row r="10" spans="1:7" ht="12.75">
      <c r="A10" s="2" t="s">
        <v>253</v>
      </c>
      <c r="B10" s="1" t="s">
        <v>195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7" ht="12.75">
      <c r="A11" s="2" t="s">
        <v>255</v>
      </c>
      <c r="B11" s="1" t="s">
        <v>196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ht="12.75">
      <c r="A12" s="2" t="s">
        <v>257</v>
      </c>
      <c r="B12" s="1" t="s">
        <v>197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</row>
    <row r="13" spans="1:7" ht="12.75">
      <c r="A13" s="2" t="s">
        <v>259</v>
      </c>
      <c r="B13" s="1" t="s">
        <v>198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pans="1:32" s="11" customFormat="1" ht="12.75">
      <c r="A14" s="8" t="s">
        <v>261</v>
      </c>
      <c r="B14" s="9" t="s">
        <v>199</v>
      </c>
      <c r="C14" s="10">
        <f>C8+C11+C12+C13</f>
        <v>0</v>
      </c>
      <c r="D14" s="10">
        <f>D8+D11+D12+D13</f>
        <v>0</v>
      </c>
      <c r="E14" s="10">
        <f aca="true" t="shared" si="0" ref="E14:AF14">E8+E11+E12+E13</f>
        <v>0</v>
      </c>
      <c r="F14" s="10">
        <f t="shared" si="0"/>
        <v>0</v>
      </c>
      <c r="G14" s="10">
        <f t="shared" si="0"/>
        <v>0</v>
      </c>
      <c r="H14" s="10">
        <f t="shared" si="0"/>
        <v>0</v>
      </c>
      <c r="I14" s="10">
        <f t="shared" si="0"/>
        <v>0</v>
      </c>
      <c r="J14" s="10">
        <f t="shared" si="0"/>
        <v>0</v>
      </c>
      <c r="K14" s="10">
        <f t="shared" si="0"/>
        <v>0</v>
      </c>
      <c r="L14" s="10">
        <f t="shared" si="0"/>
        <v>0</v>
      </c>
      <c r="M14" s="10">
        <f t="shared" si="0"/>
        <v>0</v>
      </c>
      <c r="N14" s="10">
        <f t="shared" si="0"/>
        <v>0</v>
      </c>
      <c r="O14" s="10">
        <f t="shared" si="0"/>
        <v>0</v>
      </c>
      <c r="P14" s="10">
        <f t="shared" si="0"/>
        <v>0</v>
      </c>
      <c r="Q14" s="10">
        <f t="shared" si="0"/>
        <v>0</v>
      </c>
      <c r="R14" s="10">
        <f t="shared" si="0"/>
        <v>0</v>
      </c>
      <c r="S14" s="10">
        <f t="shared" si="0"/>
        <v>0</v>
      </c>
      <c r="T14" s="10">
        <f t="shared" si="0"/>
        <v>0</v>
      </c>
      <c r="U14" s="10">
        <f t="shared" si="0"/>
        <v>0</v>
      </c>
      <c r="V14" s="10">
        <f t="shared" si="0"/>
        <v>0</v>
      </c>
      <c r="W14" s="10">
        <f t="shared" si="0"/>
        <v>0</v>
      </c>
      <c r="X14" s="10">
        <f t="shared" si="0"/>
        <v>0</v>
      </c>
      <c r="Y14" s="10">
        <f t="shared" si="0"/>
        <v>0</v>
      </c>
      <c r="Z14" s="10">
        <f t="shared" si="0"/>
        <v>0</v>
      </c>
      <c r="AA14" s="10">
        <f t="shared" si="0"/>
        <v>0</v>
      </c>
      <c r="AB14" s="10">
        <f t="shared" si="0"/>
        <v>0</v>
      </c>
      <c r="AC14" s="10">
        <f t="shared" si="0"/>
        <v>0</v>
      </c>
      <c r="AD14" s="10">
        <f t="shared" si="0"/>
        <v>0</v>
      </c>
      <c r="AE14" s="10">
        <f t="shared" si="0"/>
        <v>0</v>
      </c>
      <c r="AF14" s="10">
        <f t="shared" si="0"/>
        <v>0</v>
      </c>
    </row>
    <row r="15" spans="1:7" ht="12.75">
      <c r="A15" s="2" t="s">
        <v>263</v>
      </c>
      <c r="B15" s="1" t="s">
        <v>200</v>
      </c>
      <c r="C15" s="4"/>
      <c r="D15" s="4"/>
      <c r="E15" s="4"/>
      <c r="F15" s="4">
        <v>0</v>
      </c>
      <c r="G15" s="4"/>
    </row>
    <row r="16" spans="1:7" ht="12.75">
      <c r="A16" s="2" t="s">
        <v>265</v>
      </c>
      <c r="B16" s="1" t="s">
        <v>201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35" s="11" customFormat="1" ht="12.75">
      <c r="A17" s="8" t="s">
        <v>267</v>
      </c>
      <c r="B17" s="9" t="s">
        <v>202</v>
      </c>
      <c r="C17" s="10">
        <f aca="true" t="shared" si="1" ref="C17:J17">C15+C16</f>
        <v>0</v>
      </c>
      <c r="D17" s="10">
        <f t="shared" si="1"/>
        <v>0</v>
      </c>
      <c r="E17" s="10">
        <f t="shared" si="1"/>
        <v>0</v>
      </c>
      <c r="F17" s="10">
        <f t="shared" si="1"/>
        <v>0</v>
      </c>
      <c r="G17" s="10">
        <f t="shared" si="1"/>
        <v>0</v>
      </c>
      <c r="H17" s="10">
        <f t="shared" si="1"/>
        <v>0</v>
      </c>
      <c r="I17" s="10">
        <f t="shared" si="1"/>
        <v>0</v>
      </c>
      <c r="J17" s="10">
        <f t="shared" si="1"/>
        <v>0</v>
      </c>
      <c r="K17" s="10">
        <v>13964</v>
      </c>
      <c r="L17" s="10">
        <v>13964</v>
      </c>
      <c r="M17" s="10">
        <v>13964</v>
      </c>
      <c r="N17" s="10">
        <v>13964</v>
      </c>
      <c r="O17" s="10">
        <v>13964</v>
      </c>
      <c r="P17" s="10">
        <v>13964</v>
      </c>
      <c r="Q17" s="10">
        <v>13964</v>
      </c>
      <c r="R17" s="10">
        <v>13964</v>
      </c>
      <c r="S17" s="10">
        <v>13964</v>
      </c>
      <c r="T17" s="10">
        <v>13964</v>
      </c>
      <c r="U17" s="10">
        <v>13964</v>
      </c>
      <c r="V17" s="10">
        <v>13964</v>
      </c>
      <c r="W17" s="10">
        <v>13964</v>
      </c>
      <c r="X17" s="10">
        <v>13964</v>
      </c>
      <c r="Y17" s="10">
        <v>13964</v>
      </c>
      <c r="Z17" s="10">
        <v>13964</v>
      </c>
      <c r="AA17" s="10">
        <v>13964</v>
      </c>
      <c r="AB17" s="10">
        <v>13964</v>
      </c>
      <c r="AC17" s="10">
        <v>13964</v>
      </c>
      <c r="AD17" s="10">
        <v>13964</v>
      </c>
      <c r="AE17" s="10">
        <v>13964</v>
      </c>
      <c r="AF17" s="10">
        <v>13964</v>
      </c>
      <c r="AG17" s="10">
        <v>13964</v>
      </c>
      <c r="AH17" s="10">
        <v>13964</v>
      </c>
      <c r="AI17" s="10">
        <v>13964</v>
      </c>
    </row>
    <row r="18" spans="1:7" ht="12.75">
      <c r="A18" s="2" t="s">
        <v>269</v>
      </c>
      <c r="B18" s="1" t="s">
        <v>203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ht="12.75">
      <c r="A19" s="2" t="s">
        <v>270</v>
      </c>
      <c r="B19" s="1" t="s">
        <v>204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</row>
    <row r="20" spans="1:7" ht="12.75">
      <c r="A20" s="2" t="s">
        <v>272</v>
      </c>
      <c r="B20" s="1" t="s">
        <v>205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</row>
    <row r="21" spans="1:7" ht="12.75">
      <c r="A21" s="2" t="s">
        <v>274</v>
      </c>
      <c r="B21" s="1" t="s">
        <v>206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ht="12.75">
      <c r="A22" s="2" t="s">
        <v>276</v>
      </c>
      <c r="B22" s="1" t="s">
        <v>207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</row>
    <row r="23" spans="1:7" ht="12.75">
      <c r="A23" s="2" t="s">
        <v>278</v>
      </c>
      <c r="B23" s="1" t="s">
        <v>208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</row>
    <row r="24" spans="1:7" ht="12.75">
      <c r="A24" s="2" t="s">
        <v>280</v>
      </c>
      <c r="B24" s="1" t="s">
        <v>209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</row>
    <row r="25" spans="1:7" s="11" customFormat="1" ht="12.75">
      <c r="A25" s="8" t="s">
        <v>282</v>
      </c>
      <c r="B25" s="9" t="s">
        <v>210</v>
      </c>
      <c r="C25" s="10">
        <f>C23+C24</f>
        <v>0</v>
      </c>
      <c r="D25" s="10">
        <v>0</v>
      </c>
      <c r="E25" s="10">
        <v>0</v>
      </c>
      <c r="F25" s="10">
        <v>0</v>
      </c>
      <c r="G25" s="10">
        <v>0</v>
      </c>
    </row>
    <row r="26" spans="1:22" s="11" customFormat="1" ht="12.75">
      <c r="A26" s="8" t="s">
        <v>284</v>
      </c>
      <c r="B26" s="9" t="s">
        <v>211</v>
      </c>
      <c r="C26" s="10">
        <f>C7+C14+C17+C18+C19+C20+C21+C22+C25</f>
        <v>0</v>
      </c>
      <c r="D26" s="10">
        <v>19964</v>
      </c>
      <c r="E26" s="10">
        <v>19964</v>
      </c>
      <c r="F26" s="10">
        <v>19964</v>
      </c>
      <c r="G26" s="10">
        <v>19964</v>
      </c>
      <c r="H26" s="10">
        <v>19964</v>
      </c>
      <c r="I26" s="10">
        <v>19964</v>
      </c>
      <c r="J26" s="10">
        <v>19964</v>
      </c>
      <c r="K26" s="10">
        <v>19964</v>
      </c>
      <c r="L26" s="10">
        <v>19964</v>
      </c>
      <c r="M26" s="10">
        <v>19964</v>
      </c>
      <c r="N26" s="10">
        <v>19964</v>
      </c>
      <c r="O26" s="10">
        <v>19964</v>
      </c>
      <c r="P26" s="10">
        <v>19964</v>
      </c>
      <c r="Q26" s="10">
        <v>19964</v>
      </c>
      <c r="R26" s="10">
        <v>19964</v>
      </c>
      <c r="S26" s="10">
        <v>19964</v>
      </c>
      <c r="T26" s="10">
        <v>19964</v>
      </c>
      <c r="U26" s="10">
        <v>19964</v>
      </c>
      <c r="V26" s="10">
        <v>19964</v>
      </c>
    </row>
    <row r="27" spans="1:7" ht="12.75">
      <c r="A27" s="2" t="s">
        <v>286</v>
      </c>
      <c r="B27" s="1" t="s">
        <v>212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ht="12.75">
      <c r="A28" s="2" t="s">
        <v>288</v>
      </c>
      <c r="B28" s="1" t="s">
        <v>213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</row>
    <row r="29" spans="1:7" ht="12.75">
      <c r="A29" s="2" t="s">
        <v>290</v>
      </c>
      <c r="B29" s="1" t="s">
        <v>214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</row>
    <row r="30" spans="1:7" ht="12.75">
      <c r="A30" s="2" t="s">
        <v>292</v>
      </c>
      <c r="B30" s="1" t="s">
        <v>215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</row>
    <row r="31" spans="1:7" ht="12.75">
      <c r="A31" s="2" t="s">
        <v>294</v>
      </c>
      <c r="B31" s="1" t="s">
        <v>216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</row>
    <row r="32" spans="1:7" s="11" customFormat="1" ht="12.75">
      <c r="A32" s="8" t="s">
        <v>296</v>
      </c>
      <c r="B32" s="9" t="s">
        <v>217</v>
      </c>
      <c r="C32" s="10">
        <f>C27+C28+C29+C30+C31</f>
        <v>0</v>
      </c>
      <c r="D32" s="10">
        <v>0</v>
      </c>
      <c r="E32" s="10">
        <v>0</v>
      </c>
      <c r="F32" s="10">
        <v>0</v>
      </c>
      <c r="G32" s="10">
        <v>0</v>
      </c>
    </row>
    <row r="33" spans="1:7" ht="12.75">
      <c r="A33" s="2" t="s">
        <v>298</v>
      </c>
      <c r="B33" s="1" t="s">
        <v>218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</row>
    <row r="34" spans="1:7" ht="12.75">
      <c r="A34" s="2" t="s">
        <v>300</v>
      </c>
      <c r="B34" s="1" t="s">
        <v>219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</row>
    <row r="35" spans="1:7" s="11" customFormat="1" ht="12.75">
      <c r="A35" s="8" t="s">
        <v>301</v>
      </c>
      <c r="B35" s="9" t="s">
        <v>220</v>
      </c>
      <c r="C35" s="10">
        <f>C26+C32+C33+C34</f>
        <v>0</v>
      </c>
      <c r="D35" s="10">
        <f>D26+D32+D33+D34</f>
        <v>19964</v>
      </c>
      <c r="E35" s="10">
        <f>E26+E32+E33+E34</f>
        <v>19964</v>
      </c>
      <c r="F35" s="10">
        <v>0</v>
      </c>
      <c r="G35" s="10">
        <v>19964</v>
      </c>
    </row>
  </sheetData>
  <sheetProtection/>
  <mergeCells count="1">
    <mergeCell ref="A1:G1"/>
  </mergeCells>
  <printOptions/>
  <pageMargins left="0.75" right="0.75" top="1" bottom="1" header="0.5" footer="0.5"/>
  <pageSetup horizontalDpi="300" verticalDpi="300" orientation="portrait" r:id="rId1"/>
  <headerFooter alignWithMargins="0">
    <oddHeader>&amp;L&amp;C&amp;RÉrték típus: Ezer Forint</oddHeader>
    <oddFooter>&amp;LAdatellenőrző kód: -5b24-56-4468-1f415-57-82957-3e47-7a-26-33-55-5-67&amp;C&amp;R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F1"/>
    </sheetView>
  </sheetViews>
  <sheetFormatPr defaultColWidth="9.00390625" defaultRowHeight="12.75"/>
  <cols>
    <col min="1" max="1" width="8.25390625" style="0" customWidth="1"/>
    <col min="2" max="2" width="82.00390625" style="0" customWidth="1"/>
    <col min="3" max="6" width="19.125" style="0" customWidth="1"/>
  </cols>
  <sheetData>
    <row r="1" spans="1:6" ht="12.75">
      <c r="A1" s="130" t="s">
        <v>221</v>
      </c>
      <c r="B1" s="131"/>
      <c r="C1" s="131"/>
      <c r="D1" s="131"/>
      <c r="E1" s="131"/>
      <c r="F1" s="131"/>
    </row>
    <row r="2" spans="1:6" ht="75">
      <c r="A2" s="3" t="s">
        <v>237</v>
      </c>
      <c r="B2" s="3" t="s">
        <v>238</v>
      </c>
      <c r="C2" s="3" t="s">
        <v>222</v>
      </c>
      <c r="D2" s="3" t="s">
        <v>223</v>
      </c>
      <c r="E2" s="3" t="s">
        <v>224</v>
      </c>
      <c r="F2" s="3" t="s">
        <v>225</v>
      </c>
    </row>
    <row r="3" spans="1:6" ht="1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</row>
    <row r="4" spans="1:6" ht="25.5">
      <c r="A4" s="2" t="s">
        <v>242</v>
      </c>
      <c r="B4" s="1" t="s">
        <v>226</v>
      </c>
      <c r="C4" s="4">
        <v>0</v>
      </c>
      <c r="D4" s="4">
        <v>3238</v>
      </c>
      <c r="E4" s="4">
        <v>0</v>
      </c>
      <c r="F4" s="4">
        <v>0</v>
      </c>
    </row>
    <row r="5" spans="1:6" ht="38.25">
      <c r="A5" s="2" t="s">
        <v>236</v>
      </c>
      <c r="B5" s="1" t="s">
        <v>227</v>
      </c>
      <c r="C5" s="4">
        <v>0</v>
      </c>
      <c r="D5" s="4">
        <v>44873</v>
      </c>
      <c r="E5" s="4">
        <v>0</v>
      </c>
      <c r="F5" s="4">
        <v>0</v>
      </c>
    </row>
    <row r="6" spans="1:6" ht="25.5">
      <c r="A6" s="2" t="s">
        <v>245</v>
      </c>
      <c r="B6" s="1" t="s">
        <v>228</v>
      </c>
      <c r="C6" s="4">
        <v>0</v>
      </c>
      <c r="D6" s="4">
        <v>16427</v>
      </c>
      <c r="E6" s="4">
        <v>0</v>
      </c>
      <c r="F6" s="4">
        <v>0</v>
      </c>
    </row>
  </sheetData>
  <sheetProtection/>
  <mergeCells count="1">
    <mergeCell ref="A1:F1"/>
  </mergeCells>
  <printOptions/>
  <pageMargins left="0.75" right="0.75" top="1" bottom="1" header="0.5" footer="0.5"/>
  <pageSetup horizontalDpi="300" verticalDpi="300" orientation="portrait" r:id="rId1"/>
  <headerFooter alignWithMargins="0">
    <oddHeader>&amp;L&amp;C&amp;RÉrték típus: Ezer Forint</oddHeader>
    <oddFooter>&amp;LAdatellenőrző kód: -5b24-56-4468-1f415-57-82957-3e47-7a-26-33-55-5-67&amp;C&amp;R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9.00390625" defaultRowHeight="12.75"/>
  <cols>
    <col min="1" max="1" width="8.25390625" style="0" customWidth="1"/>
    <col min="2" max="2" width="82.00390625" style="0" customWidth="1"/>
    <col min="3" max="4" width="19.125" style="0" customWidth="1"/>
  </cols>
  <sheetData>
    <row r="1" spans="1:4" ht="12.75">
      <c r="A1" s="130" t="s">
        <v>229</v>
      </c>
      <c r="B1" s="131"/>
      <c r="C1" s="131"/>
      <c r="D1" s="131"/>
    </row>
    <row r="2" spans="1:4" ht="60">
      <c r="A2" s="3" t="s">
        <v>237</v>
      </c>
      <c r="B2" s="3" t="s">
        <v>238</v>
      </c>
      <c r="C2" s="3" t="s">
        <v>230</v>
      </c>
      <c r="D2" s="3" t="s">
        <v>231</v>
      </c>
    </row>
    <row r="3" spans="1:4" ht="15">
      <c r="A3" s="3">
        <v>1</v>
      </c>
      <c r="B3" s="3">
        <v>2</v>
      </c>
      <c r="C3" s="3">
        <v>3</v>
      </c>
      <c r="D3" s="3">
        <v>4</v>
      </c>
    </row>
    <row r="4" spans="1:4" ht="38.25">
      <c r="A4" s="2" t="s">
        <v>242</v>
      </c>
      <c r="B4" s="1" t="s">
        <v>232</v>
      </c>
      <c r="C4" s="4">
        <v>1885</v>
      </c>
      <c r="D4" s="4">
        <v>0</v>
      </c>
    </row>
    <row r="5" spans="1:4" ht="25.5">
      <c r="A5" s="2" t="s">
        <v>236</v>
      </c>
      <c r="B5" s="1" t="s">
        <v>233</v>
      </c>
      <c r="C5" s="4">
        <v>509</v>
      </c>
      <c r="D5" s="4">
        <v>0</v>
      </c>
    </row>
    <row r="6" spans="1:4" ht="38.25">
      <c r="A6" s="2" t="s">
        <v>245</v>
      </c>
      <c r="B6" s="1" t="s">
        <v>234</v>
      </c>
      <c r="C6" s="4">
        <v>0</v>
      </c>
      <c r="D6" s="4">
        <v>0</v>
      </c>
    </row>
    <row r="7" spans="1:4" ht="25.5">
      <c r="A7" s="2" t="s">
        <v>247</v>
      </c>
      <c r="B7" s="1" t="s">
        <v>235</v>
      </c>
      <c r="C7" s="4">
        <v>0</v>
      </c>
      <c r="D7" s="4">
        <v>0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  <headerFooter alignWithMargins="0">
    <oddHeader>&amp;L&amp;C&amp;RÉrték típus: Ezer Forint</oddHeader>
    <oddFooter>&amp;LAdatellenőrző kód: -5b24-56-4468-1f415-57-82957-3e47-7a-26-33-55-5-67&amp;C&amp;R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pane ySplit="1" topLeftCell="A23" activePane="bottomLeft" state="frozen"/>
      <selection pane="topLeft" activeCell="A1" sqref="A1"/>
      <selection pane="bottomLeft" activeCell="D32" sqref="D32"/>
    </sheetView>
  </sheetViews>
  <sheetFormatPr defaultColWidth="9.00390625" defaultRowHeight="12.75"/>
  <cols>
    <col min="1" max="1" width="29.25390625" style="0" customWidth="1"/>
    <col min="2" max="2" width="11.625" style="0" customWidth="1"/>
    <col min="3" max="5" width="11.375" style="0" customWidth="1"/>
    <col min="6" max="6" width="10.125" style="0" bestFit="1" customWidth="1"/>
  </cols>
  <sheetData>
    <row r="1" spans="1:5" ht="15">
      <c r="A1" s="132"/>
      <c r="B1" s="132"/>
      <c r="C1" s="132"/>
      <c r="D1" s="132"/>
      <c r="E1" s="50"/>
    </row>
    <row r="2" spans="2:5" ht="12.75">
      <c r="B2" s="42" t="s">
        <v>73</v>
      </c>
      <c r="C2" s="43" t="s">
        <v>74</v>
      </c>
      <c r="D2" s="43" t="s">
        <v>76</v>
      </c>
      <c r="E2" s="39" t="s">
        <v>75</v>
      </c>
    </row>
    <row r="3" spans="1:5" ht="12.75">
      <c r="A3" s="44" t="s">
        <v>783</v>
      </c>
      <c r="B3" s="14">
        <v>50342</v>
      </c>
      <c r="C3" s="14">
        <v>51114</v>
      </c>
      <c r="D3" s="52">
        <f>B3-C3</f>
        <v>-772</v>
      </c>
      <c r="E3" s="14">
        <v>53285</v>
      </c>
    </row>
    <row r="4" spans="1:5" s="37" customFormat="1" ht="12.75">
      <c r="A4" s="44" t="s">
        <v>784</v>
      </c>
      <c r="B4" s="14">
        <v>13785</v>
      </c>
      <c r="C4" s="14">
        <v>14109</v>
      </c>
      <c r="D4" s="52">
        <f>B4-C4</f>
        <v>-324</v>
      </c>
      <c r="E4" s="14">
        <v>14498</v>
      </c>
    </row>
    <row r="5" spans="1:5" ht="25.5">
      <c r="A5" s="44" t="s">
        <v>399</v>
      </c>
      <c r="B5" s="14"/>
      <c r="C5" s="14"/>
      <c r="D5" s="52"/>
      <c r="E5" s="14"/>
    </row>
    <row r="6" spans="1:5" ht="12.75">
      <c r="A6" s="16" t="s">
        <v>48</v>
      </c>
      <c r="B6" s="14">
        <v>3952</v>
      </c>
      <c r="C6" s="40">
        <v>3611</v>
      </c>
      <c r="D6" s="52">
        <f>B6-C6</f>
        <v>341</v>
      </c>
      <c r="E6" s="14">
        <v>4734</v>
      </c>
    </row>
    <row r="7" spans="1:5" ht="12.75">
      <c r="A7" s="16" t="s">
        <v>40</v>
      </c>
      <c r="B7" s="14">
        <v>2030</v>
      </c>
      <c r="C7" s="14">
        <v>1757</v>
      </c>
      <c r="D7" s="52">
        <f>B7-C7</f>
        <v>273</v>
      </c>
      <c r="E7" s="14">
        <v>2200</v>
      </c>
    </row>
    <row r="8" spans="1:5" ht="12.75">
      <c r="A8" s="16" t="s">
        <v>41</v>
      </c>
      <c r="B8" s="14">
        <v>3531</v>
      </c>
      <c r="C8" s="14">
        <v>3591</v>
      </c>
      <c r="D8" s="52">
        <f>B8-C8</f>
        <v>-60</v>
      </c>
      <c r="E8" s="14">
        <v>4013</v>
      </c>
    </row>
    <row r="9" spans="1:5" ht="12.75">
      <c r="A9" s="16" t="s">
        <v>49</v>
      </c>
      <c r="B9" s="14">
        <v>2490</v>
      </c>
      <c r="C9" s="14">
        <v>2078</v>
      </c>
      <c r="D9" s="52">
        <f>B9-C9</f>
        <v>412</v>
      </c>
      <c r="E9" s="14">
        <v>2441</v>
      </c>
    </row>
    <row r="10" spans="1:5" ht="12.75">
      <c r="A10" s="16" t="s">
        <v>38</v>
      </c>
      <c r="B10" s="14">
        <v>3076</v>
      </c>
      <c r="C10" s="14">
        <v>2427</v>
      </c>
      <c r="D10" s="52">
        <f>B10-C10</f>
        <v>649</v>
      </c>
      <c r="E10" s="14">
        <v>2500</v>
      </c>
    </row>
    <row r="11" spans="1:5" s="36" customFormat="1" ht="12.75">
      <c r="A11" s="16"/>
      <c r="B11" s="14"/>
      <c r="C11" s="14"/>
      <c r="D11" s="52"/>
      <c r="E11" s="14"/>
    </row>
    <row r="12" spans="1:5" ht="12.75">
      <c r="A12" s="45" t="s">
        <v>50</v>
      </c>
      <c r="B12" s="27">
        <f>SUM(B6:B11)</f>
        <v>15079</v>
      </c>
      <c r="C12" s="27">
        <f>SUM(C6:C11)</f>
        <v>13464</v>
      </c>
      <c r="D12" s="53">
        <f>B12-C12</f>
        <v>1615</v>
      </c>
      <c r="E12" s="27">
        <f>SUM(E6:E10)</f>
        <v>15888</v>
      </c>
    </row>
    <row r="13" spans="1:5" ht="12.75">
      <c r="A13" s="46" t="s">
        <v>397</v>
      </c>
      <c r="E13" s="14"/>
    </row>
    <row r="14" spans="1:5" ht="12.75">
      <c r="A14" s="16" t="s">
        <v>48</v>
      </c>
      <c r="B14" s="14">
        <v>1062</v>
      </c>
      <c r="C14" s="14">
        <v>269</v>
      </c>
      <c r="D14" s="52">
        <f aca="true" t="shared" si="0" ref="D14:D24">B14-C14</f>
        <v>793</v>
      </c>
      <c r="E14" s="57">
        <v>795</v>
      </c>
    </row>
    <row r="15" spans="1:5" ht="12.75">
      <c r="A15" s="16" t="s">
        <v>40</v>
      </c>
      <c r="B15" s="14">
        <v>190</v>
      </c>
      <c r="C15" s="14">
        <v>63</v>
      </c>
      <c r="D15" s="52">
        <f t="shared" si="0"/>
        <v>127</v>
      </c>
      <c r="E15" s="57">
        <v>745</v>
      </c>
    </row>
    <row r="16" spans="1:5" ht="12.75">
      <c r="A16" s="16" t="s">
        <v>41</v>
      </c>
      <c r="B16" s="14">
        <v>1369</v>
      </c>
      <c r="C16" s="14">
        <v>896</v>
      </c>
      <c r="D16" s="52">
        <f t="shared" si="0"/>
        <v>473</v>
      </c>
      <c r="E16" s="57">
        <v>1459</v>
      </c>
    </row>
    <row r="17" spans="1:5" ht="12.75">
      <c r="A17" s="16" t="s">
        <v>49</v>
      </c>
      <c r="B17" s="14">
        <v>374</v>
      </c>
      <c r="C17" s="14">
        <v>445</v>
      </c>
      <c r="D17" s="52">
        <f t="shared" si="0"/>
        <v>-71</v>
      </c>
      <c r="E17" s="57">
        <v>763</v>
      </c>
    </row>
    <row r="18" spans="1:5" ht="12.75">
      <c r="A18" s="16" t="s">
        <v>43</v>
      </c>
      <c r="B18" s="14">
        <v>200</v>
      </c>
      <c r="C18" s="14">
        <v>447</v>
      </c>
      <c r="D18" s="52">
        <f t="shared" si="0"/>
        <v>-247</v>
      </c>
      <c r="E18" s="57">
        <v>348</v>
      </c>
    </row>
    <row r="19" spans="1:5" ht="12.75">
      <c r="A19" s="16" t="s">
        <v>45</v>
      </c>
      <c r="B19" s="14">
        <v>0</v>
      </c>
      <c r="C19" s="14">
        <v>227</v>
      </c>
      <c r="D19" s="52">
        <f t="shared" si="0"/>
        <v>-227</v>
      </c>
      <c r="E19" s="57">
        <v>326</v>
      </c>
    </row>
    <row r="20" spans="1:5" ht="12.75">
      <c r="A20" s="47" t="s">
        <v>44</v>
      </c>
      <c r="B20" s="14"/>
      <c r="C20" s="14"/>
      <c r="D20" s="52"/>
      <c r="E20" s="57">
        <v>233</v>
      </c>
    </row>
    <row r="21" spans="1:5" ht="12.75">
      <c r="A21" s="14" t="s">
        <v>72</v>
      </c>
      <c r="B21" s="14"/>
      <c r="C21" s="14"/>
      <c r="D21" s="52"/>
      <c r="E21" s="57">
        <v>160</v>
      </c>
    </row>
    <row r="22" spans="1:5" ht="12.75">
      <c r="A22" s="14" t="s">
        <v>46</v>
      </c>
      <c r="B22" s="14"/>
      <c r="C22" s="14"/>
      <c r="D22" s="52"/>
      <c r="E22" s="57">
        <v>43</v>
      </c>
    </row>
    <row r="23" spans="1:5" ht="12.75">
      <c r="A23" s="14" t="s">
        <v>47</v>
      </c>
      <c r="B23" s="14"/>
      <c r="C23" s="14"/>
      <c r="D23" s="52"/>
      <c r="E23" s="57">
        <v>143</v>
      </c>
    </row>
    <row r="24" spans="1:5" ht="12.75">
      <c r="A24" s="16" t="s">
        <v>38</v>
      </c>
      <c r="B24" s="14">
        <v>0</v>
      </c>
      <c r="C24" s="14">
        <v>238</v>
      </c>
      <c r="D24" s="52">
        <f t="shared" si="0"/>
        <v>-238</v>
      </c>
      <c r="E24" s="14">
        <v>2500</v>
      </c>
    </row>
    <row r="25" spans="1:5" ht="12.75">
      <c r="A25" s="41" t="s">
        <v>50</v>
      </c>
      <c r="B25" s="39">
        <f>SUM(B14:B24)</f>
        <v>3195</v>
      </c>
      <c r="C25" s="39">
        <f>SUM(C14:C24)</f>
        <v>2585</v>
      </c>
      <c r="D25" s="54">
        <f>SUM(D14:D24)</f>
        <v>610</v>
      </c>
      <c r="E25" s="39">
        <f>SUM(E14:E24)</f>
        <v>7515</v>
      </c>
    </row>
    <row r="26" spans="1:5" ht="12.75">
      <c r="A26" s="56"/>
      <c r="B26" s="39"/>
      <c r="C26" s="39"/>
      <c r="D26" s="85">
        <v>42005</v>
      </c>
      <c r="E26" s="39"/>
    </row>
    <row r="27" spans="1:5" ht="12.75">
      <c r="A27" s="48" t="s">
        <v>398</v>
      </c>
      <c r="B27" s="14"/>
      <c r="C27" s="14"/>
      <c r="D27" s="43" t="s">
        <v>400</v>
      </c>
      <c r="E27" s="14"/>
    </row>
    <row r="28" spans="1:6" ht="12.75">
      <c r="A28" s="47" t="s">
        <v>48</v>
      </c>
      <c r="B28" s="14">
        <v>2721</v>
      </c>
      <c r="C28" s="63">
        <v>2721</v>
      </c>
      <c r="D28" s="57">
        <v>795</v>
      </c>
      <c r="E28" s="14">
        <v>1258</v>
      </c>
      <c r="F28" s="84"/>
    </row>
    <row r="29" spans="1:5" ht="12.75">
      <c r="A29" s="47" t="s">
        <v>40</v>
      </c>
      <c r="B29" s="14">
        <v>2540</v>
      </c>
      <c r="C29" s="14">
        <v>2540</v>
      </c>
      <c r="D29" s="57">
        <v>745</v>
      </c>
      <c r="E29" s="14">
        <v>1180</v>
      </c>
    </row>
    <row r="30" spans="1:5" ht="12.75">
      <c r="A30" s="47" t="s">
        <v>41</v>
      </c>
      <c r="B30" s="14">
        <v>4314</v>
      </c>
      <c r="C30" s="14">
        <v>4314</v>
      </c>
      <c r="D30" s="57">
        <v>1259</v>
      </c>
      <c r="E30" s="14">
        <v>1993</v>
      </c>
    </row>
    <row r="31" spans="1:5" ht="12.75">
      <c r="A31" s="47" t="s">
        <v>49</v>
      </c>
      <c r="B31" s="14">
        <v>2577</v>
      </c>
      <c r="C31" s="14">
        <v>2577</v>
      </c>
      <c r="D31" s="57">
        <v>763</v>
      </c>
      <c r="E31" s="14">
        <v>1210</v>
      </c>
    </row>
    <row r="32" spans="1:5" ht="12.75">
      <c r="A32" s="47" t="s">
        <v>43</v>
      </c>
      <c r="B32" s="14">
        <v>1176</v>
      </c>
      <c r="C32" s="14">
        <v>1176</v>
      </c>
      <c r="D32" s="57">
        <v>348</v>
      </c>
      <c r="E32" s="14">
        <v>551</v>
      </c>
    </row>
    <row r="33" spans="1:5" ht="12.75">
      <c r="A33" s="47" t="s">
        <v>45</v>
      </c>
      <c r="B33" s="14">
        <v>1159</v>
      </c>
      <c r="C33" s="14">
        <v>1159</v>
      </c>
      <c r="D33" s="57">
        <v>326</v>
      </c>
      <c r="E33" s="14">
        <v>516</v>
      </c>
    </row>
    <row r="34" spans="1:5" ht="12.75">
      <c r="A34" s="47" t="s">
        <v>44</v>
      </c>
      <c r="B34" s="14">
        <v>820</v>
      </c>
      <c r="C34" s="14">
        <v>820</v>
      </c>
      <c r="D34" s="57">
        <v>233</v>
      </c>
      <c r="E34" s="14">
        <v>369</v>
      </c>
    </row>
    <row r="35" spans="1:5" ht="12.75">
      <c r="A35" s="14" t="s">
        <v>72</v>
      </c>
      <c r="B35" s="14">
        <v>568</v>
      </c>
      <c r="C35" s="14">
        <v>568</v>
      </c>
      <c r="D35" s="57">
        <v>160</v>
      </c>
      <c r="E35" s="14">
        <v>253</v>
      </c>
    </row>
    <row r="36" spans="1:5" ht="12.75">
      <c r="A36" s="14" t="s">
        <v>46</v>
      </c>
      <c r="B36" s="14">
        <v>155</v>
      </c>
      <c r="C36" s="14">
        <v>155</v>
      </c>
      <c r="D36" s="57">
        <v>43</v>
      </c>
      <c r="E36" s="14">
        <v>68</v>
      </c>
    </row>
    <row r="37" spans="1:5" ht="12.75">
      <c r="A37" s="14" t="s">
        <v>47</v>
      </c>
      <c r="B37" s="14">
        <v>487</v>
      </c>
      <c r="C37" s="14">
        <v>487</v>
      </c>
      <c r="D37" s="57">
        <v>143</v>
      </c>
      <c r="E37" s="14">
        <v>226</v>
      </c>
    </row>
    <row r="38" spans="1:6" ht="12.75">
      <c r="A38" s="49" t="s">
        <v>50</v>
      </c>
      <c r="B38" s="27">
        <f>SUM(B28:B37)</f>
        <v>16517</v>
      </c>
      <c r="C38" s="27">
        <f>SUM(C28:C37)</f>
        <v>16517</v>
      </c>
      <c r="D38" s="58">
        <f>SUM(D28:D37)</f>
        <v>4815</v>
      </c>
      <c r="E38" s="27">
        <f>SUM(E28:E37)</f>
        <v>7624</v>
      </c>
      <c r="F38" s="50"/>
    </row>
    <row r="39" spans="1:6" ht="12.75">
      <c r="A39" s="27" t="s">
        <v>785</v>
      </c>
      <c r="B39" s="27">
        <f>B25+B12+B3+B4+B38</f>
        <v>98918</v>
      </c>
      <c r="C39" s="27">
        <f>C25+C12+C3+C4+C38</f>
        <v>97789</v>
      </c>
      <c r="D39" s="53"/>
      <c r="E39" s="27">
        <f>E3+E4+E12+E25+E38</f>
        <v>98810</v>
      </c>
      <c r="F39" s="50"/>
    </row>
    <row r="40" spans="1:5" ht="12.75">
      <c r="A40" s="14"/>
      <c r="B40" s="14"/>
      <c r="C40" s="14"/>
      <c r="D40" s="52"/>
      <c r="E40" s="14"/>
    </row>
    <row r="41" spans="1:5" ht="12.75">
      <c r="A41" s="51" t="s">
        <v>394</v>
      </c>
      <c r="B41" s="59" t="s">
        <v>403</v>
      </c>
      <c r="C41" s="31"/>
      <c r="D41" s="55"/>
      <c r="E41" s="14"/>
    </row>
    <row r="42" spans="1:5" ht="12.75">
      <c r="A42" s="45" t="s">
        <v>77</v>
      </c>
      <c r="B42" s="61">
        <v>3546</v>
      </c>
      <c r="C42" s="14"/>
      <c r="D42" s="52"/>
      <c r="E42" s="14"/>
    </row>
    <row r="43" spans="1:5" ht="12.75">
      <c r="A43" s="27" t="s">
        <v>395</v>
      </c>
      <c r="B43" s="61">
        <v>95264</v>
      </c>
      <c r="C43" s="14"/>
      <c r="D43" s="52"/>
      <c r="E43" s="14"/>
    </row>
    <row r="44" spans="1:5" ht="12.75">
      <c r="A44" s="27" t="s">
        <v>396</v>
      </c>
      <c r="B44" s="61">
        <f>SUM(B42:B43)</f>
        <v>98810</v>
      </c>
      <c r="C44" s="14"/>
      <c r="D44" s="52"/>
      <c r="E44" s="14"/>
    </row>
    <row r="45" spans="1:5" ht="12.75">
      <c r="A45" s="49" t="s">
        <v>407</v>
      </c>
      <c r="B45" s="61"/>
      <c r="C45" s="14"/>
      <c r="D45" s="14"/>
      <c r="E45" s="14"/>
    </row>
    <row r="46" spans="1:5" ht="12.75">
      <c r="A46" s="49" t="s">
        <v>401</v>
      </c>
      <c r="B46" s="61">
        <v>53285</v>
      </c>
      <c r="C46" s="14"/>
      <c r="D46" s="14"/>
      <c r="E46" s="14"/>
    </row>
    <row r="47" spans="1:5" ht="12.75">
      <c r="A47" s="44" t="s">
        <v>402</v>
      </c>
      <c r="B47" s="60">
        <v>14498</v>
      </c>
      <c r="C47" s="43"/>
      <c r="D47" s="43"/>
      <c r="E47" s="39"/>
    </row>
    <row r="48" spans="1:5" ht="12.75">
      <c r="A48" s="27" t="s">
        <v>404</v>
      </c>
      <c r="B48" s="61">
        <f>E12</f>
        <v>15888</v>
      </c>
      <c r="C48" s="14"/>
      <c r="D48" s="14"/>
      <c r="E48" s="14"/>
    </row>
    <row r="49" spans="1:5" ht="12.75">
      <c r="A49" s="49" t="s">
        <v>405</v>
      </c>
      <c r="B49" s="61">
        <f>E25</f>
        <v>7515</v>
      </c>
      <c r="C49" s="14"/>
      <c r="D49" s="14"/>
      <c r="E49" s="14"/>
    </row>
    <row r="50" spans="1:5" ht="12.75">
      <c r="A50" s="49" t="s">
        <v>406</v>
      </c>
      <c r="B50" s="61">
        <f>E38</f>
        <v>7624</v>
      </c>
      <c r="C50" s="14"/>
      <c r="D50" s="14"/>
      <c r="E50" s="14"/>
    </row>
    <row r="51" spans="1:5" ht="12.75">
      <c r="A51" s="62" t="s">
        <v>396</v>
      </c>
      <c r="B51" s="27">
        <f>SUM(B46:B50)</f>
        <v>98810</v>
      </c>
      <c r="C51" s="14"/>
      <c r="D51" s="14"/>
      <c r="E51" s="14"/>
    </row>
    <row r="57" spans="1:5" ht="12.75">
      <c r="A57" s="50"/>
      <c r="B57" s="50"/>
      <c r="C57" s="50"/>
      <c r="D57" s="50"/>
      <c r="E57" s="50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  <headerFooter alignWithMargins="0">
    <oddHeader>&amp;CEGYHÁZASKOZÁRI KÖZÖS ÖNKORMÁNYZATI HIVATAL 2016. KÖLTSÉGVETÉS TERVEZETE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K11" sqref="K11"/>
    </sheetView>
  </sheetViews>
  <sheetFormatPr defaultColWidth="9.00390625" defaultRowHeight="12.75"/>
  <cols>
    <col min="1" max="1" width="32.75390625" style="0" customWidth="1"/>
    <col min="2" max="2" width="9.75390625" style="68" customWidth="1"/>
    <col min="3" max="3" width="9.00390625" style="66" customWidth="1"/>
    <col min="4" max="4" width="7.25390625" style="66" customWidth="1"/>
    <col min="5" max="13" width="6.75390625" style="66" customWidth="1"/>
    <col min="14" max="16" width="8.875" style="66" customWidth="1"/>
  </cols>
  <sheetData>
    <row r="1" spans="1:13" ht="15.75">
      <c r="A1" s="70" t="s">
        <v>25</v>
      </c>
      <c r="B1" s="81"/>
      <c r="C1" s="71"/>
      <c r="D1" s="71"/>
      <c r="E1" s="69"/>
      <c r="F1" s="69"/>
      <c r="G1" s="69"/>
      <c r="H1" s="69"/>
      <c r="I1" s="69"/>
      <c r="J1" s="69"/>
      <c r="K1" s="69"/>
      <c r="L1" s="69"/>
      <c r="M1" s="69"/>
    </row>
    <row r="2" spans="1:16" s="67" customFormat="1" ht="22.5" customHeight="1">
      <c r="A2" s="76" t="s">
        <v>403</v>
      </c>
      <c r="B2" s="77" t="s">
        <v>979</v>
      </c>
      <c r="C2" s="86" t="s">
        <v>12</v>
      </c>
      <c r="D2" s="77" t="s">
        <v>39</v>
      </c>
      <c r="E2" s="78" t="s">
        <v>40</v>
      </c>
      <c r="F2" s="78" t="s">
        <v>41</v>
      </c>
      <c r="G2" s="78" t="s">
        <v>42</v>
      </c>
      <c r="H2" s="78" t="s">
        <v>43</v>
      </c>
      <c r="I2" s="78" t="s">
        <v>45</v>
      </c>
      <c r="J2" s="78" t="s">
        <v>44</v>
      </c>
      <c r="K2" s="78" t="s">
        <v>26</v>
      </c>
      <c r="L2" s="78" t="s">
        <v>46</v>
      </c>
      <c r="M2" s="78" t="s">
        <v>47</v>
      </c>
      <c r="N2" s="79"/>
      <c r="O2" s="79"/>
      <c r="P2" s="79"/>
    </row>
    <row r="3" spans="1:13" ht="12.75">
      <c r="A3" s="72" t="s">
        <v>377</v>
      </c>
      <c r="B3" s="82"/>
      <c r="C3" s="73"/>
      <c r="D3" s="17"/>
      <c r="E3" s="69"/>
      <c r="F3" s="69"/>
      <c r="G3" s="69"/>
      <c r="H3" s="69"/>
      <c r="I3" s="69"/>
      <c r="J3" s="69"/>
      <c r="K3" s="69"/>
      <c r="L3" s="69"/>
      <c r="M3" s="69"/>
    </row>
    <row r="4" spans="1:13" ht="12.75">
      <c r="A4" s="45" t="s">
        <v>378</v>
      </c>
      <c r="B4" s="82">
        <v>95264</v>
      </c>
      <c r="C4" s="73">
        <v>95264</v>
      </c>
      <c r="D4" s="17"/>
      <c r="E4" s="69"/>
      <c r="F4" s="69"/>
      <c r="G4" s="69"/>
      <c r="H4" s="69"/>
      <c r="I4" s="69"/>
      <c r="J4" s="69"/>
      <c r="K4" s="69"/>
      <c r="L4" s="69"/>
      <c r="M4" s="69"/>
    </row>
    <row r="5" spans="1:13" ht="12.75">
      <c r="A5" s="27" t="s">
        <v>379</v>
      </c>
      <c r="B5" s="74">
        <v>3546</v>
      </c>
      <c r="C5" s="69">
        <v>1258</v>
      </c>
      <c r="D5" s="69">
        <v>1134</v>
      </c>
      <c r="E5" s="69">
        <v>400</v>
      </c>
      <c r="F5" s="69">
        <v>413</v>
      </c>
      <c r="G5" s="69">
        <v>341</v>
      </c>
      <c r="H5" s="69"/>
      <c r="I5" s="69"/>
      <c r="J5" s="69"/>
      <c r="K5" s="69"/>
      <c r="L5" s="69"/>
      <c r="M5" s="69"/>
    </row>
    <row r="6" spans="1:16" s="11" customFormat="1" ht="12.75">
      <c r="A6" s="27" t="s">
        <v>50</v>
      </c>
      <c r="B6" s="74">
        <f>SUM(C6:G6)</f>
        <v>98810</v>
      </c>
      <c r="C6" s="74">
        <f>SUM(C4:C5)</f>
        <v>96522</v>
      </c>
      <c r="D6" s="74">
        <f>SUM(D5)</f>
        <v>1134</v>
      </c>
      <c r="E6" s="74">
        <f>SUM(E5)</f>
        <v>400</v>
      </c>
      <c r="F6" s="74">
        <f>SUM(F5)</f>
        <v>413</v>
      </c>
      <c r="G6" s="74">
        <f>SUM(G5)</f>
        <v>341</v>
      </c>
      <c r="H6" s="74"/>
      <c r="I6" s="74"/>
      <c r="J6" s="74"/>
      <c r="K6" s="74"/>
      <c r="L6" s="74"/>
      <c r="M6" s="74"/>
      <c r="N6" s="68"/>
      <c r="O6" s="68"/>
      <c r="P6" s="68"/>
    </row>
    <row r="7" spans="1:13" ht="12.75">
      <c r="A7" s="27" t="s">
        <v>380</v>
      </c>
      <c r="B7" s="74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</row>
    <row r="8" spans="1:13" ht="12.75">
      <c r="A8" s="27" t="s">
        <v>783</v>
      </c>
      <c r="B8" s="74">
        <v>53285</v>
      </c>
      <c r="C8" s="69">
        <v>53285</v>
      </c>
      <c r="D8" s="69"/>
      <c r="E8" s="69"/>
      <c r="F8" s="69"/>
      <c r="G8" s="69"/>
      <c r="H8" s="69"/>
      <c r="I8" s="69"/>
      <c r="J8" s="69"/>
      <c r="K8" s="69"/>
      <c r="L8" s="69"/>
      <c r="M8" s="69"/>
    </row>
    <row r="9" spans="1:13" ht="12.75">
      <c r="A9" s="27" t="s">
        <v>784</v>
      </c>
      <c r="B9" s="74">
        <v>14498</v>
      </c>
      <c r="C9" s="69">
        <v>14498</v>
      </c>
      <c r="D9" s="69"/>
      <c r="E9" s="69"/>
      <c r="F9" s="69"/>
      <c r="G9" s="69"/>
      <c r="H9" s="69"/>
      <c r="I9" s="69"/>
      <c r="J9" s="69"/>
      <c r="K9" s="69"/>
      <c r="L9" s="69"/>
      <c r="M9" s="69"/>
    </row>
    <row r="10" spans="1:13" ht="12.75">
      <c r="A10" s="27" t="s">
        <v>752</v>
      </c>
      <c r="B10" s="74">
        <f>SUM(C10:M10)</f>
        <v>15888</v>
      </c>
      <c r="C10" s="69">
        <v>2500</v>
      </c>
      <c r="D10" s="69">
        <v>4734</v>
      </c>
      <c r="E10" s="69">
        <v>2200</v>
      </c>
      <c r="F10" s="69">
        <v>4013</v>
      </c>
      <c r="G10" s="69">
        <v>2441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</row>
    <row r="11" spans="1:13" ht="12.75">
      <c r="A11" s="75" t="s">
        <v>381</v>
      </c>
      <c r="B11" s="74">
        <f>SUM(C11:M11)</f>
        <v>7624</v>
      </c>
      <c r="C11" s="69">
        <v>0</v>
      </c>
      <c r="D11" s="69">
        <v>1258</v>
      </c>
      <c r="E11" s="69">
        <v>1180</v>
      </c>
      <c r="F11" s="69">
        <v>1993</v>
      </c>
      <c r="G11" s="69">
        <v>1210</v>
      </c>
      <c r="H11" s="69">
        <v>551</v>
      </c>
      <c r="I11" s="69">
        <v>516</v>
      </c>
      <c r="J11" s="69">
        <v>369</v>
      </c>
      <c r="K11" s="69">
        <v>253</v>
      </c>
      <c r="L11" s="69">
        <v>68</v>
      </c>
      <c r="M11" s="69">
        <v>226</v>
      </c>
    </row>
    <row r="12" spans="1:13" ht="12.75">
      <c r="A12" s="27" t="s">
        <v>397</v>
      </c>
      <c r="B12" s="74">
        <f>SUM(C12:M12)</f>
        <v>7515</v>
      </c>
      <c r="C12" s="69">
        <v>2500</v>
      </c>
      <c r="D12" s="69">
        <v>795</v>
      </c>
      <c r="E12" s="69">
        <v>745</v>
      </c>
      <c r="F12" s="69">
        <v>1459</v>
      </c>
      <c r="G12" s="69">
        <v>763</v>
      </c>
      <c r="H12" s="69">
        <v>348</v>
      </c>
      <c r="I12" s="69">
        <v>326</v>
      </c>
      <c r="J12" s="69">
        <v>233</v>
      </c>
      <c r="K12" s="69">
        <v>160</v>
      </c>
      <c r="L12" s="69">
        <v>43</v>
      </c>
      <c r="M12" s="69">
        <v>143</v>
      </c>
    </row>
    <row r="13" spans="1:16" s="11" customFormat="1" ht="12.75">
      <c r="A13" s="27" t="s">
        <v>50</v>
      </c>
      <c r="B13" s="74">
        <f>SUM(B8:B12)</f>
        <v>98810</v>
      </c>
      <c r="C13" s="74">
        <f>SUM(C8:C12)</f>
        <v>72783</v>
      </c>
      <c r="D13" s="74">
        <f>SUM(D8:D12)</f>
        <v>6787</v>
      </c>
      <c r="E13" s="74">
        <f>SUM(E8:E12)</f>
        <v>4125</v>
      </c>
      <c r="F13" s="74">
        <f aca="true" t="shared" si="0" ref="F13:M13">SUM(F8:F12)</f>
        <v>7465</v>
      </c>
      <c r="G13" s="74">
        <f t="shared" si="0"/>
        <v>4414</v>
      </c>
      <c r="H13" s="74">
        <f t="shared" si="0"/>
        <v>899</v>
      </c>
      <c r="I13" s="74">
        <f t="shared" si="0"/>
        <v>842</v>
      </c>
      <c r="J13" s="74">
        <f t="shared" si="0"/>
        <v>602</v>
      </c>
      <c r="K13" s="74">
        <f t="shared" si="0"/>
        <v>413</v>
      </c>
      <c r="L13" s="74">
        <f t="shared" si="0"/>
        <v>111</v>
      </c>
      <c r="M13" s="74">
        <f t="shared" si="0"/>
        <v>369</v>
      </c>
      <c r="N13" s="68"/>
      <c r="O13" s="68"/>
      <c r="P13" s="68"/>
    </row>
    <row r="14" spans="1:13" ht="12.75">
      <c r="A14" s="14"/>
      <c r="B14" s="74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</row>
    <row r="16" spans="1:3" ht="12.75">
      <c r="A16" s="64"/>
      <c r="B16" s="83"/>
      <c r="C16" s="65"/>
    </row>
    <row r="17" spans="1:5" ht="12.75">
      <c r="A17" s="80"/>
      <c r="C17" s="65"/>
      <c r="D17" s="65"/>
      <c r="E17" s="65"/>
    </row>
    <row r="18" ht="12.75">
      <c r="A18" s="80"/>
    </row>
  </sheetData>
  <sheetProtection/>
  <printOptions/>
  <pageMargins left="0.75" right="0.75" top="1" bottom="1" header="0.5" footer="0.5"/>
  <pageSetup horizontalDpi="300" verticalDpi="300" orientation="landscape" r:id="rId1"/>
  <headerFooter alignWithMargins="0">
    <oddHeader>&amp;CEgyházaskozári Közös Önkormányzati Hivatal 2016. évi költségvetés tervezete
2016.02.03.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Felhasználó</cp:lastModifiedBy>
  <cp:lastPrinted>2021-02-22T12:42:13Z</cp:lastPrinted>
  <dcterms:created xsi:type="dcterms:W3CDTF">2010-05-29T08:47:41Z</dcterms:created>
  <dcterms:modified xsi:type="dcterms:W3CDTF">2021-02-23T09:38:43Z</dcterms:modified>
  <cp:category/>
  <cp:version/>
  <cp:contentType/>
  <cp:contentStatus/>
</cp:coreProperties>
</file>