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27" activeTab="7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6.sz.mell." sheetId="7" r:id="rId7"/>
    <sheet name="7.sz.mell." sheetId="8" r:id="rId8"/>
    <sheet name="Munka1" sheetId="9" r:id="rId9"/>
  </sheets>
  <definedNames>
    <definedName name="_xlfn.IFERROR" hidden="1">#NAME?</definedName>
    <definedName name="_xlnm.Print_Area" localSheetId="0">'1.1.sz.mell.'!$A$1:$D$152</definedName>
    <definedName name="_xlnm.Print_Area" localSheetId="1">'1.2.sz.mell.'!$A$1:$D$150</definedName>
    <definedName name="_xlnm.Print_Area" localSheetId="2">'1.3.sz.mell.'!$A$1:$D$150</definedName>
    <definedName name="_xlnm.Print_Area" localSheetId="3">'1.4.sz.mell.'!$A$1:$C$151</definedName>
  </definedNames>
  <calcPr fullCalcOnLoad="1"/>
</workbook>
</file>

<file path=xl/sharedStrings.xml><?xml version="1.0" encoding="utf-8"?>
<sst xmlns="http://schemas.openxmlformats.org/spreadsheetml/2006/main" count="1364" uniqueCount="369">
  <si>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</si>
  <si>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</si>
  <si>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</si>
  <si>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</si>
  <si>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</si>
  <si>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</si>
  <si>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</si>
  <si>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</si>
  <si>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</si>
  <si>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</si>
  <si>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</si>
  <si>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</si>
  <si>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</si>
  <si>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</si>
  <si>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</si>
  <si>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</si>
  <si>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</si>
  <si>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</si>
  <si>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</si>
  <si>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</si>
  <si>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</si>
  <si>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</si>
  <si>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</si>
  <si>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</si>
  <si>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</si>
  <si>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</si>
  <si>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</si>
  <si>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</si>
  <si>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</si>
  <si>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</si>
  <si>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</si>
  <si>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</si>
  <si>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</si>
  <si>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</si>
  <si>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</si>
  <si>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</si>
  <si>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</si>
  <si>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</si>
  <si>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</si>
  <si>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</si>
  <si>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</si>
  <si>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</si>
  <si>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</si>
  <si>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</si>
  <si>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</si>
  <si>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</si>
  <si>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</si>
  <si>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</si>
  <si>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</si>
  <si>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</si>
  <si>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</si>
  <si>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</si>
  <si>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</si>
  <si>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</si>
  <si>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</si>
  <si>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</si>
  <si>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</si>
  <si>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</si>
  <si>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</si>
  <si>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</si>
  <si>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</si>
  <si>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</si>
  <si>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</si>
  <si>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</si>
  <si>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</si>
  <si>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</si>
  <si>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</si>
  <si>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</si>
  <si>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</si>
  <si>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</si>
  <si>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</si>
  <si>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</si>
  <si>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</si>
  <si>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</si>
  <si>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</si>
  <si>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</si>
  <si>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</si>
  <si>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</si>
  <si>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</si>
  <si>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</si>
  <si>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</si>
  <si>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</si>
  <si>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</si>
  <si>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</si>
  <si>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</si>
  <si>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</si>
  <si>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</si>
  <si>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</si>
  <si>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</si>
  <si>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</si>
  <si>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</si>
  <si>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</si>
  <si>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</si>
  <si>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</si>
  <si>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</si>
  <si>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</si>
  <si>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</si>
  <si>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</si>
  <si>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</si>
  <si>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</si>
  <si>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</si>
  <si>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</si>
  <si>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</si>
  <si>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</si>
  <si>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</si>
  <si>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</si>
  <si>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</si>
  <si>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</si>
  <si>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</si>
  <si>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</si>
  <si>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</si>
  <si>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</si>
  <si>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</si>
  <si>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</si>
  <si>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</si>
  <si>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</si>
  <si>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</si>
  <si>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</si>
  <si>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</si>
  <si>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</si>
  <si>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</si>
  <si>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</si>
  <si>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</si>
  <si>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</si>
  <si>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</si>
  <si>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</si>
  <si>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</si>
  <si>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</si>
  <si>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</si>
  <si>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</si>
  <si>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</si>
  <si>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</si>
  <si>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</si>
  <si>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</si>
  <si>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</si>
  <si>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</si>
  <si>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</si>
  <si>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</si>
  <si>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</si>
  <si>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</si>
  <si>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</si>
  <si>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</si>
  <si>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</si>
  <si>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</si>
  <si>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</si>
  <si>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</si>
  <si>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</si>
  <si>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</si>
  <si>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</si>
  <si>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</si>
  <si>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</si>
  <si>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</si>
  <si>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</si>
  <si>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</si>
  <si>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</si>
  <si>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</si>
  <si>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</si>
  <si>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</si>
  <si>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</si>
  <si>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</si>
  <si>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</si>
  <si>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</si>
  <si>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</si>
  <si>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</si>
  <si>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</si>
  <si>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</si>
  <si>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</si>
  <si>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</si>
  <si>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</si>
  <si>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</si>
  <si>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</si>
  <si>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</si>
  <si>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</si>
  <si>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</si>
  <si>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</si>
  <si>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</si>
  <si>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</si>
  <si>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</si>
  <si>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</si>
  <si>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</si>
  <si>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</si>
  <si>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</si>
  <si>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</si>
  <si>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</si>
  <si>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</si>
  <si>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</si>
  <si>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</si>
  <si>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</si>
  <si>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</si>
  <si>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</si>
  <si>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</si>
  <si>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</si>
  <si>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</si>
  <si>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</si>
  <si>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</si>
  <si>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</si>
  <si>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</si>
  <si>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</si>
  <si>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</si>
  <si>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</si>
  <si>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</si>
  <si>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</si>
  <si>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</si>
  <si>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</si>
  <si>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</si>
  <si>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</si>
  <si>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</si>
  <si>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</si>
  <si>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</si>
  <si>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</si>
  <si>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</si>
  <si>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</si>
  <si>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</si>
  <si>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</si>
  <si>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</si>
  <si>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</si>
  <si>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</si>
  <si>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</si>
  <si>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</si>
  <si>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</si>
  <si>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</si>
  <si>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</si>
  <si>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</si>
  <si>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</si>
  <si>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</si>
  <si>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</si>
  <si>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</si>
  <si>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</si>
  <si>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</si>
  <si>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</si>
  <si>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</si>
  <si>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</si>
  <si>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</si>
  <si>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</si>
  <si>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</si>
  <si>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</si>
  <si>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</si>
  <si>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</si>
  <si>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</si>
  <si>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</si>
  <si>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</si>
  <si>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</si>
  <si>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</si>
  <si>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</si>
  <si>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</si>
  <si>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</si>
  <si>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</si>
  <si>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</si>
  <si>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</si>
  <si>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</si>
  <si>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</si>
  <si>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</si>
  <si>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</si>
  <si>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</si>
  <si>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</si>
  <si>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</si>
  <si>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</si>
  <si>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</si>
  <si>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</si>
  <si>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</si>
  <si>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</si>
  <si>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</si>
  <si>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</si>
  <si>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</si>
  <si>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</si>
  <si>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</si>
  <si>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</si>
  <si>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</si>
  <si>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</si>
  <si>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</si>
  <si>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</si>
  <si>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</si>
  <si>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</si>
  <si>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</si>
  <si>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</si>
  <si>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</si>
  <si>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</si>
  <si>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</si>
  <si>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</si>
  <si>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</si>
  <si>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</si>
  <si>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</si>
  <si>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</si>
  <si>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</si>
  <si>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</si>
  <si>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</si>
  <si>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</si>
  <si>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</si>
  <si>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</si>
  <si>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</si>
  <si>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</si>
  <si>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</si>
  <si>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</si>
  <si>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</si>
  <si>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</si>
  <si>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</si>
  <si>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</si>
  <si>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</si>
  <si>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</si>
  <si>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</si>
  <si>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</si>
  <si>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</si>
  <si>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</si>
  <si>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</si>
  <si>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</si>
  <si>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</si>
  <si>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</si>
  <si>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</si>
  <si>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</si>
  <si>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</si>
  <si>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</si>
  <si>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</si>
  <si>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</si>
  <si>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</si>
  <si>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</si>
  <si>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</si>
  <si>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</si>
  <si>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</si>
  <si>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</si>
  <si>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</si>
  <si>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</si>
  <si>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</si>
  <si>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</si>
  <si>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</si>
  <si>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</si>
  <si>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</si>
  <si>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</si>
  <si>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</si>
  <si>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</si>
  <si>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</si>
  <si>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</si>
  <si>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</si>
  <si>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</si>
  <si>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Irányító szervi (önkormányzati) támogatás (intézményfinanszírozás)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</si>
  <si>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</si>
  <si>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</si>
  <si>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</si>
  <si>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</si>
  <si>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</si>
  <si>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</si>
  <si>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</si>
  <si>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7.5.</t>
  </si>
  <si>
    <t>4.1.3.</t>
  </si>
  <si>
    <t>Jövedelemadók</t>
  </si>
  <si>
    <t>12.3.</t>
  </si>
  <si>
    <t>Központi, irányítószervi kiadások</t>
  </si>
  <si>
    <t>Központi. Irányítószervi bevételek</t>
  </si>
  <si>
    <t>Központi irányítószervi kiadások</t>
  </si>
  <si>
    <t>13.3</t>
  </si>
  <si>
    <t>13.4.</t>
  </si>
  <si>
    <t>Közmunkaprogram eszközbeszerzés</t>
  </si>
  <si>
    <t>Kultúrház épületének felújítása</t>
  </si>
  <si>
    <t>2016. évi előirányzat</t>
  </si>
  <si>
    <t>Felhasználás 2016.12.31-ig
2014. XII.31-ig</t>
  </si>
  <si>
    <t xml:space="preserve">
2016. év utáni szükséglet
</t>
  </si>
  <si>
    <t>Felhasználás 2016.12.31-ig</t>
  </si>
  <si>
    <t>2016. év utáni szükséglet
(6=2 - 4 - 5)</t>
  </si>
  <si>
    <t>Fűnyíróvásárlás</t>
  </si>
  <si>
    <t>Informatikai eszközbeszerzés</t>
  </si>
  <si>
    <t>Petőfi u. burkolat felújítása</t>
  </si>
  <si>
    <t>Módosított előirányzat</t>
  </si>
  <si>
    <t>2016. évi eredeti előirányzat</t>
  </si>
  <si>
    <t>Módosított  előirányzat</t>
  </si>
  <si>
    <t>Ingatlan beszerzés (Diófa ültetvény)</t>
  </si>
  <si>
    <t>Tárgyi eszköz beszerzés</t>
  </si>
  <si>
    <t>Adósságkonszolidáció, épületfelújítás</t>
  </si>
  <si>
    <t>Egyéb épület felújítás</t>
  </si>
  <si>
    <t xml:space="preserve">2.1. melléklet a 2/2017. (II.22.) önkormányzati rendelethez     </t>
  </si>
  <si>
    <t xml:space="preserve">2.2. melléklet a 2/2017. (II.22.) önkormányzati rendelethez    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</si>
</sst>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63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11" fillId="0" borderId="10" xfId="58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1"/>
      <protection/>
    </xf>
    <xf numFmtId="0" fontId="11" fillId="0" borderId="12" xfId="58" applyFont="1" applyFill="1" applyBorder="1" applyAlignment="1" applyProtection="1">
      <alignment horizontal="left" vertical="center" wrapText="1" indent="1"/>
      <protection/>
    </xf>
    <xf numFmtId="0" fontId="11" fillId="0" borderId="13" xfId="58" applyFont="1" applyFill="1" applyBorder="1" applyAlignment="1" applyProtection="1">
      <alignment horizontal="left" vertical="center" wrapText="1" indent="1"/>
      <protection/>
    </xf>
    <xf numFmtId="0" fontId="11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5" xfId="58" applyFont="1" applyFill="1" applyBorder="1" applyAlignment="1" applyProtection="1">
      <alignment horizontal="left" vertical="center" wrapText="1" indent="1"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1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0" fillId="0" borderId="22" xfId="58" applyFont="1" applyFill="1" applyBorder="1" applyAlignment="1" applyProtection="1">
      <alignment horizontal="left" vertical="center" wrapText="1" indent="1"/>
      <protection/>
    </xf>
    <xf numFmtId="0" fontId="10" fillId="0" borderId="23" xfId="58" applyFont="1" applyFill="1" applyBorder="1" applyAlignment="1" applyProtection="1">
      <alignment horizontal="left" vertical="center" wrapText="1" indent="1"/>
      <protection/>
    </xf>
    <xf numFmtId="0" fontId="10" fillId="0" borderId="24" xfId="58" applyFont="1" applyFill="1" applyBorder="1" applyAlignment="1" applyProtection="1">
      <alignment horizontal="left" vertical="center" wrapText="1" indent="1"/>
      <protection/>
    </xf>
    <xf numFmtId="0" fontId="4" fillId="0" borderId="22" xfId="58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center"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172" fontId="11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23" xfId="58" applyFont="1" applyFill="1" applyBorder="1" applyAlignment="1" applyProtection="1">
      <alignment vertical="center" wrapText="1"/>
      <protection/>
    </xf>
    <xf numFmtId="0" fontId="10" fillId="0" borderId="25" xfId="58" applyFont="1" applyFill="1" applyBorder="1" applyAlignment="1" applyProtection="1">
      <alignment vertical="center" wrapText="1"/>
      <protection/>
    </xf>
    <xf numFmtId="0" fontId="10" fillId="0" borderId="22" xfId="58" applyFont="1" applyFill="1" applyBorder="1" applyAlignment="1" applyProtection="1">
      <alignment horizontal="center" vertical="center" wrapText="1"/>
      <protection/>
    </xf>
    <xf numFmtId="0" fontId="10" fillId="0" borderId="23" xfId="58" applyFont="1" applyFill="1" applyBorder="1" applyAlignment="1" applyProtection="1">
      <alignment horizontal="center" vertical="center" wrapText="1"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172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0" xfId="0" applyNumberFormat="1" applyFont="1" applyFill="1" applyAlignment="1" applyProtection="1">
      <alignment horizontal="right" wrapText="1"/>
      <protection/>
    </xf>
    <xf numFmtId="172" fontId="4" fillId="0" borderId="26" xfId="0" applyNumberFormat="1" applyFont="1" applyFill="1" applyBorder="1" applyAlignment="1" applyProtection="1">
      <alignment horizontal="center" vertical="center" wrapText="1"/>
      <protection/>
    </xf>
    <xf numFmtId="172" fontId="10" fillId="0" borderId="27" xfId="0" applyNumberFormat="1" applyFont="1" applyFill="1" applyBorder="1" applyAlignment="1" applyProtection="1">
      <alignment horizontal="center" vertical="center" wrapText="1"/>
      <protection/>
    </xf>
    <xf numFmtId="172" fontId="10" fillId="0" borderId="28" xfId="0" applyNumberFormat="1" applyFont="1" applyFill="1" applyBorder="1" applyAlignment="1" applyProtection="1">
      <alignment horizontal="center" vertical="center" wrapText="1"/>
      <protection/>
    </xf>
    <xf numFmtId="172" fontId="10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1" fillId="0" borderId="30" xfId="0" applyNumberFormat="1" applyFont="1" applyFill="1" applyBorder="1" applyAlignment="1" applyProtection="1">
      <alignment vertical="center" wrapText="1"/>
      <protection/>
    </xf>
    <xf numFmtId="172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31" xfId="0" applyNumberFormat="1" applyFont="1" applyFill="1" applyBorder="1" applyAlignment="1" applyProtection="1">
      <alignment vertical="center" wrapText="1"/>
      <protection/>
    </xf>
    <xf numFmtId="172" fontId="10" fillId="0" borderId="23" xfId="0" applyNumberFormat="1" applyFont="1" applyFill="1" applyBorder="1" applyAlignment="1" applyProtection="1">
      <alignment vertical="center" wrapText="1"/>
      <protection/>
    </xf>
    <xf numFmtId="172" fontId="10" fillId="0" borderId="26" xfId="0" applyNumberFormat="1" applyFont="1" applyFill="1" applyBorder="1" applyAlignment="1" applyProtection="1">
      <alignment vertical="center" wrapText="1"/>
      <protection/>
    </xf>
    <xf numFmtId="172" fontId="1" fillId="0" borderId="0" xfId="0" applyNumberFormat="1" applyFont="1" applyFill="1" applyAlignment="1">
      <alignment vertical="center" wrapText="1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30" xfId="0" applyNumberFormat="1" applyFont="1" applyFill="1" applyBorder="1" applyAlignment="1" applyProtection="1">
      <alignment vertical="center" wrapText="1"/>
      <protection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5" xfId="0" applyNumberFormat="1" applyFont="1" applyFill="1" applyBorder="1" applyAlignment="1" applyProtection="1">
      <alignment vertical="center" wrapText="1"/>
      <protection locked="0"/>
    </xf>
    <xf numFmtId="172" fontId="9" fillId="0" borderId="31" xfId="0" applyNumberFormat="1" applyFont="1" applyFill="1" applyBorder="1" applyAlignment="1" applyProtection="1">
      <alignment vertical="center" wrapText="1"/>
      <protection/>
    </xf>
    <xf numFmtId="172" fontId="4" fillId="0" borderId="26" xfId="0" applyNumberFormat="1" applyFont="1" applyFill="1" applyBorder="1" applyAlignment="1" applyProtection="1">
      <alignment vertical="center" wrapText="1"/>
      <protection/>
    </xf>
    <xf numFmtId="172" fontId="11" fillId="0" borderId="17" xfId="0" applyNumberFormat="1" applyFont="1" applyFill="1" applyBorder="1" applyAlignment="1" applyProtection="1">
      <alignment vertical="center" wrapText="1"/>
      <protection locked="0"/>
    </xf>
    <xf numFmtId="172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33" borderId="23" xfId="0" applyNumberFormat="1" applyFont="1" applyFill="1" applyBorder="1" applyAlignment="1" applyProtection="1">
      <alignment vertical="center" wrapText="1"/>
      <protection/>
    </xf>
    <xf numFmtId="172" fontId="4" fillId="33" borderId="23" xfId="0" applyNumberFormat="1" applyFont="1" applyFill="1" applyBorder="1" applyAlignment="1" applyProtection="1">
      <alignment vertical="center" wrapText="1"/>
      <protection/>
    </xf>
    <xf numFmtId="172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23" xfId="58" applyFont="1" applyFill="1" applyBorder="1" applyAlignment="1" applyProtection="1">
      <alignment horizontal="left" vertical="center" wrapText="1" indent="1"/>
      <protection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3" xfId="0" applyFont="1" applyFill="1" applyBorder="1" applyAlignment="1" applyProtection="1">
      <alignment horizontal="right"/>
      <protection/>
    </xf>
    <xf numFmtId="0" fontId="11" fillId="0" borderId="28" xfId="58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indent="6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0" fontId="11" fillId="0" borderId="15" xfId="58" applyFont="1" applyFill="1" applyBorder="1" applyAlignment="1" applyProtection="1">
      <alignment horizontal="left" vertical="center" wrapText="1" indent="6"/>
      <protection/>
    </xf>
    <xf numFmtId="0" fontId="11" fillId="0" borderId="34" xfId="58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0" borderId="23" xfId="0" applyNumberFormat="1" applyFont="1" applyFill="1" applyBorder="1" applyAlignment="1" applyProtection="1">
      <alignment horizontal="center" vertical="center" wrapText="1"/>
      <protection/>
    </xf>
    <xf numFmtId="172" fontId="4" fillId="0" borderId="22" xfId="0" applyNumberFormat="1" applyFont="1" applyFill="1" applyBorder="1" applyAlignment="1" applyProtection="1">
      <alignment horizontal="left" vertical="center" wrapText="1"/>
      <protection/>
    </xf>
    <xf numFmtId="172" fontId="4" fillId="0" borderId="23" xfId="0" applyNumberFormat="1" applyFont="1" applyFill="1" applyBorder="1" applyAlignment="1" applyProtection="1">
      <alignment vertical="center" wrapText="1"/>
      <protection/>
    </xf>
    <xf numFmtId="0" fontId="15" fillId="0" borderId="23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15" xfId="0" applyFont="1" applyBorder="1" applyAlignment="1" applyProtection="1">
      <alignment horizontal="lef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172" fontId="10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0" applyNumberFormat="1" applyFont="1" applyBorder="1" applyAlignment="1" applyProtection="1">
      <alignment horizontal="right" vertical="center" wrapText="1" indent="1"/>
      <protection/>
    </xf>
    <xf numFmtId="0" fontId="2" fillId="0" borderId="33" xfId="0" applyFont="1" applyFill="1" applyBorder="1" applyAlignment="1" applyProtection="1">
      <alignment horizontal="right" vertical="center"/>
      <protection/>
    </xf>
    <xf numFmtId="172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172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1" fillId="0" borderId="0" xfId="0" applyNumberFormat="1" applyFont="1" applyFill="1" applyAlignment="1" applyProtection="1">
      <alignment horizontal="center" vertical="center" wrapText="1"/>
      <protection/>
    </xf>
    <xf numFmtId="172" fontId="10" fillId="0" borderId="37" xfId="0" applyNumberFormat="1" applyFont="1" applyFill="1" applyBorder="1" applyAlignment="1" applyProtection="1">
      <alignment horizontal="center" vertical="center" wrapText="1"/>
      <protection/>
    </xf>
    <xf numFmtId="172" fontId="10" fillId="0" borderId="22" xfId="0" applyNumberFormat="1" applyFont="1" applyFill="1" applyBorder="1" applyAlignment="1" applyProtection="1">
      <alignment horizontal="center" vertical="center" wrapText="1"/>
      <protection/>
    </xf>
    <xf numFmtId="172" fontId="10" fillId="0" borderId="23" xfId="0" applyNumberFormat="1" applyFont="1" applyFill="1" applyBorder="1" applyAlignment="1" applyProtection="1">
      <alignment horizontal="center" vertical="center" wrapText="1"/>
      <protection/>
    </xf>
    <xf numFmtId="172" fontId="10" fillId="0" borderId="26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8" xfId="0" applyNumberFormat="1" applyFill="1" applyBorder="1" applyAlignment="1" applyProtection="1">
      <alignment horizontal="left" vertical="center" wrapText="1" indent="1"/>
      <protection/>
    </xf>
    <xf numFmtId="172" fontId="11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9" xfId="0" applyNumberFormat="1" applyFill="1" applyBorder="1" applyAlignment="1" applyProtection="1">
      <alignment horizontal="left" vertical="center" wrapText="1" indent="1"/>
      <protection/>
    </xf>
    <xf numFmtId="172" fontId="11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40" xfId="0" applyNumberFormat="1" applyFont="1" applyFill="1" applyBorder="1" applyAlignment="1" applyProtection="1">
      <alignment horizontal="left" vertical="center" wrapText="1" indent="1"/>
      <protection/>
    </xf>
    <xf numFmtId="172" fontId="1" fillId="0" borderId="3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1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8" xfId="0" applyFont="1" applyBorder="1" applyAlignment="1" applyProtection="1">
      <alignment horizontal="left" vertical="center" wrapText="1" indent="1"/>
      <protection/>
    </xf>
    <xf numFmtId="0" fontId="6" fillId="0" borderId="0" xfId="58" applyFont="1" applyFill="1" applyProtection="1">
      <alignment/>
      <protection/>
    </xf>
    <xf numFmtId="0" fontId="6" fillId="0" borderId="0" xfId="58" applyFont="1" applyFill="1" applyAlignment="1" applyProtection="1">
      <alignment horizontal="right" vertical="center" indent="1"/>
      <protection/>
    </xf>
    <xf numFmtId="172" fontId="0" fillId="0" borderId="41" xfId="0" applyNumberFormat="1" applyFill="1" applyBorder="1" applyAlignment="1" applyProtection="1">
      <alignment horizontal="left" vertical="center" wrapText="1" indent="1"/>
      <protection/>
    </xf>
    <xf numFmtId="172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58" applyFont="1" applyFill="1" applyBorder="1" applyAlignment="1" applyProtection="1">
      <alignment horizontal="center" vertical="center" wrapText="1"/>
      <protection/>
    </xf>
    <xf numFmtId="0" fontId="10" fillId="0" borderId="25" xfId="58" applyFont="1" applyFill="1" applyBorder="1" applyAlignment="1" applyProtection="1">
      <alignment horizontal="center" vertical="center" wrapText="1"/>
      <protection/>
    </xf>
    <xf numFmtId="0" fontId="10" fillId="0" borderId="44" xfId="58" applyFont="1" applyFill="1" applyBorder="1" applyAlignment="1" applyProtection="1">
      <alignment horizontal="center" vertical="center" wrapText="1"/>
      <protection/>
    </xf>
    <xf numFmtId="0" fontId="11" fillId="0" borderId="12" xfId="58" applyFont="1" applyFill="1" applyBorder="1" applyAlignment="1" applyProtection="1">
      <alignment horizontal="left" vertical="center" wrapText="1" indent="6"/>
      <protection/>
    </xf>
    <xf numFmtId="0" fontId="6" fillId="0" borderId="0" xfId="58" applyFill="1" applyProtection="1">
      <alignment/>
      <protection/>
    </xf>
    <xf numFmtId="0" fontId="11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15" xfId="0" applyFont="1" applyBorder="1" applyAlignment="1" applyProtection="1">
      <alignment horizontal="left" wrapText="1" indent="1"/>
      <protection/>
    </xf>
    <xf numFmtId="0" fontId="15" fillId="0" borderId="22" xfId="0" applyFont="1" applyBorder="1" applyAlignment="1" applyProtection="1">
      <alignment wrapText="1"/>
      <protection/>
    </xf>
    <xf numFmtId="0" fontId="14" fillId="0" borderId="15" xfId="0" applyFont="1" applyBorder="1" applyAlignment="1" applyProtection="1">
      <alignment wrapText="1"/>
      <protection/>
    </xf>
    <xf numFmtId="0" fontId="14" fillId="0" borderId="18" xfId="0" applyFont="1" applyBorder="1" applyAlignment="1" applyProtection="1">
      <alignment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19" xfId="0" applyFont="1" applyBorder="1" applyAlignment="1" applyProtection="1">
      <alignment wrapText="1"/>
      <protection/>
    </xf>
    <xf numFmtId="0" fontId="15" fillId="0" borderId="23" xfId="0" applyFont="1" applyBorder="1" applyAlignment="1" applyProtection="1">
      <alignment wrapText="1"/>
      <protection/>
    </xf>
    <xf numFmtId="0" fontId="15" fillId="0" borderId="27" xfId="0" applyFont="1" applyBorder="1" applyAlignment="1" applyProtection="1">
      <alignment wrapText="1"/>
      <protection/>
    </xf>
    <xf numFmtId="0" fontId="15" fillId="0" borderId="28" xfId="0" applyFont="1" applyBorder="1" applyAlignment="1" applyProtection="1">
      <alignment wrapText="1"/>
      <protection/>
    </xf>
    <xf numFmtId="0" fontId="6" fillId="0" borderId="0" xfId="58" applyFill="1" applyAlignment="1" applyProtection="1">
      <alignment/>
      <protection/>
    </xf>
    <xf numFmtId="172" fontId="13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6" fillId="0" borderId="0" xfId="58" applyFill="1" applyBorder="1" applyProtection="1">
      <alignment/>
      <protection/>
    </xf>
    <xf numFmtId="172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45" xfId="58" applyNumberFormat="1" applyFont="1" applyFill="1" applyBorder="1" applyAlignment="1" applyProtection="1">
      <alignment horizontal="right" vertical="center" wrapText="1" indent="1"/>
      <protection/>
    </xf>
    <xf numFmtId="172" fontId="1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8" xfId="58" applyNumberFormat="1" applyFont="1" applyFill="1" applyBorder="1" applyAlignment="1" applyProtection="1">
      <alignment horizontal="right" vertical="center" wrapText="1" indent="1"/>
      <protection/>
    </xf>
    <xf numFmtId="172" fontId="11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48" xfId="0" applyNumberFormat="1" applyFont="1" applyBorder="1" applyAlignment="1" applyProtection="1">
      <alignment horizontal="right" vertical="center" wrapText="1" indent="1"/>
      <protection/>
    </xf>
    <xf numFmtId="172" fontId="13" fillId="0" borderId="48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0" xfId="0" applyFont="1" applyAlignment="1">
      <alignment/>
    </xf>
    <xf numFmtId="172" fontId="18" fillId="0" borderId="17" xfId="0" applyNumberFormat="1" applyFont="1" applyFill="1" applyBorder="1" applyAlignment="1" applyProtection="1">
      <alignment vertical="center" wrapTex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9" fillId="0" borderId="11" xfId="0" applyNumberFormat="1" applyFont="1" applyFill="1" applyBorder="1" applyAlignment="1" applyProtection="1">
      <alignment vertical="center" wrapText="1"/>
      <protection locked="0"/>
    </xf>
    <xf numFmtId="1" fontId="11" fillId="0" borderId="11" xfId="0" applyNumberFormat="1" applyFont="1" applyFill="1" applyBorder="1" applyAlignment="1" applyProtection="1">
      <alignment vertical="center" wrapText="1"/>
      <protection locked="0"/>
    </xf>
    <xf numFmtId="1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/>
    </xf>
    <xf numFmtId="172" fontId="10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0" fillId="0" borderId="0" xfId="58" applyNumberFormat="1" applyFont="1" applyFill="1" applyBorder="1" applyProtection="1">
      <alignment/>
      <protection/>
    </xf>
    <xf numFmtId="172" fontId="6" fillId="0" borderId="0" xfId="58" applyNumberFormat="1" applyFill="1" applyBorder="1" applyProtection="1">
      <alignment/>
      <protection/>
    </xf>
    <xf numFmtId="172" fontId="13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Fill="1" applyBorder="1" applyAlignment="1" applyProtection="1">
      <alignment horizontal="center" vertical="center" wrapText="1"/>
      <protection/>
    </xf>
    <xf numFmtId="172" fontId="1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1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172" fontId="15" fillId="0" borderId="0" xfId="0" applyNumberFormat="1" applyFont="1" applyBorder="1" applyAlignment="1" applyProtection="1">
      <alignment horizontal="right" vertical="center" wrapText="1" indent="1"/>
      <protection/>
    </xf>
    <xf numFmtId="0" fontId="11" fillId="0" borderId="0" xfId="58" applyFont="1" applyFill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" fontId="0" fillId="34" borderId="0" xfId="0" applyNumberFormat="1" applyFont="1" applyFill="1" applyBorder="1" applyAlignment="1">
      <alignment vertical="center" wrapText="1"/>
    </xf>
    <xf numFmtId="172" fontId="11" fillId="0" borderId="49" xfId="58" applyNumberFormat="1" applyFont="1" applyFill="1" applyBorder="1" applyAlignment="1" applyProtection="1">
      <alignment horizontal="right" vertical="center" wrapText="1" indent="1"/>
      <protection/>
    </xf>
    <xf numFmtId="172" fontId="1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8" xfId="58" applyFont="1" applyFill="1" applyBorder="1" applyAlignment="1" applyProtection="1">
      <alignment horizontal="center" vertical="center" wrapText="1"/>
      <protection/>
    </xf>
    <xf numFmtId="0" fontId="10" fillId="0" borderId="48" xfId="58" applyFont="1" applyFill="1" applyBorder="1" applyAlignment="1" applyProtection="1">
      <alignment horizontal="center" vertical="center" wrapText="1"/>
      <protection/>
    </xf>
    <xf numFmtId="172" fontId="11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5" xfId="58" applyFont="1" applyFill="1" applyBorder="1" applyAlignment="1" applyProtection="1">
      <alignment horizontal="center" vertical="center" wrapText="1"/>
      <protection/>
    </xf>
    <xf numFmtId="0" fontId="0" fillId="0" borderId="30" xfId="58" applyFont="1" applyFill="1" applyBorder="1" applyProtection="1">
      <alignment/>
      <protection/>
    </xf>
    <xf numFmtId="0" fontId="0" fillId="0" borderId="31" xfId="58" applyFont="1" applyFill="1" applyBorder="1" applyProtection="1">
      <alignment/>
      <protection/>
    </xf>
    <xf numFmtId="0" fontId="0" fillId="0" borderId="32" xfId="58" applyFont="1" applyFill="1" applyBorder="1" applyProtection="1">
      <alignment/>
      <protection/>
    </xf>
    <xf numFmtId="0" fontId="0" fillId="0" borderId="26" xfId="58" applyFont="1" applyFill="1" applyBorder="1" applyProtection="1">
      <alignment/>
      <protection/>
    </xf>
    <xf numFmtId="0" fontId="1" fillId="0" borderId="26" xfId="58" applyFont="1" applyFill="1" applyBorder="1" applyAlignment="1" applyProtection="1">
      <alignment horizontal="center" wrapText="1"/>
      <protection/>
    </xf>
    <xf numFmtId="0" fontId="11" fillId="0" borderId="26" xfId="58" applyFont="1" applyFill="1" applyBorder="1" applyProtection="1">
      <alignment/>
      <protection/>
    </xf>
    <xf numFmtId="0" fontId="11" fillId="0" borderId="32" xfId="58" applyFont="1" applyFill="1" applyBorder="1" applyProtection="1">
      <alignment/>
      <protection/>
    </xf>
    <xf numFmtId="0" fontId="6" fillId="0" borderId="32" xfId="58" applyFill="1" applyBorder="1" applyProtection="1">
      <alignment/>
      <protection/>
    </xf>
    <xf numFmtId="0" fontId="6" fillId="0" borderId="30" xfId="58" applyFill="1" applyBorder="1" applyProtection="1">
      <alignment/>
      <protection/>
    </xf>
    <xf numFmtId="0" fontId="1" fillId="0" borderId="44" xfId="58" applyFont="1" applyFill="1" applyBorder="1" applyAlignment="1" applyProtection="1">
      <alignment horizontal="center" wrapText="1"/>
      <protection/>
    </xf>
    <xf numFmtId="0" fontId="6" fillId="0" borderId="31" xfId="58" applyFill="1" applyBorder="1" applyProtection="1">
      <alignment/>
      <protection/>
    </xf>
    <xf numFmtId="0" fontId="6" fillId="0" borderId="26" xfId="58" applyFill="1" applyBorder="1" applyProtection="1">
      <alignment/>
      <protection/>
    </xf>
    <xf numFmtId="0" fontId="11" fillId="0" borderId="30" xfId="58" applyFont="1" applyFill="1" applyBorder="1" applyProtection="1">
      <alignment/>
      <protection/>
    </xf>
    <xf numFmtId="0" fontId="0" fillId="0" borderId="36" xfId="58" applyFont="1" applyFill="1" applyBorder="1" applyProtection="1">
      <alignment/>
      <protection/>
    </xf>
    <xf numFmtId="0" fontId="11" fillId="0" borderId="30" xfId="58" applyFont="1" applyFill="1" applyBorder="1" applyProtection="1">
      <alignment/>
      <protection/>
    </xf>
    <xf numFmtId="0" fontId="10" fillId="0" borderId="26" xfId="58" applyFont="1" applyFill="1" applyBorder="1" applyAlignment="1" applyProtection="1">
      <alignment horizontal="center"/>
      <protection/>
    </xf>
    <xf numFmtId="0" fontId="10" fillId="0" borderId="26" xfId="58" applyFont="1" applyFill="1" applyBorder="1" applyProtection="1">
      <alignment/>
      <protection/>
    </xf>
    <xf numFmtId="0" fontId="11" fillId="0" borderId="31" xfId="58" applyFont="1" applyFill="1" applyBorder="1" applyProtection="1">
      <alignment/>
      <protection/>
    </xf>
    <xf numFmtId="0" fontId="11" fillId="0" borderId="32" xfId="58" applyFont="1" applyFill="1" applyBorder="1" applyProtection="1">
      <alignment/>
      <protection/>
    </xf>
    <xf numFmtId="0" fontId="11" fillId="0" borderId="26" xfId="58" applyFont="1" applyFill="1" applyBorder="1" applyProtection="1">
      <alignment/>
      <protection/>
    </xf>
    <xf numFmtId="0" fontId="11" fillId="0" borderId="31" xfId="58" applyFont="1" applyFill="1" applyBorder="1" applyProtection="1">
      <alignment/>
      <protection/>
    </xf>
    <xf numFmtId="0" fontId="4" fillId="0" borderId="44" xfId="58" applyFont="1" applyFill="1" applyBorder="1" applyAlignment="1" applyProtection="1">
      <alignment horizontal="center" vertical="center" wrapText="1"/>
      <protection/>
    </xf>
    <xf numFmtId="3" fontId="11" fillId="0" borderId="53" xfId="58" applyNumberFormat="1" applyFont="1" applyFill="1" applyBorder="1" applyProtection="1">
      <alignment/>
      <protection/>
    </xf>
    <xf numFmtId="3" fontId="11" fillId="0" borderId="30" xfId="58" applyNumberFormat="1" applyFont="1" applyFill="1" applyBorder="1" applyProtection="1">
      <alignment/>
      <protection/>
    </xf>
    <xf numFmtId="3" fontId="0" fillId="0" borderId="30" xfId="58" applyNumberFormat="1" applyFont="1" applyFill="1" applyBorder="1" applyProtection="1">
      <alignment/>
      <protection/>
    </xf>
    <xf numFmtId="3" fontId="0" fillId="0" borderId="36" xfId="58" applyNumberFormat="1" applyFont="1" applyFill="1" applyBorder="1" applyProtection="1">
      <alignment/>
      <protection/>
    </xf>
    <xf numFmtId="3" fontId="10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11" fillId="0" borderId="36" xfId="58" applyNumberFormat="1" applyFont="1" applyFill="1" applyBorder="1" applyProtection="1">
      <alignment/>
      <protection/>
    </xf>
    <xf numFmtId="3" fontId="11" fillId="0" borderId="32" xfId="58" applyNumberFormat="1" applyFont="1" applyFill="1" applyBorder="1" applyProtection="1">
      <alignment/>
      <protection/>
    </xf>
    <xf numFmtId="3" fontId="11" fillId="0" borderId="30" xfId="58" applyNumberFormat="1" applyFont="1" applyFill="1" applyBorder="1" applyProtection="1">
      <alignment/>
      <protection/>
    </xf>
    <xf numFmtId="172" fontId="4" fillId="0" borderId="54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54" xfId="0" applyNumberFormat="1" applyFont="1" applyFill="1" applyBorder="1" applyAlignment="1" applyProtection="1">
      <alignment horizontal="center" vertical="center" wrapText="1"/>
      <protection/>
    </xf>
    <xf numFmtId="172" fontId="10" fillId="0" borderId="54" xfId="0" applyNumberFormat="1" applyFont="1" applyFill="1" applyBorder="1" applyAlignment="1" applyProtection="1">
      <alignment horizontal="center" vertical="center" wrapText="1"/>
      <protection/>
    </xf>
    <xf numFmtId="172" fontId="11" fillId="0" borderId="55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0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57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57" xfId="0" applyNumberFormat="1" applyFont="1" applyFill="1" applyBorder="1" applyAlignment="1" applyProtection="1">
      <alignment horizontal="center" vertical="center" wrapText="1"/>
      <protection/>
    </xf>
    <xf numFmtId="172" fontId="10" fillId="0" borderId="57" xfId="0" applyNumberFormat="1" applyFont="1" applyFill="1" applyBorder="1" applyAlignment="1" applyProtection="1">
      <alignment horizontal="center" vertical="center" wrapText="1"/>
      <protection/>
    </xf>
    <xf numFmtId="172" fontId="11" fillId="0" borderId="58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0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10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58" xfId="0" applyNumberFormat="1" applyFont="1" applyFill="1" applyBorder="1" applyAlignment="1" applyProtection="1">
      <alignment horizontal="center" vertical="center" wrapText="1"/>
      <protection/>
    </xf>
    <xf numFmtId="172" fontId="11" fillId="0" borderId="50" xfId="0" applyNumberFormat="1" applyFont="1" applyFill="1" applyBorder="1" applyAlignment="1" applyProtection="1">
      <alignment horizontal="center" vertical="center" wrapText="1"/>
      <protection/>
    </xf>
    <xf numFmtId="172" fontId="11" fillId="0" borderId="5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1" fillId="0" borderId="55" xfId="0" applyNumberFormat="1" applyFont="1" applyFill="1" applyBorder="1" applyAlignment="1" applyProtection="1">
      <alignment horizontal="left" vertical="center" wrapText="1" indent="2"/>
      <protection/>
    </xf>
    <xf numFmtId="172" fontId="11" fillId="0" borderId="56" xfId="0" applyNumberFormat="1" applyFont="1" applyFill="1" applyBorder="1" applyAlignment="1" applyProtection="1">
      <alignment horizontal="left" vertical="center" wrapText="1" indent="2"/>
      <protection/>
    </xf>
    <xf numFmtId="172" fontId="11" fillId="0" borderId="58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72" fontId="1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11" fillId="34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8" fillId="34" borderId="11" xfId="0" applyNumberFormat="1" applyFont="1" applyFill="1" applyBorder="1" applyAlignment="1" applyProtection="1">
      <alignment horizontal="left" vertical="center" wrapText="1"/>
      <protection locked="0"/>
    </xf>
    <xf numFmtId="172" fontId="11" fillId="34" borderId="17" xfId="0" applyNumberFormat="1" applyFont="1" applyFill="1" applyBorder="1" applyAlignment="1" applyProtection="1">
      <alignment vertical="center" wrapText="1"/>
      <protection locked="0"/>
    </xf>
    <xf numFmtId="172" fontId="11" fillId="34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34" borderId="26" xfId="58" applyNumberFormat="1" applyFont="1" applyFill="1" applyBorder="1" applyAlignment="1" applyProtection="1">
      <alignment horizontal="right" vertical="center" wrapText="1" indent="1"/>
      <protection/>
    </xf>
    <xf numFmtId="172" fontId="11" fillId="34" borderId="44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34" borderId="26" xfId="58" applyNumberFormat="1" applyFont="1" applyFill="1" applyBorder="1" applyAlignment="1" applyProtection="1">
      <alignment horizontal="right" vertical="center" wrapText="1" indent="1"/>
      <protection/>
    </xf>
    <xf numFmtId="172" fontId="11" fillId="34" borderId="44" xfId="58" applyNumberFormat="1" applyFont="1" applyFill="1" applyBorder="1" applyAlignment="1" applyProtection="1">
      <alignment horizontal="right" vertical="center" wrapText="1" indent="1"/>
      <protection/>
    </xf>
    <xf numFmtId="172" fontId="11" fillId="34" borderId="30" xfId="58" applyNumberFormat="1" applyFont="1" applyFill="1" applyBorder="1" applyAlignment="1" applyProtection="1">
      <alignment horizontal="right" vertical="center" wrapText="1" indent="1"/>
      <protection/>
    </xf>
    <xf numFmtId="172" fontId="11" fillId="34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34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34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34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34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1" fillId="34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34" borderId="26" xfId="58" applyNumberFormat="1" applyFont="1" applyFill="1" applyBorder="1" applyAlignment="1" applyProtection="1">
      <alignment horizontal="right" vertical="center" wrapText="1" indent="1"/>
      <protection locked="0"/>
    </xf>
    <xf numFmtId="172" fontId="3" fillId="34" borderId="0" xfId="58" applyNumberFormat="1" applyFont="1" applyFill="1" applyBorder="1" applyAlignment="1" applyProtection="1">
      <alignment horizontal="right" vertical="center" wrapText="1" indent="1"/>
      <protection/>
    </xf>
    <xf numFmtId="172" fontId="3" fillId="34" borderId="0" xfId="58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4" fillId="34" borderId="26" xfId="58" applyFont="1" applyFill="1" applyBorder="1" applyAlignment="1" applyProtection="1">
      <alignment horizontal="center" vertical="center" wrapText="1"/>
      <protection/>
    </xf>
    <xf numFmtId="0" fontId="10" fillId="34" borderId="26" xfId="58" applyFont="1" applyFill="1" applyBorder="1" applyAlignment="1" applyProtection="1">
      <alignment horizontal="center" vertical="center" wrapText="1"/>
      <protection/>
    </xf>
    <xf numFmtId="172" fontId="17" fillId="0" borderId="33" xfId="58" applyNumberFormat="1" applyFont="1" applyFill="1" applyBorder="1" applyAlignment="1" applyProtection="1">
      <alignment horizontal="left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172" fontId="17" fillId="0" borderId="33" xfId="58" applyNumberFormat="1" applyFont="1" applyFill="1" applyBorder="1" applyAlignment="1" applyProtection="1">
      <alignment horizontal="left"/>
      <protection/>
    </xf>
    <xf numFmtId="0" fontId="3" fillId="0" borderId="0" xfId="58" applyFont="1" applyFill="1" applyAlignment="1" applyProtection="1">
      <alignment horizontal="center"/>
      <protection/>
    </xf>
    <xf numFmtId="172" fontId="4" fillId="0" borderId="61" xfId="0" applyNumberFormat="1" applyFont="1" applyFill="1" applyBorder="1" applyAlignment="1" applyProtection="1">
      <alignment horizontal="center" vertical="center" wrapText="1"/>
      <protection/>
    </xf>
    <xf numFmtId="172" fontId="4" fillId="0" borderId="62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 applyProtection="1">
      <alignment horizontal="center" textRotation="180" wrapText="1"/>
      <protection/>
    </xf>
    <xf numFmtId="172" fontId="20" fillId="0" borderId="63" xfId="0" applyNumberFormat="1" applyFont="1" applyFill="1" applyBorder="1" applyAlignment="1" applyProtection="1">
      <alignment horizontal="center" vertical="center" wrapText="1"/>
      <protection/>
    </xf>
    <xf numFmtId="172" fontId="4" fillId="0" borderId="64" xfId="0" applyNumberFormat="1" applyFont="1" applyFill="1" applyBorder="1" applyAlignment="1" applyProtection="1">
      <alignment horizontal="center" vertical="center" wrapText="1"/>
      <protection/>
    </xf>
    <xf numFmtId="172" fontId="4" fillId="0" borderId="65" xfId="0" applyNumberFormat="1" applyFont="1" applyFill="1" applyBorder="1" applyAlignment="1" applyProtection="1">
      <alignment horizontal="center" vertical="center" wrapText="1"/>
      <protection/>
    </xf>
    <xf numFmtId="172" fontId="3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zoomScale="120" zoomScaleNormal="120" zoomScaleSheetLayoutView="100" workbookViewId="0" topLeftCell="B72">
      <selection activeCell="B3" sqref="B3"/>
    </sheetView>
  </sheetViews>
  <sheetFormatPr defaultColWidth="9.00390625" defaultRowHeight="12.75"/>
  <cols>
    <col min="1" max="1" width="9.50390625" style="129" customWidth="1"/>
    <col min="2" max="2" width="91.625" style="129" customWidth="1"/>
    <col min="3" max="3" width="18.875" style="130" customWidth="1"/>
    <col min="4" max="4" width="14.00390625" style="130" customWidth="1"/>
    <col min="5" max="5" width="21.625" style="130" customWidth="1"/>
    <col min="6" max="6" width="17.125" style="138" customWidth="1"/>
    <col min="7" max="7" width="13.50390625" style="156" customWidth="1"/>
    <col min="8" max="16384" width="9.375" style="138" customWidth="1"/>
  </cols>
  <sheetData>
    <row r="1" spans="1:7" ht="15.75" customHeight="1">
      <c r="A1" s="306" t="s">
        <v>3</v>
      </c>
      <c r="B1" s="306"/>
      <c r="C1" s="306"/>
      <c r="D1" s="190"/>
      <c r="E1" s="190"/>
      <c r="G1" s="182"/>
    </row>
    <row r="2" spans="1:7" ht="15.75" customHeight="1" thickBot="1">
      <c r="A2" s="305" t="s">
        <v>85</v>
      </c>
      <c r="B2" s="305"/>
      <c r="C2" s="81" t="s">
        <v>122</v>
      </c>
      <c r="D2" s="192"/>
      <c r="E2" s="192"/>
      <c r="G2" s="183"/>
    </row>
    <row r="3" spans="1:7" ht="37.5" customHeight="1" thickBot="1">
      <c r="A3" s="19" t="s">
        <v>49</v>
      </c>
      <c r="B3" s="20" t="s">
        <v>4</v>
      </c>
      <c r="C3" s="216" t="s">
        <v>352</v>
      </c>
      <c r="D3" s="27" t="s">
        <v>360</v>
      </c>
      <c r="E3" s="193"/>
      <c r="G3" s="183"/>
    </row>
    <row r="4" spans="1:7" s="139" customFormat="1" ht="12" customHeight="1" thickBot="1">
      <c r="A4" s="134">
        <v>1</v>
      </c>
      <c r="B4" s="135">
        <v>2</v>
      </c>
      <c r="C4" s="221">
        <v>3</v>
      </c>
      <c r="D4" s="136">
        <v>4</v>
      </c>
      <c r="E4" s="194"/>
      <c r="G4" s="183"/>
    </row>
    <row r="5" spans="1:7" s="140" customFormat="1" ht="12" customHeight="1" thickBot="1">
      <c r="A5" s="16" t="s">
        <v>5</v>
      </c>
      <c r="B5" s="17" t="s">
        <v>143</v>
      </c>
      <c r="C5" s="168">
        <f>SUM(C6:C11)</f>
        <v>12343</v>
      </c>
      <c r="D5" s="75">
        <f>SUM(D6:D11)</f>
        <v>13643</v>
      </c>
      <c r="E5" s="182"/>
      <c r="G5" s="182"/>
    </row>
    <row r="6" spans="1:9" s="140" customFormat="1" ht="12" customHeight="1">
      <c r="A6" s="11" t="s">
        <v>62</v>
      </c>
      <c r="B6" s="141" t="s">
        <v>144</v>
      </c>
      <c r="C6" s="169">
        <v>6886</v>
      </c>
      <c r="D6" s="219">
        <v>8010</v>
      </c>
      <c r="E6" s="195"/>
      <c r="G6" s="203"/>
      <c r="H6" s="203"/>
      <c r="I6" s="203"/>
    </row>
    <row r="7" spans="1:9" s="140" customFormat="1" ht="12" customHeight="1">
      <c r="A7" s="10" t="s">
        <v>63</v>
      </c>
      <c r="B7" s="142" t="s">
        <v>145</v>
      </c>
      <c r="C7" s="165"/>
      <c r="D7" s="76"/>
      <c r="E7" s="195"/>
      <c r="G7" s="203"/>
      <c r="H7" s="203"/>
      <c r="I7" s="203"/>
    </row>
    <row r="8" spans="1:9" s="140" customFormat="1" ht="12" customHeight="1">
      <c r="A8" s="10" t="s">
        <v>64</v>
      </c>
      <c r="B8" s="142" t="s">
        <v>146</v>
      </c>
      <c r="C8" s="165">
        <v>4257</v>
      </c>
      <c r="D8" s="76">
        <v>4378</v>
      </c>
      <c r="E8" s="195"/>
      <c r="G8" s="203"/>
      <c r="H8" s="203"/>
      <c r="I8" s="203"/>
    </row>
    <row r="9" spans="1:9" s="140" customFormat="1" ht="12" customHeight="1">
      <c r="A9" s="10" t="s">
        <v>65</v>
      </c>
      <c r="B9" s="142" t="s">
        <v>147</v>
      </c>
      <c r="C9" s="165">
        <v>1200</v>
      </c>
      <c r="D9" s="76">
        <v>1200</v>
      </c>
      <c r="E9" s="195"/>
      <c r="G9" s="203"/>
      <c r="H9" s="203"/>
      <c r="I9" s="203"/>
    </row>
    <row r="10" spans="1:9" s="140" customFormat="1" ht="12" customHeight="1">
      <c r="A10" s="10" t="s">
        <v>82</v>
      </c>
      <c r="B10" s="142" t="s">
        <v>148</v>
      </c>
      <c r="C10" s="165"/>
      <c r="D10" s="76"/>
      <c r="E10" s="195"/>
      <c r="G10" s="203"/>
      <c r="H10" s="203"/>
      <c r="I10" s="203"/>
    </row>
    <row r="11" spans="1:9" s="140" customFormat="1" ht="12" customHeight="1" thickBot="1">
      <c r="A11" s="12" t="s">
        <v>66</v>
      </c>
      <c r="B11" s="143" t="s">
        <v>149</v>
      </c>
      <c r="C11" s="165"/>
      <c r="D11" s="220">
        <v>55</v>
      </c>
      <c r="E11" s="195"/>
      <c r="G11" s="203"/>
      <c r="H11" s="203"/>
      <c r="I11" s="203"/>
    </row>
    <row r="12" spans="1:9" s="140" customFormat="1" ht="12" customHeight="1" thickBot="1">
      <c r="A12" s="16" t="s">
        <v>6</v>
      </c>
      <c r="B12" s="71" t="s">
        <v>150</v>
      </c>
      <c r="C12" s="168">
        <f>SUM(C13:C18)</f>
        <v>10957</v>
      </c>
      <c r="D12" s="75">
        <f>SUM(D13:D18)</f>
        <v>11466</v>
      </c>
      <c r="E12" s="182"/>
      <c r="G12" s="203"/>
      <c r="H12" s="203"/>
      <c r="I12" s="203"/>
    </row>
    <row r="13" spans="1:9" s="140" customFormat="1" ht="12" customHeight="1">
      <c r="A13" s="11" t="s">
        <v>68</v>
      </c>
      <c r="B13" s="141" t="s">
        <v>151</v>
      </c>
      <c r="C13" s="169"/>
      <c r="D13" s="219"/>
      <c r="E13" s="195"/>
      <c r="G13" s="203"/>
      <c r="H13" s="203"/>
      <c r="I13" s="203"/>
    </row>
    <row r="14" spans="1:9" s="140" customFormat="1" ht="12" customHeight="1">
      <c r="A14" s="10" t="s">
        <v>69</v>
      </c>
      <c r="B14" s="142" t="s">
        <v>152</v>
      </c>
      <c r="C14" s="165"/>
      <c r="D14" s="76"/>
      <c r="E14" s="195"/>
      <c r="G14" s="203"/>
      <c r="H14" s="203"/>
      <c r="I14" s="203"/>
    </row>
    <row r="15" spans="1:9" s="140" customFormat="1" ht="12" customHeight="1">
      <c r="A15" s="10" t="s">
        <v>70</v>
      </c>
      <c r="B15" s="142" t="s">
        <v>334</v>
      </c>
      <c r="C15" s="165"/>
      <c r="D15" s="76"/>
      <c r="E15" s="195"/>
      <c r="G15" s="203"/>
      <c r="H15" s="203"/>
      <c r="I15" s="203"/>
    </row>
    <row r="16" spans="1:9" s="140" customFormat="1" ht="12" customHeight="1">
      <c r="A16" s="10" t="s">
        <v>71</v>
      </c>
      <c r="B16" s="142" t="s">
        <v>335</v>
      </c>
      <c r="C16" s="165"/>
      <c r="D16" s="76"/>
      <c r="E16" s="195"/>
      <c r="G16" s="203"/>
      <c r="H16" s="203"/>
      <c r="I16" s="203"/>
    </row>
    <row r="17" spans="1:9" s="140" customFormat="1" ht="12" customHeight="1">
      <c r="A17" s="10" t="s">
        <v>72</v>
      </c>
      <c r="B17" s="142" t="s">
        <v>153</v>
      </c>
      <c r="C17" s="165">
        <v>10957</v>
      </c>
      <c r="D17" s="284">
        <v>11466</v>
      </c>
      <c r="E17" s="195"/>
      <c r="G17" s="203"/>
      <c r="H17" s="203"/>
      <c r="I17" s="203"/>
    </row>
    <row r="18" spans="1:9" s="140" customFormat="1" ht="12" customHeight="1" thickBot="1">
      <c r="A18" s="12" t="s">
        <v>78</v>
      </c>
      <c r="B18" s="143" t="s">
        <v>154</v>
      </c>
      <c r="C18" s="166"/>
      <c r="D18" s="287"/>
      <c r="E18" s="195"/>
      <c r="G18" s="203"/>
      <c r="H18" s="203"/>
      <c r="I18" s="203"/>
    </row>
    <row r="19" spans="1:9" s="140" customFormat="1" ht="12" customHeight="1" thickBot="1">
      <c r="A19" s="16" t="s">
        <v>7</v>
      </c>
      <c r="B19" s="17" t="s">
        <v>155</v>
      </c>
      <c r="C19" s="168">
        <f>SUM(C20:C25)</f>
        <v>2196</v>
      </c>
      <c r="D19" s="288">
        <f>SUM(D20:D25)</f>
        <v>6020</v>
      </c>
      <c r="E19" s="182"/>
      <c r="G19" s="203"/>
      <c r="H19" s="203"/>
      <c r="I19" s="203"/>
    </row>
    <row r="20" spans="1:9" s="140" customFormat="1" ht="12" customHeight="1">
      <c r="A20" s="11" t="s">
        <v>51</v>
      </c>
      <c r="B20" s="141" t="s">
        <v>156</v>
      </c>
      <c r="C20" s="169"/>
      <c r="D20" s="289">
        <v>6020</v>
      </c>
      <c r="E20" s="195"/>
      <c r="G20" s="203"/>
      <c r="H20" s="203"/>
      <c r="I20" s="203"/>
    </row>
    <row r="21" spans="1:9" s="140" customFormat="1" ht="12" customHeight="1">
      <c r="A21" s="10" t="s">
        <v>52</v>
      </c>
      <c r="B21" s="142" t="s">
        <v>157</v>
      </c>
      <c r="C21" s="165"/>
      <c r="D21" s="284"/>
      <c r="E21" s="195"/>
      <c r="G21" s="203"/>
      <c r="H21" s="203"/>
      <c r="I21" s="203"/>
    </row>
    <row r="22" spans="1:9" s="140" customFormat="1" ht="12" customHeight="1">
      <c r="A22" s="10" t="s">
        <v>53</v>
      </c>
      <c r="B22" s="142" t="s">
        <v>336</v>
      </c>
      <c r="C22" s="165"/>
      <c r="D22" s="284"/>
      <c r="E22" s="195"/>
      <c r="G22" s="203"/>
      <c r="H22" s="203"/>
      <c r="I22" s="203"/>
    </row>
    <row r="23" spans="1:9" s="140" customFormat="1" ht="12" customHeight="1">
      <c r="A23" s="10" t="s">
        <v>54</v>
      </c>
      <c r="B23" s="142" t="s">
        <v>337</v>
      </c>
      <c r="C23" s="165"/>
      <c r="D23" s="284"/>
      <c r="E23" s="195"/>
      <c r="G23" s="203"/>
      <c r="H23" s="203"/>
      <c r="I23" s="203"/>
    </row>
    <row r="24" spans="1:9" s="140" customFormat="1" ht="12" customHeight="1">
      <c r="A24" s="10" t="s">
        <v>94</v>
      </c>
      <c r="B24" s="142" t="s">
        <v>158</v>
      </c>
      <c r="C24" s="165">
        <v>2196</v>
      </c>
      <c r="D24" s="284">
        <v>0</v>
      </c>
      <c r="E24" s="195"/>
      <c r="G24" s="203"/>
      <c r="H24" s="203"/>
      <c r="I24" s="203"/>
    </row>
    <row r="25" spans="1:9" s="140" customFormat="1" ht="12" customHeight="1" thickBot="1">
      <c r="A25" s="12" t="s">
        <v>95</v>
      </c>
      <c r="B25" s="143" t="s">
        <v>159</v>
      </c>
      <c r="C25" s="166"/>
      <c r="D25" s="287"/>
      <c r="E25" s="195"/>
      <c r="G25" s="203"/>
      <c r="H25" s="203"/>
      <c r="I25" s="203"/>
    </row>
    <row r="26" spans="1:9" s="140" customFormat="1" ht="12" customHeight="1" thickBot="1">
      <c r="A26" s="16" t="s">
        <v>96</v>
      </c>
      <c r="B26" s="17" t="s">
        <v>160</v>
      </c>
      <c r="C26" s="172">
        <f>SUM(C27:C33)</f>
        <v>700</v>
      </c>
      <c r="D26" s="290">
        <f>SUM(D27:D33)</f>
        <v>918</v>
      </c>
      <c r="E26" s="196"/>
      <c r="G26" s="203"/>
      <c r="H26" s="203"/>
      <c r="I26" s="203"/>
    </row>
    <row r="27" spans="1:9" s="140" customFormat="1" ht="12" customHeight="1">
      <c r="A27" s="11" t="s">
        <v>161</v>
      </c>
      <c r="B27" s="141" t="s">
        <v>167</v>
      </c>
      <c r="C27" s="211"/>
      <c r="D27" s="291"/>
      <c r="E27" s="197"/>
      <c r="G27" s="203"/>
      <c r="H27" s="203"/>
      <c r="I27" s="203"/>
    </row>
    <row r="28" spans="1:9" s="140" customFormat="1" ht="12" customHeight="1">
      <c r="A28" s="10" t="s">
        <v>162</v>
      </c>
      <c r="B28" s="141" t="s">
        <v>343</v>
      </c>
      <c r="C28" s="211"/>
      <c r="D28" s="292"/>
      <c r="E28" s="197"/>
      <c r="G28" s="203"/>
      <c r="H28" s="203"/>
      <c r="I28" s="203"/>
    </row>
    <row r="29" spans="1:9" s="140" customFormat="1" ht="12" customHeight="1">
      <c r="A29" s="10" t="s">
        <v>163</v>
      </c>
      <c r="B29" s="142" t="s">
        <v>168</v>
      </c>
      <c r="C29" s="165">
        <v>200</v>
      </c>
      <c r="D29" s="284">
        <v>205</v>
      </c>
      <c r="E29" s="195"/>
      <c r="G29" s="203"/>
      <c r="H29" s="203"/>
      <c r="I29" s="203"/>
    </row>
    <row r="30" spans="1:9" s="140" customFormat="1" ht="12" customHeight="1">
      <c r="A30" s="10" t="s">
        <v>342</v>
      </c>
      <c r="B30" s="142" t="s">
        <v>169</v>
      </c>
      <c r="C30" s="165"/>
      <c r="D30" s="284"/>
      <c r="E30" s="195"/>
      <c r="G30" s="203"/>
      <c r="H30" s="203"/>
      <c r="I30" s="203"/>
    </row>
    <row r="31" spans="1:9" s="140" customFormat="1" ht="12" customHeight="1">
      <c r="A31" s="10" t="s">
        <v>164</v>
      </c>
      <c r="B31" s="142" t="s">
        <v>170</v>
      </c>
      <c r="C31" s="165">
        <v>500</v>
      </c>
      <c r="D31" s="284">
        <v>676</v>
      </c>
      <c r="E31" s="195"/>
      <c r="G31" s="203"/>
      <c r="H31" s="203"/>
      <c r="I31" s="203"/>
    </row>
    <row r="32" spans="1:9" s="140" customFormat="1" ht="12" customHeight="1">
      <c r="A32" s="10" t="s">
        <v>165</v>
      </c>
      <c r="B32" s="142" t="s">
        <v>171</v>
      </c>
      <c r="C32" s="165"/>
      <c r="D32" s="284"/>
      <c r="E32" s="195"/>
      <c r="G32" s="203"/>
      <c r="H32" s="203"/>
      <c r="I32" s="203"/>
    </row>
    <row r="33" spans="1:9" s="140" customFormat="1" ht="12" customHeight="1" thickBot="1">
      <c r="A33" s="12" t="s">
        <v>166</v>
      </c>
      <c r="B33" s="143" t="s">
        <v>172</v>
      </c>
      <c r="C33" s="166"/>
      <c r="D33" s="293">
        <v>37</v>
      </c>
      <c r="E33" s="195"/>
      <c r="G33" s="203"/>
      <c r="H33" s="203"/>
      <c r="I33" s="203"/>
    </row>
    <row r="34" spans="1:9" s="140" customFormat="1" ht="12" customHeight="1" thickBot="1">
      <c r="A34" s="16" t="s">
        <v>9</v>
      </c>
      <c r="B34" s="17" t="s">
        <v>173</v>
      </c>
      <c r="C34" s="168">
        <f>SUM(C35:C44)</f>
        <v>1605</v>
      </c>
      <c r="D34" s="288">
        <f>SUM(D35:D44)</f>
        <v>2709</v>
      </c>
      <c r="E34" s="182"/>
      <c r="G34" s="203"/>
      <c r="H34" s="203"/>
      <c r="I34" s="203"/>
    </row>
    <row r="35" spans="1:9" s="140" customFormat="1" ht="12" customHeight="1">
      <c r="A35" s="11" t="s">
        <v>55</v>
      </c>
      <c r="B35" s="141" t="s">
        <v>176</v>
      </c>
      <c r="C35" s="169">
        <v>500</v>
      </c>
      <c r="D35" s="294">
        <v>750</v>
      </c>
      <c r="E35" s="195"/>
      <c r="G35" s="203"/>
      <c r="H35" s="203"/>
      <c r="I35" s="203"/>
    </row>
    <row r="36" spans="1:9" s="140" customFormat="1" ht="12" customHeight="1">
      <c r="A36" s="10" t="s">
        <v>56</v>
      </c>
      <c r="B36" s="142" t="s">
        <v>177</v>
      </c>
      <c r="C36" s="165">
        <v>130</v>
      </c>
      <c r="D36" s="284">
        <v>130</v>
      </c>
      <c r="E36" s="195"/>
      <c r="G36" s="203"/>
      <c r="H36" s="203"/>
      <c r="I36" s="203"/>
    </row>
    <row r="37" spans="1:9" s="140" customFormat="1" ht="12" customHeight="1">
      <c r="A37" s="10" t="s">
        <v>57</v>
      </c>
      <c r="B37" s="142" t="s">
        <v>178</v>
      </c>
      <c r="C37" s="165"/>
      <c r="D37" s="284">
        <v>618</v>
      </c>
      <c r="E37" s="195"/>
      <c r="G37" s="203"/>
      <c r="H37" s="203"/>
      <c r="I37" s="203"/>
    </row>
    <row r="38" spans="1:9" s="140" customFormat="1" ht="12" customHeight="1">
      <c r="A38" s="10" t="s">
        <v>98</v>
      </c>
      <c r="B38" s="142" t="s">
        <v>179</v>
      </c>
      <c r="C38" s="165"/>
      <c r="D38" s="284">
        <v>74</v>
      </c>
      <c r="E38" s="195"/>
      <c r="G38" s="203"/>
      <c r="H38" s="203"/>
      <c r="I38" s="203"/>
    </row>
    <row r="39" spans="1:9" s="140" customFormat="1" ht="12" customHeight="1">
      <c r="A39" s="10" t="s">
        <v>99</v>
      </c>
      <c r="B39" s="142" t="s">
        <v>180</v>
      </c>
      <c r="C39" s="165">
        <v>475</v>
      </c>
      <c r="D39" s="284">
        <v>857</v>
      </c>
      <c r="E39" s="195"/>
      <c r="G39" s="203"/>
      <c r="H39" s="203"/>
      <c r="I39" s="203"/>
    </row>
    <row r="40" spans="1:9" s="140" customFormat="1" ht="12" customHeight="1">
      <c r="A40" s="10" t="s">
        <v>100</v>
      </c>
      <c r="B40" s="142" t="s">
        <v>181</v>
      </c>
      <c r="C40" s="165"/>
      <c r="D40" s="284"/>
      <c r="E40" s="195"/>
      <c r="G40" s="203"/>
      <c r="H40" s="203"/>
      <c r="I40" s="203"/>
    </row>
    <row r="41" spans="1:9" s="140" customFormat="1" ht="12" customHeight="1">
      <c r="A41" s="10" t="s">
        <v>101</v>
      </c>
      <c r="B41" s="142" t="s">
        <v>182</v>
      </c>
      <c r="C41" s="165"/>
      <c r="D41" s="284"/>
      <c r="E41" s="195"/>
      <c r="G41" s="203"/>
      <c r="H41" s="203"/>
      <c r="I41" s="203"/>
    </row>
    <row r="42" spans="1:9" s="140" customFormat="1" ht="12" customHeight="1">
      <c r="A42" s="10" t="s">
        <v>102</v>
      </c>
      <c r="B42" s="142" t="s">
        <v>183</v>
      </c>
      <c r="C42" s="165"/>
      <c r="D42" s="284"/>
      <c r="E42" s="195"/>
      <c r="G42" s="203"/>
      <c r="H42" s="203"/>
      <c r="I42" s="203"/>
    </row>
    <row r="43" spans="1:9" s="140" customFormat="1" ht="11.25" customHeight="1">
      <c r="A43" s="10" t="s">
        <v>174</v>
      </c>
      <c r="B43" s="142" t="s">
        <v>184</v>
      </c>
      <c r="C43" s="212"/>
      <c r="D43" s="295"/>
      <c r="E43" s="198"/>
      <c r="G43" s="203"/>
      <c r="H43" s="203"/>
      <c r="I43" s="203"/>
    </row>
    <row r="44" spans="1:9" s="140" customFormat="1" ht="12" customHeight="1" thickBot="1">
      <c r="A44" s="12" t="s">
        <v>175</v>
      </c>
      <c r="B44" s="143" t="s">
        <v>185</v>
      </c>
      <c r="C44" s="213">
        <v>500</v>
      </c>
      <c r="D44" s="296">
        <v>280</v>
      </c>
      <c r="E44" s="198"/>
      <c r="G44" s="203"/>
      <c r="H44" s="203"/>
      <c r="I44" s="203"/>
    </row>
    <row r="45" spans="1:9" s="140" customFormat="1" ht="12" customHeight="1" thickBot="1">
      <c r="A45" s="16" t="s">
        <v>10</v>
      </c>
      <c r="B45" s="17" t="s">
        <v>186</v>
      </c>
      <c r="C45" s="168">
        <v>0</v>
      </c>
      <c r="D45" s="288"/>
      <c r="E45" s="182"/>
      <c r="G45" s="203"/>
      <c r="H45" s="203"/>
      <c r="I45" s="203"/>
    </row>
    <row r="46" spans="1:9" s="140" customFormat="1" ht="12" customHeight="1">
      <c r="A46" s="11" t="s">
        <v>58</v>
      </c>
      <c r="B46" s="141" t="s">
        <v>190</v>
      </c>
      <c r="C46" s="214"/>
      <c r="D46" s="297"/>
      <c r="E46" s="198"/>
      <c r="G46" s="203"/>
      <c r="H46" s="203"/>
      <c r="I46" s="203"/>
    </row>
    <row r="47" spans="1:9" s="140" customFormat="1" ht="12" customHeight="1">
      <c r="A47" s="10" t="s">
        <v>59</v>
      </c>
      <c r="B47" s="142" t="s">
        <v>191</v>
      </c>
      <c r="C47" s="212"/>
      <c r="D47" s="295"/>
      <c r="E47" s="198"/>
      <c r="G47" s="203"/>
      <c r="H47" s="203"/>
      <c r="I47" s="203"/>
    </row>
    <row r="48" spans="1:9" s="140" customFormat="1" ht="12" customHeight="1">
      <c r="A48" s="10" t="s">
        <v>187</v>
      </c>
      <c r="B48" s="142" t="s">
        <v>192</v>
      </c>
      <c r="C48" s="212"/>
      <c r="D48" s="295"/>
      <c r="E48" s="198"/>
      <c r="G48" s="203"/>
      <c r="H48" s="203"/>
      <c r="I48" s="203"/>
    </row>
    <row r="49" spans="1:9" s="140" customFormat="1" ht="12" customHeight="1">
      <c r="A49" s="10" t="s">
        <v>188</v>
      </c>
      <c r="B49" s="142" t="s">
        <v>193</v>
      </c>
      <c r="C49" s="212"/>
      <c r="D49" s="295"/>
      <c r="E49" s="198"/>
      <c r="G49" s="203"/>
      <c r="H49" s="203"/>
      <c r="I49" s="203"/>
    </row>
    <row r="50" spans="1:9" s="140" customFormat="1" ht="12" customHeight="1" thickBot="1">
      <c r="A50" s="12" t="s">
        <v>189</v>
      </c>
      <c r="B50" s="143" t="s">
        <v>194</v>
      </c>
      <c r="C50" s="213"/>
      <c r="D50" s="296"/>
      <c r="E50" s="198"/>
      <c r="G50" s="203"/>
      <c r="H50" s="203"/>
      <c r="I50" s="203"/>
    </row>
    <row r="51" spans="1:9" s="140" customFormat="1" ht="12" customHeight="1" thickBot="1">
      <c r="A51" s="16" t="s">
        <v>103</v>
      </c>
      <c r="B51" s="17" t="s">
        <v>195</v>
      </c>
      <c r="C51" s="168"/>
      <c r="D51" s="288">
        <v>20</v>
      </c>
      <c r="E51" s="182"/>
      <c r="G51" s="203"/>
      <c r="H51" s="203"/>
      <c r="I51" s="203"/>
    </row>
    <row r="52" spans="1:9" s="140" customFormat="1" ht="12" customHeight="1">
      <c r="A52" s="11" t="s">
        <v>60</v>
      </c>
      <c r="B52" s="141" t="s">
        <v>196</v>
      </c>
      <c r="C52" s="169"/>
      <c r="D52" s="294"/>
      <c r="E52" s="195"/>
      <c r="G52" s="203"/>
      <c r="H52" s="203"/>
      <c r="I52" s="203"/>
    </row>
    <row r="53" spans="1:9" s="140" customFormat="1" ht="12" customHeight="1">
      <c r="A53" s="10" t="s">
        <v>61</v>
      </c>
      <c r="B53" s="142" t="s">
        <v>338</v>
      </c>
      <c r="C53" s="165"/>
      <c r="D53" s="284">
        <v>20</v>
      </c>
      <c r="E53" s="195"/>
      <c r="G53" s="203"/>
      <c r="H53" s="203"/>
      <c r="I53" s="203"/>
    </row>
    <row r="54" spans="1:9" s="140" customFormat="1" ht="12" customHeight="1">
      <c r="A54" s="10" t="s">
        <v>200</v>
      </c>
      <c r="B54" s="142" t="s">
        <v>198</v>
      </c>
      <c r="C54" s="165"/>
      <c r="D54" s="284"/>
      <c r="E54" s="195"/>
      <c r="G54" s="203"/>
      <c r="H54" s="203"/>
      <c r="I54" s="203"/>
    </row>
    <row r="55" spans="1:9" s="140" customFormat="1" ht="12" customHeight="1" thickBot="1">
      <c r="A55" s="12" t="s">
        <v>201</v>
      </c>
      <c r="B55" s="143" t="s">
        <v>199</v>
      </c>
      <c r="C55" s="166"/>
      <c r="D55" s="298"/>
      <c r="E55" s="195"/>
      <c r="G55" s="203"/>
      <c r="H55" s="203"/>
      <c r="I55" s="203"/>
    </row>
    <row r="56" spans="1:9" s="140" customFormat="1" ht="12" customHeight="1" thickBot="1">
      <c r="A56" s="16" t="s">
        <v>12</v>
      </c>
      <c r="B56" s="71" t="s">
        <v>202</v>
      </c>
      <c r="C56" s="168"/>
      <c r="D56" s="288"/>
      <c r="E56" s="182"/>
      <c r="G56" s="203"/>
      <c r="H56" s="203"/>
      <c r="I56" s="203"/>
    </row>
    <row r="57" spans="1:9" s="140" customFormat="1" ht="12" customHeight="1">
      <c r="A57" s="11" t="s">
        <v>104</v>
      </c>
      <c r="B57" s="141" t="s">
        <v>204</v>
      </c>
      <c r="C57" s="212"/>
      <c r="D57" s="297"/>
      <c r="E57" s="198"/>
      <c r="G57" s="203"/>
      <c r="H57" s="203"/>
      <c r="I57" s="203"/>
    </row>
    <row r="58" spans="1:9" s="140" customFormat="1" ht="12" customHeight="1">
      <c r="A58" s="10" t="s">
        <v>105</v>
      </c>
      <c r="B58" s="142" t="s">
        <v>339</v>
      </c>
      <c r="C58" s="212"/>
      <c r="D58" s="295"/>
      <c r="E58" s="198"/>
      <c r="G58" s="203"/>
      <c r="H58" s="203"/>
      <c r="I58" s="203"/>
    </row>
    <row r="59" spans="1:9" s="140" customFormat="1" ht="12" customHeight="1">
      <c r="A59" s="10" t="s">
        <v>123</v>
      </c>
      <c r="B59" s="142" t="s">
        <v>205</v>
      </c>
      <c r="C59" s="212"/>
      <c r="D59" s="295"/>
      <c r="E59" s="198"/>
      <c r="G59" s="203"/>
      <c r="H59" s="203"/>
      <c r="I59" s="203"/>
    </row>
    <row r="60" spans="1:9" s="140" customFormat="1" ht="12" customHeight="1" thickBot="1">
      <c r="A60" s="12" t="s">
        <v>203</v>
      </c>
      <c r="B60" s="143" t="s">
        <v>206</v>
      </c>
      <c r="C60" s="212"/>
      <c r="D60" s="296"/>
      <c r="E60" s="198"/>
      <c r="G60" s="203"/>
      <c r="H60" s="203"/>
      <c r="I60" s="203"/>
    </row>
    <row r="61" spans="1:9" s="140" customFormat="1" ht="12" customHeight="1" thickBot="1">
      <c r="A61" s="16" t="s">
        <v>13</v>
      </c>
      <c r="B61" s="17" t="s">
        <v>207</v>
      </c>
      <c r="C61" s="172">
        <f>C5+C12+C19+C26+C34+C45+C51+C56</f>
        <v>27801</v>
      </c>
      <c r="D61" s="290">
        <f>D5+D12+D19+D26+D34+D45+D51+D56</f>
        <v>34776</v>
      </c>
      <c r="E61" s="196"/>
      <c r="G61" s="203"/>
      <c r="H61" s="203"/>
      <c r="I61" s="203"/>
    </row>
    <row r="62" spans="1:9" s="140" customFormat="1" ht="12" customHeight="1" thickBot="1">
      <c r="A62" s="144" t="s">
        <v>208</v>
      </c>
      <c r="B62" s="71" t="s">
        <v>209</v>
      </c>
      <c r="C62" s="168"/>
      <c r="D62" s="288"/>
      <c r="E62" s="182"/>
      <c r="G62" s="203"/>
      <c r="H62" s="203"/>
      <c r="I62" s="203"/>
    </row>
    <row r="63" spans="1:9" s="140" customFormat="1" ht="12" customHeight="1">
      <c r="A63" s="11" t="s">
        <v>242</v>
      </c>
      <c r="B63" s="141" t="s">
        <v>210</v>
      </c>
      <c r="C63" s="212"/>
      <c r="D63" s="297"/>
      <c r="E63" s="198"/>
      <c r="G63" s="203"/>
      <c r="H63" s="203"/>
      <c r="I63" s="203"/>
    </row>
    <row r="64" spans="1:9" s="140" customFormat="1" ht="12" customHeight="1">
      <c r="A64" s="10" t="s">
        <v>251</v>
      </c>
      <c r="B64" s="142" t="s">
        <v>211</v>
      </c>
      <c r="C64" s="212"/>
      <c r="D64" s="295"/>
      <c r="E64" s="198"/>
      <c r="G64" s="203"/>
      <c r="H64" s="203"/>
      <c r="I64" s="203"/>
    </row>
    <row r="65" spans="1:9" s="140" customFormat="1" ht="12" customHeight="1" thickBot="1">
      <c r="A65" s="12" t="s">
        <v>252</v>
      </c>
      <c r="B65" s="145" t="s">
        <v>212</v>
      </c>
      <c r="C65" s="212"/>
      <c r="D65" s="296"/>
      <c r="E65" s="198"/>
      <c r="G65" s="203"/>
      <c r="H65" s="203"/>
      <c r="I65" s="203"/>
    </row>
    <row r="66" spans="1:9" s="140" customFormat="1" ht="12" customHeight="1" thickBot="1">
      <c r="A66" s="144" t="s">
        <v>213</v>
      </c>
      <c r="B66" s="71" t="s">
        <v>214</v>
      </c>
      <c r="C66" s="168"/>
      <c r="D66" s="288"/>
      <c r="E66" s="182"/>
      <c r="G66" s="203"/>
      <c r="H66" s="203"/>
      <c r="I66" s="203"/>
    </row>
    <row r="67" spans="1:9" s="140" customFormat="1" ht="12" customHeight="1">
      <c r="A67" s="11" t="s">
        <v>83</v>
      </c>
      <c r="B67" s="141" t="s">
        <v>215</v>
      </c>
      <c r="C67" s="212"/>
      <c r="D67" s="297"/>
      <c r="E67" s="198"/>
      <c r="G67" s="203"/>
      <c r="H67" s="203"/>
      <c r="I67" s="203"/>
    </row>
    <row r="68" spans="1:9" s="140" customFormat="1" ht="12" customHeight="1">
      <c r="A68" s="10" t="s">
        <v>84</v>
      </c>
      <c r="B68" s="142" t="s">
        <v>216</v>
      </c>
      <c r="C68" s="212"/>
      <c r="D68" s="295"/>
      <c r="E68" s="198"/>
      <c r="G68" s="203"/>
      <c r="H68" s="203"/>
      <c r="I68" s="203"/>
    </row>
    <row r="69" spans="1:9" s="140" customFormat="1" ht="12" customHeight="1">
      <c r="A69" s="10" t="s">
        <v>243</v>
      </c>
      <c r="B69" s="142" t="s">
        <v>217</v>
      </c>
      <c r="C69" s="212"/>
      <c r="D69" s="295"/>
      <c r="E69" s="198"/>
      <c r="G69" s="203"/>
      <c r="H69" s="203"/>
      <c r="I69" s="203"/>
    </row>
    <row r="70" spans="1:9" s="140" customFormat="1" ht="12" customHeight="1" thickBot="1">
      <c r="A70" s="12" t="s">
        <v>244</v>
      </c>
      <c r="B70" s="143" t="s">
        <v>218</v>
      </c>
      <c r="C70" s="212"/>
      <c r="D70" s="296"/>
      <c r="E70" s="198"/>
      <c r="G70" s="203"/>
      <c r="H70" s="203"/>
      <c r="I70" s="203"/>
    </row>
    <row r="71" spans="1:9" s="140" customFormat="1" ht="12" customHeight="1" thickBot="1">
      <c r="A71" s="144" t="s">
        <v>219</v>
      </c>
      <c r="B71" s="71" t="s">
        <v>220</v>
      </c>
      <c r="C71" s="168">
        <f>SUM(C72:C74)</f>
        <v>4855</v>
      </c>
      <c r="D71" s="288">
        <f>SUM(D72:D74)</f>
        <v>4855</v>
      </c>
      <c r="E71" s="182"/>
      <c r="G71" s="203"/>
      <c r="H71" s="203"/>
      <c r="I71" s="203"/>
    </row>
    <row r="72" spans="1:9" s="140" customFormat="1" ht="12" customHeight="1">
      <c r="A72" s="11" t="s">
        <v>245</v>
      </c>
      <c r="B72" s="141" t="s">
        <v>221</v>
      </c>
      <c r="C72" s="212">
        <v>4855</v>
      </c>
      <c r="D72" s="297">
        <v>4855</v>
      </c>
      <c r="E72" s="198"/>
      <c r="G72" s="203"/>
      <c r="H72" s="203"/>
      <c r="I72" s="203"/>
    </row>
    <row r="73" spans="1:9" s="140" customFormat="1" ht="12" customHeight="1">
      <c r="A73" s="12" t="s">
        <v>246</v>
      </c>
      <c r="B73" s="143" t="s">
        <v>222</v>
      </c>
      <c r="C73" s="212"/>
      <c r="D73" s="295"/>
      <c r="E73" s="198"/>
      <c r="G73" s="203"/>
      <c r="H73" s="203"/>
      <c r="I73" s="203"/>
    </row>
    <row r="74" spans="1:9" s="140" customFormat="1" ht="12" customHeight="1" thickBot="1">
      <c r="A74" s="12" t="s">
        <v>344</v>
      </c>
      <c r="B74" s="143" t="s">
        <v>346</v>
      </c>
      <c r="C74" s="212"/>
      <c r="D74" s="296"/>
      <c r="E74" s="198"/>
      <c r="G74" s="203"/>
      <c r="H74" s="203"/>
      <c r="I74" s="203"/>
    </row>
    <row r="75" spans="1:9" s="140" customFormat="1" ht="12" customHeight="1" thickBot="1">
      <c r="A75" s="144" t="s">
        <v>223</v>
      </c>
      <c r="B75" s="71" t="s">
        <v>224</v>
      </c>
      <c r="C75" s="168"/>
      <c r="D75" s="288">
        <v>578</v>
      </c>
      <c r="E75" s="182"/>
      <c r="G75" s="203"/>
      <c r="H75" s="203"/>
      <c r="I75" s="203"/>
    </row>
    <row r="76" spans="1:9" s="140" customFormat="1" ht="12" customHeight="1">
      <c r="A76" s="11" t="s">
        <v>247</v>
      </c>
      <c r="B76" s="141" t="s">
        <v>225</v>
      </c>
      <c r="C76" s="212"/>
      <c r="D76" s="297">
        <v>578</v>
      </c>
      <c r="E76" s="198"/>
      <c r="G76" s="203"/>
      <c r="H76" s="203"/>
      <c r="I76" s="203"/>
    </row>
    <row r="77" spans="1:9" s="140" customFormat="1" ht="12" customHeight="1">
      <c r="A77" s="10" t="s">
        <v>248</v>
      </c>
      <c r="B77" s="142" t="s">
        <v>226</v>
      </c>
      <c r="C77" s="212"/>
      <c r="D77" s="295"/>
      <c r="E77" s="198"/>
      <c r="G77" s="203"/>
      <c r="H77" s="203"/>
      <c r="I77" s="203"/>
    </row>
    <row r="78" spans="1:9" s="140" customFormat="1" ht="12" customHeight="1" thickBot="1">
      <c r="A78" s="12" t="s">
        <v>249</v>
      </c>
      <c r="B78" s="143" t="s">
        <v>227</v>
      </c>
      <c r="C78" s="212"/>
      <c r="D78" s="296"/>
      <c r="E78" s="198"/>
      <c r="G78" s="203"/>
      <c r="H78" s="203"/>
      <c r="I78" s="203"/>
    </row>
    <row r="79" spans="1:9" s="140" customFormat="1" ht="12" customHeight="1" thickBot="1">
      <c r="A79" s="144" t="s">
        <v>228</v>
      </c>
      <c r="B79" s="71" t="s">
        <v>250</v>
      </c>
      <c r="C79" s="168"/>
      <c r="D79" s="288"/>
      <c r="E79" s="182"/>
      <c r="G79" s="203"/>
      <c r="H79" s="203"/>
      <c r="I79" s="203"/>
    </row>
    <row r="80" spans="1:9" s="140" customFormat="1" ht="12" customHeight="1">
      <c r="A80" s="146" t="s">
        <v>229</v>
      </c>
      <c r="B80" s="141" t="s">
        <v>230</v>
      </c>
      <c r="C80" s="212"/>
      <c r="D80" s="297"/>
      <c r="E80" s="198"/>
      <c r="G80" s="203"/>
      <c r="H80" s="203"/>
      <c r="I80" s="203"/>
    </row>
    <row r="81" spans="1:9" s="140" customFormat="1" ht="12" customHeight="1">
      <c r="A81" s="147" t="s">
        <v>231</v>
      </c>
      <c r="B81" s="142" t="s">
        <v>232</v>
      </c>
      <c r="C81" s="212"/>
      <c r="D81" s="295"/>
      <c r="E81" s="198"/>
      <c r="G81" s="203"/>
      <c r="H81" s="203"/>
      <c r="I81" s="203"/>
    </row>
    <row r="82" spans="1:9" s="140" customFormat="1" ht="12" customHeight="1">
      <c r="A82" s="147" t="s">
        <v>233</v>
      </c>
      <c r="B82" s="142" t="s">
        <v>234</v>
      </c>
      <c r="C82" s="212"/>
      <c r="D82" s="295"/>
      <c r="E82" s="198"/>
      <c r="G82" s="203"/>
      <c r="H82" s="203"/>
      <c r="I82" s="203"/>
    </row>
    <row r="83" spans="1:9" s="140" customFormat="1" ht="12" customHeight="1" thickBot="1">
      <c r="A83" s="148" t="s">
        <v>235</v>
      </c>
      <c r="B83" s="143" t="s">
        <v>236</v>
      </c>
      <c r="C83" s="212"/>
      <c r="D83" s="296"/>
      <c r="E83" s="198"/>
      <c r="G83" s="203"/>
      <c r="H83" s="203"/>
      <c r="I83" s="203"/>
    </row>
    <row r="84" spans="1:9" s="140" customFormat="1" ht="13.5" customHeight="1" thickBot="1">
      <c r="A84" s="144" t="s">
        <v>237</v>
      </c>
      <c r="B84" s="71" t="s">
        <v>238</v>
      </c>
      <c r="C84" s="215"/>
      <c r="D84" s="299"/>
      <c r="E84" s="199"/>
      <c r="G84" s="203"/>
      <c r="H84" s="203"/>
      <c r="I84" s="203"/>
    </row>
    <row r="85" spans="1:9" s="140" customFormat="1" ht="15.75" customHeight="1" thickBot="1">
      <c r="A85" s="144" t="s">
        <v>239</v>
      </c>
      <c r="B85" s="149" t="s">
        <v>240</v>
      </c>
      <c r="C85" s="172">
        <f>C84+C79+C75+C71+C66</f>
        <v>4855</v>
      </c>
      <c r="D85" s="290">
        <f>D84+D79+D75+D71+D66</f>
        <v>5433</v>
      </c>
      <c r="E85" s="196"/>
      <c r="G85" s="204"/>
      <c r="H85" s="204"/>
      <c r="I85" s="204"/>
    </row>
    <row r="86" spans="1:9" s="140" customFormat="1" ht="16.5" customHeight="1" thickBot="1">
      <c r="A86" s="150" t="s">
        <v>253</v>
      </c>
      <c r="B86" s="151" t="s">
        <v>241</v>
      </c>
      <c r="C86" s="172">
        <f>C61+C85</f>
        <v>32656</v>
      </c>
      <c r="D86" s="290">
        <f>D61+D85</f>
        <v>40209</v>
      </c>
      <c r="E86" s="196"/>
      <c r="G86" s="203"/>
      <c r="H86" s="203"/>
      <c r="I86" s="203"/>
    </row>
    <row r="87" spans="1:9" s="140" customFormat="1" ht="83.25" customHeight="1">
      <c r="A87" s="1"/>
      <c r="B87" s="2"/>
      <c r="C87" s="79"/>
      <c r="D87" s="300"/>
      <c r="E87" s="79"/>
      <c r="G87" s="205"/>
      <c r="H87" s="205"/>
      <c r="I87" s="205"/>
    </row>
    <row r="88" spans="1:9" ht="16.5" customHeight="1">
      <c r="A88" s="306" t="s">
        <v>33</v>
      </c>
      <c r="B88" s="306"/>
      <c r="C88" s="306"/>
      <c r="D88" s="301"/>
      <c r="E88" s="190"/>
      <c r="G88" s="206"/>
      <c r="H88" s="206"/>
      <c r="I88" s="206"/>
    </row>
    <row r="89" spans="1:9" s="152" customFormat="1" ht="16.5" customHeight="1" thickBot="1">
      <c r="A89" s="307" t="s">
        <v>86</v>
      </c>
      <c r="B89" s="307"/>
      <c r="C89" s="60" t="s">
        <v>122</v>
      </c>
      <c r="D89" s="302"/>
      <c r="E89" s="200"/>
      <c r="G89" s="207"/>
      <c r="H89" s="207"/>
      <c r="I89" s="207"/>
    </row>
    <row r="90" spans="1:10" ht="37.5" customHeight="1" thickBot="1">
      <c r="A90" s="19" t="s">
        <v>49</v>
      </c>
      <c r="B90" s="20" t="s">
        <v>34</v>
      </c>
      <c r="C90" s="216" t="s">
        <v>352</v>
      </c>
      <c r="D90" s="303" t="s">
        <v>360</v>
      </c>
      <c r="E90" s="193"/>
      <c r="G90" s="205"/>
      <c r="H90" s="205"/>
      <c r="I90" s="205"/>
      <c r="J90" s="140"/>
    </row>
    <row r="91" spans="1:10" s="139" customFormat="1" ht="12" customHeight="1" thickBot="1">
      <c r="A91" s="25">
        <v>1</v>
      </c>
      <c r="B91" s="26">
        <v>2</v>
      </c>
      <c r="C91" s="217">
        <v>3</v>
      </c>
      <c r="D91" s="304">
        <v>4</v>
      </c>
      <c r="E91" s="194"/>
      <c r="G91" s="205"/>
      <c r="H91" s="205"/>
      <c r="I91" s="205"/>
      <c r="J91" s="140"/>
    </row>
    <row r="92" spans="1:10" ht="12" customHeight="1" thickBot="1">
      <c r="A92" s="18" t="s">
        <v>5</v>
      </c>
      <c r="B92" s="24" t="s">
        <v>256</v>
      </c>
      <c r="C92" s="164">
        <f>SUM(C93:C107)</f>
        <v>27857</v>
      </c>
      <c r="D92" s="288">
        <f>SUM(D93:D107)</f>
        <v>28303</v>
      </c>
      <c r="E92" s="182"/>
      <c r="G92" s="205"/>
      <c r="H92" s="205"/>
      <c r="I92" s="205"/>
      <c r="J92" s="140"/>
    </row>
    <row r="93" spans="1:10" ht="12" customHeight="1">
      <c r="A93" s="13" t="s">
        <v>62</v>
      </c>
      <c r="B93" s="6" t="s">
        <v>35</v>
      </c>
      <c r="C93" s="218">
        <v>9972</v>
      </c>
      <c r="D93" s="294">
        <v>10478</v>
      </c>
      <c r="E93" s="195"/>
      <c r="G93" s="205"/>
      <c r="H93" s="205"/>
      <c r="I93" s="205"/>
      <c r="J93" s="140"/>
    </row>
    <row r="94" spans="1:10" ht="12" customHeight="1">
      <c r="A94" s="10" t="s">
        <v>63</v>
      </c>
      <c r="B94" s="4" t="s">
        <v>106</v>
      </c>
      <c r="C94" s="165">
        <v>1816</v>
      </c>
      <c r="D94" s="284">
        <v>1870</v>
      </c>
      <c r="E94" s="195"/>
      <c r="G94" s="208"/>
      <c r="H94" s="205"/>
      <c r="I94" s="205"/>
      <c r="J94" s="140"/>
    </row>
    <row r="95" spans="1:10" ht="12" customHeight="1">
      <c r="A95" s="10" t="s">
        <v>64</v>
      </c>
      <c r="B95" s="4" t="s">
        <v>81</v>
      </c>
      <c r="C95" s="166">
        <v>13755</v>
      </c>
      <c r="D95" s="284">
        <v>13015</v>
      </c>
      <c r="E95" s="195"/>
      <c r="G95" s="209"/>
      <c r="H95" s="205"/>
      <c r="I95" s="205"/>
      <c r="J95" s="140"/>
    </row>
    <row r="96" spans="1:10" ht="12" customHeight="1">
      <c r="A96" s="10" t="s">
        <v>65</v>
      </c>
      <c r="B96" s="7" t="s">
        <v>107</v>
      </c>
      <c r="C96" s="166">
        <v>400</v>
      </c>
      <c r="D96" s="284">
        <v>1006</v>
      </c>
      <c r="E96" s="195"/>
      <c r="G96" s="209"/>
      <c r="H96" s="205"/>
      <c r="I96" s="205"/>
      <c r="J96" s="140"/>
    </row>
    <row r="97" spans="1:10" ht="12" customHeight="1">
      <c r="A97" s="10" t="s">
        <v>73</v>
      </c>
      <c r="B97" s="15" t="s">
        <v>108</v>
      </c>
      <c r="C97" s="166">
        <v>1914</v>
      </c>
      <c r="D97" s="284">
        <v>1934</v>
      </c>
      <c r="E97" s="195"/>
      <c r="G97" s="209"/>
      <c r="H97" s="205"/>
      <c r="I97" s="205"/>
      <c r="J97" s="140"/>
    </row>
    <row r="98" spans="1:10" ht="12" customHeight="1">
      <c r="A98" s="10" t="s">
        <v>66</v>
      </c>
      <c r="B98" s="4" t="s">
        <v>257</v>
      </c>
      <c r="C98" s="166"/>
      <c r="D98" s="284"/>
      <c r="E98" s="195"/>
      <c r="G98" s="209"/>
      <c r="H98" s="205"/>
      <c r="I98" s="205"/>
      <c r="J98" s="140"/>
    </row>
    <row r="99" spans="1:10" ht="12" customHeight="1">
      <c r="A99" s="10" t="s">
        <v>67</v>
      </c>
      <c r="B99" s="62" t="s">
        <v>258</v>
      </c>
      <c r="C99" s="166"/>
      <c r="D99" s="284"/>
      <c r="E99" s="195"/>
      <c r="G99" s="209"/>
      <c r="H99" s="205"/>
      <c r="I99" s="205"/>
      <c r="J99" s="140"/>
    </row>
    <row r="100" spans="1:10" ht="12" customHeight="1">
      <c r="A100" s="10" t="s">
        <v>74</v>
      </c>
      <c r="B100" s="63" t="s">
        <v>259</v>
      </c>
      <c r="C100" s="166"/>
      <c r="D100" s="284"/>
      <c r="E100" s="195"/>
      <c r="G100" s="209"/>
      <c r="H100" s="205"/>
      <c r="I100" s="205"/>
      <c r="J100" s="140"/>
    </row>
    <row r="101" spans="1:10" ht="12" customHeight="1">
      <c r="A101" s="10" t="s">
        <v>75</v>
      </c>
      <c r="B101" s="63" t="s">
        <v>260</v>
      </c>
      <c r="C101" s="166"/>
      <c r="D101" s="284"/>
      <c r="E101" s="195"/>
      <c r="G101" s="209"/>
      <c r="H101" s="205"/>
      <c r="I101" s="205"/>
      <c r="J101" s="140"/>
    </row>
    <row r="102" spans="1:10" ht="12" customHeight="1">
      <c r="A102" s="10" t="s">
        <v>76</v>
      </c>
      <c r="B102" s="62" t="s">
        <v>261</v>
      </c>
      <c r="C102" s="166"/>
      <c r="D102" s="284"/>
      <c r="E102" s="195"/>
      <c r="G102" s="209"/>
      <c r="H102" s="205"/>
      <c r="I102" s="205"/>
      <c r="J102" s="140"/>
    </row>
    <row r="103" spans="1:10" ht="12" customHeight="1">
      <c r="A103" s="10" t="s">
        <v>77</v>
      </c>
      <c r="B103" s="62" t="s">
        <v>262</v>
      </c>
      <c r="C103" s="166"/>
      <c r="D103" s="284"/>
      <c r="E103" s="195"/>
      <c r="G103" s="209"/>
      <c r="H103" s="205"/>
      <c r="I103" s="205"/>
      <c r="J103" s="140"/>
    </row>
    <row r="104" spans="1:10" ht="12" customHeight="1">
      <c r="A104" s="10" t="s">
        <v>79</v>
      </c>
      <c r="B104" s="63" t="s">
        <v>263</v>
      </c>
      <c r="C104" s="166"/>
      <c r="D104" s="284"/>
      <c r="E104" s="195"/>
      <c r="G104" s="209"/>
      <c r="H104" s="205"/>
      <c r="I104" s="205"/>
      <c r="J104" s="140"/>
    </row>
    <row r="105" spans="1:10" ht="12" customHeight="1">
      <c r="A105" s="9" t="s">
        <v>109</v>
      </c>
      <c r="B105" s="64" t="s">
        <v>264</v>
      </c>
      <c r="C105" s="166"/>
      <c r="D105" s="284"/>
      <c r="E105" s="195"/>
      <c r="G105" s="209"/>
      <c r="H105" s="205"/>
      <c r="I105" s="205"/>
      <c r="J105" s="140"/>
    </row>
    <row r="106" spans="1:10" ht="12" customHeight="1">
      <c r="A106" s="10" t="s">
        <v>254</v>
      </c>
      <c r="B106" s="64" t="s">
        <v>265</v>
      </c>
      <c r="C106" s="166"/>
      <c r="D106" s="284"/>
      <c r="E106" s="195"/>
      <c r="G106" s="209"/>
      <c r="H106" s="205"/>
      <c r="I106" s="205"/>
      <c r="J106" s="140"/>
    </row>
    <row r="107" spans="1:10" ht="12" customHeight="1" thickBot="1">
      <c r="A107" s="14" t="s">
        <v>255</v>
      </c>
      <c r="B107" s="65" t="s">
        <v>266</v>
      </c>
      <c r="C107" s="167"/>
      <c r="D107" s="284"/>
      <c r="E107" s="195"/>
      <c r="F107" s="202"/>
      <c r="G107" s="209"/>
      <c r="H107" s="205"/>
      <c r="I107" s="205"/>
      <c r="J107" s="140"/>
    </row>
    <row r="108" spans="1:10" ht="12" customHeight="1" thickBot="1">
      <c r="A108" s="16" t="s">
        <v>6</v>
      </c>
      <c r="B108" s="23" t="s">
        <v>267</v>
      </c>
      <c r="C108" s="168">
        <f>SUM(C109:C121)</f>
        <v>4305</v>
      </c>
      <c r="D108" s="288">
        <f>SUM(D109:D121)</f>
        <v>11412</v>
      </c>
      <c r="E108" s="182"/>
      <c r="G108" s="209"/>
      <c r="H108" s="205"/>
      <c r="I108" s="205"/>
      <c r="J108" s="140"/>
    </row>
    <row r="109" spans="1:10" ht="12" customHeight="1">
      <c r="A109" s="11" t="s">
        <v>68</v>
      </c>
      <c r="B109" s="4" t="s">
        <v>121</v>
      </c>
      <c r="C109" s="169">
        <v>2303</v>
      </c>
      <c r="D109" s="284">
        <v>2861</v>
      </c>
      <c r="E109" s="195"/>
      <c r="G109" s="205"/>
      <c r="H109" s="205"/>
      <c r="I109" s="205"/>
      <c r="J109" s="140"/>
    </row>
    <row r="110" spans="1:10" ht="12" customHeight="1">
      <c r="A110" s="11" t="s">
        <v>69</v>
      </c>
      <c r="B110" s="8" t="s">
        <v>271</v>
      </c>
      <c r="C110" s="169"/>
      <c r="D110" s="284"/>
      <c r="E110" s="195"/>
      <c r="G110" s="205"/>
      <c r="H110" s="205"/>
      <c r="I110" s="205"/>
      <c r="J110" s="140"/>
    </row>
    <row r="111" spans="1:10" ht="12" customHeight="1">
      <c r="A111" s="11" t="s">
        <v>70</v>
      </c>
      <c r="B111" s="8" t="s">
        <v>110</v>
      </c>
      <c r="C111" s="165">
        <v>2002</v>
      </c>
      <c r="D111" s="284">
        <v>8551</v>
      </c>
      <c r="E111" s="195"/>
      <c r="G111" s="205"/>
      <c r="H111" s="205"/>
      <c r="I111" s="205"/>
      <c r="J111" s="140"/>
    </row>
    <row r="112" spans="1:10" ht="12" customHeight="1">
      <c r="A112" s="11" t="s">
        <v>71</v>
      </c>
      <c r="B112" s="8" t="s">
        <v>272</v>
      </c>
      <c r="C112" s="170"/>
      <c r="D112" s="76"/>
      <c r="E112" s="195"/>
      <c r="G112" s="205"/>
      <c r="H112" s="205"/>
      <c r="I112" s="205"/>
      <c r="J112" s="140"/>
    </row>
    <row r="113" spans="1:10" ht="12" customHeight="1">
      <c r="A113" s="11" t="s">
        <v>72</v>
      </c>
      <c r="B113" s="73" t="s">
        <v>124</v>
      </c>
      <c r="C113" s="170"/>
      <c r="D113" s="76"/>
      <c r="E113" s="195"/>
      <c r="G113" s="205"/>
      <c r="H113" s="205"/>
      <c r="I113" s="205"/>
      <c r="J113" s="140"/>
    </row>
    <row r="114" spans="1:10" ht="12" customHeight="1">
      <c r="A114" s="11" t="s">
        <v>78</v>
      </c>
      <c r="B114" s="72" t="s">
        <v>340</v>
      </c>
      <c r="C114" s="170"/>
      <c r="D114" s="76"/>
      <c r="E114" s="195"/>
      <c r="G114" s="205"/>
      <c r="H114" s="205"/>
      <c r="I114" s="205"/>
      <c r="J114" s="140"/>
    </row>
    <row r="115" spans="1:10" ht="12" customHeight="1">
      <c r="A115" s="11" t="s">
        <v>80</v>
      </c>
      <c r="B115" s="137" t="s">
        <v>277</v>
      </c>
      <c r="C115" s="170"/>
      <c r="D115" s="76"/>
      <c r="E115" s="195"/>
      <c r="G115" s="205"/>
      <c r="H115" s="205"/>
      <c r="I115" s="205"/>
      <c r="J115" s="140"/>
    </row>
    <row r="116" spans="1:10" ht="15.75">
      <c r="A116" s="11" t="s">
        <v>111</v>
      </c>
      <c r="B116" s="63" t="s">
        <v>260</v>
      </c>
      <c r="C116" s="170"/>
      <c r="D116" s="76"/>
      <c r="E116" s="195"/>
      <c r="G116" s="205"/>
      <c r="H116" s="205"/>
      <c r="I116" s="205"/>
      <c r="J116" s="140"/>
    </row>
    <row r="117" spans="1:10" ht="12" customHeight="1">
      <c r="A117" s="11" t="s">
        <v>112</v>
      </c>
      <c r="B117" s="63" t="s">
        <v>276</v>
      </c>
      <c r="C117" s="170"/>
      <c r="D117" s="76"/>
      <c r="E117" s="195"/>
      <c r="G117" s="205"/>
      <c r="H117" s="205"/>
      <c r="I117" s="205"/>
      <c r="J117" s="140"/>
    </row>
    <row r="118" spans="1:10" ht="12" customHeight="1">
      <c r="A118" s="11" t="s">
        <v>113</v>
      </c>
      <c r="B118" s="63" t="s">
        <v>275</v>
      </c>
      <c r="C118" s="170"/>
      <c r="D118" s="76"/>
      <c r="E118" s="195"/>
      <c r="G118" s="205"/>
      <c r="H118" s="205"/>
      <c r="I118" s="205"/>
      <c r="J118" s="140"/>
    </row>
    <row r="119" spans="1:10" ht="12" customHeight="1">
      <c r="A119" s="11" t="s">
        <v>268</v>
      </c>
      <c r="B119" s="63" t="s">
        <v>263</v>
      </c>
      <c r="C119" s="170"/>
      <c r="D119" s="76"/>
      <c r="E119" s="195"/>
      <c r="G119" s="205"/>
      <c r="H119" s="205"/>
      <c r="I119" s="205"/>
      <c r="J119" s="140"/>
    </row>
    <row r="120" spans="1:10" ht="12" customHeight="1">
      <c r="A120" s="11" t="s">
        <v>269</v>
      </c>
      <c r="B120" s="63" t="s">
        <v>274</v>
      </c>
      <c r="C120" s="170"/>
      <c r="D120" s="76"/>
      <c r="E120" s="195"/>
      <c r="G120" s="205"/>
      <c r="H120" s="205"/>
      <c r="I120" s="205"/>
      <c r="J120" s="140"/>
    </row>
    <row r="121" spans="1:10" ht="16.5" thickBot="1">
      <c r="A121" s="9" t="s">
        <v>270</v>
      </c>
      <c r="B121" s="63" t="s">
        <v>273</v>
      </c>
      <c r="C121" s="171"/>
      <c r="D121" s="76"/>
      <c r="E121" s="195"/>
      <c r="G121" s="205"/>
      <c r="H121" s="205"/>
      <c r="I121" s="205"/>
      <c r="J121" s="140"/>
    </row>
    <row r="122" spans="1:10" ht="12" customHeight="1" thickBot="1">
      <c r="A122" s="16" t="s">
        <v>7</v>
      </c>
      <c r="B122" s="58" t="s">
        <v>278</v>
      </c>
      <c r="C122" s="168"/>
      <c r="D122" s="75"/>
      <c r="E122" s="182"/>
      <c r="G122" s="205"/>
      <c r="H122" s="205"/>
      <c r="I122" s="205"/>
      <c r="J122" s="140"/>
    </row>
    <row r="123" spans="1:10" ht="12" customHeight="1">
      <c r="A123" s="11" t="s">
        <v>51</v>
      </c>
      <c r="B123" s="5" t="s">
        <v>39</v>
      </c>
      <c r="C123" s="169"/>
      <c r="D123" s="76"/>
      <c r="E123" s="195"/>
      <c r="G123" s="205"/>
      <c r="H123" s="205"/>
      <c r="I123" s="205"/>
      <c r="J123" s="140"/>
    </row>
    <row r="124" spans="1:10" ht="12" customHeight="1" thickBot="1">
      <c r="A124" s="12" t="s">
        <v>52</v>
      </c>
      <c r="B124" s="8" t="s">
        <v>40</v>
      </c>
      <c r="C124" s="166"/>
      <c r="D124" s="76"/>
      <c r="E124" s="195"/>
      <c r="G124" s="207"/>
      <c r="H124" s="207"/>
      <c r="I124" s="207"/>
      <c r="J124" s="140"/>
    </row>
    <row r="125" spans="1:10" ht="12" customHeight="1" thickBot="1">
      <c r="A125" s="16" t="s">
        <v>8</v>
      </c>
      <c r="B125" s="58" t="s">
        <v>279</v>
      </c>
      <c r="C125" s="168">
        <f>C122+C108+C92</f>
        <v>32162</v>
      </c>
      <c r="D125" s="75">
        <f>D122+D108+D92</f>
        <v>39715</v>
      </c>
      <c r="E125" s="182"/>
      <c r="G125" s="205"/>
      <c r="H125" s="205"/>
      <c r="I125" s="205"/>
      <c r="J125" s="140"/>
    </row>
    <row r="126" spans="1:10" ht="12" customHeight="1" thickBot="1">
      <c r="A126" s="16" t="s">
        <v>9</v>
      </c>
      <c r="B126" s="58" t="s">
        <v>280</v>
      </c>
      <c r="C126" s="168"/>
      <c r="D126" s="75"/>
      <c r="E126" s="182"/>
      <c r="G126" s="205"/>
      <c r="H126" s="205"/>
      <c r="I126" s="205"/>
      <c r="J126" s="140"/>
    </row>
    <row r="127" spans="1:10" ht="12" customHeight="1">
      <c r="A127" s="11" t="s">
        <v>55</v>
      </c>
      <c r="B127" s="5" t="s">
        <v>281</v>
      </c>
      <c r="C127" s="170"/>
      <c r="D127" s="76"/>
      <c r="E127" s="195"/>
      <c r="G127" s="205"/>
      <c r="H127" s="205"/>
      <c r="I127" s="205"/>
      <c r="J127" s="140"/>
    </row>
    <row r="128" spans="1:10" ht="12" customHeight="1">
      <c r="A128" s="11" t="s">
        <v>56</v>
      </c>
      <c r="B128" s="5" t="s">
        <v>282</v>
      </c>
      <c r="C128" s="170"/>
      <c r="D128" s="76"/>
      <c r="E128" s="195"/>
      <c r="G128" s="205"/>
      <c r="H128" s="205"/>
      <c r="I128" s="205"/>
      <c r="J128" s="140"/>
    </row>
    <row r="129" spans="1:10" ht="12" customHeight="1" thickBot="1">
      <c r="A129" s="9" t="s">
        <v>57</v>
      </c>
      <c r="B129" s="3" t="s">
        <v>283</v>
      </c>
      <c r="C129" s="170"/>
      <c r="D129" s="76"/>
      <c r="E129" s="195"/>
      <c r="G129" s="205"/>
      <c r="H129" s="205"/>
      <c r="I129" s="205"/>
      <c r="J129" s="140"/>
    </row>
    <row r="130" spans="1:10" ht="12" customHeight="1" thickBot="1">
      <c r="A130" s="16" t="s">
        <v>10</v>
      </c>
      <c r="B130" s="58" t="s">
        <v>328</v>
      </c>
      <c r="C130" s="168"/>
      <c r="D130" s="75"/>
      <c r="E130" s="182"/>
      <c r="G130" s="205"/>
      <c r="H130" s="205"/>
      <c r="I130" s="205"/>
      <c r="J130" s="140"/>
    </row>
    <row r="131" spans="1:10" ht="12" customHeight="1">
      <c r="A131" s="11" t="s">
        <v>58</v>
      </c>
      <c r="B131" s="5" t="s">
        <v>284</v>
      </c>
      <c r="C131" s="170"/>
      <c r="D131" s="76"/>
      <c r="E131" s="195"/>
      <c r="G131" s="207"/>
      <c r="H131" s="207"/>
      <c r="I131" s="207"/>
      <c r="J131" s="140"/>
    </row>
    <row r="132" spans="1:10" ht="12" customHeight="1">
      <c r="A132" s="11" t="s">
        <v>59</v>
      </c>
      <c r="B132" s="5" t="s">
        <v>285</v>
      </c>
      <c r="C132" s="170"/>
      <c r="D132" s="76"/>
      <c r="E132" s="195"/>
      <c r="G132" s="205"/>
      <c r="H132" s="205"/>
      <c r="I132" s="210"/>
      <c r="J132" s="140"/>
    </row>
    <row r="133" spans="1:10" ht="12" customHeight="1">
      <c r="A133" s="11" t="s">
        <v>187</v>
      </c>
      <c r="B133" s="5" t="s">
        <v>286</v>
      </c>
      <c r="C133" s="170"/>
      <c r="D133" s="76"/>
      <c r="E133" s="195"/>
      <c r="G133" s="205"/>
      <c r="H133" s="205"/>
      <c r="I133" s="205"/>
      <c r="J133" s="140"/>
    </row>
    <row r="134" spans="1:10" ht="12" customHeight="1" thickBot="1">
      <c r="A134" s="9" t="s">
        <v>188</v>
      </c>
      <c r="B134" s="3" t="s">
        <v>287</v>
      </c>
      <c r="C134" s="170"/>
      <c r="D134" s="76"/>
      <c r="E134" s="195"/>
      <c r="G134" s="205"/>
      <c r="H134" s="205"/>
      <c r="I134" s="205"/>
      <c r="J134" s="140"/>
    </row>
    <row r="135" spans="1:10" ht="12" customHeight="1" thickBot="1">
      <c r="A135" s="16" t="s">
        <v>11</v>
      </c>
      <c r="B135" s="58" t="s">
        <v>288</v>
      </c>
      <c r="C135" s="172">
        <f>SUM(C136:C140)</f>
        <v>494</v>
      </c>
      <c r="D135" s="78">
        <f>SUM(D136:D140)</f>
        <v>494</v>
      </c>
      <c r="E135" s="196"/>
      <c r="G135" s="205"/>
      <c r="H135" s="205"/>
      <c r="I135" s="205"/>
      <c r="J135" s="140"/>
    </row>
    <row r="136" spans="1:10" ht="12" customHeight="1">
      <c r="A136" s="11" t="s">
        <v>60</v>
      </c>
      <c r="B136" s="5" t="s">
        <v>289</v>
      </c>
      <c r="C136" s="170"/>
      <c r="D136" s="76"/>
      <c r="E136" s="195"/>
      <c r="G136" s="207"/>
      <c r="H136" s="207"/>
      <c r="I136" s="207"/>
      <c r="J136" s="140"/>
    </row>
    <row r="137" spans="1:10" ht="12" customHeight="1">
      <c r="A137" s="11" t="s">
        <v>61</v>
      </c>
      <c r="B137" s="5" t="s">
        <v>299</v>
      </c>
      <c r="C137" s="170">
        <v>494</v>
      </c>
      <c r="D137" s="76">
        <v>494</v>
      </c>
      <c r="E137" s="195"/>
      <c r="G137" s="207"/>
      <c r="H137" s="207"/>
      <c r="I137" s="207"/>
      <c r="J137" s="140"/>
    </row>
    <row r="138" spans="1:10" ht="12" customHeight="1">
      <c r="A138" s="11" t="s">
        <v>200</v>
      </c>
      <c r="B138" s="5" t="s">
        <v>345</v>
      </c>
      <c r="C138" s="170"/>
      <c r="D138" s="76"/>
      <c r="E138" s="195"/>
      <c r="G138" s="207"/>
      <c r="H138" s="207"/>
      <c r="I138" s="207"/>
      <c r="J138" s="140"/>
    </row>
    <row r="139" spans="1:10" ht="12" customHeight="1">
      <c r="A139" s="9" t="s">
        <v>201</v>
      </c>
      <c r="B139" s="5" t="s">
        <v>290</v>
      </c>
      <c r="C139" s="170"/>
      <c r="D139" s="76"/>
      <c r="E139" s="195"/>
      <c r="G139" s="207"/>
      <c r="H139" s="207"/>
      <c r="I139" s="207"/>
      <c r="J139" s="140"/>
    </row>
    <row r="140" spans="1:10" ht="12" customHeight="1" thickBot="1">
      <c r="A140" s="9" t="s">
        <v>341</v>
      </c>
      <c r="B140" s="3" t="s">
        <v>291</v>
      </c>
      <c r="C140" s="170"/>
      <c r="D140" s="76"/>
      <c r="E140" s="195"/>
      <c r="G140" s="207"/>
      <c r="H140" s="207"/>
      <c r="I140" s="207"/>
      <c r="J140" s="140"/>
    </row>
    <row r="141" spans="1:10" ht="12" customHeight="1" thickBot="1">
      <c r="A141" s="16" t="s">
        <v>12</v>
      </c>
      <c r="B141" s="58" t="s">
        <v>292</v>
      </c>
      <c r="C141" s="173"/>
      <c r="D141" s="80"/>
      <c r="E141" s="201"/>
      <c r="G141" s="207"/>
      <c r="H141" s="207"/>
      <c r="I141" s="207"/>
      <c r="J141" s="140"/>
    </row>
    <row r="142" spans="1:10" ht="12" customHeight="1">
      <c r="A142" s="11" t="s">
        <v>104</v>
      </c>
      <c r="B142" s="5" t="s">
        <v>293</v>
      </c>
      <c r="C142" s="170"/>
      <c r="D142" s="76"/>
      <c r="E142" s="195"/>
      <c r="G142" s="205"/>
      <c r="H142" s="205"/>
      <c r="I142" s="205"/>
      <c r="J142" s="140"/>
    </row>
    <row r="143" spans="1:10" ht="12" customHeight="1">
      <c r="A143" s="11" t="s">
        <v>105</v>
      </c>
      <c r="B143" s="5" t="s">
        <v>294</v>
      </c>
      <c r="C143" s="170"/>
      <c r="D143" s="76"/>
      <c r="E143" s="195"/>
      <c r="G143" s="205"/>
      <c r="H143" s="205"/>
      <c r="I143" s="205"/>
      <c r="J143" s="140"/>
    </row>
    <row r="144" spans="1:10" ht="12" customHeight="1">
      <c r="A144" s="11" t="s">
        <v>123</v>
      </c>
      <c r="B144" s="5" t="s">
        <v>295</v>
      </c>
      <c r="C144" s="170"/>
      <c r="D144" s="76"/>
      <c r="E144" s="195"/>
      <c r="G144" s="204"/>
      <c r="H144" s="204"/>
      <c r="I144" s="204"/>
      <c r="J144" s="140"/>
    </row>
    <row r="145" spans="1:9" ht="12" customHeight="1" thickBot="1">
      <c r="A145" s="11" t="s">
        <v>203</v>
      </c>
      <c r="B145" s="5" t="s">
        <v>296</v>
      </c>
      <c r="C145" s="170"/>
      <c r="D145" s="77"/>
      <c r="E145" s="195"/>
      <c r="G145" s="205"/>
      <c r="H145" s="205"/>
      <c r="I145" s="205"/>
    </row>
    <row r="146" spans="1:11" ht="15" customHeight="1" thickBot="1">
      <c r="A146" s="16" t="s">
        <v>13</v>
      </c>
      <c r="B146" s="58" t="s">
        <v>297</v>
      </c>
      <c r="C146" s="174">
        <f>C141+C135+C130+C126</f>
        <v>494</v>
      </c>
      <c r="D146" s="153">
        <f>D141+D135+D130+D126</f>
        <v>494</v>
      </c>
      <c r="E146" s="185"/>
      <c r="G146" s="184"/>
      <c r="H146" s="154"/>
      <c r="I146" s="155"/>
      <c r="J146" s="155"/>
      <c r="K146" s="155"/>
    </row>
    <row r="147" spans="1:7" s="140" customFormat="1" ht="12.75" customHeight="1" thickBot="1">
      <c r="A147" s="74" t="s">
        <v>14</v>
      </c>
      <c r="B147" s="128" t="s">
        <v>298</v>
      </c>
      <c r="C147" s="174">
        <f>C125+C146</f>
        <v>32656</v>
      </c>
      <c r="D147" s="153">
        <f>D125+D146</f>
        <v>40209</v>
      </c>
      <c r="E147" s="185"/>
      <c r="G147" s="184"/>
    </row>
    <row r="148" ht="7.5" customHeight="1">
      <c r="G148" s="184"/>
    </row>
    <row r="149" spans="1:7" ht="15.75">
      <c r="A149" s="308" t="s">
        <v>300</v>
      </c>
      <c r="B149" s="308"/>
      <c r="C149" s="308"/>
      <c r="D149" s="191"/>
      <c r="E149" s="191"/>
      <c r="G149" s="185"/>
    </row>
    <row r="150" spans="1:7" ht="15" customHeight="1" thickBot="1">
      <c r="A150" s="305" t="s">
        <v>87</v>
      </c>
      <c r="B150" s="305"/>
      <c r="C150" s="81" t="s">
        <v>122</v>
      </c>
      <c r="D150" s="192"/>
      <c r="E150" s="192"/>
      <c r="G150" s="185"/>
    </row>
    <row r="151" spans="1:6" ht="13.5" customHeight="1" thickBot="1">
      <c r="A151" s="16">
        <v>1</v>
      </c>
      <c r="B151" s="23" t="s">
        <v>301</v>
      </c>
      <c r="C151" s="75">
        <f>+C61-C125</f>
        <v>-4361</v>
      </c>
      <c r="D151" s="75">
        <f>+D61-D125</f>
        <v>-4939</v>
      </c>
      <c r="E151" s="182"/>
      <c r="F151" s="156"/>
    </row>
    <row r="152" spans="1:5" ht="27.75" customHeight="1" thickBot="1">
      <c r="A152" s="16" t="s">
        <v>6</v>
      </c>
      <c r="B152" s="23" t="s">
        <v>302</v>
      </c>
      <c r="C152" s="75">
        <f>C85-C146</f>
        <v>4361</v>
      </c>
      <c r="D152" s="75">
        <f>D85-D146</f>
        <v>4939</v>
      </c>
      <c r="E152" s="182"/>
    </row>
  </sheetData>
  <sheetProtection/>
  <mergeCells count="6">
    <mergeCell ref="A150:B150"/>
    <mergeCell ref="A88:C88"/>
    <mergeCell ref="A1:C1"/>
    <mergeCell ref="A2:B2"/>
    <mergeCell ref="A89:B89"/>
    <mergeCell ref="A149:C14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Kisbabot Község Önkormányzat
2016. ÉVI KÖLTSÉGVETÉSÉNEK ÖSSZEVONT MÉRLEGE&amp;10
&amp;R&amp;"Times New Roman CE,Félkövér dőlt"&amp;11 1.1. melléklet a ........./2017. (.......) önkormányzati rendelethez</oddHeader>
  </headerFooter>
  <rowBreaks count="1" manualBreakCount="1">
    <brk id="8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0"/>
  <sheetViews>
    <sheetView zoomScale="120" zoomScaleNormal="120" zoomScaleSheetLayoutView="100" workbookViewId="0" topLeftCell="A122">
      <selection activeCell="D110" sqref="D110"/>
    </sheetView>
  </sheetViews>
  <sheetFormatPr defaultColWidth="9.00390625" defaultRowHeight="12.75"/>
  <cols>
    <col min="1" max="1" width="9.50390625" style="129" customWidth="1"/>
    <col min="2" max="2" width="91.625" style="129" customWidth="1"/>
    <col min="3" max="3" width="21.625" style="130" customWidth="1"/>
    <col min="4" max="4" width="15.125" style="138" customWidth="1"/>
    <col min="5" max="16384" width="9.375" style="138" customWidth="1"/>
  </cols>
  <sheetData>
    <row r="1" spans="1:3" ht="15.75" customHeight="1">
      <c r="A1" s="306" t="s">
        <v>3</v>
      </c>
      <c r="B1" s="306"/>
      <c r="C1" s="306"/>
    </row>
    <row r="2" spans="1:3" ht="15.75" customHeight="1" thickBot="1">
      <c r="A2" s="305" t="s">
        <v>85</v>
      </c>
      <c r="B2" s="305"/>
      <c r="C2" s="81" t="s">
        <v>122</v>
      </c>
    </row>
    <row r="3" spans="1:4" ht="37.5" customHeight="1" thickBot="1">
      <c r="A3" s="19" t="s">
        <v>49</v>
      </c>
      <c r="B3" s="20" t="s">
        <v>4</v>
      </c>
      <c r="C3" s="216" t="s">
        <v>352</v>
      </c>
      <c r="D3" s="226" t="s">
        <v>360</v>
      </c>
    </row>
    <row r="4" spans="1:4" s="139" customFormat="1" ht="12" customHeight="1" thickBot="1">
      <c r="A4" s="134">
        <v>1</v>
      </c>
      <c r="B4" s="135">
        <v>2</v>
      </c>
      <c r="C4" s="221">
        <v>3</v>
      </c>
      <c r="D4" s="227"/>
    </row>
    <row r="5" spans="1:4" s="140" customFormat="1" ht="12" customHeight="1" thickBot="1">
      <c r="A5" s="16" t="s">
        <v>5</v>
      </c>
      <c r="B5" s="17" t="s">
        <v>143</v>
      </c>
      <c r="C5" s="168">
        <f>+C6+C7+C8+C9+C10+C11</f>
        <v>9400</v>
      </c>
      <c r="D5" s="75">
        <f>+D6+D7+D8+D9+D10+D11</f>
        <v>10700</v>
      </c>
    </row>
    <row r="6" spans="1:4" s="140" customFormat="1" ht="12" customHeight="1">
      <c r="A6" s="11" t="s">
        <v>62</v>
      </c>
      <c r="B6" s="141" t="s">
        <v>144</v>
      </c>
      <c r="C6" s="169">
        <v>6886</v>
      </c>
      <c r="D6" s="244">
        <v>8010</v>
      </c>
    </row>
    <row r="7" spans="1:4" s="140" customFormat="1" ht="12" customHeight="1">
      <c r="A7" s="10" t="s">
        <v>63</v>
      </c>
      <c r="B7" s="142" t="s">
        <v>145</v>
      </c>
      <c r="C7" s="165"/>
      <c r="D7" s="245"/>
    </row>
    <row r="8" spans="1:4" s="140" customFormat="1" ht="12" customHeight="1">
      <c r="A8" s="10" t="s">
        <v>64</v>
      </c>
      <c r="B8" s="142" t="s">
        <v>146</v>
      </c>
      <c r="C8" s="165">
        <v>1314</v>
      </c>
      <c r="D8" s="245">
        <v>1435</v>
      </c>
    </row>
    <row r="9" spans="1:4" s="140" customFormat="1" ht="12" customHeight="1">
      <c r="A9" s="10" t="s">
        <v>65</v>
      </c>
      <c r="B9" s="142" t="s">
        <v>147</v>
      </c>
      <c r="C9" s="165">
        <v>1200</v>
      </c>
      <c r="D9" s="245">
        <v>1200</v>
      </c>
    </row>
    <row r="10" spans="1:4" s="140" customFormat="1" ht="12" customHeight="1">
      <c r="A10" s="10" t="s">
        <v>82</v>
      </c>
      <c r="B10" s="142" t="s">
        <v>148</v>
      </c>
      <c r="C10" s="165"/>
      <c r="D10" s="236"/>
    </row>
    <row r="11" spans="1:4" s="140" customFormat="1" ht="12" customHeight="1" thickBot="1">
      <c r="A11" s="12" t="s">
        <v>66</v>
      </c>
      <c r="B11" s="143" t="s">
        <v>149</v>
      </c>
      <c r="C11" s="165"/>
      <c r="D11" s="239">
        <v>55</v>
      </c>
    </row>
    <row r="12" spans="1:4" s="140" customFormat="1" ht="12" customHeight="1" thickBot="1">
      <c r="A12" s="16" t="s">
        <v>6</v>
      </c>
      <c r="B12" s="71" t="s">
        <v>150</v>
      </c>
      <c r="C12" s="168">
        <f>+C13+C14+C15+C16+C17</f>
        <v>0</v>
      </c>
      <c r="D12" s="227"/>
    </row>
    <row r="13" spans="1:4" s="140" customFormat="1" ht="12" customHeight="1">
      <c r="A13" s="11" t="s">
        <v>68</v>
      </c>
      <c r="B13" s="141" t="s">
        <v>151</v>
      </c>
      <c r="C13" s="169"/>
      <c r="D13" s="228"/>
    </row>
    <row r="14" spans="1:4" s="140" customFormat="1" ht="12" customHeight="1">
      <c r="A14" s="10" t="s">
        <v>69</v>
      </c>
      <c r="B14" s="142" t="s">
        <v>152</v>
      </c>
      <c r="C14" s="165"/>
      <c r="D14" s="236"/>
    </row>
    <row r="15" spans="1:4" s="140" customFormat="1" ht="12" customHeight="1">
      <c r="A15" s="10" t="s">
        <v>70</v>
      </c>
      <c r="B15" s="142" t="s">
        <v>334</v>
      </c>
      <c r="C15" s="165"/>
      <c r="D15" s="236"/>
    </row>
    <row r="16" spans="1:4" s="140" customFormat="1" ht="12" customHeight="1">
      <c r="A16" s="10" t="s">
        <v>71</v>
      </c>
      <c r="B16" s="142" t="s">
        <v>335</v>
      </c>
      <c r="C16" s="165"/>
      <c r="D16" s="236"/>
    </row>
    <row r="17" spans="1:4" s="140" customFormat="1" ht="12" customHeight="1">
      <c r="A17" s="10" t="s">
        <v>72</v>
      </c>
      <c r="B17" s="142" t="s">
        <v>153</v>
      </c>
      <c r="C17" s="165"/>
      <c r="D17" s="236"/>
    </row>
    <row r="18" spans="1:4" s="140" customFormat="1" ht="12" customHeight="1" thickBot="1">
      <c r="A18" s="12" t="s">
        <v>78</v>
      </c>
      <c r="B18" s="143" t="s">
        <v>154</v>
      </c>
      <c r="C18" s="166"/>
      <c r="D18" s="239"/>
    </row>
    <row r="19" spans="1:4" s="140" customFormat="1" ht="12" customHeight="1" thickBot="1">
      <c r="A19" s="16" t="s">
        <v>7</v>
      </c>
      <c r="B19" s="17" t="s">
        <v>155</v>
      </c>
      <c r="C19" s="168">
        <f>+C20+C21+C22+C23+C24</f>
        <v>0</v>
      </c>
      <c r="D19" s="227"/>
    </row>
    <row r="20" spans="1:4" s="140" customFormat="1" ht="12" customHeight="1">
      <c r="A20" s="11" t="s">
        <v>51</v>
      </c>
      <c r="B20" s="141" t="s">
        <v>156</v>
      </c>
      <c r="C20" s="169"/>
      <c r="D20" s="228"/>
    </row>
    <row r="21" spans="1:4" s="140" customFormat="1" ht="12" customHeight="1">
      <c r="A21" s="10" t="s">
        <v>52</v>
      </c>
      <c r="B21" s="142" t="s">
        <v>157</v>
      </c>
      <c r="C21" s="165"/>
      <c r="D21" s="236"/>
    </row>
    <row r="22" spans="1:4" s="140" customFormat="1" ht="12" customHeight="1">
      <c r="A22" s="10" t="s">
        <v>53</v>
      </c>
      <c r="B22" s="142" t="s">
        <v>336</v>
      </c>
      <c r="C22" s="165"/>
      <c r="D22" s="236"/>
    </row>
    <row r="23" spans="1:4" s="140" customFormat="1" ht="12" customHeight="1">
      <c r="A23" s="10" t="s">
        <v>54</v>
      </c>
      <c r="B23" s="142" t="s">
        <v>337</v>
      </c>
      <c r="C23" s="165"/>
      <c r="D23" s="236"/>
    </row>
    <row r="24" spans="1:4" s="140" customFormat="1" ht="12" customHeight="1">
      <c r="A24" s="10" t="s">
        <v>94</v>
      </c>
      <c r="B24" s="142" t="s">
        <v>158</v>
      </c>
      <c r="C24" s="165"/>
      <c r="D24" s="236"/>
    </row>
    <row r="25" spans="1:4" s="140" customFormat="1" ht="12" customHeight="1" thickBot="1">
      <c r="A25" s="12" t="s">
        <v>95</v>
      </c>
      <c r="B25" s="143" t="s">
        <v>159</v>
      </c>
      <c r="C25" s="166"/>
      <c r="D25" s="236"/>
    </row>
    <row r="26" spans="1:4" s="140" customFormat="1" ht="12" customHeight="1" thickBot="1">
      <c r="A26" s="16" t="s">
        <v>96</v>
      </c>
      <c r="B26" s="17" t="s">
        <v>160</v>
      </c>
      <c r="C26" s="172">
        <f>SUM(C27:C32)</f>
        <v>700</v>
      </c>
      <c r="D26" s="75">
        <f>SUM(D27:D32)</f>
        <v>918</v>
      </c>
    </row>
    <row r="27" spans="1:4" s="140" customFormat="1" ht="12" customHeight="1">
      <c r="A27" s="11" t="s">
        <v>161</v>
      </c>
      <c r="B27" s="141" t="s">
        <v>167</v>
      </c>
      <c r="C27" s="211">
        <f>+C28+C29</f>
        <v>0</v>
      </c>
      <c r="D27" s="236"/>
    </row>
    <row r="28" spans="1:4" s="140" customFormat="1" ht="12" customHeight="1">
      <c r="A28" s="10" t="s">
        <v>162</v>
      </c>
      <c r="B28" s="142" t="s">
        <v>168</v>
      </c>
      <c r="C28" s="165"/>
      <c r="D28" s="236">
        <v>205</v>
      </c>
    </row>
    <row r="29" spans="1:4" s="140" customFormat="1" ht="12" customHeight="1">
      <c r="A29" s="10" t="s">
        <v>163</v>
      </c>
      <c r="B29" s="142" t="s">
        <v>169</v>
      </c>
      <c r="C29" s="165"/>
      <c r="D29" s="236"/>
    </row>
    <row r="30" spans="1:4" s="140" customFormat="1" ht="12" customHeight="1">
      <c r="A30" s="10" t="s">
        <v>164</v>
      </c>
      <c r="B30" s="142" t="s">
        <v>170</v>
      </c>
      <c r="C30" s="165">
        <v>700</v>
      </c>
      <c r="D30" s="236">
        <v>676</v>
      </c>
    </row>
    <row r="31" spans="1:4" s="140" customFormat="1" ht="12" customHeight="1">
      <c r="A31" s="10" t="s">
        <v>165</v>
      </c>
      <c r="B31" s="142" t="s">
        <v>171</v>
      </c>
      <c r="C31" s="165"/>
      <c r="D31" s="236"/>
    </row>
    <row r="32" spans="1:4" s="140" customFormat="1" ht="12" customHeight="1" thickBot="1">
      <c r="A32" s="12" t="s">
        <v>166</v>
      </c>
      <c r="B32" s="143" t="s">
        <v>172</v>
      </c>
      <c r="C32" s="166"/>
      <c r="D32" s="236">
        <v>37</v>
      </c>
    </row>
    <row r="33" spans="1:4" s="140" customFormat="1" ht="12" customHeight="1" thickBot="1">
      <c r="A33" s="16" t="s">
        <v>9</v>
      </c>
      <c r="B33" s="17" t="s">
        <v>173</v>
      </c>
      <c r="C33" s="168">
        <f>SUM(C34:C43)</f>
        <v>630</v>
      </c>
      <c r="D33" s="75">
        <f>SUM(D34:D43)</f>
        <v>410</v>
      </c>
    </row>
    <row r="34" spans="1:4" s="140" customFormat="1" ht="12" customHeight="1">
      <c r="A34" s="11" t="s">
        <v>55</v>
      </c>
      <c r="B34" s="141" t="s">
        <v>176</v>
      </c>
      <c r="C34" s="169"/>
      <c r="D34" s="236"/>
    </row>
    <row r="35" spans="1:4" s="140" customFormat="1" ht="12" customHeight="1">
      <c r="A35" s="10" t="s">
        <v>56</v>
      </c>
      <c r="B35" s="142" t="s">
        <v>177</v>
      </c>
      <c r="C35" s="165">
        <v>130</v>
      </c>
      <c r="D35" s="236">
        <v>130</v>
      </c>
    </row>
    <row r="36" spans="1:4" s="140" customFormat="1" ht="12" customHeight="1">
      <c r="A36" s="10" t="s">
        <v>57</v>
      </c>
      <c r="B36" s="142" t="s">
        <v>178</v>
      </c>
      <c r="C36" s="165"/>
      <c r="D36" s="236"/>
    </row>
    <row r="37" spans="1:4" s="140" customFormat="1" ht="12" customHeight="1">
      <c r="A37" s="10" t="s">
        <v>98</v>
      </c>
      <c r="B37" s="142" t="s">
        <v>179</v>
      </c>
      <c r="C37" s="165"/>
      <c r="D37" s="236"/>
    </row>
    <row r="38" spans="1:4" s="140" customFormat="1" ht="12" customHeight="1">
      <c r="A38" s="10" t="s">
        <v>99</v>
      </c>
      <c r="B38" s="142" t="s">
        <v>180</v>
      </c>
      <c r="C38" s="165"/>
      <c r="D38" s="236"/>
    </row>
    <row r="39" spans="1:4" s="140" customFormat="1" ht="12" customHeight="1">
      <c r="A39" s="10" t="s">
        <v>100</v>
      </c>
      <c r="B39" s="142" t="s">
        <v>181</v>
      </c>
      <c r="C39" s="165"/>
      <c r="D39" s="236"/>
    </row>
    <row r="40" spans="1:4" s="140" customFormat="1" ht="12" customHeight="1">
      <c r="A40" s="10" t="s">
        <v>101</v>
      </c>
      <c r="B40" s="142" t="s">
        <v>182</v>
      </c>
      <c r="C40" s="165"/>
      <c r="D40" s="236"/>
    </row>
    <row r="41" spans="1:4" s="140" customFormat="1" ht="12" customHeight="1">
      <c r="A41" s="10" t="s">
        <v>102</v>
      </c>
      <c r="B41" s="142" t="s">
        <v>183</v>
      </c>
      <c r="C41" s="165"/>
      <c r="D41" s="236"/>
    </row>
    <row r="42" spans="1:4" s="140" customFormat="1" ht="12" customHeight="1">
      <c r="A42" s="10" t="s">
        <v>174</v>
      </c>
      <c r="B42" s="142" t="s">
        <v>184</v>
      </c>
      <c r="C42" s="212"/>
      <c r="D42" s="236"/>
    </row>
    <row r="43" spans="1:4" s="140" customFormat="1" ht="12" customHeight="1" thickBot="1">
      <c r="A43" s="12" t="s">
        <v>175</v>
      </c>
      <c r="B43" s="143" t="s">
        <v>185</v>
      </c>
      <c r="C43" s="213">
        <v>500</v>
      </c>
      <c r="D43" s="236">
        <v>280</v>
      </c>
    </row>
    <row r="44" spans="1:4" s="140" customFormat="1" ht="12" customHeight="1" thickBot="1">
      <c r="A44" s="16" t="s">
        <v>10</v>
      </c>
      <c r="B44" s="17" t="s">
        <v>186</v>
      </c>
      <c r="C44" s="168">
        <f>SUM(C45:C49)</f>
        <v>0</v>
      </c>
      <c r="D44" s="75">
        <f>SUM(D45:D49)</f>
        <v>0</v>
      </c>
    </row>
    <row r="45" spans="1:4" s="140" customFormat="1" ht="12" customHeight="1">
      <c r="A45" s="11" t="s">
        <v>58</v>
      </c>
      <c r="B45" s="141" t="s">
        <v>190</v>
      </c>
      <c r="C45" s="214"/>
      <c r="D45" s="236"/>
    </row>
    <row r="46" spans="1:4" s="140" customFormat="1" ht="12" customHeight="1">
      <c r="A46" s="10" t="s">
        <v>59</v>
      </c>
      <c r="B46" s="142" t="s">
        <v>191</v>
      </c>
      <c r="C46" s="212"/>
      <c r="D46" s="236"/>
    </row>
    <row r="47" spans="1:4" s="140" customFormat="1" ht="12" customHeight="1">
      <c r="A47" s="10" t="s">
        <v>187</v>
      </c>
      <c r="B47" s="142" t="s">
        <v>192</v>
      </c>
      <c r="C47" s="212"/>
      <c r="D47" s="236"/>
    </row>
    <row r="48" spans="1:4" s="140" customFormat="1" ht="12" customHeight="1">
      <c r="A48" s="10" t="s">
        <v>188</v>
      </c>
      <c r="B48" s="142" t="s">
        <v>193</v>
      </c>
      <c r="C48" s="212"/>
      <c r="D48" s="236"/>
    </row>
    <row r="49" spans="1:4" s="140" customFormat="1" ht="12" customHeight="1" thickBot="1">
      <c r="A49" s="12" t="s">
        <v>189</v>
      </c>
      <c r="B49" s="143" t="s">
        <v>194</v>
      </c>
      <c r="C49" s="213"/>
      <c r="D49" s="236"/>
    </row>
    <row r="50" spans="1:4" s="140" customFormat="1" ht="12" customHeight="1" thickBot="1">
      <c r="A50" s="16" t="s">
        <v>103</v>
      </c>
      <c r="B50" s="17" t="s">
        <v>195</v>
      </c>
      <c r="C50" s="168">
        <f>SUM(C51:C53)</f>
        <v>0</v>
      </c>
      <c r="D50" s="75">
        <f>SUM(D51:D53)</f>
        <v>20</v>
      </c>
    </row>
    <row r="51" spans="1:4" s="140" customFormat="1" ht="12" customHeight="1">
      <c r="A51" s="11" t="s">
        <v>60</v>
      </c>
      <c r="B51" s="141" t="s">
        <v>196</v>
      </c>
      <c r="C51" s="169"/>
      <c r="D51" s="236"/>
    </row>
    <row r="52" spans="1:4" s="140" customFormat="1" ht="12" customHeight="1">
      <c r="A52" s="10" t="s">
        <v>61</v>
      </c>
      <c r="B52" s="142" t="s">
        <v>197</v>
      </c>
      <c r="C52" s="165"/>
      <c r="D52" s="236">
        <v>20</v>
      </c>
    </row>
    <row r="53" spans="1:4" s="140" customFormat="1" ht="12" customHeight="1">
      <c r="A53" s="10" t="s">
        <v>200</v>
      </c>
      <c r="B53" s="142" t="s">
        <v>198</v>
      </c>
      <c r="C53" s="165"/>
      <c r="D53" s="236"/>
    </row>
    <row r="54" spans="1:4" s="140" customFormat="1" ht="12" customHeight="1" thickBot="1">
      <c r="A54" s="12" t="s">
        <v>201</v>
      </c>
      <c r="B54" s="143" t="s">
        <v>199</v>
      </c>
      <c r="C54" s="166"/>
      <c r="D54" s="236"/>
    </row>
    <row r="55" spans="1:4" s="140" customFormat="1" ht="12" customHeight="1" thickBot="1">
      <c r="A55" s="16" t="s">
        <v>12</v>
      </c>
      <c r="B55" s="71" t="s">
        <v>202</v>
      </c>
      <c r="C55" s="168">
        <f>SUM(C56:C58)</f>
        <v>0</v>
      </c>
      <c r="D55" s="75">
        <f>SUM(D56:D58)</f>
        <v>0</v>
      </c>
    </row>
    <row r="56" spans="1:4" s="140" customFormat="1" ht="12" customHeight="1">
      <c r="A56" s="11" t="s">
        <v>104</v>
      </c>
      <c r="B56" s="141" t="s">
        <v>204</v>
      </c>
      <c r="C56" s="212"/>
      <c r="D56" s="236"/>
    </row>
    <row r="57" spans="1:4" s="140" customFormat="1" ht="12" customHeight="1">
      <c r="A57" s="10" t="s">
        <v>105</v>
      </c>
      <c r="B57" s="142" t="s">
        <v>339</v>
      </c>
      <c r="C57" s="212"/>
      <c r="D57" s="236"/>
    </row>
    <row r="58" spans="1:4" s="140" customFormat="1" ht="12" customHeight="1">
      <c r="A58" s="10" t="s">
        <v>123</v>
      </c>
      <c r="B58" s="142" t="s">
        <v>205</v>
      </c>
      <c r="C58" s="212"/>
      <c r="D58" s="236"/>
    </row>
    <row r="59" spans="1:4" s="140" customFormat="1" ht="12" customHeight="1" thickBot="1">
      <c r="A59" s="12" t="s">
        <v>203</v>
      </c>
      <c r="B59" s="143" t="s">
        <v>206</v>
      </c>
      <c r="C59" s="212"/>
      <c r="D59" s="239"/>
    </row>
    <row r="60" spans="1:4" s="140" customFormat="1" ht="12" customHeight="1" thickBot="1">
      <c r="A60" s="16" t="s">
        <v>13</v>
      </c>
      <c r="B60" s="17" t="s">
        <v>207</v>
      </c>
      <c r="C60" s="172">
        <f>+C5+C12+C19+C26+C33+C44+C50+C55</f>
        <v>10730</v>
      </c>
      <c r="D60" s="78">
        <f>+D5+D12+D19+D26+D33+D44+D50+D55</f>
        <v>12048</v>
      </c>
    </row>
    <row r="61" spans="1:4" s="140" customFormat="1" ht="12" customHeight="1" thickBot="1">
      <c r="A61" s="144" t="s">
        <v>208</v>
      </c>
      <c r="B61" s="71" t="s">
        <v>209</v>
      </c>
      <c r="C61" s="168">
        <f>SUM(C62:C64)</f>
        <v>0</v>
      </c>
      <c r="D61" s="227"/>
    </row>
    <row r="62" spans="1:4" s="140" customFormat="1" ht="12" customHeight="1">
      <c r="A62" s="11" t="s">
        <v>242</v>
      </c>
      <c r="B62" s="141" t="s">
        <v>210</v>
      </c>
      <c r="C62" s="212"/>
      <c r="D62" s="228"/>
    </row>
    <row r="63" spans="1:4" s="140" customFormat="1" ht="12" customHeight="1">
      <c r="A63" s="10" t="s">
        <v>251</v>
      </c>
      <c r="B63" s="142" t="s">
        <v>211</v>
      </c>
      <c r="C63" s="212"/>
      <c r="D63" s="236"/>
    </row>
    <row r="64" spans="1:4" s="140" customFormat="1" ht="12" customHeight="1" thickBot="1">
      <c r="A64" s="12" t="s">
        <v>252</v>
      </c>
      <c r="B64" s="145" t="s">
        <v>212</v>
      </c>
      <c r="C64" s="212"/>
      <c r="D64" s="239"/>
    </row>
    <row r="65" spans="1:4" s="140" customFormat="1" ht="12" customHeight="1" thickBot="1">
      <c r="A65" s="144" t="s">
        <v>213</v>
      </c>
      <c r="B65" s="71" t="s">
        <v>214</v>
      </c>
      <c r="C65" s="168">
        <f>SUM(C66:C69)</f>
        <v>0</v>
      </c>
      <c r="D65" s="227"/>
    </row>
    <row r="66" spans="1:4" s="140" customFormat="1" ht="12" customHeight="1">
      <c r="A66" s="11" t="s">
        <v>83</v>
      </c>
      <c r="B66" s="141" t="s">
        <v>215</v>
      </c>
      <c r="C66" s="212"/>
      <c r="D66" s="228"/>
    </row>
    <row r="67" spans="1:4" s="140" customFormat="1" ht="12" customHeight="1">
      <c r="A67" s="10" t="s">
        <v>84</v>
      </c>
      <c r="B67" s="142" t="s">
        <v>216</v>
      </c>
      <c r="C67" s="212"/>
      <c r="D67" s="236"/>
    </row>
    <row r="68" spans="1:4" s="140" customFormat="1" ht="12" customHeight="1">
      <c r="A68" s="10" t="s">
        <v>243</v>
      </c>
      <c r="B68" s="142" t="s">
        <v>217</v>
      </c>
      <c r="C68" s="212"/>
      <c r="D68" s="236"/>
    </row>
    <row r="69" spans="1:4" s="140" customFormat="1" ht="12" customHeight="1" thickBot="1">
      <c r="A69" s="12" t="s">
        <v>244</v>
      </c>
      <c r="B69" s="143" t="s">
        <v>218</v>
      </c>
      <c r="C69" s="212"/>
      <c r="D69" s="223"/>
    </row>
    <row r="70" spans="1:4" s="140" customFormat="1" ht="12" customHeight="1" thickBot="1">
      <c r="A70" s="144" t="s">
        <v>219</v>
      </c>
      <c r="B70" s="71" t="s">
        <v>220</v>
      </c>
      <c r="C70" s="168">
        <f>SUM(C71:C72)</f>
        <v>4855</v>
      </c>
      <c r="D70" s="75">
        <f>SUM(D71:D72)</f>
        <v>4855</v>
      </c>
    </row>
    <row r="71" spans="1:4" s="140" customFormat="1" ht="12" customHeight="1">
      <c r="A71" s="11" t="s">
        <v>245</v>
      </c>
      <c r="B71" s="141" t="s">
        <v>221</v>
      </c>
      <c r="C71" s="212">
        <v>4855</v>
      </c>
      <c r="D71" s="250">
        <v>4855</v>
      </c>
    </row>
    <row r="72" spans="1:4" s="140" customFormat="1" ht="12" customHeight="1" thickBot="1">
      <c r="A72" s="12" t="s">
        <v>246</v>
      </c>
      <c r="B72" s="143" t="s">
        <v>222</v>
      </c>
      <c r="C72" s="212"/>
      <c r="D72" s="222"/>
    </row>
    <row r="73" spans="1:4" s="140" customFormat="1" ht="12" customHeight="1" thickBot="1">
      <c r="A73" s="144" t="s">
        <v>223</v>
      </c>
      <c r="B73" s="71" t="s">
        <v>224</v>
      </c>
      <c r="C73" s="168">
        <f>SUM(C74:C76)</f>
        <v>0</v>
      </c>
      <c r="D73" s="75">
        <f>SUM(D74:D76)</f>
        <v>578</v>
      </c>
    </row>
    <row r="74" spans="1:4" s="140" customFormat="1" ht="12" customHeight="1">
      <c r="A74" s="11" t="s">
        <v>247</v>
      </c>
      <c r="B74" s="141" t="s">
        <v>225</v>
      </c>
      <c r="C74" s="212"/>
      <c r="D74" s="236">
        <v>578</v>
      </c>
    </row>
    <row r="75" spans="1:4" s="140" customFormat="1" ht="12" customHeight="1">
      <c r="A75" s="10" t="s">
        <v>248</v>
      </c>
      <c r="B75" s="142" t="s">
        <v>226</v>
      </c>
      <c r="C75" s="212"/>
      <c r="D75" s="222"/>
    </row>
    <row r="76" spans="1:4" s="140" customFormat="1" ht="12" customHeight="1" thickBot="1">
      <c r="A76" s="12" t="s">
        <v>249</v>
      </c>
      <c r="B76" s="143" t="s">
        <v>227</v>
      </c>
      <c r="C76" s="212"/>
      <c r="D76" s="222"/>
    </row>
    <row r="77" spans="1:4" s="140" customFormat="1" ht="12" customHeight="1" thickBot="1">
      <c r="A77" s="144" t="s">
        <v>228</v>
      </c>
      <c r="B77" s="71" t="s">
        <v>250</v>
      </c>
      <c r="C77" s="168">
        <f>SUM(C78:C81)</f>
        <v>0</v>
      </c>
      <c r="D77" s="75">
        <f>SUM(D78:D81)</f>
        <v>0</v>
      </c>
    </row>
    <row r="78" spans="1:4" s="140" customFormat="1" ht="12" customHeight="1">
      <c r="A78" s="146" t="s">
        <v>229</v>
      </c>
      <c r="B78" s="141" t="s">
        <v>230</v>
      </c>
      <c r="C78" s="212"/>
      <c r="D78" s="222"/>
    </row>
    <row r="79" spans="1:4" s="140" customFormat="1" ht="12" customHeight="1">
      <c r="A79" s="147" t="s">
        <v>231</v>
      </c>
      <c r="B79" s="142" t="s">
        <v>232</v>
      </c>
      <c r="C79" s="212"/>
      <c r="D79" s="222"/>
    </row>
    <row r="80" spans="1:4" s="140" customFormat="1" ht="12" customHeight="1">
      <c r="A80" s="147" t="s">
        <v>233</v>
      </c>
      <c r="B80" s="142" t="s">
        <v>234</v>
      </c>
      <c r="C80" s="212"/>
      <c r="D80" s="222"/>
    </row>
    <row r="81" spans="1:4" s="140" customFormat="1" ht="12" customHeight="1" thickBot="1">
      <c r="A81" s="148" t="s">
        <v>235</v>
      </c>
      <c r="B81" s="143" t="s">
        <v>236</v>
      </c>
      <c r="C81" s="212"/>
      <c r="D81" s="223"/>
    </row>
    <row r="82" spans="1:4" s="140" customFormat="1" ht="13.5" customHeight="1" thickBot="1">
      <c r="A82" s="144" t="s">
        <v>237</v>
      </c>
      <c r="B82" s="71" t="s">
        <v>238</v>
      </c>
      <c r="C82" s="215"/>
      <c r="D82" s="225"/>
    </row>
    <row r="83" spans="1:4" s="140" customFormat="1" ht="15.75" customHeight="1" thickBot="1">
      <c r="A83" s="144" t="s">
        <v>239</v>
      </c>
      <c r="B83" s="149" t="s">
        <v>240</v>
      </c>
      <c r="C83" s="172">
        <f>+C61+C65+C70+C73+C77+C82</f>
        <v>4855</v>
      </c>
      <c r="D83" s="78">
        <f>+D61+D65+D70+D73+D77+D82</f>
        <v>5433</v>
      </c>
    </row>
    <row r="84" spans="1:4" s="140" customFormat="1" ht="16.5" customHeight="1" thickBot="1">
      <c r="A84" s="150" t="s">
        <v>253</v>
      </c>
      <c r="B84" s="151" t="s">
        <v>241</v>
      </c>
      <c r="C84" s="172">
        <f>+C60+C83</f>
        <v>15585</v>
      </c>
      <c r="D84" s="78">
        <f>+D60+D83</f>
        <v>17481</v>
      </c>
    </row>
    <row r="85" spans="1:3" s="140" customFormat="1" ht="83.25" customHeight="1">
      <c r="A85" s="1"/>
      <c r="B85" s="2"/>
      <c r="C85" s="79"/>
    </row>
    <row r="86" spans="1:3" ht="16.5" customHeight="1">
      <c r="A86" s="306" t="s">
        <v>33</v>
      </c>
      <c r="B86" s="306"/>
      <c r="C86" s="306"/>
    </row>
    <row r="87" spans="1:3" s="152" customFormat="1" ht="16.5" customHeight="1" thickBot="1">
      <c r="A87" s="307" t="s">
        <v>86</v>
      </c>
      <c r="B87" s="307"/>
      <c r="C87" s="60" t="s">
        <v>122</v>
      </c>
    </row>
    <row r="88" spans="1:4" ht="37.5" customHeight="1" thickBot="1">
      <c r="A88" s="19" t="s">
        <v>49</v>
      </c>
      <c r="B88" s="20" t="s">
        <v>34</v>
      </c>
      <c r="C88" s="216" t="s">
        <v>352</v>
      </c>
      <c r="D88" s="231" t="s">
        <v>360</v>
      </c>
    </row>
    <row r="89" spans="1:4" s="139" customFormat="1" ht="12" customHeight="1" thickBot="1">
      <c r="A89" s="25">
        <v>1</v>
      </c>
      <c r="B89" s="26">
        <v>2</v>
      </c>
      <c r="C89" s="217">
        <v>3</v>
      </c>
      <c r="D89" s="227"/>
    </row>
    <row r="90" spans="1:4" ht="12" customHeight="1" thickBot="1">
      <c r="A90" s="18" t="s">
        <v>5</v>
      </c>
      <c r="B90" s="24" t="s">
        <v>256</v>
      </c>
      <c r="C90" s="164">
        <f>SUM(C91:C95)</f>
        <v>7826</v>
      </c>
      <c r="D90" s="75">
        <f>SUM(D91:D95)</f>
        <v>8400</v>
      </c>
    </row>
    <row r="91" spans="1:4" ht="12" customHeight="1">
      <c r="A91" s="13" t="s">
        <v>62</v>
      </c>
      <c r="B91" s="6" t="s">
        <v>35</v>
      </c>
      <c r="C91" s="218">
        <v>2020</v>
      </c>
      <c r="D91" s="240">
        <v>2108</v>
      </c>
    </row>
    <row r="92" spans="1:4" ht="12" customHeight="1">
      <c r="A92" s="10" t="s">
        <v>63</v>
      </c>
      <c r="B92" s="4" t="s">
        <v>106</v>
      </c>
      <c r="C92" s="165">
        <v>540</v>
      </c>
      <c r="D92" s="234">
        <v>540</v>
      </c>
    </row>
    <row r="93" spans="1:4" ht="12" customHeight="1">
      <c r="A93" s="10" t="s">
        <v>64</v>
      </c>
      <c r="B93" s="4" t="s">
        <v>81</v>
      </c>
      <c r="C93" s="166">
        <v>3572</v>
      </c>
      <c r="D93" s="234">
        <v>3432</v>
      </c>
    </row>
    <row r="94" spans="1:4" ht="12" customHeight="1">
      <c r="A94" s="10" t="s">
        <v>65</v>
      </c>
      <c r="B94" s="7" t="s">
        <v>107</v>
      </c>
      <c r="C94" s="166">
        <v>400</v>
      </c>
      <c r="D94" s="234">
        <v>1006</v>
      </c>
    </row>
    <row r="95" spans="1:4" ht="12" customHeight="1">
      <c r="A95" s="10" t="s">
        <v>73</v>
      </c>
      <c r="B95" s="15" t="s">
        <v>108</v>
      </c>
      <c r="C95" s="166">
        <v>1294</v>
      </c>
      <c r="D95" s="234">
        <v>1314</v>
      </c>
    </row>
    <row r="96" spans="1:4" ht="12" customHeight="1">
      <c r="A96" s="10" t="s">
        <v>66</v>
      </c>
      <c r="B96" s="4" t="s">
        <v>257</v>
      </c>
      <c r="C96" s="166"/>
      <c r="D96" s="230"/>
    </row>
    <row r="97" spans="1:4" ht="12" customHeight="1">
      <c r="A97" s="10" t="s">
        <v>67</v>
      </c>
      <c r="B97" s="62" t="s">
        <v>258</v>
      </c>
      <c r="C97" s="166"/>
      <c r="D97" s="230"/>
    </row>
    <row r="98" spans="1:4" ht="12" customHeight="1">
      <c r="A98" s="10" t="s">
        <v>74</v>
      </c>
      <c r="B98" s="63" t="s">
        <v>259</v>
      </c>
      <c r="C98" s="166"/>
      <c r="D98" s="230"/>
    </row>
    <row r="99" spans="1:4" ht="12" customHeight="1">
      <c r="A99" s="10" t="s">
        <v>75</v>
      </c>
      <c r="B99" s="63" t="s">
        <v>260</v>
      </c>
      <c r="C99" s="166"/>
      <c r="D99" s="230"/>
    </row>
    <row r="100" spans="1:4" ht="12" customHeight="1">
      <c r="A100" s="10" t="s">
        <v>76</v>
      </c>
      <c r="B100" s="62" t="s">
        <v>261</v>
      </c>
      <c r="C100" s="166"/>
      <c r="D100" s="230"/>
    </row>
    <row r="101" spans="1:4" ht="12" customHeight="1">
      <c r="A101" s="10" t="s">
        <v>77</v>
      </c>
      <c r="B101" s="62" t="s">
        <v>262</v>
      </c>
      <c r="C101" s="166"/>
      <c r="D101" s="230"/>
    </row>
    <row r="102" spans="1:4" ht="12" customHeight="1">
      <c r="A102" s="10" t="s">
        <v>79</v>
      </c>
      <c r="B102" s="63" t="s">
        <v>263</v>
      </c>
      <c r="C102" s="166"/>
      <c r="D102" s="230"/>
    </row>
    <row r="103" spans="1:4" ht="12" customHeight="1">
      <c r="A103" s="9" t="s">
        <v>109</v>
      </c>
      <c r="B103" s="64" t="s">
        <v>264</v>
      </c>
      <c r="C103" s="166"/>
      <c r="D103" s="230"/>
    </row>
    <row r="104" spans="1:4" ht="12" customHeight="1">
      <c r="A104" s="10" t="s">
        <v>254</v>
      </c>
      <c r="B104" s="64" t="s">
        <v>265</v>
      </c>
      <c r="C104" s="166"/>
      <c r="D104" s="230"/>
    </row>
    <row r="105" spans="1:4" ht="12" customHeight="1" thickBot="1">
      <c r="A105" s="14" t="s">
        <v>255</v>
      </c>
      <c r="B105" s="65" t="s">
        <v>266</v>
      </c>
      <c r="C105" s="167"/>
      <c r="D105" s="230"/>
    </row>
    <row r="106" spans="1:4" ht="12" customHeight="1" thickBot="1">
      <c r="A106" s="16" t="s">
        <v>6</v>
      </c>
      <c r="B106" s="23" t="s">
        <v>267</v>
      </c>
      <c r="C106" s="168">
        <f>+C107+C109+C111</f>
        <v>2109</v>
      </c>
      <c r="D106" s="75">
        <f>+D107+D109+D111</f>
        <v>2109</v>
      </c>
    </row>
    <row r="107" spans="1:4" ht="12" customHeight="1">
      <c r="A107" s="11" t="s">
        <v>68</v>
      </c>
      <c r="B107" s="4" t="s">
        <v>121</v>
      </c>
      <c r="C107" s="169">
        <v>107</v>
      </c>
      <c r="D107" s="234">
        <v>107</v>
      </c>
    </row>
    <row r="108" spans="1:4" ht="12" customHeight="1">
      <c r="A108" s="11" t="s">
        <v>69</v>
      </c>
      <c r="B108" s="8" t="s">
        <v>271</v>
      </c>
      <c r="C108" s="169"/>
      <c r="D108" s="234"/>
    </row>
    <row r="109" spans="1:4" ht="12" customHeight="1">
      <c r="A109" s="11" t="s">
        <v>70</v>
      </c>
      <c r="B109" s="8" t="s">
        <v>110</v>
      </c>
      <c r="C109" s="165">
        <v>2002</v>
      </c>
      <c r="D109" s="234">
        <v>2002</v>
      </c>
    </row>
    <row r="110" spans="1:4" ht="12" customHeight="1">
      <c r="A110" s="11" t="s">
        <v>71</v>
      </c>
      <c r="B110" s="8" t="s">
        <v>272</v>
      </c>
      <c r="C110" s="170"/>
      <c r="D110" s="230"/>
    </row>
    <row r="111" spans="1:4" ht="12" customHeight="1">
      <c r="A111" s="11" t="s">
        <v>72</v>
      </c>
      <c r="B111" s="73" t="s">
        <v>124</v>
      </c>
      <c r="C111" s="170"/>
      <c r="D111" s="230"/>
    </row>
    <row r="112" spans="1:4" ht="12" customHeight="1">
      <c r="A112" s="11" t="s">
        <v>78</v>
      </c>
      <c r="B112" s="72" t="s">
        <v>340</v>
      </c>
      <c r="C112" s="170"/>
      <c r="D112" s="230"/>
    </row>
    <row r="113" spans="1:4" ht="12" customHeight="1">
      <c r="A113" s="11" t="s">
        <v>80</v>
      </c>
      <c r="B113" s="137" t="s">
        <v>277</v>
      </c>
      <c r="C113" s="170"/>
      <c r="D113" s="230"/>
    </row>
    <row r="114" spans="1:4" ht="15.75">
      <c r="A114" s="11" t="s">
        <v>111</v>
      </c>
      <c r="B114" s="63" t="s">
        <v>260</v>
      </c>
      <c r="C114" s="170"/>
      <c r="D114" s="230"/>
    </row>
    <row r="115" spans="1:4" ht="12" customHeight="1">
      <c r="A115" s="11" t="s">
        <v>112</v>
      </c>
      <c r="B115" s="63" t="s">
        <v>276</v>
      </c>
      <c r="C115" s="170"/>
      <c r="D115" s="230"/>
    </row>
    <row r="116" spans="1:4" ht="12" customHeight="1">
      <c r="A116" s="11" t="s">
        <v>113</v>
      </c>
      <c r="B116" s="63" t="s">
        <v>275</v>
      </c>
      <c r="C116" s="170"/>
      <c r="D116" s="230"/>
    </row>
    <row r="117" spans="1:4" ht="12" customHeight="1">
      <c r="A117" s="11" t="s">
        <v>268</v>
      </c>
      <c r="B117" s="63" t="s">
        <v>263</v>
      </c>
      <c r="C117" s="170"/>
      <c r="D117" s="230"/>
    </row>
    <row r="118" spans="1:4" ht="12" customHeight="1">
      <c r="A118" s="11" t="s">
        <v>269</v>
      </c>
      <c r="B118" s="63" t="s">
        <v>274</v>
      </c>
      <c r="C118" s="170"/>
      <c r="D118" s="230"/>
    </row>
    <row r="119" spans="1:4" ht="16.5" thickBot="1">
      <c r="A119" s="9" t="s">
        <v>270</v>
      </c>
      <c r="B119" s="63" t="s">
        <v>273</v>
      </c>
      <c r="C119" s="171"/>
      <c r="D119" s="232"/>
    </row>
    <row r="120" spans="1:4" ht="12" customHeight="1" thickBot="1">
      <c r="A120" s="16" t="s">
        <v>7</v>
      </c>
      <c r="B120" s="58" t="s">
        <v>278</v>
      </c>
      <c r="C120" s="168">
        <f>+C121+C122</f>
        <v>0</v>
      </c>
      <c r="D120" s="233"/>
    </row>
    <row r="121" spans="1:4" ht="12" customHeight="1">
      <c r="A121" s="11" t="s">
        <v>51</v>
      </c>
      <c r="B121" s="5" t="s">
        <v>39</v>
      </c>
      <c r="C121" s="169"/>
      <c r="D121" s="229"/>
    </row>
    <row r="122" spans="1:4" ht="12" customHeight="1" thickBot="1">
      <c r="A122" s="12" t="s">
        <v>52</v>
      </c>
      <c r="B122" s="8" t="s">
        <v>40</v>
      </c>
      <c r="C122" s="166"/>
      <c r="D122" s="230"/>
    </row>
    <row r="123" spans="1:4" ht="12" customHeight="1" thickBot="1">
      <c r="A123" s="16" t="s">
        <v>8</v>
      </c>
      <c r="B123" s="58" t="s">
        <v>279</v>
      </c>
      <c r="C123" s="168">
        <f>+C90+C106+C120</f>
        <v>9935</v>
      </c>
      <c r="D123" s="75">
        <f>+D90+D106+D120</f>
        <v>10509</v>
      </c>
    </row>
    <row r="124" spans="1:4" ht="12" customHeight="1" thickBot="1">
      <c r="A124" s="16" t="s">
        <v>9</v>
      </c>
      <c r="B124" s="58" t="s">
        <v>280</v>
      </c>
      <c r="C124" s="168">
        <f>+C125+C126+C127</f>
        <v>0</v>
      </c>
      <c r="D124" s="233"/>
    </row>
    <row r="125" spans="1:4" ht="12" customHeight="1">
      <c r="A125" s="11" t="s">
        <v>55</v>
      </c>
      <c r="B125" s="5" t="s">
        <v>281</v>
      </c>
      <c r="C125" s="170"/>
      <c r="D125" s="229"/>
    </row>
    <row r="126" spans="1:4" ht="12" customHeight="1">
      <c r="A126" s="11" t="s">
        <v>56</v>
      </c>
      <c r="B126" s="5" t="s">
        <v>282</v>
      </c>
      <c r="C126" s="170"/>
      <c r="D126" s="230"/>
    </row>
    <row r="127" spans="1:4" ht="12" customHeight="1" thickBot="1">
      <c r="A127" s="9" t="s">
        <v>57</v>
      </c>
      <c r="B127" s="3" t="s">
        <v>283</v>
      </c>
      <c r="C127" s="170"/>
      <c r="D127" s="232"/>
    </row>
    <row r="128" spans="1:4" ht="12" customHeight="1" thickBot="1">
      <c r="A128" s="16" t="s">
        <v>10</v>
      </c>
      <c r="B128" s="58" t="s">
        <v>328</v>
      </c>
      <c r="C128" s="168">
        <f>+C129+C130+C131+C132</f>
        <v>0</v>
      </c>
      <c r="D128" s="233"/>
    </row>
    <row r="129" spans="1:4" ht="12" customHeight="1">
      <c r="A129" s="11" t="s">
        <v>58</v>
      </c>
      <c r="B129" s="5" t="s">
        <v>284</v>
      </c>
      <c r="C129" s="170"/>
      <c r="D129" s="229"/>
    </row>
    <row r="130" spans="1:4" ht="12" customHeight="1">
      <c r="A130" s="11" t="s">
        <v>59</v>
      </c>
      <c r="B130" s="5" t="s">
        <v>285</v>
      </c>
      <c r="C130" s="170"/>
      <c r="D130" s="230"/>
    </row>
    <row r="131" spans="1:4" ht="12" customHeight="1">
      <c r="A131" s="11" t="s">
        <v>187</v>
      </c>
      <c r="B131" s="5" t="s">
        <v>286</v>
      </c>
      <c r="C131" s="170"/>
      <c r="D131" s="230"/>
    </row>
    <row r="132" spans="1:4" ht="12" customHeight="1" thickBot="1">
      <c r="A132" s="9" t="s">
        <v>188</v>
      </c>
      <c r="B132" s="3" t="s">
        <v>287</v>
      </c>
      <c r="C132" s="170"/>
      <c r="D132" s="230"/>
    </row>
    <row r="133" spans="1:4" ht="12" customHeight="1" thickBot="1">
      <c r="A133" s="16" t="s">
        <v>11</v>
      </c>
      <c r="B133" s="58" t="s">
        <v>288</v>
      </c>
      <c r="C133" s="172">
        <f>+C134+C135+C137+C138+C136</f>
        <v>494</v>
      </c>
      <c r="D133" s="78">
        <f>+D134+D135+D137+D138+D136</f>
        <v>494</v>
      </c>
    </row>
    <row r="134" spans="1:4" ht="12" customHeight="1">
      <c r="A134" s="11" t="s">
        <v>60</v>
      </c>
      <c r="B134" s="5" t="s">
        <v>289</v>
      </c>
      <c r="C134" s="170"/>
      <c r="D134" s="230"/>
    </row>
    <row r="135" spans="1:4" ht="12" customHeight="1">
      <c r="A135" s="11" t="s">
        <v>61</v>
      </c>
      <c r="B135" s="5" t="s">
        <v>299</v>
      </c>
      <c r="C135" s="170">
        <v>494</v>
      </c>
      <c r="D135" s="234">
        <v>494</v>
      </c>
    </row>
    <row r="136" spans="1:4" ht="12" customHeight="1">
      <c r="A136" s="11" t="s">
        <v>200</v>
      </c>
      <c r="B136" s="5" t="s">
        <v>347</v>
      </c>
      <c r="C136" s="170"/>
      <c r="D136" s="230"/>
    </row>
    <row r="137" spans="1:4" ht="12" customHeight="1">
      <c r="A137" s="9" t="s">
        <v>201</v>
      </c>
      <c r="B137" s="5" t="s">
        <v>290</v>
      </c>
      <c r="C137" s="170"/>
      <c r="D137" s="230"/>
    </row>
    <row r="138" spans="1:4" ht="12" customHeight="1" thickBot="1">
      <c r="A138" s="9" t="s">
        <v>201</v>
      </c>
      <c r="B138" s="3" t="s">
        <v>291</v>
      </c>
      <c r="C138" s="170"/>
      <c r="D138" s="232"/>
    </row>
    <row r="139" spans="1:4" ht="12" customHeight="1" thickBot="1">
      <c r="A139" s="16" t="s">
        <v>12</v>
      </c>
      <c r="B139" s="58" t="s">
        <v>292</v>
      </c>
      <c r="C139" s="173">
        <f>+C140+C141+C142+C143</f>
        <v>0</v>
      </c>
      <c r="D139" s="233"/>
    </row>
    <row r="140" spans="1:4" ht="12" customHeight="1">
      <c r="A140" s="11" t="s">
        <v>104</v>
      </c>
      <c r="B140" s="5" t="s">
        <v>293</v>
      </c>
      <c r="C140" s="170"/>
      <c r="D140" s="229"/>
    </row>
    <row r="141" spans="1:4" ht="12" customHeight="1">
      <c r="A141" s="11" t="s">
        <v>105</v>
      </c>
      <c r="B141" s="5" t="s">
        <v>294</v>
      </c>
      <c r="C141" s="170"/>
      <c r="D141" s="230"/>
    </row>
    <row r="142" spans="1:4" ht="12" customHeight="1">
      <c r="A142" s="11" t="s">
        <v>123</v>
      </c>
      <c r="B142" s="5" t="s">
        <v>295</v>
      </c>
      <c r="C142" s="170"/>
      <c r="D142" s="230"/>
    </row>
    <row r="143" spans="1:4" ht="12" customHeight="1" thickBot="1">
      <c r="A143" s="11" t="s">
        <v>203</v>
      </c>
      <c r="B143" s="5" t="s">
        <v>296</v>
      </c>
      <c r="C143" s="170"/>
      <c r="D143" s="230"/>
    </row>
    <row r="144" spans="1:8" ht="15" customHeight="1" thickBot="1">
      <c r="A144" s="16" t="s">
        <v>13</v>
      </c>
      <c r="B144" s="58" t="s">
        <v>297</v>
      </c>
      <c r="C144" s="174">
        <f>+C124+C128+C133+C139</f>
        <v>494</v>
      </c>
      <c r="D144" s="153">
        <f>+D124+D128+D133+D139</f>
        <v>494</v>
      </c>
      <c r="E144" s="154"/>
      <c r="F144" s="155"/>
      <c r="G144" s="155"/>
      <c r="H144" s="155"/>
    </row>
    <row r="145" spans="1:4" s="140" customFormat="1" ht="12.75" customHeight="1" thickBot="1">
      <c r="A145" s="74" t="s">
        <v>14</v>
      </c>
      <c r="B145" s="128" t="s">
        <v>298</v>
      </c>
      <c r="C145" s="174">
        <f>+C123+C144</f>
        <v>10429</v>
      </c>
      <c r="D145" s="153">
        <f>+D123+D144</f>
        <v>11003</v>
      </c>
    </row>
    <row r="146" ht="7.5" customHeight="1"/>
    <row r="147" spans="1:3" ht="15.75">
      <c r="A147" s="308" t="s">
        <v>300</v>
      </c>
      <c r="B147" s="308"/>
      <c r="C147" s="308"/>
    </row>
    <row r="148" spans="1:3" ht="15" customHeight="1" thickBot="1">
      <c r="A148" s="305" t="s">
        <v>87</v>
      </c>
      <c r="B148" s="305"/>
      <c r="C148" s="81" t="s">
        <v>122</v>
      </c>
    </row>
    <row r="149" spans="1:4" ht="13.5" customHeight="1" thickBot="1">
      <c r="A149" s="16">
        <v>1</v>
      </c>
      <c r="B149" s="23" t="s">
        <v>301</v>
      </c>
      <c r="C149" s="75">
        <f>+C60-C123</f>
        <v>795</v>
      </c>
      <c r="D149" s="75">
        <f>+D60-D123</f>
        <v>1539</v>
      </c>
    </row>
    <row r="150" spans="1:4" ht="27.75" customHeight="1" thickBot="1">
      <c r="A150" s="16" t="s">
        <v>6</v>
      </c>
      <c r="B150" s="23" t="s">
        <v>302</v>
      </c>
      <c r="C150" s="75">
        <f>+C83-C144</f>
        <v>4361</v>
      </c>
      <c r="D150" s="75">
        <f>+D83-D144</f>
        <v>4939</v>
      </c>
    </row>
  </sheetData>
  <sheetProtection/>
  <mergeCells count="6">
    <mergeCell ref="A147:C147"/>
    <mergeCell ref="A148:B148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Kisbabot Község Önkormányzat
2016. ÉVI KÖLTSÉGVETÉS
KÖTELEZŐ FELADATAINAK MÉRLEGE &amp;R&amp;"Times New Roman CE,Félkövér dőlt"&amp;11 1.2. melléklet a ........./2017. (.......) önkormányzati rendelethez</oddHeader>
  </headerFooter>
  <rowBreaks count="1" manualBreakCount="1">
    <brk id="8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0"/>
  <sheetViews>
    <sheetView zoomScale="120" zoomScaleNormal="120" zoomScaleSheetLayoutView="100" workbookViewId="0" topLeftCell="A120">
      <selection activeCell="D109" sqref="D109"/>
    </sheetView>
  </sheetViews>
  <sheetFormatPr defaultColWidth="9.00390625" defaultRowHeight="12.75"/>
  <cols>
    <col min="1" max="1" width="9.50390625" style="129" customWidth="1"/>
    <col min="2" max="2" width="91.625" style="129" customWidth="1"/>
    <col min="3" max="3" width="21.625" style="130" customWidth="1"/>
    <col min="4" max="4" width="16.375" style="138" customWidth="1"/>
    <col min="5" max="16384" width="9.375" style="138" customWidth="1"/>
  </cols>
  <sheetData>
    <row r="1" spans="1:3" ht="15.75" customHeight="1">
      <c r="A1" s="306" t="s">
        <v>3</v>
      </c>
      <c r="B1" s="306"/>
      <c r="C1" s="306"/>
    </row>
    <row r="2" spans="1:3" ht="15.75" customHeight="1" thickBot="1">
      <c r="A2" s="305" t="s">
        <v>85</v>
      </c>
      <c r="B2" s="305"/>
      <c r="C2" s="81" t="s">
        <v>122</v>
      </c>
    </row>
    <row r="3" spans="1:4" ht="37.5" customHeight="1" thickBot="1">
      <c r="A3" s="19" t="s">
        <v>49</v>
      </c>
      <c r="B3" s="20" t="s">
        <v>4</v>
      </c>
      <c r="C3" s="216" t="s">
        <v>352</v>
      </c>
      <c r="D3" s="226" t="s">
        <v>360</v>
      </c>
    </row>
    <row r="4" spans="1:4" s="139" customFormat="1" ht="12" customHeight="1" thickBot="1">
      <c r="A4" s="134">
        <v>1</v>
      </c>
      <c r="B4" s="135">
        <v>2</v>
      </c>
      <c r="C4" s="221">
        <v>3</v>
      </c>
      <c r="D4" s="227"/>
    </row>
    <row r="5" spans="1:4" s="140" customFormat="1" ht="12" customHeight="1" thickBot="1">
      <c r="A5" s="16" t="s">
        <v>5</v>
      </c>
      <c r="B5" s="17" t="s">
        <v>143</v>
      </c>
      <c r="C5" s="168">
        <f>+C6+C7+C8+C9+C10+C11</f>
        <v>2943</v>
      </c>
      <c r="D5" s="75">
        <f>+D6+D7+D8+D9+D10+D11</f>
        <v>2943</v>
      </c>
    </row>
    <row r="6" spans="1:4" s="140" customFormat="1" ht="12" customHeight="1">
      <c r="A6" s="11" t="s">
        <v>62</v>
      </c>
      <c r="B6" s="141" t="s">
        <v>144</v>
      </c>
      <c r="C6" s="169"/>
      <c r="D6" s="235"/>
    </row>
    <row r="7" spans="1:4" s="140" customFormat="1" ht="12" customHeight="1">
      <c r="A7" s="10" t="s">
        <v>63</v>
      </c>
      <c r="B7" s="142" t="s">
        <v>145</v>
      </c>
      <c r="C7" s="165"/>
      <c r="D7" s="222"/>
    </row>
    <row r="8" spans="1:4" s="140" customFormat="1" ht="12" customHeight="1">
      <c r="A8" s="10" t="s">
        <v>64</v>
      </c>
      <c r="B8" s="142" t="s">
        <v>146</v>
      </c>
      <c r="C8" s="165">
        <v>2943</v>
      </c>
      <c r="D8" s="245">
        <v>2943</v>
      </c>
    </row>
    <row r="9" spans="1:4" s="140" customFormat="1" ht="12" customHeight="1">
      <c r="A9" s="10" t="s">
        <v>65</v>
      </c>
      <c r="B9" s="142" t="s">
        <v>147</v>
      </c>
      <c r="C9" s="165"/>
      <c r="D9" s="246"/>
    </row>
    <row r="10" spans="1:4" s="140" customFormat="1" ht="12" customHeight="1">
      <c r="A10" s="10" t="s">
        <v>82</v>
      </c>
      <c r="B10" s="142" t="s">
        <v>148</v>
      </c>
      <c r="C10" s="165"/>
      <c r="D10" s="246"/>
    </row>
    <row r="11" spans="1:4" s="140" customFormat="1" ht="12" customHeight="1" thickBot="1">
      <c r="A11" s="12" t="s">
        <v>66</v>
      </c>
      <c r="B11" s="143" t="s">
        <v>149</v>
      </c>
      <c r="C11" s="165"/>
      <c r="D11" s="247"/>
    </row>
    <row r="12" spans="1:4" s="140" customFormat="1" ht="12" customHeight="1" thickBot="1">
      <c r="A12" s="16" t="s">
        <v>6</v>
      </c>
      <c r="B12" s="71" t="s">
        <v>150</v>
      </c>
      <c r="C12" s="168">
        <f>+C13+C14+C15+C16+C17</f>
        <v>10957</v>
      </c>
      <c r="D12" s="248">
        <f>+D13+D14+D15+D16+D17</f>
        <v>11466</v>
      </c>
    </row>
    <row r="13" spans="1:4" s="140" customFormat="1" ht="12" customHeight="1">
      <c r="A13" s="11" t="s">
        <v>68</v>
      </c>
      <c r="B13" s="141" t="s">
        <v>151</v>
      </c>
      <c r="C13" s="169"/>
      <c r="D13" s="247"/>
    </row>
    <row r="14" spans="1:4" s="140" customFormat="1" ht="12" customHeight="1">
      <c r="A14" s="10" t="s">
        <v>69</v>
      </c>
      <c r="B14" s="142" t="s">
        <v>152</v>
      </c>
      <c r="C14" s="165"/>
      <c r="D14" s="246"/>
    </row>
    <row r="15" spans="1:4" s="140" customFormat="1" ht="12" customHeight="1">
      <c r="A15" s="10" t="s">
        <v>70</v>
      </c>
      <c r="B15" s="142" t="s">
        <v>334</v>
      </c>
      <c r="C15" s="165"/>
      <c r="D15" s="246"/>
    </row>
    <row r="16" spans="1:4" s="140" customFormat="1" ht="12" customHeight="1">
      <c r="A16" s="10" t="s">
        <v>71</v>
      </c>
      <c r="B16" s="142" t="s">
        <v>335</v>
      </c>
      <c r="C16" s="165"/>
      <c r="D16" s="246"/>
    </row>
    <row r="17" spans="1:4" s="140" customFormat="1" ht="12" customHeight="1">
      <c r="A17" s="10" t="s">
        <v>72</v>
      </c>
      <c r="B17" s="142" t="s">
        <v>153</v>
      </c>
      <c r="C17" s="165">
        <v>10957</v>
      </c>
      <c r="D17" s="245">
        <v>11466</v>
      </c>
    </row>
    <row r="18" spans="1:4" s="140" customFormat="1" ht="12" customHeight="1" thickBot="1">
      <c r="A18" s="12" t="s">
        <v>78</v>
      </c>
      <c r="B18" s="143" t="s">
        <v>154</v>
      </c>
      <c r="C18" s="166"/>
      <c r="D18" s="247"/>
    </row>
    <row r="19" spans="1:4" s="140" customFormat="1" ht="12" customHeight="1" thickBot="1">
      <c r="A19" s="16" t="s">
        <v>7</v>
      </c>
      <c r="B19" s="17" t="s">
        <v>155</v>
      </c>
      <c r="C19" s="168">
        <f>+C20+C21+C22+C23+C24</f>
        <v>2196</v>
      </c>
      <c r="D19" s="248">
        <f>+D20+D21+D22+D23+D24</f>
        <v>6020</v>
      </c>
    </row>
    <row r="20" spans="1:4" s="140" customFormat="1" ht="12" customHeight="1">
      <c r="A20" s="11" t="s">
        <v>51</v>
      </c>
      <c r="B20" s="141" t="s">
        <v>156</v>
      </c>
      <c r="C20" s="169"/>
      <c r="D20" s="249">
        <v>6020</v>
      </c>
    </row>
    <row r="21" spans="1:4" s="140" customFormat="1" ht="12" customHeight="1">
      <c r="A21" s="10" t="s">
        <v>52</v>
      </c>
      <c r="B21" s="142" t="s">
        <v>157</v>
      </c>
      <c r="C21" s="165"/>
      <c r="D21" s="246"/>
    </row>
    <row r="22" spans="1:4" s="140" customFormat="1" ht="12" customHeight="1">
      <c r="A22" s="10" t="s">
        <v>53</v>
      </c>
      <c r="B22" s="142" t="s">
        <v>336</v>
      </c>
      <c r="C22" s="165"/>
      <c r="D22" s="246"/>
    </row>
    <row r="23" spans="1:4" s="140" customFormat="1" ht="12" customHeight="1">
      <c r="A23" s="10" t="s">
        <v>54</v>
      </c>
      <c r="B23" s="142" t="s">
        <v>337</v>
      </c>
      <c r="C23" s="165"/>
      <c r="D23" s="246"/>
    </row>
    <row r="24" spans="1:4" s="140" customFormat="1" ht="12" customHeight="1">
      <c r="A24" s="10" t="s">
        <v>94</v>
      </c>
      <c r="B24" s="142" t="s">
        <v>158</v>
      </c>
      <c r="C24" s="165">
        <v>2196</v>
      </c>
      <c r="D24" s="245"/>
    </row>
    <row r="25" spans="1:4" s="140" customFormat="1" ht="12" customHeight="1" thickBot="1">
      <c r="A25" s="12" t="s">
        <v>95</v>
      </c>
      <c r="B25" s="143" t="s">
        <v>159</v>
      </c>
      <c r="C25" s="166"/>
      <c r="D25" s="235"/>
    </row>
    <row r="26" spans="1:4" s="140" customFormat="1" ht="12" customHeight="1" thickBot="1">
      <c r="A26" s="16" t="s">
        <v>96</v>
      </c>
      <c r="B26" s="17" t="s">
        <v>160</v>
      </c>
      <c r="C26" s="172">
        <f>+C27+C30+C31+C32</f>
        <v>0</v>
      </c>
      <c r="D26" s="78">
        <f>+D27+D30+D31+D32</f>
        <v>0</v>
      </c>
    </row>
    <row r="27" spans="1:4" s="140" customFormat="1" ht="12" customHeight="1">
      <c r="A27" s="11" t="s">
        <v>161</v>
      </c>
      <c r="B27" s="141" t="s">
        <v>167</v>
      </c>
      <c r="C27" s="211">
        <f>+C28+C29</f>
        <v>0</v>
      </c>
      <c r="D27" s="235"/>
    </row>
    <row r="28" spans="1:4" s="140" customFormat="1" ht="12" customHeight="1">
      <c r="A28" s="10" t="s">
        <v>162</v>
      </c>
      <c r="B28" s="142" t="s">
        <v>168</v>
      </c>
      <c r="C28" s="165"/>
      <c r="D28" s="222"/>
    </row>
    <row r="29" spans="1:4" s="140" customFormat="1" ht="12" customHeight="1">
      <c r="A29" s="10" t="s">
        <v>163</v>
      </c>
      <c r="B29" s="142" t="s">
        <v>169</v>
      </c>
      <c r="C29" s="165"/>
      <c r="D29" s="222"/>
    </row>
    <row r="30" spans="1:4" s="140" customFormat="1" ht="12" customHeight="1">
      <c r="A30" s="10" t="s">
        <v>164</v>
      </c>
      <c r="B30" s="142" t="s">
        <v>170</v>
      </c>
      <c r="C30" s="165"/>
      <c r="D30" s="222"/>
    </row>
    <row r="31" spans="1:4" s="140" customFormat="1" ht="12" customHeight="1">
      <c r="A31" s="10" t="s">
        <v>165</v>
      </c>
      <c r="B31" s="142" t="s">
        <v>171</v>
      </c>
      <c r="C31" s="165"/>
      <c r="D31" s="222"/>
    </row>
    <row r="32" spans="1:4" s="140" customFormat="1" ht="12" customHeight="1" thickBot="1">
      <c r="A32" s="12" t="s">
        <v>166</v>
      </c>
      <c r="B32" s="143" t="s">
        <v>172</v>
      </c>
      <c r="C32" s="166"/>
      <c r="D32" s="222"/>
    </row>
    <row r="33" spans="1:4" s="140" customFormat="1" ht="12" customHeight="1" thickBot="1">
      <c r="A33" s="16" t="s">
        <v>9</v>
      </c>
      <c r="B33" s="17" t="s">
        <v>173</v>
      </c>
      <c r="C33" s="168">
        <f>SUM(C34:C43)</f>
        <v>975</v>
      </c>
      <c r="D33" s="75">
        <f>SUM(D34:D43)</f>
        <v>2299</v>
      </c>
    </row>
    <row r="34" spans="1:4" s="140" customFormat="1" ht="12" customHeight="1">
      <c r="A34" s="11" t="s">
        <v>55</v>
      </c>
      <c r="B34" s="141" t="s">
        <v>176</v>
      </c>
      <c r="C34" s="169">
        <v>500</v>
      </c>
      <c r="D34" s="236">
        <v>750</v>
      </c>
    </row>
    <row r="35" spans="1:4" s="140" customFormat="1" ht="12" customHeight="1">
      <c r="A35" s="10" t="s">
        <v>56</v>
      </c>
      <c r="B35" s="142" t="s">
        <v>177</v>
      </c>
      <c r="C35" s="165"/>
      <c r="D35" s="236"/>
    </row>
    <row r="36" spans="1:4" s="140" customFormat="1" ht="12" customHeight="1">
      <c r="A36" s="10" t="s">
        <v>57</v>
      </c>
      <c r="B36" s="142" t="s">
        <v>178</v>
      </c>
      <c r="C36" s="165"/>
      <c r="D36" s="236">
        <v>618</v>
      </c>
    </row>
    <row r="37" spans="1:4" s="140" customFormat="1" ht="12" customHeight="1">
      <c r="A37" s="10" t="s">
        <v>98</v>
      </c>
      <c r="B37" s="142" t="s">
        <v>179</v>
      </c>
      <c r="C37" s="165"/>
      <c r="D37" s="236">
        <v>74</v>
      </c>
    </row>
    <row r="38" spans="1:4" s="140" customFormat="1" ht="12" customHeight="1">
      <c r="A38" s="10" t="s">
        <v>99</v>
      </c>
      <c r="B38" s="142" t="s">
        <v>180</v>
      </c>
      <c r="C38" s="165">
        <v>475</v>
      </c>
      <c r="D38" s="236">
        <v>857</v>
      </c>
    </row>
    <row r="39" spans="1:4" s="140" customFormat="1" ht="12" customHeight="1">
      <c r="A39" s="10" t="s">
        <v>100</v>
      </c>
      <c r="B39" s="142" t="s">
        <v>181</v>
      </c>
      <c r="C39" s="165"/>
      <c r="D39" s="236"/>
    </row>
    <row r="40" spans="1:4" s="140" customFormat="1" ht="12" customHeight="1">
      <c r="A40" s="10" t="s">
        <v>101</v>
      </c>
      <c r="B40" s="142" t="s">
        <v>182</v>
      </c>
      <c r="C40" s="165"/>
      <c r="D40" s="236"/>
    </row>
    <row r="41" spans="1:4" s="140" customFormat="1" ht="12" customHeight="1">
      <c r="A41" s="10" t="s">
        <v>102</v>
      </c>
      <c r="B41" s="142" t="s">
        <v>183</v>
      </c>
      <c r="C41" s="165"/>
      <c r="D41" s="236"/>
    </row>
    <row r="42" spans="1:4" s="140" customFormat="1" ht="12" customHeight="1">
      <c r="A42" s="10" t="s">
        <v>174</v>
      </c>
      <c r="B42" s="142" t="s">
        <v>184</v>
      </c>
      <c r="C42" s="212"/>
      <c r="D42" s="222"/>
    </row>
    <row r="43" spans="1:4" s="140" customFormat="1" ht="12" customHeight="1" thickBot="1">
      <c r="A43" s="12" t="s">
        <v>175</v>
      </c>
      <c r="B43" s="143" t="s">
        <v>185</v>
      </c>
      <c r="C43" s="213"/>
      <c r="D43" s="223"/>
    </row>
    <row r="44" spans="1:4" s="140" customFormat="1" ht="12" customHeight="1" thickBot="1">
      <c r="A44" s="16" t="s">
        <v>10</v>
      </c>
      <c r="B44" s="17" t="s">
        <v>186</v>
      </c>
      <c r="C44" s="168">
        <f>SUM(C45:C49)</f>
        <v>0</v>
      </c>
      <c r="D44" s="225"/>
    </row>
    <row r="45" spans="1:4" s="140" customFormat="1" ht="12" customHeight="1">
      <c r="A45" s="11" t="s">
        <v>58</v>
      </c>
      <c r="B45" s="141" t="s">
        <v>190</v>
      </c>
      <c r="C45" s="214"/>
      <c r="D45" s="224"/>
    </row>
    <row r="46" spans="1:4" s="140" customFormat="1" ht="12" customHeight="1">
      <c r="A46" s="10" t="s">
        <v>59</v>
      </c>
      <c r="B46" s="142" t="s">
        <v>191</v>
      </c>
      <c r="C46" s="212"/>
      <c r="D46" s="222"/>
    </row>
    <row r="47" spans="1:4" s="140" customFormat="1" ht="12" customHeight="1">
      <c r="A47" s="10" t="s">
        <v>187</v>
      </c>
      <c r="B47" s="142" t="s">
        <v>192</v>
      </c>
      <c r="C47" s="212"/>
      <c r="D47" s="222"/>
    </row>
    <row r="48" spans="1:4" s="140" customFormat="1" ht="12" customHeight="1">
      <c r="A48" s="10" t="s">
        <v>188</v>
      </c>
      <c r="B48" s="142" t="s">
        <v>193</v>
      </c>
      <c r="C48" s="212"/>
      <c r="D48" s="222"/>
    </row>
    <row r="49" spans="1:4" s="140" customFormat="1" ht="12" customHeight="1" thickBot="1">
      <c r="A49" s="12" t="s">
        <v>189</v>
      </c>
      <c r="B49" s="143" t="s">
        <v>194</v>
      </c>
      <c r="C49" s="213"/>
      <c r="D49" s="222"/>
    </row>
    <row r="50" spans="1:4" s="140" customFormat="1" ht="12" customHeight="1" thickBot="1">
      <c r="A50" s="16" t="s">
        <v>103</v>
      </c>
      <c r="B50" s="17" t="s">
        <v>195</v>
      </c>
      <c r="C50" s="168">
        <f>SUM(C51:C53)</f>
        <v>0</v>
      </c>
      <c r="D50" s="75">
        <f>SUM(D51:D53)</f>
        <v>0</v>
      </c>
    </row>
    <row r="51" spans="1:4" s="140" customFormat="1" ht="12" customHeight="1">
      <c r="A51" s="11" t="s">
        <v>60</v>
      </c>
      <c r="B51" s="141" t="s">
        <v>196</v>
      </c>
      <c r="C51" s="169"/>
      <c r="D51" s="222"/>
    </row>
    <row r="52" spans="1:4" s="140" customFormat="1" ht="12" customHeight="1">
      <c r="A52" s="10" t="s">
        <v>61</v>
      </c>
      <c r="B52" s="142" t="s">
        <v>338</v>
      </c>
      <c r="C52" s="165"/>
      <c r="D52" s="222"/>
    </row>
    <row r="53" spans="1:4" s="140" customFormat="1" ht="12" customHeight="1">
      <c r="A53" s="10" t="s">
        <v>200</v>
      </c>
      <c r="B53" s="142" t="s">
        <v>198</v>
      </c>
      <c r="C53" s="165"/>
      <c r="D53" s="222"/>
    </row>
    <row r="54" spans="1:4" s="140" customFormat="1" ht="12" customHeight="1" thickBot="1">
      <c r="A54" s="12" t="s">
        <v>201</v>
      </c>
      <c r="B54" s="143" t="s">
        <v>199</v>
      </c>
      <c r="C54" s="166"/>
      <c r="D54" s="222"/>
    </row>
    <row r="55" spans="1:4" s="140" customFormat="1" ht="12" customHeight="1" thickBot="1">
      <c r="A55" s="16" t="s">
        <v>12</v>
      </c>
      <c r="B55" s="71" t="s">
        <v>202</v>
      </c>
      <c r="C55" s="168">
        <f>SUM(C56:C58)</f>
        <v>0</v>
      </c>
      <c r="D55" s="75">
        <f>SUM(D56:D58)</f>
        <v>0</v>
      </c>
    </row>
    <row r="56" spans="1:4" s="140" customFormat="1" ht="12" customHeight="1">
      <c r="A56" s="11" t="s">
        <v>104</v>
      </c>
      <c r="B56" s="141" t="s">
        <v>204</v>
      </c>
      <c r="C56" s="212"/>
      <c r="D56" s="222"/>
    </row>
    <row r="57" spans="1:4" s="140" customFormat="1" ht="12" customHeight="1">
      <c r="A57" s="10" t="s">
        <v>105</v>
      </c>
      <c r="B57" s="142" t="s">
        <v>339</v>
      </c>
      <c r="C57" s="212"/>
      <c r="D57" s="222"/>
    </row>
    <row r="58" spans="1:4" s="140" customFormat="1" ht="12" customHeight="1">
      <c r="A58" s="10" t="s">
        <v>123</v>
      </c>
      <c r="B58" s="142" t="s">
        <v>205</v>
      </c>
      <c r="C58" s="212"/>
      <c r="D58" s="222"/>
    </row>
    <row r="59" spans="1:4" s="140" customFormat="1" ht="12" customHeight="1" thickBot="1">
      <c r="A59" s="12" t="s">
        <v>203</v>
      </c>
      <c r="B59" s="143" t="s">
        <v>206</v>
      </c>
      <c r="C59" s="212"/>
      <c r="D59" s="222"/>
    </row>
    <row r="60" spans="1:4" s="140" customFormat="1" ht="12" customHeight="1" thickBot="1">
      <c r="A60" s="16" t="s">
        <v>13</v>
      </c>
      <c r="B60" s="17" t="s">
        <v>207</v>
      </c>
      <c r="C60" s="172">
        <f>+C5+C12+C19+C26+C33+C44+C50+C55</f>
        <v>17071</v>
      </c>
      <c r="D60" s="78">
        <f>+D5+D12+D19+D26+D33+D44+D50+D55</f>
        <v>22728</v>
      </c>
    </row>
    <row r="61" spans="1:4" s="140" customFormat="1" ht="12" customHeight="1" thickBot="1">
      <c r="A61" s="144" t="s">
        <v>208</v>
      </c>
      <c r="B61" s="71" t="s">
        <v>209</v>
      </c>
      <c r="C61" s="168">
        <f>SUM(C62:C64)</f>
        <v>0</v>
      </c>
      <c r="D61" s="75">
        <f>SUM(D62:D64)</f>
        <v>0</v>
      </c>
    </row>
    <row r="62" spans="1:4" s="140" customFormat="1" ht="12" customHeight="1">
      <c r="A62" s="11" t="s">
        <v>242</v>
      </c>
      <c r="B62" s="141" t="s">
        <v>210</v>
      </c>
      <c r="C62" s="212"/>
      <c r="D62" s="222"/>
    </row>
    <row r="63" spans="1:4" s="140" customFormat="1" ht="12" customHeight="1">
      <c r="A63" s="10" t="s">
        <v>251</v>
      </c>
      <c r="B63" s="142" t="s">
        <v>211</v>
      </c>
      <c r="C63" s="212"/>
      <c r="D63" s="222"/>
    </row>
    <row r="64" spans="1:4" s="140" customFormat="1" ht="12" customHeight="1" thickBot="1">
      <c r="A64" s="12" t="s">
        <v>252</v>
      </c>
      <c r="B64" s="145" t="s">
        <v>212</v>
      </c>
      <c r="C64" s="212"/>
      <c r="D64" s="223"/>
    </row>
    <row r="65" spans="1:4" s="140" customFormat="1" ht="12" customHeight="1" thickBot="1">
      <c r="A65" s="144" t="s">
        <v>213</v>
      </c>
      <c r="B65" s="71" t="s">
        <v>214</v>
      </c>
      <c r="C65" s="168">
        <f>SUM(C66:C69)</f>
        <v>0</v>
      </c>
      <c r="D65" s="225"/>
    </row>
    <row r="66" spans="1:4" s="140" customFormat="1" ht="12" customHeight="1">
      <c r="A66" s="11" t="s">
        <v>83</v>
      </c>
      <c r="B66" s="141" t="s">
        <v>215</v>
      </c>
      <c r="C66" s="212"/>
      <c r="D66" s="224"/>
    </row>
    <row r="67" spans="1:4" s="140" customFormat="1" ht="12" customHeight="1">
      <c r="A67" s="10" t="s">
        <v>84</v>
      </c>
      <c r="B67" s="142" t="s">
        <v>216</v>
      </c>
      <c r="C67" s="212"/>
      <c r="D67" s="222"/>
    </row>
    <row r="68" spans="1:4" s="140" customFormat="1" ht="12" customHeight="1">
      <c r="A68" s="10" t="s">
        <v>243</v>
      </c>
      <c r="B68" s="142" t="s">
        <v>217</v>
      </c>
      <c r="C68" s="212"/>
      <c r="D68" s="222"/>
    </row>
    <row r="69" spans="1:4" s="140" customFormat="1" ht="12" customHeight="1" thickBot="1">
      <c r="A69" s="12" t="s">
        <v>244</v>
      </c>
      <c r="B69" s="143" t="s">
        <v>218</v>
      </c>
      <c r="C69" s="212"/>
      <c r="D69" s="223"/>
    </row>
    <row r="70" spans="1:4" s="140" customFormat="1" ht="12" customHeight="1" thickBot="1">
      <c r="A70" s="144" t="s">
        <v>219</v>
      </c>
      <c r="B70" s="71" t="s">
        <v>220</v>
      </c>
      <c r="C70" s="168">
        <f>SUM(C71:C72)</f>
        <v>0</v>
      </c>
      <c r="D70" s="225"/>
    </row>
    <row r="71" spans="1:4" s="140" customFormat="1" ht="12" customHeight="1">
      <c r="A71" s="11" t="s">
        <v>245</v>
      </c>
      <c r="B71" s="141" t="s">
        <v>221</v>
      </c>
      <c r="C71" s="212"/>
      <c r="D71" s="224"/>
    </row>
    <row r="72" spans="1:4" s="140" customFormat="1" ht="12" customHeight="1" thickBot="1">
      <c r="A72" s="12" t="s">
        <v>246</v>
      </c>
      <c r="B72" s="143" t="s">
        <v>222</v>
      </c>
      <c r="C72" s="212"/>
      <c r="D72" s="223"/>
    </row>
    <row r="73" spans="1:4" s="140" customFormat="1" ht="12" customHeight="1" thickBot="1">
      <c r="A73" s="144" t="s">
        <v>223</v>
      </c>
      <c r="B73" s="71" t="s">
        <v>224</v>
      </c>
      <c r="C73" s="168">
        <f>SUM(C74:C76)</f>
        <v>0</v>
      </c>
      <c r="D73" s="225"/>
    </row>
    <row r="74" spans="1:4" s="140" customFormat="1" ht="12" customHeight="1">
      <c r="A74" s="11" t="s">
        <v>247</v>
      </c>
      <c r="B74" s="141" t="s">
        <v>225</v>
      </c>
      <c r="C74" s="212"/>
      <c r="D74" s="224"/>
    </row>
    <row r="75" spans="1:4" s="140" customFormat="1" ht="12" customHeight="1">
      <c r="A75" s="10" t="s">
        <v>248</v>
      </c>
      <c r="B75" s="142" t="s">
        <v>226</v>
      </c>
      <c r="C75" s="212"/>
      <c r="D75" s="222"/>
    </row>
    <row r="76" spans="1:4" s="140" customFormat="1" ht="12" customHeight="1" thickBot="1">
      <c r="A76" s="12" t="s">
        <v>249</v>
      </c>
      <c r="B76" s="143" t="s">
        <v>227</v>
      </c>
      <c r="C76" s="212"/>
      <c r="D76" s="223"/>
    </row>
    <row r="77" spans="1:4" s="140" customFormat="1" ht="12" customHeight="1" thickBot="1">
      <c r="A77" s="144" t="s">
        <v>228</v>
      </c>
      <c r="B77" s="71" t="s">
        <v>250</v>
      </c>
      <c r="C77" s="168">
        <f>SUM(C78:C81)</f>
        <v>0</v>
      </c>
      <c r="D77" s="225"/>
    </row>
    <row r="78" spans="1:4" s="140" customFormat="1" ht="12" customHeight="1">
      <c r="A78" s="146" t="s">
        <v>229</v>
      </c>
      <c r="B78" s="141" t="s">
        <v>230</v>
      </c>
      <c r="C78" s="212"/>
      <c r="D78" s="224"/>
    </row>
    <row r="79" spans="1:4" s="140" customFormat="1" ht="12" customHeight="1">
      <c r="A79" s="147" t="s">
        <v>231</v>
      </c>
      <c r="B79" s="142" t="s">
        <v>232</v>
      </c>
      <c r="C79" s="212"/>
      <c r="D79" s="222"/>
    </row>
    <row r="80" spans="1:4" s="140" customFormat="1" ht="12" customHeight="1">
      <c r="A80" s="147" t="s">
        <v>233</v>
      </c>
      <c r="B80" s="142" t="s">
        <v>234</v>
      </c>
      <c r="C80" s="212"/>
      <c r="D80" s="222"/>
    </row>
    <row r="81" spans="1:4" s="140" customFormat="1" ht="12" customHeight="1" thickBot="1">
      <c r="A81" s="148" t="s">
        <v>235</v>
      </c>
      <c r="B81" s="143" t="s">
        <v>236</v>
      </c>
      <c r="C81" s="212"/>
      <c r="D81" s="222"/>
    </row>
    <row r="82" spans="1:4" s="140" customFormat="1" ht="13.5" customHeight="1" thickBot="1">
      <c r="A82" s="144" t="s">
        <v>237</v>
      </c>
      <c r="B82" s="71" t="s">
        <v>238</v>
      </c>
      <c r="C82" s="215"/>
      <c r="D82" s="159"/>
    </row>
    <row r="83" spans="1:4" s="140" customFormat="1" ht="15.75" customHeight="1" thickBot="1">
      <c r="A83" s="144" t="s">
        <v>239</v>
      </c>
      <c r="B83" s="149" t="s">
        <v>240</v>
      </c>
      <c r="C83" s="172">
        <f>+C61+C65+C70+C73+C77+C82</f>
        <v>0</v>
      </c>
      <c r="D83" s="78">
        <f>+D61+D65+D70+D73+D77+D82</f>
        <v>0</v>
      </c>
    </row>
    <row r="84" spans="1:4" s="140" customFormat="1" ht="16.5" customHeight="1" thickBot="1">
      <c r="A84" s="150" t="s">
        <v>253</v>
      </c>
      <c r="B84" s="151" t="s">
        <v>241</v>
      </c>
      <c r="C84" s="172">
        <f>+C60+C83</f>
        <v>17071</v>
      </c>
      <c r="D84" s="78">
        <f>+D60+D83</f>
        <v>22728</v>
      </c>
    </row>
    <row r="85" spans="1:3" s="140" customFormat="1" ht="83.25" customHeight="1">
      <c r="A85" s="1"/>
      <c r="B85" s="2"/>
      <c r="C85" s="79"/>
    </row>
    <row r="86" spans="1:3" ht="16.5" customHeight="1">
      <c r="A86" s="306" t="s">
        <v>33</v>
      </c>
      <c r="B86" s="306"/>
      <c r="C86" s="306"/>
    </row>
    <row r="87" spans="1:3" s="152" customFormat="1" ht="16.5" customHeight="1" thickBot="1">
      <c r="A87" s="307" t="s">
        <v>86</v>
      </c>
      <c r="B87" s="307"/>
      <c r="C87" s="60" t="s">
        <v>122</v>
      </c>
    </row>
    <row r="88" spans="1:4" ht="37.5" customHeight="1" thickBot="1">
      <c r="A88" s="19" t="s">
        <v>49</v>
      </c>
      <c r="B88" s="20" t="s">
        <v>34</v>
      </c>
      <c r="C88" s="216" t="s">
        <v>352</v>
      </c>
      <c r="D88" s="231" t="s">
        <v>360</v>
      </c>
    </row>
    <row r="89" spans="1:4" s="139" customFormat="1" ht="12" customHeight="1" thickBot="1">
      <c r="A89" s="25">
        <v>1</v>
      </c>
      <c r="B89" s="26">
        <v>2</v>
      </c>
      <c r="C89" s="217">
        <v>3</v>
      </c>
      <c r="D89" s="237">
        <v>4</v>
      </c>
    </row>
    <row r="90" spans="1:4" ht="12" customHeight="1" thickBot="1">
      <c r="A90" s="18" t="s">
        <v>5</v>
      </c>
      <c r="B90" s="24" t="s">
        <v>256</v>
      </c>
      <c r="C90" s="164">
        <f>SUM(C91:C95)</f>
        <v>20031</v>
      </c>
      <c r="D90" s="75">
        <f>SUM(D91:D95)</f>
        <v>19903</v>
      </c>
    </row>
    <row r="91" spans="1:4" ht="12" customHeight="1">
      <c r="A91" s="13" t="s">
        <v>62</v>
      </c>
      <c r="B91" s="6" t="s">
        <v>35</v>
      </c>
      <c r="C91" s="218">
        <v>7952</v>
      </c>
      <c r="D91" s="240">
        <v>8370</v>
      </c>
    </row>
    <row r="92" spans="1:4" ht="12" customHeight="1">
      <c r="A92" s="10" t="s">
        <v>63</v>
      </c>
      <c r="B92" s="4" t="s">
        <v>106</v>
      </c>
      <c r="C92" s="165">
        <v>1276</v>
      </c>
      <c r="D92" s="234">
        <v>1330</v>
      </c>
    </row>
    <row r="93" spans="1:4" ht="12" customHeight="1">
      <c r="A93" s="10" t="s">
        <v>64</v>
      </c>
      <c r="B93" s="4" t="s">
        <v>81</v>
      </c>
      <c r="C93" s="166">
        <v>10183</v>
      </c>
      <c r="D93" s="234">
        <v>9583</v>
      </c>
    </row>
    <row r="94" spans="1:4" ht="12" customHeight="1">
      <c r="A94" s="10" t="s">
        <v>65</v>
      </c>
      <c r="B94" s="7" t="s">
        <v>107</v>
      </c>
      <c r="C94" s="166"/>
      <c r="D94" s="234"/>
    </row>
    <row r="95" spans="1:4" ht="12" customHeight="1">
      <c r="A95" s="10" t="s">
        <v>73</v>
      </c>
      <c r="B95" s="15" t="s">
        <v>108</v>
      </c>
      <c r="C95" s="166">
        <v>620</v>
      </c>
      <c r="D95" s="234">
        <v>620</v>
      </c>
    </row>
    <row r="96" spans="1:4" ht="12" customHeight="1">
      <c r="A96" s="10" t="s">
        <v>66</v>
      </c>
      <c r="B96" s="4" t="s">
        <v>257</v>
      </c>
      <c r="C96" s="166"/>
      <c r="D96" s="230"/>
    </row>
    <row r="97" spans="1:4" ht="12" customHeight="1">
      <c r="A97" s="10" t="s">
        <v>67</v>
      </c>
      <c r="B97" s="62" t="s">
        <v>258</v>
      </c>
      <c r="C97" s="166"/>
      <c r="D97" s="230"/>
    </row>
    <row r="98" spans="1:4" ht="12" customHeight="1">
      <c r="A98" s="10" t="s">
        <v>74</v>
      </c>
      <c r="B98" s="63" t="s">
        <v>259</v>
      </c>
      <c r="C98" s="166"/>
      <c r="D98" s="230"/>
    </row>
    <row r="99" spans="1:4" ht="12" customHeight="1">
      <c r="A99" s="10" t="s">
        <v>75</v>
      </c>
      <c r="B99" s="63" t="s">
        <v>260</v>
      </c>
      <c r="C99" s="166"/>
      <c r="D99" s="230"/>
    </row>
    <row r="100" spans="1:4" ht="12" customHeight="1">
      <c r="A100" s="10" t="s">
        <v>76</v>
      </c>
      <c r="B100" s="62" t="s">
        <v>261</v>
      </c>
      <c r="C100" s="166"/>
      <c r="D100" s="230"/>
    </row>
    <row r="101" spans="1:4" ht="12" customHeight="1">
      <c r="A101" s="10" t="s">
        <v>77</v>
      </c>
      <c r="B101" s="62" t="s">
        <v>262</v>
      </c>
      <c r="C101" s="166"/>
      <c r="D101" s="230"/>
    </row>
    <row r="102" spans="1:4" ht="12" customHeight="1">
      <c r="A102" s="10" t="s">
        <v>79</v>
      </c>
      <c r="B102" s="63" t="s">
        <v>263</v>
      </c>
      <c r="C102" s="166"/>
      <c r="D102" s="230"/>
    </row>
    <row r="103" spans="1:4" ht="12" customHeight="1">
      <c r="A103" s="9" t="s">
        <v>109</v>
      </c>
      <c r="B103" s="64" t="s">
        <v>264</v>
      </c>
      <c r="C103" s="166"/>
      <c r="D103" s="230"/>
    </row>
    <row r="104" spans="1:4" ht="12" customHeight="1">
      <c r="A104" s="10" t="s">
        <v>254</v>
      </c>
      <c r="B104" s="64" t="s">
        <v>265</v>
      </c>
      <c r="C104" s="166"/>
      <c r="D104" s="230"/>
    </row>
    <row r="105" spans="1:4" ht="12" customHeight="1" thickBot="1">
      <c r="A105" s="14" t="s">
        <v>255</v>
      </c>
      <c r="B105" s="65" t="s">
        <v>266</v>
      </c>
      <c r="C105" s="167"/>
      <c r="D105" s="230"/>
    </row>
    <row r="106" spans="1:4" ht="12" customHeight="1" thickBot="1">
      <c r="A106" s="16" t="s">
        <v>6</v>
      </c>
      <c r="B106" s="23" t="s">
        <v>267</v>
      </c>
      <c r="C106" s="168">
        <f>+C107+C109+C111</f>
        <v>2196</v>
      </c>
      <c r="D106" s="75">
        <f>+D107+D109+D111</f>
        <v>9303</v>
      </c>
    </row>
    <row r="107" spans="1:4" ht="12" customHeight="1">
      <c r="A107" s="11" t="s">
        <v>68</v>
      </c>
      <c r="B107" s="4" t="s">
        <v>121</v>
      </c>
      <c r="C107" s="169">
        <v>2196</v>
      </c>
      <c r="D107" s="251">
        <v>2754</v>
      </c>
    </row>
    <row r="108" spans="1:4" ht="12" customHeight="1">
      <c r="A108" s="11" t="s">
        <v>69</v>
      </c>
      <c r="B108" s="8" t="s">
        <v>271</v>
      </c>
      <c r="C108" s="169"/>
      <c r="D108" s="230"/>
    </row>
    <row r="109" spans="1:4" ht="12" customHeight="1">
      <c r="A109" s="11" t="s">
        <v>70</v>
      </c>
      <c r="B109" s="8" t="s">
        <v>110</v>
      </c>
      <c r="C109" s="165"/>
      <c r="D109" s="234">
        <v>6549</v>
      </c>
    </row>
    <row r="110" spans="1:4" ht="12" customHeight="1">
      <c r="A110" s="11" t="s">
        <v>71</v>
      </c>
      <c r="B110" s="8" t="s">
        <v>272</v>
      </c>
      <c r="C110" s="170"/>
      <c r="D110" s="230"/>
    </row>
    <row r="111" spans="1:4" ht="12" customHeight="1">
      <c r="A111" s="11" t="s">
        <v>72</v>
      </c>
      <c r="B111" s="73" t="s">
        <v>124</v>
      </c>
      <c r="C111" s="170"/>
      <c r="D111" s="230"/>
    </row>
    <row r="112" spans="1:4" ht="12" customHeight="1">
      <c r="A112" s="11" t="s">
        <v>78</v>
      </c>
      <c r="B112" s="72" t="s">
        <v>340</v>
      </c>
      <c r="C112" s="170"/>
      <c r="D112" s="230"/>
    </row>
    <row r="113" spans="1:4" ht="12" customHeight="1">
      <c r="A113" s="11" t="s">
        <v>80</v>
      </c>
      <c r="B113" s="137" t="s">
        <v>277</v>
      </c>
      <c r="C113" s="170"/>
      <c r="D113" s="230"/>
    </row>
    <row r="114" spans="1:4" ht="15.75">
      <c r="A114" s="11" t="s">
        <v>111</v>
      </c>
      <c r="B114" s="63" t="s">
        <v>260</v>
      </c>
      <c r="C114" s="170"/>
      <c r="D114" s="230"/>
    </row>
    <row r="115" spans="1:4" ht="12" customHeight="1">
      <c r="A115" s="11" t="s">
        <v>112</v>
      </c>
      <c r="B115" s="63" t="s">
        <v>276</v>
      </c>
      <c r="C115" s="170"/>
      <c r="D115" s="230"/>
    </row>
    <row r="116" spans="1:4" ht="12" customHeight="1">
      <c r="A116" s="11" t="s">
        <v>113</v>
      </c>
      <c r="B116" s="63" t="s">
        <v>275</v>
      </c>
      <c r="C116" s="170"/>
      <c r="D116" s="230"/>
    </row>
    <row r="117" spans="1:4" ht="12" customHeight="1">
      <c r="A117" s="11" t="s">
        <v>268</v>
      </c>
      <c r="B117" s="63" t="s">
        <v>263</v>
      </c>
      <c r="C117" s="170"/>
      <c r="D117" s="230"/>
    </row>
    <row r="118" spans="1:4" ht="12" customHeight="1">
      <c r="A118" s="11" t="s">
        <v>269</v>
      </c>
      <c r="B118" s="63" t="s">
        <v>274</v>
      </c>
      <c r="C118" s="170"/>
      <c r="D118" s="230"/>
    </row>
    <row r="119" spans="1:4" ht="16.5" thickBot="1">
      <c r="A119" s="9" t="s">
        <v>270</v>
      </c>
      <c r="B119" s="63" t="s">
        <v>273</v>
      </c>
      <c r="C119" s="171"/>
      <c r="D119" s="232"/>
    </row>
    <row r="120" spans="1:4" ht="12" customHeight="1" thickBot="1">
      <c r="A120" s="16" t="s">
        <v>7</v>
      </c>
      <c r="B120" s="58" t="s">
        <v>278</v>
      </c>
      <c r="C120" s="168">
        <f>+C121+C122</f>
        <v>0</v>
      </c>
      <c r="D120" s="233"/>
    </row>
    <row r="121" spans="1:4" ht="12" customHeight="1">
      <c r="A121" s="11" t="s">
        <v>51</v>
      </c>
      <c r="B121" s="5" t="s">
        <v>39</v>
      </c>
      <c r="C121" s="169"/>
      <c r="D121" s="229"/>
    </row>
    <row r="122" spans="1:4" ht="12" customHeight="1" thickBot="1">
      <c r="A122" s="12" t="s">
        <v>52</v>
      </c>
      <c r="B122" s="8" t="s">
        <v>40</v>
      </c>
      <c r="C122" s="166"/>
      <c r="D122" s="230"/>
    </row>
    <row r="123" spans="1:4" ht="12" customHeight="1" thickBot="1">
      <c r="A123" s="16" t="s">
        <v>8</v>
      </c>
      <c r="B123" s="58" t="s">
        <v>279</v>
      </c>
      <c r="C123" s="168">
        <f>+C90+C106+C120</f>
        <v>22227</v>
      </c>
      <c r="D123" s="75">
        <f>+D90+D106+D120</f>
        <v>29206</v>
      </c>
    </row>
    <row r="124" spans="1:4" ht="12" customHeight="1" thickBot="1">
      <c r="A124" s="16" t="s">
        <v>9</v>
      </c>
      <c r="B124" s="58" t="s">
        <v>280</v>
      </c>
      <c r="C124" s="168">
        <f>+C125+C126+C127</f>
        <v>0</v>
      </c>
      <c r="D124" s="75">
        <f>+D125+D126+D127</f>
        <v>0</v>
      </c>
    </row>
    <row r="125" spans="1:4" ht="12" customHeight="1">
      <c r="A125" s="11" t="s">
        <v>55</v>
      </c>
      <c r="B125" s="5" t="s">
        <v>281</v>
      </c>
      <c r="C125" s="170"/>
      <c r="D125" s="230"/>
    </row>
    <row r="126" spans="1:4" ht="12" customHeight="1">
      <c r="A126" s="11" t="s">
        <v>56</v>
      </c>
      <c r="B126" s="5" t="s">
        <v>282</v>
      </c>
      <c r="C126" s="170"/>
      <c r="D126" s="230"/>
    </row>
    <row r="127" spans="1:4" ht="12" customHeight="1" thickBot="1">
      <c r="A127" s="9" t="s">
        <v>57</v>
      </c>
      <c r="B127" s="3" t="s">
        <v>283</v>
      </c>
      <c r="C127" s="170"/>
      <c r="D127" s="230"/>
    </row>
    <row r="128" spans="1:4" ht="12" customHeight="1" thickBot="1">
      <c r="A128" s="16" t="s">
        <v>10</v>
      </c>
      <c r="B128" s="58" t="s">
        <v>328</v>
      </c>
      <c r="C128" s="168">
        <f>+C129+C130+C131+C132</f>
        <v>0</v>
      </c>
      <c r="D128" s="75">
        <f>+D129+D130+D131+D132</f>
        <v>0</v>
      </c>
    </row>
    <row r="129" spans="1:4" ht="12" customHeight="1">
      <c r="A129" s="11" t="s">
        <v>58</v>
      </c>
      <c r="B129" s="5" t="s">
        <v>284</v>
      </c>
      <c r="C129" s="170"/>
      <c r="D129" s="230"/>
    </row>
    <row r="130" spans="1:4" ht="12" customHeight="1">
      <c r="A130" s="11" t="s">
        <v>59</v>
      </c>
      <c r="B130" s="5" t="s">
        <v>285</v>
      </c>
      <c r="C130" s="170"/>
      <c r="D130" s="230"/>
    </row>
    <row r="131" spans="1:4" ht="12" customHeight="1">
      <c r="A131" s="11" t="s">
        <v>187</v>
      </c>
      <c r="B131" s="5" t="s">
        <v>286</v>
      </c>
      <c r="C131" s="170"/>
      <c r="D131" s="230"/>
    </row>
    <row r="132" spans="1:4" ht="12" customHeight="1" thickBot="1">
      <c r="A132" s="9" t="s">
        <v>188</v>
      </c>
      <c r="B132" s="3" t="s">
        <v>287</v>
      </c>
      <c r="C132" s="170"/>
      <c r="D132" s="230"/>
    </row>
    <row r="133" spans="1:4" ht="12" customHeight="1" thickBot="1">
      <c r="A133" s="16" t="s">
        <v>11</v>
      </c>
      <c r="B133" s="58" t="s">
        <v>288</v>
      </c>
      <c r="C133" s="172">
        <f>+C134+C135+C137+C138+C136</f>
        <v>0</v>
      </c>
      <c r="D133" s="78">
        <f>+D134+D135+D137+D138+D136</f>
        <v>0</v>
      </c>
    </row>
    <row r="134" spans="1:4" ht="12" customHeight="1">
      <c r="A134" s="11" t="s">
        <v>60</v>
      </c>
      <c r="B134" s="5" t="s">
        <v>289</v>
      </c>
      <c r="C134" s="170"/>
      <c r="D134" s="230"/>
    </row>
    <row r="135" spans="1:4" ht="12" customHeight="1">
      <c r="A135" s="11" t="s">
        <v>61</v>
      </c>
      <c r="B135" s="5" t="s">
        <v>299</v>
      </c>
      <c r="C135" s="170"/>
      <c r="D135" s="230"/>
    </row>
    <row r="136" spans="1:4" ht="12" customHeight="1">
      <c r="A136" s="11" t="s">
        <v>200</v>
      </c>
      <c r="B136" s="5" t="s">
        <v>347</v>
      </c>
      <c r="C136" s="170"/>
      <c r="D136" s="230"/>
    </row>
    <row r="137" spans="1:4" ht="12" customHeight="1">
      <c r="A137" s="9" t="s">
        <v>201</v>
      </c>
      <c r="B137" s="5" t="s">
        <v>290</v>
      </c>
      <c r="C137" s="170"/>
      <c r="D137" s="230"/>
    </row>
    <row r="138" spans="1:4" ht="12" customHeight="1" thickBot="1">
      <c r="A138" s="9" t="s">
        <v>341</v>
      </c>
      <c r="B138" s="3" t="s">
        <v>291</v>
      </c>
      <c r="C138" s="170"/>
      <c r="D138" s="230"/>
    </row>
    <row r="139" spans="1:4" ht="12" customHeight="1" thickBot="1">
      <c r="A139" s="16" t="s">
        <v>12</v>
      </c>
      <c r="B139" s="58" t="s">
        <v>292</v>
      </c>
      <c r="C139" s="173">
        <f>+C140+C141+C142+C143</f>
        <v>0</v>
      </c>
      <c r="D139" s="80">
        <f>+D140+D141+D142+D143</f>
        <v>0</v>
      </c>
    </row>
    <row r="140" spans="1:4" ht="12" customHeight="1">
      <c r="A140" s="11" t="s">
        <v>104</v>
      </c>
      <c r="B140" s="5" t="s">
        <v>293</v>
      </c>
      <c r="C140" s="170"/>
      <c r="D140" s="230"/>
    </row>
    <row r="141" spans="1:4" ht="12" customHeight="1">
      <c r="A141" s="11" t="s">
        <v>105</v>
      </c>
      <c r="B141" s="5" t="s">
        <v>294</v>
      </c>
      <c r="C141" s="170"/>
      <c r="D141" s="230"/>
    </row>
    <row r="142" spans="1:4" ht="12" customHeight="1">
      <c r="A142" s="11" t="s">
        <v>123</v>
      </c>
      <c r="B142" s="5" t="s">
        <v>295</v>
      </c>
      <c r="C142" s="170"/>
      <c r="D142" s="230"/>
    </row>
    <row r="143" spans="1:4" ht="12" customHeight="1" thickBot="1">
      <c r="A143" s="11" t="s">
        <v>203</v>
      </c>
      <c r="B143" s="5" t="s">
        <v>296</v>
      </c>
      <c r="C143" s="170"/>
      <c r="D143" s="230"/>
    </row>
    <row r="144" spans="1:8" ht="15" customHeight="1" thickBot="1">
      <c r="A144" s="16" t="s">
        <v>13</v>
      </c>
      <c r="B144" s="58" t="s">
        <v>297</v>
      </c>
      <c r="C144" s="174">
        <f>+C124+C128+C133+C139</f>
        <v>0</v>
      </c>
      <c r="D144" s="153">
        <f>+D124+D128+D133+D139</f>
        <v>0</v>
      </c>
      <c r="E144" s="154"/>
      <c r="F144" s="155"/>
      <c r="G144" s="155"/>
      <c r="H144" s="155"/>
    </row>
    <row r="145" spans="1:4" s="140" customFormat="1" ht="12.75" customHeight="1" thickBot="1">
      <c r="A145" s="74" t="s">
        <v>14</v>
      </c>
      <c r="B145" s="128" t="s">
        <v>298</v>
      </c>
      <c r="C145" s="174">
        <f>+C123+C144</f>
        <v>22227</v>
      </c>
      <c r="D145" s="153">
        <f>+D123+D144</f>
        <v>29206</v>
      </c>
    </row>
    <row r="146" ht="7.5" customHeight="1"/>
    <row r="147" spans="1:3" ht="15.75">
      <c r="A147" s="308" t="s">
        <v>300</v>
      </c>
      <c r="B147" s="308"/>
      <c r="C147" s="308"/>
    </row>
    <row r="148" spans="1:3" ht="15" customHeight="1" thickBot="1">
      <c r="A148" s="305" t="s">
        <v>87</v>
      </c>
      <c r="B148" s="305"/>
      <c r="C148" s="81" t="s">
        <v>122</v>
      </c>
    </row>
    <row r="149" spans="1:4" ht="13.5" customHeight="1" thickBot="1">
      <c r="A149" s="16">
        <v>1</v>
      </c>
      <c r="B149" s="23" t="s">
        <v>301</v>
      </c>
      <c r="C149" s="75">
        <f>+C60-C123</f>
        <v>-5156</v>
      </c>
      <c r="D149" s="75">
        <f>+D60-D123</f>
        <v>-6478</v>
      </c>
    </row>
    <row r="150" spans="1:4" ht="27.75" customHeight="1" thickBot="1">
      <c r="A150" s="16" t="s">
        <v>6</v>
      </c>
      <c r="B150" s="23" t="s">
        <v>302</v>
      </c>
      <c r="C150" s="75">
        <f>+C83-C144</f>
        <v>0</v>
      </c>
      <c r="D150" s="75">
        <f>+D83-D144</f>
        <v>0</v>
      </c>
    </row>
  </sheetData>
  <sheetProtection/>
  <mergeCells count="6">
    <mergeCell ref="A147:C147"/>
    <mergeCell ref="A148:B148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Kisbabot Község Önkormányzat
2016. ÉVI KÖLTSÉGVETÉS
ÖNKÉNT VÁLLALT FELADATAINAK MÉRLEGE
&amp;R&amp;"Times New Roman CE,Félkövér dőlt"&amp;11 1.3. melléklet a ........./2017. (.......) önkormányzati rendelethez</oddHeader>
  </headerFooter>
  <rowBreaks count="1" manualBreakCount="1">
    <brk id="8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20" zoomScaleSheetLayoutView="100" workbookViewId="0" topLeftCell="A92">
      <selection activeCell="A88" sqref="A88:D151"/>
    </sheetView>
  </sheetViews>
  <sheetFormatPr defaultColWidth="9.00390625" defaultRowHeight="12.75"/>
  <cols>
    <col min="1" max="1" width="9.50390625" style="129" customWidth="1"/>
    <col min="2" max="2" width="91.625" style="129" customWidth="1"/>
    <col min="3" max="3" width="15.50390625" style="130" bestFit="1" customWidth="1"/>
    <col min="4" max="4" width="17.875" style="138" customWidth="1"/>
    <col min="5" max="16384" width="9.375" style="138" customWidth="1"/>
  </cols>
  <sheetData>
    <row r="1" spans="1:3" ht="15.75" customHeight="1">
      <c r="A1" s="306" t="s">
        <v>3</v>
      </c>
      <c r="B1" s="306"/>
      <c r="C1" s="306"/>
    </row>
    <row r="2" spans="1:3" ht="15.75" customHeight="1" thickBot="1">
      <c r="A2" s="305" t="s">
        <v>85</v>
      </c>
      <c r="B2" s="305"/>
      <c r="C2" s="81" t="s">
        <v>122</v>
      </c>
    </row>
    <row r="3" spans="1:4" ht="37.5" customHeight="1" thickBot="1">
      <c r="A3" s="19" t="s">
        <v>49</v>
      </c>
      <c r="B3" s="20" t="s">
        <v>4</v>
      </c>
      <c r="C3" s="216" t="s">
        <v>352</v>
      </c>
      <c r="D3" s="243" t="s">
        <v>360</v>
      </c>
    </row>
    <row r="4" spans="1:4" s="139" customFormat="1" ht="12" customHeight="1" thickBot="1">
      <c r="A4" s="134">
        <v>1</v>
      </c>
      <c r="B4" s="135">
        <v>2</v>
      </c>
      <c r="C4" s="221">
        <v>3</v>
      </c>
      <c r="D4" s="227"/>
    </row>
    <row r="5" spans="1:4" s="140" customFormat="1" ht="12" customHeight="1" thickBot="1">
      <c r="A5" s="16" t="s">
        <v>5</v>
      </c>
      <c r="B5" s="17" t="s">
        <v>143</v>
      </c>
      <c r="C5" s="168">
        <f>+C6+C7+C8+C9+C10+C11</f>
        <v>0</v>
      </c>
      <c r="D5" s="225"/>
    </row>
    <row r="6" spans="1:4" s="140" customFormat="1" ht="12" customHeight="1">
      <c r="A6" s="11" t="s">
        <v>62</v>
      </c>
      <c r="B6" s="141" t="s">
        <v>144</v>
      </c>
      <c r="C6" s="169"/>
      <c r="D6" s="224"/>
    </row>
    <row r="7" spans="1:4" s="140" customFormat="1" ht="12" customHeight="1">
      <c r="A7" s="10" t="s">
        <v>63</v>
      </c>
      <c r="B7" s="142" t="s">
        <v>145</v>
      </c>
      <c r="C7" s="165"/>
      <c r="D7" s="222"/>
    </row>
    <row r="8" spans="1:4" s="140" customFormat="1" ht="12" customHeight="1">
      <c r="A8" s="10" t="s">
        <v>64</v>
      </c>
      <c r="B8" s="142" t="s">
        <v>146</v>
      </c>
      <c r="C8" s="165"/>
      <c r="D8" s="222"/>
    </row>
    <row r="9" spans="1:4" s="140" customFormat="1" ht="12" customHeight="1">
      <c r="A9" s="10" t="s">
        <v>65</v>
      </c>
      <c r="B9" s="142" t="s">
        <v>147</v>
      </c>
      <c r="C9" s="165"/>
      <c r="D9" s="222"/>
    </row>
    <row r="10" spans="1:4" s="140" customFormat="1" ht="12" customHeight="1">
      <c r="A10" s="10" t="s">
        <v>82</v>
      </c>
      <c r="B10" s="142" t="s">
        <v>148</v>
      </c>
      <c r="C10" s="165"/>
      <c r="D10" s="222"/>
    </row>
    <row r="11" spans="1:4" s="140" customFormat="1" ht="12" customHeight="1" thickBot="1">
      <c r="A11" s="12" t="s">
        <v>66</v>
      </c>
      <c r="B11" s="143" t="s">
        <v>149</v>
      </c>
      <c r="C11" s="165"/>
      <c r="D11" s="223"/>
    </row>
    <row r="12" spans="1:4" s="140" customFormat="1" ht="12" customHeight="1" thickBot="1">
      <c r="A12" s="16" t="s">
        <v>6</v>
      </c>
      <c r="B12" s="71" t="s">
        <v>150</v>
      </c>
      <c r="C12" s="168">
        <f>+C13+C14+C15+C16+C17</f>
        <v>0</v>
      </c>
      <c r="D12" s="225"/>
    </row>
    <row r="13" spans="1:4" s="140" customFormat="1" ht="12" customHeight="1">
      <c r="A13" s="11" t="s">
        <v>68</v>
      </c>
      <c r="B13" s="141" t="s">
        <v>151</v>
      </c>
      <c r="C13" s="169"/>
      <c r="D13" s="224"/>
    </row>
    <row r="14" spans="1:4" s="140" customFormat="1" ht="12" customHeight="1">
      <c r="A14" s="10" t="s">
        <v>69</v>
      </c>
      <c r="B14" s="142" t="s">
        <v>152</v>
      </c>
      <c r="C14" s="165"/>
      <c r="D14" s="222"/>
    </row>
    <row r="15" spans="1:4" s="140" customFormat="1" ht="12" customHeight="1">
      <c r="A15" s="10" t="s">
        <v>70</v>
      </c>
      <c r="B15" s="142" t="s">
        <v>334</v>
      </c>
      <c r="C15" s="165"/>
      <c r="D15" s="222"/>
    </row>
    <row r="16" spans="1:4" s="140" customFormat="1" ht="12" customHeight="1">
      <c r="A16" s="10" t="s">
        <v>71</v>
      </c>
      <c r="B16" s="142" t="s">
        <v>335</v>
      </c>
      <c r="C16" s="165"/>
      <c r="D16" s="222"/>
    </row>
    <row r="17" spans="1:4" s="140" customFormat="1" ht="12" customHeight="1">
      <c r="A17" s="10" t="s">
        <v>72</v>
      </c>
      <c r="B17" s="142" t="s">
        <v>153</v>
      </c>
      <c r="C17" s="165"/>
      <c r="D17" s="222"/>
    </row>
    <row r="18" spans="1:4" s="140" customFormat="1" ht="12" customHeight="1" thickBot="1">
      <c r="A18" s="12" t="s">
        <v>78</v>
      </c>
      <c r="B18" s="143" t="s">
        <v>154</v>
      </c>
      <c r="C18" s="166"/>
      <c r="D18" s="223"/>
    </row>
    <row r="19" spans="1:4" s="140" customFormat="1" ht="12" customHeight="1" thickBot="1">
      <c r="A19" s="16" t="s">
        <v>7</v>
      </c>
      <c r="B19" s="17" t="s">
        <v>155</v>
      </c>
      <c r="C19" s="168">
        <f>+C20+C21+C22+C23+C24</f>
        <v>0</v>
      </c>
      <c r="D19" s="225"/>
    </row>
    <row r="20" spans="1:4" s="140" customFormat="1" ht="12" customHeight="1">
      <c r="A20" s="11" t="s">
        <v>51</v>
      </c>
      <c r="B20" s="141" t="s">
        <v>156</v>
      </c>
      <c r="C20" s="169"/>
      <c r="D20" s="224"/>
    </row>
    <row r="21" spans="1:4" s="140" customFormat="1" ht="12" customHeight="1">
      <c r="A21" s="10" t="s">
        <v>52</v>
      </c>
      <c r="B21" s="142" t="s">
        <v>157</v>
      </c>
      <c r="C21" s="165"/>
      <c r="D21" s="222"/>
    </row>
    <row r="22" spans="1:4" s="140" customFormat="1" ht="12" customHeight="1">
      <c r="A22" s="10" t="s">
        <v>53</v>
      </c>
      <c r="B22" s="142" t="s">
        <v>336</v>
      </c>
      <c r="C22" s="165"/>
      <c r="D22" s="222"/>
    </row>
    <row r="23" spans="1:4" s="140" customFormat="1" ht="12" customHeight="1">
      <c r="A23" s="10" t="s">
        <v>54</v>
      </c>
      <c r="B23" s="142" t="s">
        <v>337</v>
      </c>
      <c r="C23" s="165"/>
      <c r="D23" s="222"/>
    </row>
    <row r="24" spans="1:4" s="140" customFormat="1" ht="12" customHeight="1">
      <c r="A24" s="10" t="s">
        <v>94</v>
      </c>
      <c r="B24" s="142" t="s">
        <v>158</v>
      </c>
      <c r="C24" s="165"/>
      <c r="D24" s="222"/>
    </row>
    <row r="25" spans="1:4" s="140" customFormat="1" ht="12" customHeight="1" thickBot="1">
      <c r="A25" s="12" t="s">
        <v>95</v>
      </c>
      <c r="B25" s="143" t="s">
        <v>159</v>
      </c>
      <c r="C25" s="166"/>
      <c r="D25" s="223"/>
    </row>
    <row r="26" spans="1:4" s="140" customFormat="1" ht="12" customHeight="1" thickBot="1">
      <c r="A26" s="16" t="s">
        <v>96</v>
      </c>
      <c r="B26" s="17" t="s">
        <v>160</v>
      </c>
      <c r="C26" s="172">
        <f>+C27+C31+C32+C33</f>
        <v>700</v>
      </c>
      <c r="D26" s="238"/>
    </row>
    <row r="27" spans="1:4" s="140" customFormat="1" ht="12" customHeight="1">
      <c r="A27" s="11" t="s">
        <v>161</v>
      </c>
      <c r="B27" s="141" t="s">
        <v>167</v>
      </c>
      <c r="C27" s="211"/>
      <c r="D27" s="228"/>
    </row>
    <row r="28" spans="1:4" s="140" customFormat="1" ht="12" customHeight="1">
      <c r="A28" s="10" t="s">
        <v>162</v>
      </c>
      <c r="B28" s="141" t="s">
        <v>343</v>
      </c>
      <c r="C28" s="211"/>
      <c r="D28" s="236"/>
    </row>
    <row r="29" spans="1:4" s="140" customFormat="1" ht="12" customHeight="1">
      <c r="A29" s="10" t="s">
        <v>163</v>
      </c>
      <c r="B29" s="142" t="s">
        <v>168</v>
      </c>
      <c r="C29" s="165"/>
      <c r="D29" s="236"/>
    </row>
    <row r="30" spans="1:4" s="140" customFormat="1" ht="12" customHeight="1">
      <c r="A30" s="10" t="s">
        <v>163</v>
      </c>
      <c r="B30" s="142" t="s">
        <v>169</v>
      </c>
      <c r="C30" s="165"/>
      <c r="D30" s="236"/>
    </row>
    <row r="31" spans="1:4" s="140" customFormat="1" ht="12" customHeight="1">
      <c r="A31" s="10" t="s">
        <v>164</v>
      </c>
      <c r="B31" s="142" t="s">
        <v>170</v>
      </c>
      <c r="C31" s="165">
        <v>700</v>
      </c>
      <c r="D31" s="236"/>
    </row>
    <row r="32" spans="1:4" s="140" customFormat="1" ht="12" customHeight="1">
      <c r="A32" s="10" t="s">
        <v>165</v>
      </c>
      <c r="B32" s="142" t="s">
        <v>171</v>
      </c>
      <c r="C32" s="165"/>
      <c r="D32" s="222"/>
    </row>
    <row r="33" spans="1:4" s="140" customFormat="1" ht="12" customHeight="1" thickBot="1">
      <c r="A33" s="12" t="s">
        <v>166</v>
      </c>
      <c r="B33" s="143" t="s">
        <v>172</v>
      </c>
      <c r="C33" s="166"/>
      <c r="D33" s="223"/>
    </row>
    <row r="34" spans="1:4" s="140" customFormat="1" ht="12" customHeight="1" thickBot="1">
      <c r="A34" s="16" t="s">
        <v>9</v>
      </c>
      <c r="B34" s="17" t="s">
        <v>173</v>
      </c>
      <c r="C34" s="168">
        <f>SUM(C35:C44)</f>
        <v>0</v>
      </c>
      <c r="D34" s="225"/>
    </row>
    <row r="35" spans="1:4" s="140" customFormat="1" ht="12" customHeight="1">
      <c r="A35" s="11" t="s">
        <v>55</v>
      </c>
      <c r="B35" s="141" t="s">
        <v>176</v>
      </c>
      <c r="C35" s="169"/>
      <c r="D35" s="224"/>
    </row>
    <row r="36" spans="1:4" s="140" customFormat="1" ht="12" customHeight="1">
      <c r="A36" s="10" t="s">
        <v>56</v>
      </c>
      <c r="B36" s="142" t="s">
        <v>177</v>
      </c>
      <c r="C36" s="165"/>
      <c r="D36" s="222"/>
    </row>
    <row r="37" spans="1:4" s="140" customFormat="1" ht="12" customHeight="1">
      <c r="A37" s="10" t="s">
        <v>57</v>
      </c>
      <c r="B37" s="142" t="s">
        <v>178</v>
      </c>
      <c r="C37" s="165"/>
      <c r="D37" s="222"/>
    </row>
    <row r="38" spans="1:4" s="140" customFormat="1" ht="12" customHeight="1">
      <c r="A38" s="10" t="s">
        <v>98</v>
      </c>
      <c r="B38" s="142" t="s">
        <v>179</v>
      </c>
      <c r="C38" s="165"/>
      <c r="D38" s="222"/>
    </row>
    <row r="39" spans="1:4" s="140" customFormat="1" ht="12" customHeight="1">
      <c r="A39" s="10" t="s">
        <v>99</v>
      </c>
      <c r="B39" s="142" t="s">
        <v>180</v>
      </c>
      <c r="C39" s="165"/>
      <c r="D39" s="222"/>
    </row>
    <row r="40" spans="1:4" s="140" customFormat="1" ht="12" customHeight="1">
      <c r="A40" s="10" t="s">
        <v>100</v>
      </c>
      <c r="B40" s="142" t="s">
        <v>181</v>
      </c>
      <c r="C40" s="165"/>
      <c r="D40" s="222"/>
    </row>
    <row r="41" spans="1:4" s="140" customFormat="1" ht="12" customHeight="1">
      <c r="A41" s="10" t="s">
        <v>101</v>
      </c>
      <c r="B41" s="142" t="s">
        <v>182</v>
      </c>
      <c r="C41" s="165"/>
      <c r="D41" s="222"/>
    </row>
    <row r="42" spans="1:4" s="140" customFormat="1" ht="12" customHeight="1">
      <c r="A42" s="10" t="s">
        <v>102</v>
      </c>
      <c r="B42" s="142" t="s">
        <v>183</v>
      </c>
      <c r="C42" s="165"/>
      <c r="D42" s="222"/>
    </row>
    <row r="43" spans="1:4" s="140" customFormat="1" ht="12" customHeight="1">
      <c r="A43" s="10" t="s">
        <v>174</v>
      </c>
      <c r="B43" s="142" t="s">
        <v>184</v>
      </c>
      <c r="C43" s="212"/>
      <c r="D43" s="222"/>
    </row>
    <row r="44" spans="1:4" s="140" customFormat="1" ht="12" customHeight="1" thickBot="1">
      <c r="A44" s="12" t="s">
        <v>175</v>
      </c>
      <c r="B44" s="143" t="s">
        <v>185</v>
      </c>
      <c r="C44" s="213"/>
      <c r="D44" s="223"/>
    </row>
    <row r="45" spans="1:4" s="140" customFormat="1" ht="12" customHeight="1" thickBot="1">
      <c r="A45" s="16" t="s">
        <v>10</v>
      </c>
      <c r="B45" s="17" t="s">
        <v>186</v>
      </c>
      <c r="C45" s="168">
        <f>SUM(C46:C50)</f>
        <v>0</v>
      </c>
      <c r="D45" s="225"/>
    </row>
    <row r="46" spans="1:4" s="140" customFormat="1" ht="12" customHeight="1">
      <c r="A46" s="11" t="s">
        <v>58</v>
      </c>
      <c r="B46" s="141" t="s">
        <v>190</v>
      </c>
      <c r="C46" s="214"/>
      <c r="D46" s="224"/>
    </row>
    <row r="47" spans="1:4" s="140" customFormat="1" ht="12" customHeight="1">
      <c r="A47" s="10" t="s">
        <v>59</v>
      </c>
      <c r="B47" s="142" t="s">
        <v>191</v>
      </c>
      <c r="C47" s="212"/>
      <c r="D47" s="222"/>
    </row>
    <row r="48" spans="1:4" s="140" customFormat="1" ht="12" customHeight="1">
      <c r="A48" s="10" t="s">
        <v>187</v>
      </c>
      <c r="B48" s="142" t="s">
        <v>192</v>
      </c>
      <c r="C48" s="212"/>
      <c r="D48" s="222"/>
    </row>
    <row r="49" spans="1:4" s="140" customFormat="1" ht="12" customHeight="1">
      <c r="A49" s="10" t="s">
        <v>188</v>
      </c>
      <c r="B49" s="142" t="s">
        <v>193</v>
      </c>
      <c r="C49" s="212"/>
      <c r="D49" s="222"/>
    </row>
    <row r="50" spans="1:4" s="140" customFormat="1" ht="12" customHeight="1" thickBot="1">
      <c r="A50" s="12" t="s">
        <v>189</v>
      </c>
      <c r="B50" s="143" t="s">
        <v>194</v>
      </c>
      <c r="C50" s="213"/>
      <c r="D50" s="223"/>
    </row>
    <row r="51" spans="1:4" s="140" customFormat="1" ht="12" customHeight="1" thickBot="1">
      <c r="A51" s="16" t="s">
        <v>103</v>
      </c>
      <c r="B51" s="17" t="s">
        <v>195</v>
      </c>
      <c r="C51" s="168">
        <f>SUM(C52:C54)</f>
        <v>0</v>
      </c>
      <c r="D51" s="225"/>
    </row>
    <row r="52" spans="1:4" s="140" customFormat="1" ht="12" customHeight="1">
      <c r="A52" s="11" t="s">
        <v>60</v>
      </c>
      <c r="B52" s="141" t="s">
        <v>196</v>
      </c>
      <c r="C52" s="169"/>
      <c r="D52" s="224"/>
    </row>
    <row r="53" spans="1:4" s="140" customFormat="1" ht="12" customHeight="1">
      <c r="A53" s="10" t="s">
        <v>61</v>
      </c>
      <c r="B53" s="142" t="s">
        <v>338</v>
      </c>
      <c r="C53" s="165"/>
      <c r="D53" s="222"/>
    </row>
    <row r="54" spans="1:4" s="140" customFormat="1" ht="12" customHeight="1">
      <c r="A54" s="10" t="s">
        <v>200</v>
      </c>
      <c r="B54" s="142" t="s">
        <v>198</v>
      </c>
      <c r="C54" s="165"/>
      <c r="D54" s="222"/>
    </row>
    <row r="55" spans="1:4" s="140" customFormat="1" ht="12" customHeight="1" thickBot="1">
      <c r="A55" s="12" t="s">
        <v>201</v>
      </c>
      <c r="B55" s="143" t="s">
        <v>199</v>
      </c>
      <c r="C55" s="166"/>
      <c r="D55" s="223"/>
    </row>
    <row r="56" spans="1:4" s="140" customFormat="1" ht="12" customHeight="1" thickBot="1">
      <c r="A56" s="16" t="s">
        <v>12</v>
      </c>
      <c r="B56" s="71" t="s">
        <v>202</v>
      </c>
      <c r="C56" s="168">
        <f>SUM(C57:C59)</f>
        <v>0</v>
      </c>
      <c r="D56" s="225"/>
    </row>
    <row r="57" spans="1:4" s="140" customFormat="1" ht="12" customHeight="1">
      <c r="A57" s="11" t="s">
        <v>104</v>
      </c>
      <c r="B57" s="141" t="s">
        <v>204</v>
      </c>
      <c r="C57" s="212"/>
      <c r="D57" s="224"/>
    </row>
    <row r="58" spans="1:4" s="140" customFormat="1" ht="12" customHeight="1">
      <c r="A58" s="10" t="s">
        <v>105</v>
      </c>
      <c r="B58" s="142" t="s">
        <v>339</v>
      </c>
      <c r="C58" s="212"/>
      <c r="D58" s="222"/>
    </row>
    <row r="59" spans="1:4" s="140" customFormat="1" ht="12" customHeight="1">
      <c r="A59" s="10" t="s">
        <v>123</v>
      </c>
      <c r="B59" s="142" t="s">
        <v>205</v>
      </c>
      <c r="C59" s="212"/>
      <c r="D59" s="222"/>
    </row>
    <row r="60" spans="1:4" s="140" customFormat="1" ht="12" customHeight="1" thickBot="1">
      <c r="A60" s="12" t="s">
        <v>203</v>
      </c>
      <c r="B60" s="143" t="s">
        <v>206</v>
      </c>
      <c r="C60" s="212"/>
      <c r="D60" s="223"/>
    </row>
    <row r="61" spans="1:4" s="140" customFormat="1" ht="12" customHeight="1" thickBot="1">
      <c r="A61" s="16" t="s">
        <v>13</v>
      </c>
      <c r="B61" s="17" t="s">
        <v>207</v>
      </c>
      <c r="C61" s="172">
        <f>+C5+C12+C19+C26+C34+C45+C51+C56</f>
        <v>700</v>
      </c>
      <c r="D61" s="238"/>
    </row>
    <row r="62" spans="1:4" s="140" customFormat="1" ht="12" customHeight="1" thickBot="1">
      <c r="A62" s="144" t="s">
        <v>208</v>
      </c>
      <c r="B62" s="71" t="s">
        <v>209</v>
      </c>
      <c r="C62" s="168">
        <f>SUM(C63:C65)</f>
        <v>0</v>
      </c>
      <c r="D62" s="225"/>
    </row>
    <row r="63" spans="1:4" s="140" customFormat="1" ht="12" customHeight="1">
      <c r="A63" s="11" t="s">
        <v>242</v>
      </c>
      <c r="B63" s="141" t="s">
        <v>210</v>
      </c>
      <c r="C63" s="212"/>
      <c r="D63" s="224"/>
    </row>
    <row r="64" spans="1:4" s="140" customFormat="1" ht="12" customHeight="1">
      <c r="A64" s="10" t="s">
        <v>251</v>
      </c>
      <c r="B64" s="142" t="s">
        <v>211</v>
      </c>
      <c r="C64" s="212"/>
      <c r="D64" s="222"/>
    </row>
    <row r="65" spans="1:4" s="140" customFormat="1" ht="12" customHeight="1" thickBot="1">
      <c r="A65" s="12" t="s">
        <v>252</v>
      </c>
      <c r="B65" s="145" t="s">
        <v>212</v>
      </c>
      <c r="C65" s="212"/>
      <c r="D65" s="223"/>
    </row>
    <row r="66" spans="1:4" s="140" customFormat="1" ht="12" customHeight="1" thickBot="1">
      <c r="A66" s="144" t="s">
        <v>213</v>
      </c>
      <c r="B66" s="71" t="s">
        <v>214</v>
      </c>
      <c r="C66" s="168">
        <f>SUM(C67:C70)</f>
        <v>0</v>
      </c>
      <c r="D66" s="225"/>
    </row>
    <row r="67" spans="1:4" s="140" customFormat="1" ht="12" customHeight="1">
      <c r="A67" s="11" t="s">
        <v>83</v>
      </c>
      <c r="B67" s="141" t="s">
        <v>215</v>
      </c>
      <c r="C67" s="212"/>
      <c r="D67" s="235"/>
    </row>
    <row r="68" spans="1:4" s="140" customFormat="1" ht="12" customHeight="1">
      <c r="A68" s="10" t="s">
        <v>84</v>
      </c>
      <c r="B68" s="142" t="s">
        <v>216</v>
      </c>
      <c r="C68" s="212"/>
      <c r="D68" s="222"/>
    </row>
    <row r="69" spans="1:4" s="140" customFormat="1" ht="12" customHeight="1">
      <c r="A69" s="10" t="s">
        <v>243</v>
      </c>
      <c r="B69" s="142" t="s">
        <v>217</v>
      </c>
      <c r="C69" s="212"/>
      <c r="D69" s="222"/>
    </row>
    <row r="70" spans="1:4" s="140" customFormat="1" ht="12" customHeight="1" thickBot="1">
      <c r="A70" s="12" t="s">
        <v>244</v>
      </c>
      <c r="B70" s="143" t="s">
        <v>218</v>
      </c>
      <c r="C70" s="212"/>
      <c r="D70" s="223"/>
    </row>
    <row r="71" spans="1:4" s="140" customFormat="1" ht="12" customHeight="1" thickBot="1">
      <c r="A71" s="144" t="s">
        <v>219</v>
      </c>
      <c r="B71" s="71" t="s">
        <v>220</v>
      </c>
      <c r="C71" s="168">
        <f>SUM(C72:C73)</f>
        <v>0</v>
      </c>
      <c r="D71" s="225"/>
    </row>
    <row r="72" spans="1:4" s="140" customFormat="1" ht="12" customHeight="1">
      <c r="A72" s="11" t="s">
        <v>245</v>
      </c>
      <c r="B72" s="141" t="s">
        <v>221</v>
      </c>
      <c r="C72" s="212"/>
      <c r="D72" s="224"/>
    </row>
    <row r="73" spans="1:4" s="140" customFormat="1" ht="12" customHeight="1" thickBot="1">
      <c r="A73" s="12" t="s">
        <v>246</v>
      </c>
      <c r="B73" s="143" t="s">
        <v>222</v>
      </c>
      <c r="C73" s="212"/>
      <c r="D73" s="223"/>
    </row>
    <row r="74" spans="1:4" s="140" customFormat="1" ht="12" customHeight="1" thickBot="1">
      <c r="A74" s="144" t="s">
        <v>223</v>
      </c>
      <c r="B74" s="71" t="s">
        <v>224</v>
      </c>
      <c r="C74" s="168">
        <f>SUM(C75:C78)</f>
        <v>0</v>
      </c>
      <c r="D74" s="225"/>
    </row>
    <row r="75" spans="1:4" s="140" customFormat="1" ht="12" customHeight="1">
      <c r="A75" s="11" t="s">
        <v>247</v>
      </c>
      <c r="B75" s="141" t="s">
        <v>225</v>
      </c>
      <c r="C75" s="212"/>
      <c r="D75" s="224"/>
    </row>
    <row r="76" spans="1:4" s="140" customFormat="1" ht="12" customHeight="1">
      <c r="A76" s="10" t="s">
        <v>248</v>
      </c>
      <c r="B76" s="142" t="s">
        <v>226</v>
      </c>
      <c r="C76" s="212"/>
      <c r="D76" s="222"/>
    </row>
    <row r="77" spans="1:4" s="140" customFormat="1" ht="12" customHeight="1" thickBot="1">
      <c r="A77" s="12" t="s">
        <v>348</v>
      </c>
      <c r="B77" s="61" t="s">
        <v>333</v>
      </c>
      <c r="C77" s="212"/>
      <c r="D77" s="222"/>
    </row>
    <row r="78" spans="1:5" s="140" customFormat="1" ht="12" customHeight="1" thickBot="1">
      <c r="A78" s="12" t="s">
        <v>349</v>
      </c>
      <c r="B78" s="143" t="s">
        <v>227</v>
      </c>
      <c r="C78" s="212"/>
      <c r="D78" s="223"/>
      <c r="E78" s="188"/>
    </row>
    <row r="79" spans="1:4" s="140" customFormat="1" ht="12" customHeight="1" thickBot="1">
      <c r="A79" s="144" t="s">
        <v>228</v>
      </c>
      <c r="B79" s="71" t="s">
        <v>250</v>
      </c>
      <c r="C79" s="168">
        <f>SUM(C80:C83)</f>
        <v>0</v>
      </c>
      <c r="D79" s="225"/>
    </row>
    <row r="80" spans="1:4" s="140" customFormat="1" ht="12" customHeight="1">
      <c r="A80" s="146" t="s">
        <v>229</v>
      </c>
      <c r="B80" s="141" t="s">
        <v>230</v>
      </c>
      <c r="C80" s="212"/>
      <c r="D80" s="224"/>
    </row>
    <row r="81" spans="1:4" s="140" customFormat="1" ht="12" customHeight="1">
      <c r="A81" s="147" t="s">
        <v>231</v>
      </c>
      <c r="B81" s="142" t="s">
        <v>232</v>
      </c>
      <c r="C81" s="212"/>
      <c r="D81" s="222"/>
    </row>
    <row r="82" spans="1:4" s="140" customFormat="1" ht="12" customHeight="1">
      <c r="A82" s="147" t="s">
        <v>233</v>
      </c>
      <c r="B82" s="142" t="s">
        <v>234</v>
      </c>
      <c r="C82" s="212"/>
      <c r="D82" s="222"/>
    </row>
    <row r="83" spans="1:4" s="140" customFormat="1" ht="12" customHeight="1" thickBot="1">
      <c r="A83" s="148" t="s">
        <v>235</v>
      </c>
      <c r="B83" s="143" t="s">
        <v>236</v>
      </c>
      <c r="C83" s="212"/>
      <c r="D83" s="223"/>
    </row>
    <row r="84" spans="1:4" s="140" customFormat="1" ht="13.5" customHeight="1" thickBot="1">
      <c r="A84" s="144" t="s">
        <v>237</v>
      </c>
      <c r="B84" s="71" t="s">
        <v>238</v>
      </c>
      <c r="C84" s="215"/>
      <c r="D84" s="225"/>
    </row>
    <row r="85" spans="1:4" s="140" customFormat="1" ht="15.75" customHeight="1" thickBot="1">
      <c r="A85" s="144" t="s">
        <v>239</v>
      </c>
      <c r="B85" s="149" t="s">
        <v>240</v>
      </c>
      <c r="C85" s="172">
        <f>+C62+C66+C71+C74+C79+C84</f>
        <v>0</v>
      </c>
      <c r="D85" s="225"/>
    </row>
    <row r="86" spans="1:4" s="140" customFormat="1" ht="16.5" customHeight="1" thickBot="1">
      <c r="A86" s="150" t="s">
        <v>253</v>
      </c>
      <c r="B86" s="151" t="s">
        <v>241</v>
      </c>
      <c r="C86" s="172">
        <f>+C61+C85</f>
        <v>700</v>
      </c>
      <c r="D86" s="238"/>
    </row>
    <row r="87" spans="1:3" s="140" customFormat="1" ht="83.25" customHeight="1">
      <c r="A87" s="1"/>
      <c r="B87" s="2"/>
      <c r="C87" s="79"/>
    </row>
    <row r="88" spans="1:3" ht="16.5" customHeight="1">
      <c r="A88" s="306" t="s">
        <v>33</v>
      </c>
      <c r="B88" s="306"/>
      <c r="C88" s="306"/>
    </row>
    <row r="89" spans="1:3" s="152" customFormat="1" ht="16.5" customHeight="1" thickBot="1">
      <c r="A89" s="307" t="s">
        <v>86</v>
      </c>
      <c r="B89" s="307"/>
      <c r="C89" s="60" t="s">
        <v>122</v>
      </c>
    </row>
    <row r="90" spans="1:4" ht="37.5" customHeight="1" thickBot="1">
      <c r="A90" s="19" t="s">
        <v>49</v>
      </c>
      <c r="B90" s="20" t="s">
        <v>34</v>
      </c>
      <c r="C90" s="216" t="s">
        <v>352</v>
      </c>
      <c r="D90" s="243" t="s">
        <v>360</v>
      </c>
    </row>
    <row r="91" spans="1:4" s="139" customFormat="1" ht="12" customHeight="1" thickBot="1">
      <c r="A91" s="25">
        <v>1</v>
      </c>
      <c r="B91" s="26">
        <v>2</v>
      </c>
      <c r="C91" s="217">
        <v>3</v>
      </c>
      <c r="D91" s="227"/>
    </row>
    <row r="92" spans="1:4" ht="12" customHeight="1" thickBot="1">
      <c r="A92" s="18" t="s">
        <v>5</v>
      </c>
      <c r="B92" s="24" t="s">
        <v>256</v>
      </c>
      <c r="C92" s="164">
        <f>SUM(C93:C97)</f>
        <v>452</v>
      </c>
      <c r="D92" s="238"/>
    </row>
    <row r="93" spans="1:4" ht="12" customHeight="1">
      <c r="A93" s="13" t="s">
        <v>62</v>
      </c>
      <c r="B93" s="6" t="s">
        <v>35</v>
      </c>
      <c r="C93" s="218"/>
      <c r="D93" s="229"/>
    </row>
    <row r="94" spans="1:4" ht="12" customHeight="1">
      <c r="A94" s="10" t="s">
        <v>63</v>
      </c>
      <c r="B94" s="4" t="s">
        <v>106</v>
      </c>
      <c r="C94" s="165"/>
      <c r="D94" s="230"/>
    </row>
    <row r="95" spans="1:4" ht="12" customHeight="1">
      <c r="A95" s="10" t="s">
        <v>64</v>
      </c>
      <c r="B95" s="4" t="s">
        <v>81</v>
      </c>
      <c r="C95" s="166"/>
      <c r="D95" s="230"/>
    </row>
    <row r="96" spans="1:4" ht="12" customHeight="1">
      <c r="A96" s="10" t="s">
        <v>65</v>
      </c>
      <c r="B96" s="7" t="s">
        <v>107</v>
      </c>
      <c r="C96" s="166"/>
      <c r="D96" s="230"/>
    </row>
    <row r="97" spans="1:4" ht="12" customHeight="1">
      <c r="A97" s="10" t="s">
        <v>73</v>
      </c>
      <c r="B97" s="15" t="s">
        <v>108</v>
      </c>
      <c r="C97" s="166">
        <v>452</v>
      </c>
      <c r="D97" s="234"/>
    </row>
    <row r="98" spans="1:4" ht="12" customHeight="1">
      <c r="A98" s="10" t="s">
        <v>66</v>
      </c>
      <c r="B98" s="4" t="s">
        <v>257</v>
      </c>
      <c r="C98" s="166"/>
      <c r="D98" s="230"/>
    </row>
    <row r="99" spans="1:4" ht="12" customHeight="1">
      <c r="A99" s="10" t="s">
        <v>67</v>
      </c>
      <c r="B99" s="62" t="s">
        <v>258</v>
      </c>
      <c r="C99" s="166"/>
      <c r="D99" s="230"/>
    </row>
    <row r="100" spans="1:4" ht="12" customHeight="1">
      <c r="A100" s="10" t="s">
        <v>74</v>
      </c>
      <c r="B100" s="63" t="s">
        <v>259</v>
      </c>
      <c r="C100" s="166"/>
      <c r="D100" s="230"/>
    </row>
    <row r="101" spans="1:4" ht="12" customHeight="1">
      <c r="A101" s="10" t="s">
        <v>75</v>
      </c>
      <c r="B101" s="63" t="s">
        <v>260</v>
      </c>
      <c r="C101" s="166"/>
      <c r="D101" s="230"/>
    </row>
    <row r="102" spans="1:4" ht="12" customHeight="1">
      <c r="A102" s="10" t="s">
        <v>76</v>
      </c>
      <c r="B102" s="62" t="s">
        <v>261</v>
      </c>
      <c r="C102" s="166"/>
      <c r="D102" s="230"/>
    </row>
    <row r="103" spans="1:4" ht="12" customHeight="1">
      <c r="A103" s="10" t="s">
        <v>77</v>
      </c>
      <c r="B103" s="62" t="s">
        <v>262</v>
      </c>
      <c r="C103" s="166"/>
      <c r="D103" s="230"/>
    </row>
    <row r="104" spans="1:4" ht="12" customHeight="1">
      <c r="A104" s="10" t="s">
        <v>79</v>
      </c>
      <c r="B104" s="63" t="s">
        <v>263</v>
      </c>
      <c r="C104" s="166"/>
      <c r="D104" s="230"/>
    </row>
    <row r="105" spans="1:4" ht="12" customHeight="1">
      <c r="A105" s="9" t="s">
        <v>109</v>
      </c>
      <c r="B105" s="64" t="s">
        <v>264</v>
      </c>
      <c r="C105" s="166"/>
      <c r="D105" s="230"/>
    </row>
    <row r="106" spans="1:4" ht="12" customHeight="1">
      <c r="A106" s="10" t="s">
        <v>254</v>
      </c>
      <c r="B106" s="64" t="s">
        <v>265</v>
      </c>
      <c r="C106" s="166"/>
      <c r="D106" s="230"/>
    </row>
    <row r="107" spans="1:4" ht="12" customHeight="1" thickBot="1">
      <c r="A107" s="14" t="s">
        <v>255</v>
      </c>
      <c r="B107" s="65" t="s">
        <v>266</v>
      </c>
      <c r="C107" s="167"/>
      <c r="D107" s="232"/>
    </row>
    <row r="108" spans="1:4" ht="12" customHeight="1" thickBot="1">
      <c r="A108" s="16" t="s">
        <v>6</v>
      </c>
      <c r="B108" s="23" t="s">
        <v>267</v>
      </c>
      <c r="C108" s="168">
        <f>+C109+C111+C113</f>
        <v>0</v>
      </c>
      <c r="D108" s="233"/>
    </row>
    <row r="109" spans="1:4" ht="12" customHeight="1">
      <c r="A109" s="11" t="s">
        <v>68</v>
      </c>
      <c r="B109" s="4" t="s">
        <v>121</v>
      </c>
      <c r="C109" s="169"/>
      <c r="D109" s="229"/>
    </row>
    <row r="110" spans="1:4" ht="12" customHeight="1">
      <c r="A110" s="11" t="s">
        <v>69</v>
      </c>
      <c r="B110" s="8" t="s">
        <v>271</v>
      </c>
      <c r="C110" s="169"/>
      <c r="D110" s="230"/>
    </row>
    <row r="111" spans="1:4" ht="12" customHeight="1">
      <c r="A111" s="11" t="s">
        <v>70</v>
      </c>
      <c r="B111" s="8" t="s">
        <v>110</v>
      </c>
      <c r="C111" s="165"/>
      <c r="D111" s="230"/>
    </row>
    <row r="112" spans="1:4" ht="12" customHeight="1">
      <c r="A112" s="11" t="s">
        <v>71</v>
      </c>
      <c r="B112" s="8" t="s">
        <v>272</v>
      </c>
      <c r="C112" s="170"/>
      <c r="D112" s="230"/>
    </row>
    <row r="113" spans="1:4" ht="12" customHeight="1">
      <c r="A113" s="11" t="s">
        <v>72</v>
      </c>
      <c r="B113" s="73" t="s">
        <v>124</v>
      </c>
      <c r="C113" s="170"/>
      <c r="D113" s="230"/>
    </row>
    <row r="114" spans="1:4" ht="12" customHeight="1">
      <c r="A114" s="11" t="s">
        <v>78</v>
      </c>
      <c r="B114" s="72" t="s">
        <v>340</v>
      </c>
      <c r="C114" s="170"/>
      <c r="D114" s="230"/>
    </row>
    <row r="115" spans="1:4" ht="12" customHeight="1">
      <c r="A115" s="11" t="s">
        <v>80</v>
      </c>
      <c r="B115" s="137" t="s">
        <v>277</v>
      </c>
      <c r="C115" s="170"/>
      <c r="D115" s="230"/>
    </row>
    <row r="116" spans="1:4" ht="15.75">
      <c r="A116" s="11" t="s">
        <v>111</v>
      </c>
      <c r="B116" s="63" t="s">
        <v>260</v>
      </c>
      <c r="C116" s="170"/>
      <c r="D116" s="230"/>
    </row>
    <row r="117" spans="1:4" ht="12" customHeight="1">
      <c r="A117" s="11" t="s">
        <v>112</v>
      </c>
      <c r="B117" s="63" t="s">
        <v>276</v>
      </c>
      <c r="C117" s="170"/>
      <c r="D117" s="230"/>
    </row>
    <row r="118" spans="1:4" ht="12" customHeight="1">
      <c r="A118" s="11" t="s">
        <v>113</v>
      </c>
      <c r="B118" s="63" t="s">
        <v>275</v>
      </c>
      <c r="C118" s="170"/>
      <c r="D118" s="230"/>
    </row>
    <row r="119" spans="1:4" ht="12" customHeight="1">
      <c r="A119" s="11" t="s">
        <v>268</v>
      </c>
      <c r="B119" s="63" t="s">
        <v>263</v>
      </c>
      <c r="C119" s="170"/>
      <c r="D119" s="230"/>
    </row>
    <row r="120" spans="1:4" ht="12" customHeight="1">
      <c r="A120" s="11" t="s">
        <v>269</v>
      </c>
      <c r="B120" s="63" t="s">
        <v>274</v>
      </c>
      <c r="C120" s="170"/>
      <c r="D120" s="230"/>
    </row>
    <row r="121" spans="1:4" ht="16.5" thickBot="1">
      <c r="A121" s="9" t="s">
        <v>270</v>
      </c>
      <c r="B121" s="63" t="s">
        <v>273</v>
      </c>
      <c r="C121" s="171"/>
      <c r="D121" s="232"/>
    </row>
    <row r="122" spans="1:4" ht="12" customHeight="1" thickBot="1">
      <c r="A122" s="16" t="s">
        <v>7</v>
      </c>
      <c r="B122" s="58" t="s">
        <v>278</v>
      </c>
      <c r="C122" s="168">
        <f>+C123+C124</f>
        <v>0</v>
      </c>
      <c r="D122" s="233"/>
    </row>
    <row r="123" spans="1:4" ht="12" customHeight="1">
      <c r="A123" s="11" t="s">
        <v>51</v>
      </c>
      <c r="B123" s="5" t="s">
        <v>39</v>
      </c>
      <c r="C123" s="169"/>
      <c r="D123" s="229"/>
    </row>
    <row r="124" spans="1:4" ht="12" customHeight="1" thickBot="1">
      <c r="A124" s="12" t="s">
        <v>52</v>
      </c>
      <c r="B124" s="8" t="s">
        <v>40</v>
      </c>
      <c r="C124" s="166"/>
      <c r="D124" s="232"/>
    </row>
    <row r="125" spans="1:4" ht="12" customHeight="1" thickBot="1">
      <c r="A125" s="16" t="s">
        <v>8</v>
      </c>
      <c r="B125" s="58" t="s">
        <v>279</v>
      </c>
      <c r="C125" s="168">
        <f>+C92+C108+C122</f>
        <v>452</v>
      </c>
      <c r="D125" s="238"/>
    </row>
    <row r="126" spans="1:4" ht="12" customHeight="1" thickBot="1">
      <c r="A126" s="16" t="s">
        <v>9</v>
      </c>
      <c r="B126" s="58" t="s">
        <v>280</v>
      </c>
      <c r="C126" s="168">
        <f>+C127+C128+C129</f>
        <v>0</v>
      </c>
      <c r="D126" s="241"/>
    </row>
    <row r="127" spans="1:4" ht="12" customHeight="1">
      <c r="A127" s="11" t="s">
        <v>55</v>
      </c>
      <c r="B127" s="5" t="s">
        <v>281</v>
      </c>
      <c r="C127" s="170"/>
      <c r="D127" s="240"/>
    </row>
    <row r="128" spans="1:4" ht="12" customHeight="1">
      <c r="A128" s="11" t="s">
        <v>56</v>
      </c>
      <c r="B128" s="5" t="s">
        <v>282</v>
      </c>
      <c r="C128" s="170"/>
      <c r="D128" s="234"/>
    </row>
    <row r="129" spans="1:4" ht="12" customHeight="1" thickBot="1">
      <c r="A129" s="9" t="s">
        <v>57</v>
      </c>
      <c r="B129" s="3" t="s">
        <v>283</v>
      </c>
      <c r="C129" s="170"/>
      <c r="D129" s="242"/>
    </row>
    <row r="130" spans="1:4" ht="12" customHeight="1" thickBot="1">
      <c r="A130" s="16" t="s">
        <v>10</v>
      </c>
      <c r="B130" s="58" t="s">
        <v>328</v>
      </c>
      <c r="C130" s="168">
        <f>+C131+C132+C133+C134</f>
        <v>0</v>
      </c>
      <c r="D130" s="241"/>
    </row>
    <row r="131" spans="1:4" ht="12" customHeight="1">
      <c r="A131" s="11" t="s">
        <v>58</v>
      </c>
      <c r="B131" s="5" t="s">
        <v>284</v>
      </c>
      <c r="C131" s="170"/>
      <c r="D131" s="240"/>
    </row>
    <row r="132" spans="1:4" ht="12" customHeight="1">
      <c r="A132" s="11" t="s">
        <v>59</v>
      </c>
      <c r="B132" s="5" t="s">
        <v>285</v>
      </c>
      <c r="C132" s="170"/>
      <c r="D132" s="234"/>
    </row>
    <row r="133" spans="1:4" ht="12" customHeight="1">
      <c r="A133" s="11" t="s">
        <v>187</v>
      </c>
      <c r="B133" s="5" t="s">
        <v>286</v>
      </c>
      <c r="C133" s="170"/>
      <c r="D133" s="234"/>
    </row>
    <row r="134" spans="1:4" ht="12" customHeight="1" thickBot="1">
      <c r="A134" s="9" t="s">
        <v>188</v>
      </c>
      <c r="B134" s="3" t="s">
        <v>287</v>
      </c>
      <c r="C134" s="170"/>
      <c r="D134" s="242"/>
    </row>
    <row r="135" spans="1:4" ht="12" customHeight="1" thickBot="1">
      <c r="A135" s="16" t="s">
        <v>11</v>
      </c>
      <c r="B135" s="58" t="s">
        <v>288</v>
      </c>
      <c r="C135" s="172">
        <f>+C136+C137+C138+C139</f>
        <v>0</v>
      </c>
      <c r="D135" s="241"/>
    </row>
    <row r="136" spans="1:4" ht="12" customHeight="1">
      <c r="A136" s="11" t="s">
        <v>60</v>
      </c>
      <c r="B136" s="5" t="s">
        <v>289</v>
      </c>
      <c r="C136" s="170"/>
      <c r="D136" s="240"/>
    </row>
    <row r="137" spans="1:4" ht="12" customHeight="1">
      <c r="A137" s="11" t="s">
        <v>61</v>
      </c>
      <c r="B137" s="5" t="s">
        <v>299</v>
      </c>
      <c r="C137" s="170"/>
      <c r="D137" s="234"/>
    </row>
    <row r="138" spans="1:4" ht="12" customHeight="1">
      <c r="A138" s="11" t="s">
        <v>200</v>
      </c>
      <c r="B138" s="5" t="s">
        <v>290</v>
      </c>
      <c r="C138" s="170"/>
      <c r="D138" s="234"/>
    </row>
    <row r="139" spans="1:4" ht="12" customHeight="1" thickBot="1">
      <c r="A139" s="9" t="s">
        <v>201</v>
      </c>
      <c r="B139" s="3" t="s">
        <v>291</v>
      </c>
      <c r="C139" s="170"/>
      <c r="D139" s="242"/>
    </row>
    <row r="140" spans="1:4" ht="12" customHeight="1" thickBot="1">
      <c r="A140" s="16" t="s">
        <v>12</v>
      </c>
      <c r="B140" s="58" t="s">
        <v>292</v>
      </c>
      <c r="C140" s="173">
        <f>+C141+C142+C143+C144</f>
        <v>0</v>
      </c>
      <c r="D140" s="241"/>
    </row>
    <row r="141" spans="1:4" ht="12" customHeight="1">
      <c r="A141" s="11" t="s">
        <v>104</v>
      </c>
      <c r="B141" s="5" t="s">
        <v>293</v>
      </c>
      <c r="C141" s="170"/>
      <c r="D141" s="240"/>
    </row>
    <row r="142" spans="1:4" ht="12" customHeight="1">
      <c r="A142" s="11" t="s">
        <v>105</v>
      </c>
      <c r="B142" s="5" t="s">
        <v>294</v>
      </c>
      <c r="C142" s="170"/>
      <c r="D142" s="234"/>
    </row>
    <row r="143" spans="1:4" ht="12" customHeight="1">
      <c r="A143" s="11" t="s">
        <v>123</v>
      </c>
      <c r="B143" s="5" t="s">
        <v>295</v>
      </c>
      <c r="C143" s="170"/>
      <c r="D143" s="234"/>
    </row>
    <row r="144" spans="1:4" ht="12" customHeight="1" thickBot="1">
      <c r="A144" s="11" t="s">
        <v>203</v>
      </c>
      <c r="B144" s="5" t="s">
        <v>296</v>
      </c>
      <c r="C144" s="170"/>
      <c r="D144" s="242"/>
    </row>
    <row r="145" spans="1:9" ht="15" customHeight="1" thickBot="1">
      <c r="A145" s="16" t="s">
        <v>13</v>
      </c>
      <c r="B145" s="58" t="s">
        <v>297</v>
      </c>
      <c r="C145" s="174">
        <f>+C126+C130+C135+C140</f>
        <v>0</v>
      </c>
      <c r="D145" s="241"/>
      <c r="F145" s="154"/>
      <c r="G145" s="155"/>
      <c r="H145" s="155"/>
      <c r="I145" s="155"/>
    </row>
    <row r="146" spans="1:4" s="140" customFormat="1" ht="12.75" customHeight="1" thickBot="1">
      <c r="A146" s="74" t="s">
        <v>14</v>
      </c>
      <c r="B146" s="128" t="s">
        <v>298</v>
      </c>
      <c r="C146" s="174">
        <f>+C125+C145</f>
        <v>452</v>
      </c>
      <c r="D146" s="238"/>
    </row>
    <row r="147" ht="7.5" customHeight="1"/>
    <row r="148" spans="1:3" ht="15.75">
      <c r="A148" s="308" t="s">
        <v>300</v>
      </c>
      <c r="B148" s="308"/>
      <c r="C148" s="308"/>
    </row>
    <row r="149" spans="1:3" ht="15" customHeight="1" thickBot="1">
      <c r="A149" s="305" t="s">
        <v>87</v>
      </c>
      <c r="B149" s="305"/>
      <c r="C149" s="81" t="s">
        <v>122</v>
      </c>
    </row>
    <row r="150" spans="1:4" ht="13.5" customHeight="1" thickBot="1">
      <c r="A150" s="16">
        <v>1</v>
      </c>
      <c r="B150" s="23" t="s">
        <v>301</v>
      </c>
      <c r="C150" s="168">
        <f>+C61-C125</f>
        <v>248</v>
      </c>
      <c r="D150" s="75">
        <f>+D61-D125</f>
        <v>0</v>
      </c>
    </row>
    <row r="151" spans="1:4" ht="27.75" customHeight="1" thickBot="1">
      <c r="A151" s="16" t="s">
        <v>6</v>
      </c>
      <c r="B151" s="23" t="s">
        <v>302</v>
      </c>
      <c r="C151" s="168">
        <f>+C85-C145</f>
        <v>0</v>
      </c>
      <c r="D151" s="75">
        <f>+D85-D145</f>
        <v>0</v>
      </c>
    </row>
  </sheetData>
  <sheetProtection/>
  <mergeCells count="6">
    <mergeCell ref="A148:C148"/>
    <mergeCell ref="A149:B149"/>
    <mergeCell ref="A1:C1"/>
    <mergeCell ref="A2:B2"/>
    <mergeCell ref="A88:C88"/>
    <mergeCell ref="A89:B8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58" r:id="rId1"/>
  <headerFooter alignWithMargins="0">
    <oddHeader>&amp;C&amp;"Times New Roman CE,Félkövér"&amp;12
Kisbabot Község Önkormányzat
2016. ÉVI KÖLTSÉGVETÉS
ÁLLAMI (ÁLLAMIGAZGATÁSI) FELADATOK MÉRLEGE
&amp;R&amp;"Times New Roman CE,Félkövér dőlt"&amp;11 1.4. melléklet a 2/2017. (II.22.) önkormányzati rendelethez</oddHeader>
  </headerFooter>
  <rowBreaks count="1" manualBreakCount="1">
    <brk id="8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zoomScaleNormal="115" zoomScaleSheetLayoutView="100" workbookViewId="0" topLeftCell="B1">
      <selection activeCell="H1" sqref="H1:H30"/>
    </sheetView>
  </sheetViews>
  <sheetFormatPr defaultColWidth="9.00390625" defaultRowHeight="12.75"/>
  <cols>
    <col min="1" max="1" width="6.875" style="37" customWidth="1"/>
    <col min="2" max="2" width="55.125" style="66" customWidth="1"/>
    <col min="3" max="3" width="20.125" style="66" customWidth="1"/>
    <col min="4" max="4" width="16.375" style="37" customWidth="1"/>
    <col min="5" max="5" width="55.125" style="37" customWidth="1"/>
    <col min="6" max="6" width="26.125" style="37" customWidth="1"/>
    <col min="7" max="7" width="16.375" style="37" customWidth="1"/>
    <col min="8" max="8" width="4.875" style="37" customWidth="1"/>
    <col min="9" max="16384" width="9.375" style="37" customWidth="1"/>
  </cols>
  <sheetData>
    <row r="1" spans="2:8" ht="39.75" customHeight="1">
      <c r="B1" s="93" t="s">
        <v>90</v>
      </c>
      <c r="C1" s="93"/>
      <c r="D1" s="94"/>
      <c r="E1" s="94"/>
      <c r="F1" s="94"/>
      <c r="G1" s="94"/>
      <c r="H1" s="311" t="s">
        <v>367</v>
      </c>
    </row>
    <row r="2" spans="7:8" ht="14.25" thickBot="1">
      <c r="G2" s="95" t="s">
        <v>41</v>
      </c>
      <c r="H2" s="311"/>
    </row>
    <row r="3" spans="1:8" ht="18" customHeight="1" thickBot="1">
      <c r="A3" s="309" t="s">
        <v>49</v>
      </c>
      <c r="B3" s="96" t="s">
        <v>37</v>
      </c>
      <c r="C3" s="252"/>
      <c r="D3" s="97"/>
      <c r="E3" s="96" t="s">
        <v>38</v>
      </c>
      <c r="F3" s="261"/>
      <c r="G3" s="98"/>
      <c r="H3" s="311"/>
    </row>
    <row r="4" spans="1:8" s="99" customFormat="1" ht="35.25" customHeight="1" thickBot="1">
      <c r="A4" s="310"/>
      <c r="B4" s="67" t="s">
        <v>42</v>
      </c>
      <c r="C4" s="68" t="s">
        <v>361</v>
      </c>
      <c r="D4" s="68" t="s">
        <v>362</v>
      </c>
      <c r="E4" s="67" t="s">
        <v>42</v>
      </c>
      <c r="F4" s="262" t="s">
        <v>361</v>
      </c>
      <c r="G4" s="33" t="s">
        <v>360</v>
      </c>
      <c r="H4" s="311"/>
    </row>
    <row r="5" spans="1:8" s="104" customFormat="1" ht="12" customHeight="1" thickBot="1">
      <c r="A5" s="100">
        <v>1</v>
      </c>
      <c r="B5" s="101">
        <v>2</v>
      </c>
      <c r="C5" s="102" t="s">
        <v>6</v>
      </c>
      <c r="D5" s="102" t="s">
        <v>7</v>
      </c>
      <c r="E5" s="101" t="s">
        <v>8</v>
      </c>
      <c r="F5" s="263"/>
      <c r="G5" s="103" t="s">
        <v>9</v>
      </c>
      <c r="H5" s="311"/>
    </row>
    <row r="6" spans="1:8" ht="12.75" customHeight="1">
      <c r="A6" s="105" t="s">
        <v>5</v>
      </c>
      <c r="B6" s="106" t="s">
        <v>303</v>
      </c>
      <c r="C6" s="82">
        <v>12343</v>
      </c>
      <c r="D6" s="82">
        <v>13643</v>
      </c>
      <c r="E6" s="106" t="s">
        <v>43</v>
      </c>
      <c r="F6" s="271">
        <v>9972</v>
      </c>
      <c r="G6" s="88">
        <v>10478</v>
      </c>
      <c r="H6" s="311"/>
    </row>
    <row r="7" spans="1:8" ht="12.75" customHeight="1">
      <c r="A7" s="107" t="s">
        <v>6</v>
      </c>
      <c r="B7" s="108" t="s">
        <v>304</v>
      </c>
      <c r="C7" s="83">
        <v>10957</v>
      </c>
      <c r="D7" s="83">
        <v>11466</v>
      </c>
      <c r="E7" s="108" t="s">
        <v>106</v>
      </c>
      <c r="F7" s="272">
        <v>1816</v>
      </c>
      <c r="G7" s="89">
        <v>1870</v>
      </c>
      <c r="H7" s="311"/>
    </row>
    <row r="8" spans="1:8" ht="12.75" customHeight="1">
      <c r="A8" s="107" t="s">
        <v>7</v>
      </c>
      <c r="B8" s="108" t="s">
        <v>329</v>
      </c>
      <c r="C8" s="83"/>
      <c r="D8" s="83"/>
      <c r="E8" s="108" t="s">
        <v>127</v>
      </c>
      <c r="F8" s="272">
        <v>13755</v>
      </c>
      <c r="G8" s="89">
        <v>13015</v>
      </c>
      <c r="H8" s="311"/>
    </row>
    <row r="9" spans="1:8" ht="12.75" customHeight="1">
      <c r="A9" s="107" t="s">
        <v>8</v>
      </c>
      <c r="B9" s="108" t="s">
        <v>97</v>
      </c>
      <c r="C9" s="83">
        <v>700</v>
      </c>
      <c r="D9" s="83">
        <v>918</v>
      </c>
      <c r="E9" s="108" t="s">
        <v>107</v>
      </c>
      <c r="F9" s="272">
        <v>400</v>
      </c>
      <c r="G9" s="89">
        <v>1006</v>
      </c>
      <c r="H9" s="311"/>
    </row>
    <row r="10" spans="1:8" ht="12.75" customHeight="1">
      <c r="A10" s="107" t="s">
        <v>9</v>
      </c>
      <c r="B10" s="109" t="s">
        <v>305</v>
      </c>
      <c r="C10" s="83"/>
      <c r="D10" s="83">
        <v>20</v>
      </c>
      <c r="E10" s="108" t="s">
        <v>108</v>
      </c>
      <c r="F10" s="272">
        <v>1914</v>
      </c>
      <c r="G10" s="89">
        <v>1934</v>
      </c>
      <c r="H10" s="311"/>
    </row>
    <row r="11" spans="1:8" ht="12.75" customHeight="1">
      <c r="A11" s="107" t="s">
        <v>10</v>
      </c>
      <c r="B11" s="108" t="s">
        <v>306</v>
      </c>
      <c r="C11" s="84"/>
      <c r="D11" s="84"/>
      <c r="E11" s="108" t="s">
        <v>36</v>
      </c>
      <c r="F11" s="258"/>
      <c r="G11" s="89">
        <v>0</v>
      </c>
      <c r="H11" s="311"/>
    </row>
    <row r="12" spans="1:8" ht="12.75" customHeight="1">
      <c r="A12" s="107" t="s">
        <v>11</v>
      </c>
      <c r="B12" s="108" t="s">
        <v>185</v>
      </c>
      <c r="C12" s="83">
        <v>1605</v>
      </c>
      <c r="D12" s="83">
        <v>2709</v>
      </c>
      <c r="E12" s="31"/>
      <c r="F12" s="265"/>
      <c r="G12" s="89"/>
      <c r="H12" s="311"/>
    </row>
    <row r="13" spans="1:8" ht="12.75" customHeight="1">
      <c r="A13" s="107" t="s">
        <v>12</v>
      </c>
      <c r="B13" s="31"/>
      <c r="C13" s="259"/>
      <c r="D13" s="83"/>
      <c r="E13" s="31"/>
      <c r="F13" s="265"/>
      <c r="G13" s="89"/>
      <c r="H13" s="311"/>
    </row>
    <row r="14" spans="1:8" ht="12.75" customHeight="1">
      <c r="A14" s="107" t="s">
        <v>13</v>
      </c>
      <c r="B14" s="157"/>
      <c r="C14" s="157"/>
      <c r="D14" s="84"/>
      <c r="E14" s="31"/>
      <c r="F14" s="265"/>
      <c r="G14" s="89"/>
      <c r="H14" s="311"/>
    </row>
    <row r="15" spans="1:8" ht="12.75" customHeight="1">
      <c r="A15" s="107" t="s">
        <v>14</v>
      </c>
      <c r="B15" s="31"/>
      <c r="C15" s="259"/>
      <c r="D15" s="83"/>
      <c r="E15" s="31"/>
      <c r="F15" s="265"/>
      <c r="G15" s="89"/>
      <c r="H15" s="311"/>
    </row>
    <row r="16" spans="1:8" ht="12.75" customHeight="1">
      <c r="A16" s="107" t="s">
        <v>15</v>
      </c>
      <c r="B16" s="31"/>
      <c r="C16" s="259"/>
      <c r="D16" s="83"/>
      <c r="E16" s="31"/>
      <c r="F16" s="265"/>
      <c r="G16" s="89"/>
      <c r="H16" s="311"/>
    </row>
    <row r="17" spans="1:8" ht="12.75" customHeight="1" thickBot="1">
      <c r="A17" s="107" t="s">
        <v>16</v>
      </c>
      <c r="B17" s="39"/>
      <c r="C17" s="260"/>
      <c r="D17" s="85"/>
      <c r="E17" s="31"/>
      <c r="F17" s="266"/>
      <c r="G17" s="90"/>
      <c r="H17" s="311"/>
    </row>
    <row r="18" spans="1:8" ht="15.75" customHeight="1" thickBot="1">
      <c r="A18" s="110" t="s">
        <v>17</v>
      </c>
      <c r="B18" s="59" t="s">
        <v>330</v>
      </c>
      <c r="C18" s="86">
        <f>+C6+C7+C9+C10+C12+C13+C14+C15+C16+C17</f>
        <v>25605</v>
      </c>
      <c r="D18" s="86">
        <f>+D6+D7+D9+D10+D12+D13+D14+D15+D16+D17</f>
        <v>28756</v>
      </c>
      <c r="E18" s="59" t="s">
        <v>313</v>
      </c>
      <c r="F18" s="86">
        <f>SUM(F6:F17)</f>
        <v>27857</v>
      </c>
      <c r="G18" s="270">
        <f>SUM(G6:G17)</f>
        <v>28303</v>
      </c>
      <c r="H18" s="311"/>
    </row>
    <row r="19" spans="1:8" ht="12.75" customHeight="1">
      <c r="A19" s="111" t="s">
        <v>18</v>
      </c>
      <c r="B19" s="112" t="s">
        <v>308</v>
      </c>
      <c r="C19" s="163">
        <v>2746</v>
      </c>
      <c r="D19" s="163">
        <v>41</v>
      </c>
      <c r="E19" s="113" t="s">
        <v>114</v>
      </c>
      <c r="F19" s="267"/>
      <c r="G19" s="92"/>
      <c r="H19" s="311"/>
    </row>
    <row r="20" spans="1:8" ht="12.75" customHeight="1">
      <c r="A20" s="114" t="s">
        <v>19</v>
      </c>
      <c r="B20" s="113" t="s">
        <v>119</v>
      </c>
      <c r="C20" s="53">
        <v>2746</v>
      </c>
      <c r="D20" s="53">
        <v>41</v>
      </c>
      <c r="E20" s="113" t="s">
        <v>312</v>
      </c>
      <c r="F20" s="268"/>
      <c r="G20" s="54"/>
      <c r="H20" s="311"/>
    </row>
    <row r="21" spans="1:8" ht="12.75" customHeight="1">
      <c r="A21" s="114" t="s">
        <v>20</v>
      </c>
      <c r="B21" s="113" t="s">
        <v>120</v>
      </c>
      <c r="C21" s="53"/>
      <c r="D21" s="53"/>
      <c r="E21" s="113" t="s">
        <v>88</v>
      </c>
      <c r="F21" s="268"/>
      <c r="G21" s="54"/>
      <c r="H21" s="311"/>
    </row>
    <row r="22" spans="1:8" ht="12.75" customHeight="1">
      <c r="A22" s="114" t="s">
        <v>21</v>
      </c>
      <c r="B22" s="113" t="s">
        <v>125</v>
      </c>
      <c r="C22" s="53"/>
      <c r="D22" s="53"/>
      <c r="E22" s="113" t="s">
        <v>89</v>
      </c>
      <c r="F22" s="268"/>
      <c r="G22" s="54"/>
      <c r="H22" s="311"/>
    </row>
    <row r="23" spans="1:8" ht="12.75" customHeight="1">
      <c r="A23" s="114" t="s">
        <v>22</v>
      </c>
      <c r="B23" s="113" t="s">
        <v>126</v>
      </c>
      <c r="C23" s="53"/>
      <c r="D23" s="53"/>
      <c r="E23" s="112" t="s">
        <v>128</v>
      </c>
      <c r="F23" s="267"/>
      <c r="G23" s="54"/>
      <c r="H23" s="311"/>
    </row>
    <row r="24" spans="1:8" ht="12.75" customHeight="1">
      <c r="A24" s="114" t="s">
        <v>23</v>
      </c>
      <c r="B24" s="113" t="s">
        <v>309</v>
      </c>
      <c r="C24" s="115">
        <f>+C25+C26</f>
        <v>0</v>
      </c>
      <c r="D24" s="115"/>
      <c r="E24" s="113" t="s">
        <v>115</v>
      </c>
      <c r="F24" s="268"/>
      <c r="G24" s="54"/>
      <c r="H24" s="311"/>
    </row>
    <row r="25" spans="1:8" ht="12.75" customHeight="1">
      <c r="A25" s="111" t="s">
        <v>24</v>
      </c>
      <c r="B25" s="112" t="s">
        <v>307</v>
      </c>
      <c r="C25" s="87"/>
      <c r="D25" s="87"/>
      <c r="E25" s="106" t="s">
        <v>116</v>
      </c>
      <c r="F25" s="257"/>
      <c r="G25" s="92"/>
      <c r="H25" s="311"/>
    </row>
    <row r="26" spans="1:8" ht="12.75" customHeight="1" thickBot="1">
      <c r="A26" s="114" t="s">
        <v>25</v>
      </c>
      <c r="B26" s="113" t="s">
        <v>225</v>
      </c>
      <c r="C26" s="53"/>
      <c r="D26" s="53"/>
      <c r="E26" s="31" t="s">
        <v>299</v>
      </c>
      <c r="F26" s="273">
        <v>494</v>
      </c>
      <c r="G26" s="54">
        <v>494</v>
      </c>
      <c r="H26" s="311"/>
    </row>
    <row r="27" spans="1:8" ht="15.75" customHeight="1" thickBot="1">
      <c r="A27" s="110" t="s">
        <v>26</v>
      </c>
      <c r="B27" s="59" t="s">
        <v>310</v>
      </c>
      <c r="C27" s="86">
        <f>+C19+C24</f>
        <v>2746</v>
      </c>
      <c r="D27" s="86">
        <f>+D19+D24</f>
        <v>41</v>
      </c>
      <c r="E27" s="59" t="s">
        <v>314</v>
      </c>
      <c r="F27" s="86">
        <f>SUM(F19:F26)</f>
        <v>494</v>
      </c>
      <c r="G27" s="270">
        <f>SUM(G19:G26)</f>
        <v>494</v>
      </c>
      <c r="H27" s="311"/>
    </row>
    <row r="28" spans="1:8" ht="13.5" thickBot="1">
      <c r="A28" s="110" t="s">
        <v>27</v>
      </c>
      <c r="B28" s="116" t="s">
        <v>311</v>
      </c>
      <c r="C28" s="274">
        <f>+C18+C27</f>
        <v>28351</v>
      </c>
      <c r="D28" s="117">
        <f>+D18+D27</f>
        <v>28797</v>
      </c>
      <c r="E28" s="116" t="s">
        <v>315</v>
      </c>
      <c r="F28" s="274">
        <f>+F18+F27</f>
        <v>28351</v>
      </c>
      <c r="G28" s="117">
        <f>+G18+G27</f>
        <v>28797</v>
      </c>
      <c r="H28" s="311"/>
    </row>
    <row r="29" spans="1:8" ht="13.5" thickBot="1">
      <c r="A29" s="110" t="s">
        <v>28</v>
      </c>
      <c r="B29" s="116" t="s">
        <v>92</v>
      </c>
      <c r="C29" s="274">
        <f>IF(C18-F18&lt;0,F18-C18,"-")</f>
        <v>2252</v>
      </c>
      <c r="D29" s="117" t="str">
        <f>IF(D18-G18&lt;0,G18-D18,"-")</f>
        <v>-</v>
      </c>
      <c r="E29" s="116" t="s">
        <v>93</v>
      </c>
      <c r="F29" s="274" t="str">
        <f>IF(C18-F18&gt;0,C18-F18,"-")</f>
        <v>-</v>
      </c>
      <c r="G29" s="117">
        <f>IF(D18-G18&gt;0,D18-G18,"-")</f>
        <v>453</v>
      </c>
      <c r="H29" s="311"/>
    </row>
    <row r="30" spans="1:8" ht="13.5" thickBot="1">
      <c r="A30" s="110" t="s">
        <v>29</v>
      </c>
      <c r="B30" s="116" t="s">
        <v>129</v>
      </c>
      <c r="C30" s="283"/>
      <c r="D30" s="117" t="str">
        <f>IF(D18+D19-G28&lt;0,G28-(D18+D19),"-")</f>
        <v>-</v>
      </c>
      <c r="E30" s="116" t="s">
        <v>130</v>
      </c>
      <c r="F30" s="274" t="str">
        <f>IF(C18+C19-F28&gt;0,C18+C19-F28,"-")</f>
        <v>-</v>
      </c>
      <c r="G30" s="117" t="str">
        <f>IF(D18+D19-G28&gt;0,D18+D19-G28,"-")</f>
        <v>-</v>
      </c>
      <c r="H30" s="311"/>
    </row>
    <row r="31" spans="2:6" ht="18.75">
      <c r="B31" s="312"/>
      <c r="C31" s="312"/>
      <c r="D31" s="312"/>
      <c r="E31" s="312"/>
      <c r="F31" s="269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workbookViewId="0" topLeftCell="A1">
      <selection activeCell="H1" sqref="H1:H33"/>
    </sheetView>
  </sheetViews>
  <sheetFormatPr defaultColWidth="9.00390625" defaultRowHeight="12.75"/>
  <cols>
    <col min="1" max="1" width="6.875" style="37" customWidth="1"/>
    <col min="2" max="2" width="55.125" style="66" customWidth="1"/>
    <col min="3" max="3" width="20.375" style="66" customWidth="1"/>
    <col min="4" max="4" width="16.375" style="37" customWidth="1"/>
    <col min="5" max="5" width="55.125" style="37" customWidth="1"/>
    <col min="6" max="6" width="18.50390625" style="37" customWidth="1"/>
    <col min="7" max="7" width="16.375" style="37" customWidth="1"/>
    <col min="8" max="8" width="4.875" style="37" customWidth="1"/>
    <col min="9" max="16384" width="9.375" style="37" customWidth="1"/>
  </cols>
  <sheetData>
    <row r="1" spans="2:8" ht="31.5">
      <c r="B1" s="93" t="s">
        <v>91</v>
      </c>
      <c r="C1" s="93"/>
      <c r="D1" s="94"/>
      <c r="E1" s="94"/>
      <c r="F1" s="94"/>
      <c r="G1" s="94"/>
      <c r="H1" s="311" t="s">
        <v>368</v>
      </c>
    </row>
    <row r="2" spans="7:8" ht="14.25" thickBot="1">
      <c r="G2" s="95" t="s">
        <v>41</v>
      </c>
      <c r="H2" s="311"/>
    </row>
    <row r="3" spans="1:8" ht="13.5" thickBot="1">
      <c r="A3" s="313" t="s">
        <v>49</v>
      </c>
      <c r="B3" s="96" t="s">
        <v>37</v>
      </c>
      <c r="C3" s="252"/>
      <c r="D3" s="97"/>
      <c r="E3" s="96" t="s">
        <v>38</v>
      </c>
      <c r="F3" s="261"/>
      <c r="G3" s="98"/>
      <c r="H3" s="311"/>
    </row>
    <row r="4" spans="1:8" s="99" customFormat="1" ht="24.75" thickBot="1">
      <c r="A4" s="314"/>
      <c r="B4" s="67" t="s">
        <v>42</v>
      </c>
      <c r="C4" s="253" t="s">
        <v>361</v>
      </c>
      <c r="D4" s="68" t="s">
        <v>360</v>
      </c>
      <c r="E4" s="67" t="s">
        <v>42</v>
      </c>
      <c r="F4" s="253" t="s">
        <v>361</v>
      </c>
      <c r="G4" s="68" t="s">
        <v>360</v>
      </c>
      <c r="H4" s="311"/>
    </row>
    <row r="5" spans="1:8" s="99" customFormat="1" ht="13.5" thickBot="1">
      <c r="A5" s="100">
        <v>1</v>
      </c>
      <c r="B5" s="101">
        <v>2</v>
      </c>
      <c r="C5" s="254"/>
      <c r="D5" s="102">
        <v>3</v>
      </c>
      <c r="E5" s="101">
        <v>4</v>
      </c>
      <c r="F5" s="263"/>
      <c r="G5" s="103">
        <v>5</v>
      </c>
      <c r="H5" s="311"/>
    </row>
    <row r="6" spans="1:8" ht="12.75" customHeight="1">
      <c r="A6" s="105" t="s">
        <v>5</v>
      </c>
      <c r="B6" s="106" t="s">
        <v>316</v>
      </c>
      <c r="C6" s="255">
        <v>2196</v>
      </c>
      <c r="D6" s="82">
        <v>6020</v>
      </c>
      <c r="E6" s="106" t="s">
        <v>121</v>
      </c>
      <c r="F6" s="264">
        <v>2303</v>
      </c>
      <c r="G6" s="88">
        <v>2861</v>
      </c>
      <c r="H6" s="311"/>
    </row>
    <row r="7" spans="1:8" ht="12.75">
      <c r="A7" s="107" t="s">
        <v>6</v>
      </c>
      <c r="B7" s="108" t="s">
        <v>317</v>
      </c>
      <c r="C7" s="256"/>
      <c r="D7" s="83"/>
      <c r="E7" s="108" t="s">
        <v>322</v>
      </c>
      <c r="F7" s="258"/>
      <c r="G7" s="89"/>
      <c r="H7" s="311"/>
    </row>
    <row r="8" spans="1:8" ht="12.75" customHeight="1">
      <c r="A8" s="107" t="s">
        <v>7</v>
      </c>
      <c r="B8" s="108" t="s">
        <v>2</v>
      </c>
      <c r="C8" s="256"/>
      <c r="D8" s="83"/>
      <c r="E8" s="108" t="s">
        <v>110</v>
      </c>
      <c r="F8" s="258">
        <v>2002</v>
      </c>
      <c r="G8" s="89">
        <v>8551</v>
      </c>
      <c r="H8" s="311"/>
    </row>
    <row r="9" spans="1:8" ht="12.75" customHeight="1">
      <c r="A9" s="107" t="s">
        <v>8</v>
      </c>
      <c r="B9" s="108" t="s">
        <v>318</v>
      </c>
      <c r="C9" s="256"/>
      <c r="D9" s="83"/>
      <c r="E9" s="108" t="s">
        <v>323</v>
      </c>
      <c r="F9" s="258"/>
      <c r="G9" s="89"/>
      <c r="H9" s="311"/>
    </row>
    <row r="10" spans="1:8" ht="12.75" customHeight="1">
      <c r="A10" s="107" t="s">
        <v>9</v>
      </c>
      <c r="B10" s="108" t="s">
        <v>319</v>
      </c>
      <c r="C10" s="256"/>
      <c r="D10" s="83"/>
      <c r="E10" s="108" t="s">
        <v>124</v>
      </c>
      <c r="F10" s="258"/>
      <c r="G10" s="89"/>
      <c r="H10" s="311"/>
    </row>
    <row r="11" spans="1:8" ht="12.75" customHeight="1">
      <c r="A11" s="107" t="s">
        <v>10</v>
      </c>
      <c r="B11" s="108" t="s">
        <v>320</v>
      </c>
      <c r="C11" s="258"/>
      <c r="D11" s="84"/>
      <c r="E11" s="31"/>
      <c r="F11" s="265"/>
      <c r="G11" s="89"/>
      <c r="H11" s="311"/>
    </row>
    <row r="12" spans="1:8" ht="12.75" customHeight="1">
      <c r="A12" s="107" t="s">
        <v>11</v>
      </c>
      <c r="B12" s="31"/>
      <c r="C12" s="259"/>
      <c r="D12" s="83"/>
      <c r="E12" s="31"/>
      <c r="F12" s="265"/>
      <c r="G12" s="89"/>
      <c r="H12" s="311"/>
    </row>
    <row r="13" spans="1:8" ht="12.75" customHeight="1">
      <c r="A13" s="107" t="s">
        <v>12</v>
      </c>
      <c r="B13" s="31"/>
      <c r="C13" s="259"/>
      <c r="D13" s="83"/>
      <c r="E13" s="31"/>
      <c r="F13" s="265"/>
      <c r="G13" s="89"/>
      <c r="H13" s="311"/>
    </row>
    <row r="14" spans="1:8" ht="12.75" customHeight="1">
      <c r="A14" s="107" t="s">
        <v>13</v>
      </c>
      <c r="B14" s="31"/>
      <c r="C14" s="265"/>
      <c r="D14" s="84"/>
      <c r="E14" s="31"/>
      <c r="F14" s="265"/>
      <c r="G14" s="89"/>
      <c r="H14" s="311"/>
    </row>
    <row r="15" spans="1:8" ht="12.75">
      <c r="A15" s="107" t="s">
        <v>14</v>
      </c>
      <c r="B15" s="31"/>
      <c r="C15" s="265"/>
      <c r="D15" s="84"/>
      <c r="E15" s="31"/>
      <c r="F15" s="265"/>
      <c r="G15" s="89"/>
      <c r="H15" s="311"/>
    </row>
    <row r="16" spans="1:8" ht="12.75" customHeight="1" thickBot="1">
      <c r="A16" s="131" t="s">
        <v>15</v>
      </c>
      <c r="B16" s="158"/>
      <c r="C16" s="275"/>
      <c r="D16" s="133"/>
      <c r="E16" s="132" t="s">
        <v>36</v>
      </c>
      <c r="F16" s="257"/>
      <c r="G16" s="127"/>
      <c r="H16" s="311"/>
    </row>
    <row r="17" spans="1:8" ht="15.75" customHeight="1" thickBot="1">
      <c r="A17" s="110" t="s">
        <v>16</v>
      </c>
      <c r="B17" s="59" t="s">
        <v>331</v>
      </c>
      <c r="C17" s="86">
        <f>+C6+C8+C9+C11+C12+C13+C14+C15+C16</f>
        <v>2196</v>
      </c>
      <c r="D17" s="86">
        <f>+D6+D8+D9+D11+D12+D13+D14+D15+D16</f>
        <v>6020</v>
      </c>
      <c r="E17" s="59" t="s">
        <v>332</v>
      </c>
      <c r="F17" s="91">
        <f>+F6+F8+F10+F11+F12+F13+F14+F15+F16</f>
        <v>4305</v>
      </c>
      <c r="G17" s="91">
        <f>+G6+G8+G10+G11+G12+G13+G14+G15+G16</f>
        <v>11412</v>
      </c>
      <c r="H17" s="311"/>
    </row>
    <row r="18" spans="1:8" ht="12.75" customHeight="1">
      <c r="A18" s="105" t="s">
        <v>17</v>
      </c>
      <c r="B18" s="119" t="s">
        <v>142</v>
      </c>
      <c r="C18" s="276">
        <v>2109</v>
      </c>
      <c r="D18" s="126">
        <v>5392</v>
      </c>
      <c r="E18" s="113" t="s">
        <v>114</v>
      </c>
      <c r="F18" s="280"/>
      <c r="G18" s="52"/>
      <c r="H18" s="311"/>
    </row>
    <row r="19" spans="1:8" ht="12.75" customHeight="1">
      <c r="A19" s="107" t="s">
        <v>18</v>
      </c>
      <c r="B19" s="120" t="s">
        <v>131</v>
      </c>
      <c r="C19" s="277">
        <v>2109</v>
      </c>
      <c r="D19" s="53">
        <v>4814</v>
      </c>
      <c r="E19" s="113" t="s">
        <v>117</v>
      </c>
      <c r="F19" s="268"/>
      <c r="G19" s="54"/>
      <c r="H19" s="311"/>
    </row>
    <row r="20" spans="1:8" ht="12.75" customHeight="1">
      <c r="A20" s="105" t="s">
        <v>19</v>
      </c>
      <c r="B20" s="120" t="s">
        <v>132</v>
      </c>
      <c r="C20" s="277"/>
      <c r="D20" s="53"/>
      <c r="E20" s="113" t="s">
        <v>88</v>
      </c>
      <c r="F20" s="268"/>
      <c r="G20" s="54"/>
      <c r="H20" s="311"/>
    </row>
    <row r="21" spans="1:8" ht="12.75" customHeight="1">
      <c r="A21" s="107" t="s">
        <v>20</v>
      </c>
      <c r="B21" s="120" t="s">
        <v>133</v>
      </c>
      <c r="C21" s="277"/>
      <c r="D21" s="53"/>
      <c r="E21" s="113" t="s">
        <v>89</v>
      </c>
      <c r="F21" s="268"/>
      <c r="G21" s="54"/>
      <c r="H21" s="311"/>
    </row>
    <row r="22" spans="1:8" ht="12.75" customHeight="1">
      <c r="A22" s="105" t="s">
        <v>21</v>
      </c>
      <c r="B22" s="120" t="s">
        <v>134</v>
      </c>
      <c r="C22" s="277"/>
      <c r="D22" s="53"/>
      <c r="E22" s="112" t="s">
        <v>128</v>
      </c>
      <c r="F22" s="267"/>
      <c r="G22" s="54"/>
      <c r="H22" s="311"/>
    </row>
    <row r="23" spans="1:8" ht="12.75" customHeight="1">
      <c r="A23" s="107" t="s">
        <v>22</v>
      </c>
      <c r="B23" s="121" t="s">
        <v>135</v>
      </c>
      <c r="C23" s="121"/>
      <c r="D23" s="53">
        <v>578</v>
      </c>
      <c r="E23" s="113" t="s">
        <v>118</v>
      </c>
      <c r="F23" s="268"/>
      <c r="G23" s="54"/>
      <c r="H23" s="311"/>
    </row>
    <row r="24" spans="1:8" ht="12.75" customHeight="1">
      <c r="A24" s="105" t="s">
        <v>23</v>
      </c>
      <c r="B24" s="122" t="s">
        <v>136</v>
      </c>
      <c r="C24" s="122"/>
      <c r="D24" s="115"/>
      <c r="E24" s="123" t="s">
        <v>116</v>
      </c>
      <c r="F24" s="280"/>
      <c r="G24" s="54"/>
      <c r="H24" s="311"/>
    </row>
    <row r="25" spans="1:8" ht="12.75" customHeight="1">
      <c r="A25" s="107" t="s">
        <v>24</v>
      </c>
      <c r="B25" s="121" t="s">
        <v>137</v>
      </c>
      <c r="C25" s="121"/>
      <c r="D25" s="53"/>
      <c r="E25" s="123" t="s">
        <v>324</v>
      </c>
      <c r="F25" s="280"/>
      <c r="G25" s="54"/>
      <c r="H25" s="311"/>
    </row>
    <row r="26" spans="1:8" ht="12.75" customHeight="1">
      <c r="A26" s="105" t="s">
        <v>25</v>
      </c>
      <c r="B26" s="121" t="s">
        <v>138</v>
      </c>
      <c r="C26" s="121"/>
      <c r="D26" s="53"/>
      <c r="E26" s="118"/>
      <c r="F26" s="281"/>
      <c r="G26" s="54"/>
      <c r="H26" s="311"/>
    </row>
    <row r="27" spans="1:8" ht="12.75" customHeight="1">
      <c r="A27" s="107" t="s">
        <v>26</v>
      </c>
      <c r="B27" s="120" t="s">
        <v>139</v>
      </c>
      <c r="C27" s="277"/>
      <c r="D27" s="53"/>
      <c r="E27" s="57"/>
      <c r="F27" s="282"/>
      <c r="G27" s="54"/>
      <c r="H27" s="311"/>
    </row>
    <row r="28" spans="1:8" ht="12.75" customHeight="1">
      <c r="A28" s="105" t="s">
        <v>27</v>
      </c>
      <c r="B28" s="124" t="s">
        <v>140</v>
      </c>
      <c r="C28" s="278"/>
      <c r="D28" s="53"/>
      <c r="E28" s="31"/>
      <c r="F28" s="265"/>
      <c r="G28" s="54"/>
      <c r="H28" s="311"/>
    </row>
    <row r="29" spans="1:8" ht="12.75" customHeight="1" thickBot="1">
      <c r="A29" s="107" t="s">
        <v>28</v>
      </c>
      <c r="B29" s="125" t="s">
        <v>141</v>
      </c>
      <c r="C29" s="279"/>
      <c r="D29" s="53"/>
      <c r="E29" s="57"/>
      <c r="F29" s="282"/>
      <c r="G29" s="54"/>
      <c r="H29" s="311"/>
    </row>
    <row r="30" spans="1:8" ht="21.75" customHeight="1" thickBot="1">
      <c r="A30" s="110" t="s">
        <v>29</v>
      </c>
      <c r="B30" s="59" t="s">
        <v>321</v>
      </c>
      <c r="C30" s="86">
        <f>+C18+C24</f>
        <v>2109</v>
      </c>
      <c r="D30" s="86">
        <f>+D18+D24</f>
        <v>5392</v>
      </c>
      <c r="E30" s="59" t="s">
        <v>325</v>
      </c>
      <c r="F30" s="86">
        <f>SUM(F18:F29)</f>
        <v>0</v>
      </c>
      <c r="G30" s="270">
        <f>SUM(G18:G29)</f>
        <v>0</v>
      </c>
      <c r="H30" s="311"/>
    </row>
    <row r="31" spans="1:8" ht="13.5" thickBot="1">
      <c r="A31" s="110" t="s">
        <v>30</v>
      </c>
      <c r="B31" s="116" t="s">
        <v>326</v>
      </c>
      <c r="C31" s="274">
        <f>+C17+C30</f>
        <v>4305</v>
      </c>
      <c r="D31" s="117">
        <f>+D17+D30</f>
        <v>11412</v>
      </c>
      <c r="E31" s="116" t="s">
        <v>327</v>
      </c>
      <c r="F31" s="274">
        <f>+F17+F30</f>
        <v>4305</v>
      </c>
      <c r="G31" s="117">
        <f>+G17+G30</f>
        <v>11412</v>
      </c>
      <c r="H31" s="311"/>
    </row>
    <row r="32" spans="1:8" ht="13.5" thickBot="1">
      <c r="A32" s="110" t="s">
        <v>31</v>
      </c>
      <c r="B32" s="116" t="s">
        <v>92</v>
      </c>
      <c r="C32" s="283"/>
      <c r="D32" s="117">
        <f>IF(D17-G17&lt;0,G17-D17,"-")</f>
        <v>5392</v>
      </c>
      <c r="E32" s="116" t="s">
        <v>93</v>
      </c>
      <c r="F32" s="283"/>
      <c r="G32" s="117" t="str">
        <f>IF(D17-G17&gt;0,D17-G17,"-")</f>
        <v>-</v>
      </c>
      <c r="H32" s="311"/>
    </row>
    <row r="33" spans="1:8" ht="13.5" thickBot="1">
      <c r="A33" s="110" t="s">
        <v>32</v>
      </c>
      <c r="B33" s="116" t="s">
        <v>129</v>
      </c>
      <c r="C33" s="283"/>
      <c r="D33" s="117" t="str">
        <f>IF(D17+D18-G31&lt;0,G31-(D17+D18),"-")</f>
        <v>-</v>
      </c>
      <c r="E33" s="116" t="s">
        <v>130</v>
      </c>
      <c r="F33" s="283"/>
      <c r="G33" s="117" t="str">
        <f>IF(D17+D18-G31&gt;0,D17+D18-G31,"-")</f>
        <v>-</v>
      </c>
      <c r="H33" s="311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view="pageLayout" zoomScaleSheetLayoutView="100" workbookViewId="0" topLeftCell="A1">
      <selection activeCell="D11" sqref="D11"/>
    </sheetView>
  </sheetViews>
  <sheetFormatPr defaultColWidth="9.00390625" defaultRowHeight="12.75"/>
  <cols>
    <col min="1" max="1" width="47.125" style="29" customWidth="1"/>
    <col min="2" max="2" width="15.625" style="28" customWidth="1"/>
    <col min="3" max="3" width="16.375" style="28" customWidth="1"/>
    <col min="4" max="4" width="18.00390625" style="28" customWidth="1"/>
    <col min="5" max="5" width="16.625" style="28" customWidth="1"/>
    <col min="6" max="6" width="18.875" style="37" customWidth="1"/>
    <col min="7" max="8" width="12.875" style="28" customWidth="1"/>
    <col min="9" max="9" width="13.875" style="28" customWidth="1"/>
    <col min="10" max="16384" width="9.375" style="28" customWidth="1"/>
  </cols>
  <sheetData>
    <row r="1" spans="1:6" ht="25.5" customHeight="1">
      <c r="A1" s="315" t="s">
        <v>0</v>
      </c>
      <c r="B1" s="315"/>
      <c r="C1" s="315"/>
      <c r="D1" s="315"/>
      <c r="E1" s="315"/>
      <c r="F1" s="315"/>
    </row>
    <row r="2" spans="1:6" ht="22.5" customHeight="1" thickBot="1">
      <c r="A2" s="66"/>
      <c r="B2" s="37"/>
      <c r="C2" s="37"/>
      <c r="D2" s="37"/>
      <c r="E2" s="37"/>
      <c r="F2" s="32" t="s">
        <v>41</v>
      </c>
    </row>
    <row r="3" spans="1:6" s="30" customFormat="1" ht="44.25" customHeight="1" thickBot="1">
      <c r="A3" s="67" t="s">
        <v>45</v>
      </c>
      <c r="B3" s="68" t="s">
        <v>46</v>
      </c>
      <c r="C3" s="68" t="s">
        <v>47</v>
      </c>
      <c r="D3" s="68" t="s">
        <v>353</v>
      </c>
      <c r="E3" s="68" t="s">
        <v>352</v>
      </c>
      <c r="F3" s="33" t="s">
        <v>354</v>
      </c>
    </row>
    <row r="4" spans="1:6" s="37" customFormat="1" ht="12" customHeight="1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 t="s">
        <v>50</v>
      </c>
    </row>
    <row r="5" spans="1:6" ht="15.75" customHeight="1">
      <c r="A5" s="176" t="s">
        <v>350</v>
      </c>
      <c r="B5" s="45">
        <v>2196</v>
      </c>
      <c r="C5" s="180">
        <v>2016</v>
      </c>
      <c r="D5" s="45"/>
      <c r="E5" s="45">
        <v>2196</v>
      </c>
      <c r="F5" s="38">
        <f aca="true" t="shared" si="0" ref="F5:F23">B5-D5-E5</f>
        <v>0</v>
      </c>
    </row>
    <row r="6" spans="1:6" ht="15.75" customHeight="1">
      <c r="A6" s="189" t="s">
        <v>357</v>
      </c>
      <c r="B6" s="45">
        <v>95</v>
      </c>
      <c r="C6" s="178">
        <v>2016</v>
      </c>
      <c r="D6" s="45"/>
      <c r="E6" s="45">
        <v>95</v>
      </c>
      <c r="F6" s="38">
        <f t="shared" si="0"/>
        <v>0</v>
      </c>
    </row>
    <row r="7" spans="1:6" ht="21" customHeight="1">
      <c r="A7" s="189" t="s">
        <v>358</v>
      </c>
      <c r="B7" s="21">
        <v>12</v>
      </c>
      <c r="C7" s="178">
        <v>2016</v>
      </c>
      <c r="D7" s="21"/>
      <c r="E7" s="21">
        <v>12</v>
      </c>
      <c r="F7" s="38">
        <f t="shared" si="0"/>
        <v>0</v>
      </c>
    </row>
    <row r="8" spans="1:6" ht="15.75" customHeight="1">
      <c r="A8" s="285" t="s">
        <v>363</v>
      </c>
      <c r="B8" s="21">
        <v>508</v>
      </c>
      <c r="C8" s="178">
        <v>2016</v>
      </c>
      <c r="D8" s="21"/>
      <c r="E8" s="21">
        <v>508</v>
      </c>
      <c r="F8" s="38">
        <f t="shared" si="0"/>
        <v>0</v>
      </c>
    </row>
    <row r="9" spans="1:6" ht="15.75" customHeight="1">
      <c r="A9" s="286" t="s">
        <v>364</v>
      </c>
      <c r="B9" s="21">
        <v>50</v>
      </c>
      <c r="C9" s="178">
        <v>2016</v>
      </c>
      <c r="D9" s="21"/>
      <c r="E9" s="21">
        <v>50</v>
      </c>
      <c r="F9" s="38">
        <f t="shared" si="0"/>
        <v>0</v>
      </c>
    </row>
    <row r="10" spans="1:6" ht="15.75" customHeight="1">
      <c r="A10" s="51"/>
      <c r="B10" s="21"/>
      <c r="C10" s="178"/>
      <c r="D10" s="21"/>
      <c r="E10" s="21"/>
      <c r="F10" s="38">
        <f t="shared" si="0"/>
        <v>0</v>
      </c>
    </row>
    <row r="11" spans="1:6" ht="15.75" customHeight="1">
      <c r="A11" s="51"/>
      <c r="B11" s="21"/>
      <c r="C11" s="178"/>
      <c r="D11" s="21"/>
      <c r="E11" s="21"/>
      <c r="F11" s="38">
        <f t="shared" si="0"/>
        <v>0</v>
      </c>
    </row>
    <row r="12" spans="1:6" ht="15.75" customHeight="1">
      <c r="A12" s="51"/>
      <c r="B12" s="21"/>
      <c r="C12" s="178"/>
      <c r="D12" s="21"/>
      <c r="E12" s="21"/>
      <c r="F12" s="38">
        <f t="shared" si="0"/>
        <v>0</v>
      </c>
    </row>
    <row r="13" spans="1:6" ht="15.75" customHeight="1">
      <c r="A13" s="51"/>
      <c r="B13" s="21"/>
      <c r="C13" s="178"/>
      <c r="D13" s="21"/>
      <c r="E13" s="21"/>
      <c r="F13" s="38">
        <f t="shared" si="0"/>
        <v>0</v>
      </c>
    </row>
    <row r="14" spans="1:6" ht="15.75" customHeight="1">
      <c r="A14" s="160"/>
      <c r="B14" s="21"/>
      <c r="C14" s="178"/>
      <c r="D14" s="21"/>
      <c r="E14" s="21"/>
      <c r="F14" s="38">
        <f t="shared" si="0"/>
        <v>0</v>
      </c>
    </row>
    <row r="15" spans="1:6" ht="15.75" customHeight="1">
      <c r="A15" s="160"/>
      <c r="B15" s="21"/>
      <c r="C15" s="178"/>
      <c r="D15" s="21"/>
      <c r="E15" s="21"/>
      <c r="F15" s="38">
        <f t="shared" si="0"/>
        <v>0</v>
      </c>
    </row>
    <row r="16" spans="1:6" ht="15.75" customHeight="1">
      <c r="A16" s="160"/>
      <c r="B16" s="21"/>
      <c r="C16" s="178"/>
      <c r="D16" s="21"/>
      <c r="E16" s="21"/>
      <c r="F16" s="38">
        <f t="shared" si="0"/>
        <v>0</v>
      </c>
    </row>
    <row r="17" spans="1:6" ht="15.75" customHeight="1">
      <c r="A17" s="160"/>
      <c r="B17" s="21"/>
      <c r="C17" s="178"/>
      <c r="D17" s="21"/>
      <c r="E17" s="21"/>
      <c r="F17" s="38">
        <f t="shared" si="0"/>
        <v>0</v>
      </c>
    </row>
    <row r="18" spans="1:6" ht="15.75" customHeight="1">
      <c r="A18" s="160"/>
      <c r="B18" s="21"/>
      <c r="C18" s="178"/>
      <c r="D18" s="21"/>
      <c r="E18" s="21"/>
      <c r="F18" s="38">
        <f t="shared" si="0"/>
        <v>0</v>
      </c>
    </row>
    <row r="19" spans="1:6" ht="15.75" customHeight="1">
      <c r="A19" s="160"/>
      <c r="B19" s="21"/>
      <c r="C19" s="179"/>
      <c r="D19" s="21"/>
      <c r="E19" s="21"/>
      <c r="F19" s="38">
        <f t="shared" si="0"/>
        <v>0</v>
      </c>
    </row>
    <row r="20" spans="1:6" ht="15.75" customHeight="1">
      <c r="A20" s="160"/>
      <c r="B20" s="21"/>
      <c r="C20" s="179"/>
      <c r="D20" s="21"/>
      <c r="E20" s="21"/>
      <c r="F20" s="38">
        <f t="shared" si="0"/>
        <v>0</v>
      </c>
    </row>
    <row r="21" spans="1:6" ht="15.75" customHeight="1">
      <c r="A21" s="160"/>
      <c r="B21" s="21"/>
      <c r="C21" s="179"/>
      <c r="D21" s="21"/>
      <c r="E21" s="21"/>
      <c r="F21" s="38">
        <f t="shared" si="0"/>
        <v>0</v>
      </c>
    </row>
    <row r="22" spans="1:6" ht="15.75" customHeight="1">
      <c r="A22" s="160"/>
      <c r="B22" s="21"/>
      <c r="C22" s="179"/>
      <c r="D22" s="21"/>
      <c r="E22" s="21"/>
      <c r="F22" s="38">
        <f t="shared" si="0"/>
        <v>0</v>
      </c>
    </row>
    <row r="23" spans="1:6" ht="15.75" customHeight="1" thickBot="1">
      <c r="A23" s="39"/>
      <c r="B23" s="22"/>
      <c r="C23" s="179"/>
      <c r="D23" s="22"/>
      <c r="E23" s="22"/>
      <c r="F23" s="40">
        <f t="shared" si="0"/>
        <v>0</v>
      </c>
    </row>
    <row r="24" spans="1:6" s="43" customFormat="1" ht="18" customHeight="1" thickBot="1">
      <c r="A24" s="69" t="s">
        <v>44</v>
      </c>
      <c r="B24" s="41">
        <f>SUM(B5:B23)</f>
        <v>2861</v>
      </c>
      <c r="C24" s="55"/>
      <c r="D24" s="41">
        <f>SUM(D5:D23)</f>
        <v>0</v>
      </c>
      <c r="E24" s="41">
        <f>SUM(E5:E23)</f>
        <v>2861</v>
      </c>
      <c r="F24" s="42">
        <f>SUM(F5:F23)</f>
        <v>0</v>
      </c>
    </row>
    <row r="27" spans="1:2" ht="12.75">
      <c r="A27" s="186"/>
      <c r="B27" s="187"/>
    </row>
    <row r="28" spans="1:2" ht="12.75">
      <c r="A28" s="187"/>
      <c r="B28" s="187"/>
    </row>
    <row r="29" spans="1:2" ht="12.75">
      <c r="A29" s="187"/>
      <c r="B29" s="187"/>
    </row>
    <row r="30" spans="1:2" ht="12.75">
      <c r="A30" s="187"/>
      <c r="B30" s="187"/>
    </row>
    <row r="31" spans="1:2" ht="12.75">
      <c r="A31" s="187"/>
      <c r="B31" s="187"/>
    </row>
    <row r="32" spans="1:2" ht="12.75">
      <c r="A32" s="187"/>
      <c r="B32" s="187"/>
    </row>
    <row r="33" spans="1:2" ht="12.75">
      <c r="A33" s="187"/>
      <c r="B33" s="187"/>
    </row>
    <row r="34" spans="1:2" ht="12.75">
      <c r="A34" s="187"/>
      <c r="B34" s="187"/>
    </row>
    <row r="35" spans="1:2" ht="12.75">
      <c r="A35" s="187"/>
      <c r="B35" s="187"/>
    </row>
    <row r="36" spans="1:2" ht="12.75">
      <c r="A36" s="187"/>
      <c r="B36" s="186"/>
    </row>
    <row r="37" spans="1:2" ht="12.75">
      <c r="A37" s="187"/>
      <c r="B37" s="187"/>
    </row>
    <row r="38" spans="1:2" ht="12.75">
      <c r="A38" s="186"/>
      <c r="B38" s="187"/>
    </row>
    <row r="39" spans="1:2" ht="12.75">
      <c r="A39" s="187"/>
      <c r="B39" s="187"/>
    </row>
    <row r="40" spans="1:2" ht="12.75">
      <c r="A40" s="187"/>
      <c r="B40" s="187"/>
    </row>
    <row r="41" spans="1:2" ht="12.75">
      <c r="A41" s="187"/>
      <c r="B41" s="186"/>
    </row>
    <row r="42" spans="1:2" ht="12.75">
      <c r="A42" s="187"/>
      <c r="B42" s="187"/>
    </row>
    <row r="43" spans="1:2" ht="12.75">
      <c r="A43" s="186"/>
      <c r="B43" s="187"/>
    </row>
    <row r="44" spans="1:2" ht="12.75">
      <c r="A44" s="187"/>
      <c r="B44" s="187"/>
    </row>
    <row r="45" spans="1:2" ht="12.75">
      <c r="A45" s="187"/>
      <c r="B45" s="187"/>
    </row>
    <row r="46" spans="1:2" ht="12.75">
      <c r="A46" s="187"/>
      <c r="B46" s="187"/>
    </row>
    <row r="47" spans="1:2" ht="12.75">
      <c r="A47" s="187"/>
      <c r="B47" s="187"/>
    </row>
    <row r="48" spans="1:2" ht="12.75">
      <c r="A48" s="187"/>
      <c r="B48" s="187"/>
    </row>
    <row r="49" spans="1:2" ht="12.75">
      <c r="A49" s="187"/>
      <c r="B49" s="187"/>
    </row>
    <row r="50" spans="1:2" ht="12.75">
      <c r="A50" s="187"/>
      <c r="B50" s="187"/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9" r:id="rId1"/>
  <headerFooter alignWithMargins="0">
    <oddHeader>&amp;R&amp;"Times New Roman CE,Félkövér dőlt"&amp;11 6. melléklet a 2/2017. (II.22.)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9"/>
  <sheetViews>
    <sheetView tabSelected="1" view="pageLayout" workbookViewId="0" topLeftCell="A1">
      <selection activeCell="D5" sqref="D5"/>
    </sheetView>
  </sheetViews>
  <sheetFormatPr defaultColWidth="9.00390625" defaultRowHeight="12.75"/>
  <cols>
    <col min="1" max="1" width="60.625" style="29" customWidth="1"/>
    <col min="2" max="2" width="15.625" style="28" customWidth="1"/>
    <col min="3" max="3" width="16.375" style="28" customWidth="1"/>
    <col min="4" max="4" width="18.00390625" style="28" customWidth="1"/>
    <col min="5" max="5" width="16.625" style="28" customWidth="1"/>
    <col min="6" max="6" width="18.875" style="28" customWidth="1"/>
    <col min="7" max="8" width="12.875" style="28" customWidth="1"/>
    <col min="9" max="9" width="13.875" style="28" customWidth="1"/>
    <col min="10" max="16384" width="9.375" style="28" customWidth="1"/>
  </cols>
  <sheetData>
    <row r="1" spans="1:6" ht="24.75" customHeight="1">
      <c r="A1" s="315" t="s">
        <v>1</v>
      </c>
      <c r="B1" s="315"/>
      <c r="C1" s="315"/>
      <c r="D1" s="315"/>
      <c r="E1" s="315"/>
      <c r="F1" s="315"/>
    </row>
    <row r="2" spans="1:6" ht="23.25" customHeight="1" thickBot="1">
      <c r="A2" s="66"/>
      <c r="B2" s="37"/>
      <c r="C2" s="37"/>
      <c r="D2" s="37"/>
      <c r="E2" s="37"/>
      <c r="F2" s="32" t="s">
        <v>41</v>
      </c>
    </row>
    <row r="3" spans="1:6" s="30" customFormat="1" ht="48.75" customHeight="1" thickBot="1">
      <c r="A3" s="67" t="s">
        <v>48</v>
      </c>
      <c r="B3" s="68" t="s">
        <v>46</v>
      </c>
      <c r="C3" s="68" t="s">
        <v>47</v>
      </c>
      <c r="D3" s="68" t="s">
        <v>355</v>
      </c>
      <c r="E3" s="68" t="s">
        <v>352</v>
      </c>
      <c r="F3" s="33" t="s">
        <v>356</v>
      </c>
    </row>
    <row r="4" spans="1:6" s="37" customFormat="1" ht="15" customHeight="1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</row>
    <row r="5" spans="1:6" ht="15.75" customHeight="1">
      <c r="A5" s="44" t="s">
        <v>351</v>
      </c>
      <c r="B5" s="45">
        <v>1247</v>
      </c>
      <c r="C5" s="178">
        <v>2016</v>
      </c>
      <c r="D5" s="45"/>
      <c r="E5" s="45">
        <v>1247</v>
      </c>
      <c r="F5" s="46"/>
    </row>
    <row r="6" spans="1:6" ht="15.75" customHeight="1">
      <c r="A6" s="44" t="s">
        <v>359</v>
      </c>
      <c r="B6" s="45">
        <v>3628</v>
      </c>
      <c r="C6" s="180">
        <v>2016</v>
      </c>
      <c r="D6" s="45"/>
      <c r="E6" s="45">
        <v>3628</v>
      </c>
      <c r="F6" s="46"/>
    </row>
    <row r="7" spans="1:6" ht="15.75" customHeight="1">
      <c r="A7" s="44" t="s">
        <v>365</v>
      </c>
      <c r="B7" s="45">
        <v>2950</v>
      </c>
      <c r="C7" s="180">
        <v>2016</v>
      </c>
      <c r="D7" s="45"/>
      <c r="E7" s="45">
        <v>2950</v>
      </c>
      <c r="F7" s="46">
        <f aca="true" t="shared" si="0" ref="F7:F23">B7-D7-E7</f>
        <v>0</v>
      </c>
    </row>
    <row r="8" spans="1:6" ht="15.75" customHeight="1">
      <c r="A8" s="44" t="s">
        <v>366</v>
      </c>
      <c r="B8" s="45">
        <v>726</v>
      </c>
      <c r="C8" s="180">
        <v>2016</v>
      </c>
      <c r="D8" s="45"/>
      <c r="E8" s="45">
        <v>726</v>
      </c>
      <c r="F8" s="46">
        <f t="shared" si="0"/>
        <v>0</v>
      </c>
    </row>
    <row r="9" spans="1:6" ht="15.75" customHeight="1">
      <c r="A9" s="44"/>
      <c r="B9" s="45"/>
      <c r="C9" s="180"/>
      <c r="D9" s="45"/>
      <c r="E9" s="45"/>
      <c r="F9" s="46">
        <f t="shared" si="0"/>
        <v>0</v>
      </c>
    </row>
    <row r="10" spans="1:6" ht="15.75" customHeight="1">
      <c r="A10" s="177"/>
      <c r="B10" s="45"/>
      <c r="C10" s="180"/>
      <c r="D10" s="45"/>
      <c r="E10" s="45"/>
      <c r="F10" s="46">
        <f t="shared" si="0"/>
        <v>0</v>
      </c>
    </row>
    <row r="11" spans="1:6" ht="15.75" customHeight="1">
      <c r="A11" s="44"/>
      <c r="B11" s="45"/>
      <c r="C11" s="180"/>
      <c r="D11" s="45"/>
      <c r="E11" s="45"/>
      <c r="F11" s="46">
        <f t="shared" si="0"/>
        <v>0</v>
      </c>
    </row>
    <row r="12" spans="1:6" ht="15.75" customHeight="1">
      <c r="A12" s="44"/>
      <c r="B12" s="45"/>
      <c r="C12" s="180"/>
      <c r="D12" s="45"/>
      <c r="E12" s="45"/>
      <c r="F12" s="46">
        <f t="shared" si="0"/>
        <v>0</v>
      </c>
    </row>
    <row r="13" spans="1:6" ht="15.75" customHeight="1">
      <c r="A13" s="44"/>
      <c r="B13" s="45"/>
      <c r="C13" s="180"/>
      <c r="D13" s="45"/>
      <c r="E13" s="45"/>
      <c r="F13" s="46">
        <f t="shared" si="0"/>
        <v>0</v>
      </c>
    </row>
    <row r="14" spans="1:6" ht="15.75" customHeight="1">
      <c r="A14" s="44"/>
      <c r="B14" s="45"/>
      <c r="C14" s="180"/>
      <c r="D14" s="45"/>
      <c r="E14" s="45"/>
      <c r="F14" s="46">
        <f t="shared" si="0"/>
        <v>0</v>
      </c>
    </row>
    <row r="15" spans="1:6" ht="15.75" customHeight="1">
      <c r="A15" s="44"/>
      <c r="B15" s="45"/>
      <c r="C15" s="180"/>
      <c r="D15" s="45"/>
      <c r="E15" s="45"/>
      <c r="F15" s="46">
        <f t="shared" si="0"/>
        <v>0</v>
      </c>
    </row>
    <row r="16" spans="1:6" ht="15.75" customHeight="1">
      <c r="A16" s="44"/>
      <c r="B16" s="45"/>
      <c r="C16" s="180"/>
      <c r="D16" s="45"/>
      <c r="E16" s="45"/>
      <c r="F16" s="46">
        <f t="shared" si="0"/>
        <v>0</v>
      </c>
    </row>
    <row r="17" spans="1:6" ht="15.75" customHeight="1">
      <c r="A17" s="44"/>
      <c r="B17" s="45"/>
      <c r="C17" s="180"/>
      <c r="D17" s="45"/>
      <c r="E17" s="45"/>
      <c r="F17" s="46">
        <f t="shared" si="0"/>
        <v>0</v>
      </c>
    </row>
    <row r="18" spans="1:6" ht="15.75" customHeight="1">
      <c r="A18" s="44"/>
      <c r="B18" s="45"/>
      <c r="C18" s="180"/>
      <c r="D18" s="45"/>
      <c r="E18" s="45"/>
      <c r="F18" s="46">
        <f t="shared" si="0"/>
        <v>0</v>
      </c>
    </row>
    <row r="19" spans="1:6" ht="15.75" customHeight="1">
      <c r="A19" s="44"/>
      <c r="B19" s="45"/>
      <c r="C19" s="180"/>
      <c r="D19" s="45"/>
      <c r="E19" s="45"/>
      <c r="F19" s="46">
        <f t="shared" si="0"/>
        <v>0</v>
      </c>
    </row>
    <row r="20" spans="1:6" ht="15.75" customHeight="1">
      <c r="A20" s="44"/>
      <c r="B20" s="45"/>
      <c r="C20" s="180"/>
      <c r="D20" s="45"/>
      <c r="E20" s="45"/>
      <c r="F20" s="46">
        <f t="shared" si="0"/>
        <v>0</v>
      </c>
    </row>
    <row r="21" spans="1:6" ht="15.75" customHeight="1">
      <c r="A21" s="44"/>
      <c r="B21" s="45"/>
      <c r="C21" s="161"/>
      <c r="D21" s="45"/>
      <c r="E21" s="45"/>
      <c r="F21" s="46">
        <f t="shared" si="0"/>
        <v>0</v>
      </c>
    </row>
    <row r="22" spans="1:6" ht="15.75" customHeight="1">
      <c r="A22" s="44"/>
      <c r="B22" s="45"/>
      <c r="C22" s="161"/>
      <c r="D22" s="45"/>
      <c r="E22" s="45"/>
      <c r="F22" s="46">
        <f t="shared" si="0"/>
        <v>0</v>
      </c>
    </row>
    <row r="23" spans="1:6" ht="15.75" customHeight="1" thickBot="1">
      <c r="A23" s="47"/>
      <c r="B23" s="48"/>
      <c r="C23" s="162"/>
      <c r="D23" s="48"/>
      <c r="E23" s="48"/>
      <c r="F23" s="49">
        <f t="shared" si="0"/>
        <v>0</v>
      </c>
    </row>
    <row r="24" spans="1:6" s="43" customFormat="1" ht="18" customHeight="1" thickBot="1">
      <c r="A24" s="69" t="s">
        <v>44</v>
      </c>
      <c r="B24" s="70">
        <f>SUM(B5:B23)</f>
        <v>8551</v>
      </c>
      <c r="C24" s="56"/>
      <c r="D24" s="70">
        <f>SUM(D5:D23)</f>
        <v>0</v>
      </c>
      <c r="E24" s="70">
        <f>SUM(E5:E23)</f>
        <v>8551</v>
      </c>
      <c r="F24" s="50">
        <f>SUM(F5:F23)</f>
        <v>0</v>
      </c>
    </row>
    <row r="27" spans="1:2" ht="12.75">
      <c r="A27" s="175"/>
      <c r="B27"/>
    </row>
    <row r="28" spans="1:2" ht="12.75">
      <c r="A28" s="181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 s="175"/>
    </row>
    <row r="32" spans="1:2" ht="12.75">
      <c r="A32"/>
      <c r="B32"/>
    </row>
    <row r="33" spans="1:2" ht="12.75">
      <c r="A33"/>
      <c r="B33"/>
    </row>
    <row r="34" spans="1:2" ht="12.75">
      <c r="A34" s="175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 s="175"/>
    </row>
    <row r="39" spans="1:2" ht="12.75">
      <c r="A39"/>
      <c r="B39"/>
    </row>
    <row r="40" spans="1:2" ht="12.75">
      <c r="A40" s="175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 s="175"/>
    </row>
    <row r="45" spans="1:2" ht="12.75">
      <c r="A45"/>
      <c r="B45"/>
    </row>
    <row r="46" spans="1:2" ht="12.75">
      <c r="A46" s="175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2/2017. (II.22.)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Lengyel Istvánné</cp:lastModifiedBy>
  <cp:lastPrinted>2017-02-21T10:02:24Z</cp:lastPrinted>
  <dcterms:created xsi:type="dcterms:W3CDTF">1999-10-30T10:30:45Z</dcterms:created>
  <dcterms:modified xsi:type="dcterms:W3CDTF">2017-02-21T10:02:39Z</dcterms:modified>
  <cp:category/>
  <cp:version/>
  <cp:contentType/>
  <cp:contentStatus/>
</cp:coreProperties>
</file>