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3990" activeTab="0"/>
  </bookViews>
  <sheets>
    <sheet name="Üzemeltetésre átadott" sheetId="1" r:id="rId1"/>
  </sheets>
  <definedNames>
    <definedName name="_xlnm.Print_Titles" localSheetId="0">'Üzemeltetésre átadott'!$A:$C</definedName>
    <definedName name="_xlnm.Print_Area" localSheetId="0">'Üzemeltetésre átadott'!$A$1:$J$38</definedName>
  </definedNames>
  <calcPr fullCalcOnLoad="1"/>
</workbook>
</file>

<file path=xl/sharedStrings.xml><?xml version="1.0" encoding="utf-8"?>
<sst xmlns="http://schemas.openxmlformats.org/spreadsheetml/2006/main" count="61" uniqueCount="54">
  <si>
    <t>Ssz.</t>
  </si>
  <si>
    <t>Ingatlan címe</t>
  </si>
  <si>
    <t>Rendeltetése</t>
  </si>
  <si>
    <t>HRSZ.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</si>
  <si>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</si>
  <si>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</si>
  <si>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</si>
  <si>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</si>
  <si>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</si>
  <si>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</si>
  <si>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</si>
  <si>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</si>
  <si>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</si>
  <si>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Br.ért. eFt 1998.XII.31.</t>
  </si>
  <si>
    <t>Br.ért. eFt 1999.XII.31.</t>
  </si>
  <si>
    <t>Br.ért. eFt 2000.XII.31.</t>
  </si>
  <si>
    <t>Összes bruttó</t>
  </si>
  <si>
    <t>Összesen:</t>
  </si>
  <si>
    <t>Mindösszesen:</t>
  </si>
  <si>
    <t>ÉCS összesen</t>
  </si>
  <si>
    <t>Nettó é. összesen</t>
  </si>
  <si>
    <t>Vásárcsarnok</t>
  </si>
  <si>
    <t>V. Hold u. 13.</t>
  </si>
  <si>
    <t>V. Arany J. u. 33.</t>
  </si>
  <si>
    <t>V. Bástya u. 6. - Bástya u. 8.</t>
  </si>
  <si>
    <t>V. Báthori u. 12.</t>
  </si>
  <si>
    <t>V. Falk Miksa u. 15.</t>
  </si>
  <si>
    <t>V. Fővám tér 2-3.</t>
  </si>
  <si>
    <t>V. Papnövelde u. 8.</t>
  </si>
  <si>
    <t>V. Szalay u. 5/A.</t>
  </si>
  <si>
    <t>pedagógusszálló</t>
  </si>
  <si>
    <t>vendégszálló</t>
  </si>
  <si>
    <t>tornaterem</t>
  </si>
  <si>
    <t>PSZK központi műhely</t>
  </si>
  <si>
    <t>karbantartó műhely</t>
  </si>
  <si>
    <t>sportpince</t>
  </si>
  <si>
    <t>24051-24052</t>
  </si>
  <si>
    <t>24807/0/A/1</t>
  </si>
  <si>
    <t>25016/0/A/1</t>
  </si>
  <si>
    <t>23919/0/A/1,3-7</t>
  </si>
  <si>
    <t>24871/0/A/11</t>
  </si>
  <si>
    <t>24022/0/A/4-7</t>
  </si>
  <si>
    <t>24904/2/A/1,2</t>
  </si>
  <si>
    <t>24638/0/A/27</t>
  </si>
  <si>
    <t>B-L. Városüzemeltető Kft-nek üzemeltetésre átadott ingatlanok</t>
  </si>
  <si>
    <t>Forgalomképes ingatlanvagyon</t>
  </si>
  <si>
    <t>Fővárosnak üzemeltetésre átadott</t>
  </si>
  <si>
    <t>Hercegprímás u.</t>
  </si>
  <si>
    <t>közmű</t>
  </si>
  <si>
    <t>Zrínyi u.</t>
  </si>
  <si>
    <t>Fővárosnak vagyonkezelésbe adott</t>
  </si>
  <si>
    <t>Belgrád felsőrakpart</t>
  </si>
  <si>
    <t>Üzemeltetésre és vagyonkezelésbe átadott ingatlanok</t>
  </si>
  <si>
    <t>Forgalomképtelen ingatlanvagyon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</si>
</sst>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00;[Red]\-#,##0.000"/>
    <numFmt numFmtId="177" formatCode="#,##0.0000;[Red]\-#,##0.0000"/>
    <numFmt numFmtId="178" formatCode="#,##0.00000;[Red]\-#,##0.00000"/>
    <numFmt numFmtId="179" formatCode="0.0000"/>
    <numFmt numFmtId="180" formatCode="0.00000"/>
    <numFmt numFmtId="181" formatCode="#,##0.0;[Red]\-#,##0.0"/>
    <numFmt numFmtId="182" formatCode="0.0"/>
    <numFmt numFmtId="183" formatCode="0.000"/>
    <numFmt numFmtId="184" formatCode="#,##0\ _F_t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indexed="50"/>
      <name val="Arial CE"/>
      <family val="2"/>
    </font>
    <font>
      <b/>
      <u val="single"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2"/>
      <color indexed="12"/>
      <name val="Arial CE"/>
      <family val="2"/>
    </font>
    <font>
      <b/>
      <sz val="12"/>
      <color indexed="50"/>
      <name val="Arial CE"/>
      <family val="2"/>
    </font>
    <font>
      <b/>
      <sz val="12"/>
      <color indexed="52"/>
      <name val="Arial CE"/>
      <family val="2"/>
    </font>
    <font>
      <sz val="11"/>
      <color indexed="52"/>
      <name val="Arial CE"/>
      <family val="2"/>
    </font>
    <font>
      <sz val="12"/>
      <color indexed="8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u val="single"/>
      <sz val="16"/>
      <color indexed="8"/>
      <name val="Arial CE"/>
      <family val="2"/>
    </font>
    <font>
      <b/>
      <sz val="16"/>
      <name val="Arial CE"/>
      <family val="2"/>
    </font>
    <font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180" fontId="15" fillId="0" borderId="12" xfId="0" applyNumberFormat="1" applyFont="1" applyBorder="1" applyAlignment="1">
      <alignment horizontal="right"/>
    </xf>
    <xf numFmtId="184" fontId="15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0" fontId="15" fillId="0" borderId="11" xfId="0" applyNumberFormat="1" applyFont="1" applyBorder="1" applyAlignment="1">
      <alignment horizontal="right"/>
    </xf>
    <xf numFmtId="18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180" fontId="12" fillId="0" borderId="13" xfId="0" applyNumberFormat="1" applyFont="1" applyBorder="1" applyAlignment="1">
      <alignment horizontal="right"/>
    </xf>
    <xf numFmtId="184" fontId="12" fillId="0" borderId="1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84" fontId="13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80" fontId="12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180" fontId="12" fillId="0" borderId="15" xfId="0" applyNumberFormat="1" applyFont="1" applyBorder="1" applyAlignment="1">
      <alignment horizontal="right"/>
    </xf>
    <xf numFmtId="184" fontId="12" fillId="0" borderId="15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8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180" fontId="16" fillId="0" borderId="16" xfId="0" applyNumberFormat="1" applyFont="1" applyBorder="1" applyAlignment="1">
      <alignment horizontal="right"/>
    </xf>
    <xf numFmtId="184" fontId="16" fillId="0" borderId="16" xfId="0" applyNumberFormat="1" applyFont="1" applyBorder="1" applyAlignment="1">
      <alignment horizontal="right"/>
    </xf>
    <xf numFmtId="180" fontId="15" fillId="0" borderId="13" xfId="0" applyNumberFormat="1" applyFont="1" applyBorder="1" applyAlignment="1">
      <alignment horizontal="right"/>
    </xf>
    <xf numFmtId="184" fontId="15" fillId="0" borderId="13" xfId="0" applyNumberFormat="1" applyFont="1" applyBorder="1" applyAlignment="1">
      <alignment horizontal="right"/>
    </xf>
    <xf numFmtId="184" fontId="15" fillId="0" borderId="0" xfId="0" applyNumberFormat="1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180" fontId="15" fillId="0" borderId="15" xfId="0" applyNumberFormat="1" applyFont="1" applyBorder="1" applyAlignment="1">
      <alignment horizontal="right"/>
    </xf>
    <xf numFmtId="184" fontId="15" fillId="0" borderId="15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84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84" fontId="15" fillId="0" borderId="17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80" fontId="15" fillId="0" borderId="18" xfId="0" applyNumberFormat="1" applyFont="1" applyBorder="1" applyAlignment="1">
      <alignment horizontal="right"/>
    </xf>
    <xf numFmtId="184" fontId="15" fillId="0" borderId="18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80" fontId="12" fillId="0" borderId="18" xfId="0" applyNumberFormat="1" applyFont="1" applyBorder="1" applyAlignment="1">
      <alignment horizontal="right"/>
    </xf>
    <xf numFmtId="180" fontId="12" fillId="0" borderId="19" xfId="0" applyNumberFormat="1" applyFont="1" applyBorder="1" applyAlignment="1">
      <alignment horizontal="right"/>
    </xf>
    <xf numFmtId="184" fontId="12" fillId="0" borderId="14" xfId="0" applyNumberFormat="1" applyFont="1" applyBorder="1" applyAlignment="1">
      <alignment horizontal="right"/>
    </xf>
    <xf numFmtId="184" fontId="12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184" fontId="11" fillId="0" borderId="22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84" fontId="11" fillId="0" borderId="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/>
    </xf>
    <xf numFmtId="0" fontId="12" fillId="0" borderId="11" xfId="0" applyFont="1" applyBorder="1" applyAlignment="1">
      <alignment/>
    </xf>
    <xf numFmtId="180" fontId="12" fillId="0" borderId="11" xfId="0" applyNumberFormat="1" applyFont="1" applyBorder="1" applyAlignment="1">
      <alignment horizontal="right"/>
    </xf>
    <xf numFmtId="184" fontId="12" fillId="0" borderId="11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84" fontId="12" fillId="0" borderId="17" xfId="0" applyNumberFormat="1" applyFont="1" applyBorder="1" applyAlignment="1">
      <alignment horizontal="right"/>
    </xf>
    <xf numFmtId="180" fontId="12" fillId="0" borderId="23" xfId="0" applyNumberFormat="1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180" fontId="11" fillId="0" borderId="24" xfId="0" applyNumberFormat="1" applyFont="1" applyBorder="1" applyAlignment="1">
      <alignment horizontal="right"/>
    </xf>
    <xf numFmtId="184" fontId="11" fillId="0" borderId="24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80" fontId="15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60" zoomScaleNormal="60" zoomScaleSheetLayoutView="85" zoomScalePageLayoutView="0" workbookViewId="0" topLeftCell="A1">
      <selection activeCell="L27" sqref="L27"/>
    </sheetView>
  </sheetViews>
  <sheetFormatPr defaultColWidth="9.00390625" defaultRowHeight="12.75"/>
  <cols>
    <col min="1" max="1" width="6.75390625" style="3" customWidth="1"/>
    <col min="2" max="3" width="30.875" style="1" customWidth="1"/>
    <col min="4" max="4" width="20.75390625" style="2" customWidth="1"/>
    <col min="5" max="7" width="24.75390625" style="2" hidden="1" customWidth="1"/>
    <col min="8" max="9" width="20.75390625" style="2" customWidth="1"/>
    <col min="10" max="10" width="22.75390625" style="2" bestFit="1" customWidth="1"/>
    <col min="12" max="13" width="25.75390625" style="9" customWidth="1"/>
    <col min="14" max="16384" width="9.125" style="1" customWidth="1"/>
  </cols>
  <sheetData>
    <row r="1" spans="1:13" ht="20.25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L1" s="15"/>
      <c r="M1" s="15"/>
    </row>
    <row r="2" spans="1:13" ht="20.25">
      <c r="A2" s="72"/>
      <c r="B2" s="73"/>
      <c r="C2" s="73"/>
      <c r="D2" s="73"/>
      <c r="E2" s="73"/>
      <c r="F2" s="73"/>
      <c r="G2" s="73"/>
      <c r="H2" s="73"/>
      <c r="I2" s="73"/>
      <c r="J2" s="73"/>
      <c r="L2" s="15"/>
      <c r="M2" s="15"/>
    </row>
    <row r="3" spans="1:13" ht="20.25">
      <c r="A3" s="105"/>
      <c r="B3" s="106"/>
      <c r="C3" s="106"/>
      <c r="D3" s="14"/>
      <c r="E3" s="14"/>
      <c r="F3" s="14"/>
      <c r="G3" s="14"/>
      <c r="H3" s="14"/>
      <c r="I3" s="14"/>
      <c r="J3" s="14"/>
      <c r="L3" s="15"/>
      <c r="M3" s="15"/>
    </row>
    <row r="4" spans="1:13" ht="20.25">
      <c r="A4" s="72"/>
      <c r="B4" s="14"/>
      <c r="C4" s="14"/>
      <c r="D4" s="14"/>
      <c r="E4" s="14"/>
      <c r="F4" s="14"/>
      <c r="G4" s="14"/>
      <c r="H4" s="14"/>
      <c r="I4" s="14"/>
      <c r="J4" s="14"/>
      <c r="L4" s="15"/>
      <c r="M4" s="15"/>
    </row>
    <row r="5" spans="1:13" ht="15.75">
      <c r="A5" s="13"/>
      <c r="B5" s="14"/>
      <c r="C5" s="14"/>
      <c r="D5" s="14"/>
      <c r="E5" s="14"/>
      <c r="F5" s="14"/>
      <c r="G5" s="14"/>
      <c r="H5" s="74">
        <v>42004</v>
      </c>
      <c r="I5" s="74">
        <v>42004</v>
      </c>
      <c r="J5" s="74">
        <v>42004</v>
      </c>
      <c r="L5" s="15"/>
      <c r="M5" s="15"/>
    </row>
    <row r="6" spans="1:13" ht="16.5" thickBot="1">
      <c r="A6" s="16" t="s">
        <v>0</v>
      </c>
      <c r="B6" s="17" t="s">
        <v>1</v>
      </c>
      <c r="C6" s="17" t="s">
        <v>2</v>
      </c>
      <c r="D6" s="17" t="s">
        <v>3</v>
      </c>
      <c r="E6" s="17" t="s">
        <v>13</v>
      </c>
      <c r="F6" s="17" t="s">
        <v>14</v>
      </c>
      <c r="G6" s="17" t="s">
        <v>15</v>
      </c>
      <c r="H6" s="18" t="s">
        <v>16</v>
      </c>
      <c r="I6" s="18" t="s">
        <v>19</v>
      </c>
      <c r="J6" s="18" t="s">
        <v>20</v>
      </c>
      <c r="L6" s="42"/>
      <c r="M6" s="42"/>
    </row>
    <row r="7" spans="1:13" s="6" customFormat="1" ht="16.5" thickTop="1">
      <c r="A7" s="36"/>
      <c r="B7" s="43"/>
      <c r="C7" s="43"/>
      <c r="D7" s="42"/>
      <c r="E7" s="44"/>
      <c r="F7" s="44"/>
      <c r="G7" s="44"/>
      <c r="H7" s="45"/>
      <c r="I7" s="45"/>
      <c r="J7" s="45"/>
      <c r="L7" s="37"/>
      <c r="M7" s="37"/>
    </row>
    <row r="8" spans="1:13" ht="20.25">
      <c r="A8" s="72" t="s">
        <v>45</v>
      </c>
      <c r="B8" s="12"/>
      <c r="C8" s="12"/>
      <c r="D8" s="66"/>
      <c r="E8" s="30"/>
      <c r="F8" s="31"/>
      <c r="G8" s="31"/>
      <c r="H8" s="67"/>
      <c r="I8" s="67"/>
      <c r="J8" s="67"/>
      <c r="L8" s="32"/>
      <c r="M8" s="32"/>
    </row>
    <row r="9" spans="1:13" ht="20.25">
      <c r="A9" s="72"/>
      <c r="B9" s="12"/>
      <c r="C9" s="12"/>
      <c r="D9" s="66"/>
      <c r="E9" s="30"/>
      <c r="F9" s="31"/>
      <c r="G9" s="31"/>
      <c r="H9" s="67"/>
      <c r="I9" s="67"/>
      <c r="J9" s="67"/>
      <c r="L9" s="32"/>
      <c r="M9" s="32"/>
    </row>
    <row r="10" spans="1:13" ht="15.75">
      <c r="A10" s="39" t="s">
        <v>44</v>
      </c>
      <c r="D10" s="4"/>
      <c r="E10" s="4"/>
      <c r="F10" s="5"/>
      <c r="G10" s="5"/>
      <c r="H10" s="5"/>
      <c r="I10" s="5"/>
      <c r="J10" s="5"/>
      <c r="L10" s="10"/>
      <c r="M10" s="10"/>
    </row>
    <row r="12" spans="1:13" s="8" customFormat="1" ht="15.75">
      <c r="A12" s="19" t="s">
        <v>6</v>
      </c>
      <c r="B12" s="20" t="s">
        <v>23</v>
      </c>
      <c r="C12" s="20" t="s">
        <v>30</v>
      </c>
      <c r="D12" s="21" t="s">
        <v>43</v>
      </c>
      <c r="E12" s="22">
        <v>58816.103</v>
      </c>
      <c r="F12" s="22">
        <v>58816.103</v>
      </c>
      <c r="G12" s="22">
        <v>58816.103</v>
      </c>
      <c r="H12" s="23">
        <v>35134500</v>
      </c>
      <c r="I12" s="23">
        <v>8866260</v>
      </c>
      <c r="J12" s="23">
        <f>H12-I12</f>
        <v>26268240</v>
      </c>
      <c r="L12" s="37"/>
      <c r="M12" s="37"/>
    </row>
    <row r="13" spans="1:13" s="8" customFormat="1" ht="15.75">
      <c r="A13" s="19" t="s">
        <v>7</v>
      </c>
      <c r="B13" s="20" t="s">
        <v>24</v>
      </c>
      <c r="C13" s="20" t="s">
        <v>31</v>
      </c>
      <c r="D13" s="21" t="s">
        <v>36</v>
      </c>
      <c r="E13" s="22">
        <f>3663.075+724.01</f>
        <v>4387.085</v>
      </c>
      <c r="F13" s="22">
        <f>3663.075+724.01+1284.765</f>
        <v>5671.85</v>
      </c>
      <c r="G13" s="22">
        <f>3663.075+724.01+1284.765+4970.821</f>
        <v>10642.671</v>
      </c>
      <c r="H13" s="23">
        <v>26669500</v>
      </c>
      <c r="I13" s="23">
        <v>5388920</v>
      </c>
      <c r="J13" s="23">
        <f aca="true" t="shared" si="0" ref="J13:J19">H13-I13</f>
        <v>21280580</v>
      </c>
      <c r="L13" s="37"/>
      <c r="M13" s="37"/>
    </row>
    <row r="14" spans="1:13" s="8" customFormat="1" ht="15.75">
      <c r="A14" s="19" t="s">
        <v>8</v>
      </c>
      <c r="B14" s="25" t="s">
        <v>25</v>
      </c>
      <c r="C14" s="25" t="s">
        <v>32</v>
      </c>
      <c r="D14" s="28" t="s">
        <v>40</v>
      </c>
      <c r="E14" s="26">
        <v>902.888</v>
      </c>
      <c r="F14" s="26">
        <f>902.888+2627.934</f>
        <v>3530.822</v>
      </c>
      <c r="G14" s="26">
        <f>902.888+2627.934</f>
        <v>3530.822</v>
      </c>
      <c r="H14" s="27">
        <v>0</v>
      </c>
      <c r="I14" s="27">
        <v>0</v>
      </c>
      <c r="J14" s="23">
        <f t="shared" si="0"/>
        <v>0</v>
      </c>
      <c r="L14" s="37"/>
      <c r="M14" s="37"/>
    </row>
    <row r="15" spans="1:13" s="8" customFormat="1" ht="15.75">
      <c r="A15" s="19" t="s">
        <v>9</v>
      </c>
      <c r="B15" s="25" t="s">
        <v>26</v>
      </c>
      <c r="C15" s="25" t="s">
        <v>33</v>
      </c>
      <c r="D15" s="28" t="s">
        <v>38</v>
      </c>
      <c r="E15" s="26"/>
      <c r="F15" s="26"/>
      <c r="G15" s="26"/>
      <c r="H15" s="27">
        <v>32724241</v>
      </c>
      <c r="I15" s="27">
        <v>7795387</v>
      </c>
      <c r="J15" s="23">
        <f t="shared" si="0"/>
        <v>24928854</v>
      </c>
      <c r="L15" s="37"/>
      <c r="M15" s="37"/>
    </row>
    <row r="16" spans="1:13" s="8" customFormat="1" ht="15.75">
      <c r="A16" s="19" t="s">
        <v>10</v>
      </c>
      <c r="B16" s="25" t="s">
        <v>27</v>
      </c>
      <c r="C16" s="25"/>
      <c r="D16" s="28" t="s">
        <v>39</v>
      </c>
      <c r="E16" s="26"/>
      <c r="F16" s="26"/>
      <c r="G16" s="26"/>
      <c r="H16" s="27">
        <v>43901000</v>
      </c>
      <c r="I16" s="27">
        <v>6765169</v>
      </c>
      <c r="J16" s="23">
        <f t="shared" si="0"/>
        <v>37135831</v>
      </c>
      <c r="L16" s="37"/>
      <c r="M16" s="37"/>
    </row>
    <row r="17" spans="1:13" s="8" customFormat="1" ht="15.75">
      <c r="A17" s="28" t="s">
        <v>5</v>
      </c>
      <c r="B17" s="20" t="s">
        <v>22</v>
      </c>
      <c r="C17" s="20" t="s">
        <v>21</v>
      </c>
      <c r="D17" s="21" t="s">
        <v>37</v>
      </c>
      <c r="E17" s="22">
        <f>986.59+744.083</f>
        <v>1730.673</v>
      </c>
      <c r="F17" s="22">
        <f>986.59+744.083+2241.471</f>
        <v>3972.1440000000002</v>
      </c>
      <c r="G17" s="22">
        <f>986.59+744.083+2241.471+507.138</f>
        <v>4479.282</v>
      </c>
      <c r="H17" s="23">
        <v>521286684</v>
      </c>
      <c r="I17" s="23">
        <v>150501192</v>
      </c>
      <c r="J17" s="23">
        <f t="shared" si="0"/>
        <v>370785492</v>
      </c>
      <c r="L17" s="60"/>
      <c r="M17" s="60"/>
    </row>
    <row r="18" spans="1:13" s="8" customFormat="1" ht="15.75">
      <c r="A18" s="19" t="s">
        <v>11</v>
      </c>
      <c r="B18" s="25" t="s">
        <v>28</v>
      </c>
      <c r="C18" s="25" t="s">
        <v>34</v>
      </c>
      <c r="D18" s="75" t="s">
        <v>41</v>
      </c>
      <c r="E18" s="76"/>
      <c r="F18" s="76"/>
      <c r="G18" s="76"/>
      <c r="H18" s="77">
        <v>12210000</v>
      </c>
      <c r="I18" s="77">
        <v>1978873</v>
      </c>
      <c r="J18" s="23">
        <f t="shared" si="0"/>
        <v>10231127</v>
      </c>
      <c r="L18" s="37"/>
      <c r="M18" s="37"/>
    </row>
    <row r="19" spans="1:13" s="8" customFormat="1" ht="16.5" thickBot="1">
      <c r="A19" s="19" t="s">
        <v>12</v>
      </c>
      <c r="B19" s="20" t="s">
        <v>29</v>
      </c>
      <c r="C19" s="20" t="s">
        <v>35</v>
      </c>
      <c r="D19" s="63" t="s">
        <v>42</v>
      </c>
      <c r="E19" s="64">
        <v>6272.167</v>
      </c>
      <c r="F19" s="64">
        <v>6272.167</v>
      </c>
      <c r="G19" s="64">
        <f>6272.167+1156.53-2.59</f>
        <v>7426.107</v>
      </c>
      <c r="H19" s="65">
        <v>34382900</v>
      </c>
      <c r="I19" s="65">
        <v>7594374</v>
      </c>
      <c r="J19" s="27">
        <f t="shared" si="0"/>
        <v>26788526</v>
      </c>
      <c r="L19" s="37"/>
      <c r="M19" s="37"/>
    </row>
    <row r="20" spans="1:13" s="11" customFormat="1" ht="15.75">
      <c r="A20" s="38"/>
      <c r="B20" s="61"/>
      <c r="C20" s="61"/>
      <c r="D20" s="62" t="s">
        <v>17</v>
      </c>
      <c r="E20" s="58"/>
      <c r="F20" s="58"/>
      <c r="G20" s="58"/>
      <c r="H20" s="59">
        <f>SUM(H12:H19)</f>
        <v>706308825</v>
      </c>
      <c r="I20" s="59">
        <f>SUM(I12:I19)</f>
        <v>188890175</v>
      </c>
      <c r="J20" s="71">
        <f>SUM(J12:J19)</f>
        <v>517418650</v>
      </c>
      <c r="L20" s="37"/>
      <c r="M20" s="37"/>
    </row>
    <row r="21" spans="1:13" s="11" customFormat="1" ht="15.75">
      <c r="A21" s="36"/>
      <c r="B21" s="101"/>
      <c r="C21" s="101"/>
      <c r="D21" s="102"/>
      <c r="E21" s="103"/>
      <c r="F21" s="103"/>
      <c r="G21" s="103"/>
      <c r="H21" s="60"/>
      <c r="I21" s="60"/>
      <c r="J21" s="60"/>
      <c r="L21" s="37"/>
      <c r="M21" s="37"/>
    </row>
    <row r="22" ht="20.25">
      <c r="A22" s="104" t="s">
        <v>53</v>
      </c>
    </row>
    <row r="24" spans="1:13" s="35" customFormat="1" ht="15.75">
      <c r="A24" s="39" t="s">
        <v>46</v>
      </c>
      <c r="B24" s="51"/>
      <c r="C24" s="51"/>
      <c r="D24" s="50"/>
      <c r="E24" s="52"/>
      <c r="F24" s="52"/>
      <c r="G24" s="52"/>
      <c r="H24" s="53"/>
      <c r="I24" s="53"/>
      <c r="J24" s="53"/>
      <c r="L24" s="53"/>
      <c r="M24" s="53"/>
    </row>
    <row r="25" spans="1:13" s="35" customFormat="1" ht="15.75">
      <c r="A25" s="54"/>
      <c r="B25" s="55"/>
      <c r="C25" s="55"/>
      <c r="D25" s="54"/>
      <c r="E25" s="56"/>
      <c r="F25" s="56"/>
      <c r="G25" s="56"/>
      <c r="H25" s="57"/>
      <c r="I25" s="57"/>
      <c r="J25" s="57"/>
      <c r="L25" s="53"/>
      <c r="M25" s="53"/>
    </row>
    <row r="26" spans="1:13" s="7" customFormat="1" ht="15.75">
      <c r="A26" s="24" t="s">
        <v>4</v>
      </c>
      <c r="B26" s="90" t="s">
        <v>47</v>
      </c>
      <c r="C26" s="90" t="s">
        <v>48</v>
      </c>
      <c r="D26" s="24"/>
      <c r="E26" s="91">
        <v>0</v>
      </c>
      <c r="F26" s="91">
        <v>0</v>
      </c>
      <c r="G26" s="91">
        <f>37012.025</f>
        <v>37012.025</v>
      </c>
      <c r="H26" s="92">
        <v>4680000</v>
      </c>
      <c r="I26" s="92">
        <v>1018852</v>
      </c>
      <c r="J26" s="92">
        <f>H26-I26</f>
        <v>3661148</v>
      </c>
      <c r="L26" s="45"/>
      <c r="M26" s="45"/>
    </row>
    <row r="27" spans="1:13" s="7" customFormat="1" ht="16.5" thickBot="1">
      <c r="A27" s="93" t="s">
        <v>5</v>
      </c>
      <c r="B27" s="29" t="s">
        <v>49</v>
      </c>
      <c r="C27" s="29" t="s">
        <v>48</v>
      </c>
      <c r="D27" s="47"/>
      <c r="E27" s="48"/>
      <c r="F27" s="48"/>
      <c r="G27" s="48"/>
      <c r="H27" s="49">
        <v>6960000</v>
      </c>
      <c r="I27" s="49">
        <v>1515216</v>
      </c>
      <c r="J27" s="92">
        <f>H27-I27</f>
        <v>5444784</v>
      </c>
      <c r="L27" s="45"/>
      <c r="M27" s="45"/>
    </row>
    <row r="28" spans="1:13" s="6" customFormat="1" ht="15.75">
      <c r="A28" s="42"/>
      <c r="B28" s="43"/>
      <c r="C28" s="43"/>
      <c r="D28" s="46" t="s">
        <v>17</v>
      </c>
      <c r="E28" s="33"/>
      <c r="F28" s="33"/>
      <c r="G28" s="33"/>
      <c r="H28" s="34">
        <f>SUM(H26:H27)</f>
        <v>11640000</v>
      </c>
      <c r="I28" s="34">
        <f>SUM(I26:I27)</f>
        <v>2534068</v>
      </c>
      <c r="J28" s="94">
        <f>SUM(J26:J27)</f>
        <v>9105932</v>
      </c>
      <c r="L28" s="45"/>
      <c r="M28" s="45"/>
    </row>
    <row r="29" spans="1:13" s="6" customFormat="1" ht="15.75">
      <c r="A29" s="42"/>
      <c r="B29" s="43"/>
      <c r="C29" s="43"/>
      <c r="D29" s="78"/>
      <c r="E29" s="44"/>
      <c r="F29" s="44"/>
      <c r="G29" s="44"/>
      <c r="H29" s="45"/>
      <c r="I29" s="45"/>
      <c r="J29" s="45"/>
      <c r="L29" s="45"/>
      <c r="M29" s="45"/>
    </row>
    <row r="30" spans="1:13" s="6" customFormat="1" ht="15.75">
      <c r="A30" s="39" t="s">
        <v>50</v>
      </c>
      <c r="B30" s="43"/>
      <c r="C30" s="43"/>
      <c r="D30" s="78"/>
      <c r="E30" s="44"/>
      <c r="F30" s="44"/>
      <c r="G30" s="44"/>
      <c r="H30" s="45"/>
      <c r="I30" s="45"/>
      <c r="J30" s="45"/>
      <c r="L30" s="45"/>
      <c r="M30" s="45"/>
    </row>
    <row r="31" spans="1:13" s="6" customFormat="1" ht="15.75">
      <c r="A31" s="42"/>
      <c r="B31" s="43"/>
      <c r="C31" s="43"/>
      <c r="D31" s="78"/>
      <c r="E31" s="44"/>
      <c r="F31" s="44"/>
      <c r="G31" s="44"/>
      <c r="H31" s="45"/>
      <c r="I31" s="45"/>
      <c r="J31" s="45"/>
      <c r="L31" s="45"/>
      <c r="M31" s="45"/>
    </row>
    <row r="32" spans="1:13" s="7" customFormat="1" ht="16.5" thickBot="1">
      <c r="A32" s="24" t="s">
        <v>4</v>
      </c>
      <c r="B32" s="29" t="s">
        <v>51</v>
      </c>
      <c r="C32" s="29" t="s">
        <v>48</v>
      </c>
      <c r="D32" s="47"/>
      <c r="E32" s="48">
        <v>0</v>
      </c>
      <c r="F32" s="48">
        <v>0</v>
      </c>
      <c r="G32" s="48">
        <f>37012.025</f>
        <v>37012.025</v>
      </c>
      <c r="H32" s="49">
        <v>30070625</v>
      </c>
      <c r="I32" s="49">
        <v>7113750</v>
      </c>
      <c r="J32" s="49">
        <f>H32-I32</f>
        <v>22956875</v>
      </c>
      <c r="L32" s="45"/>
      <c r="M32" s="45"/>
    </row>
    <row r="33" spans="1:13" s="6" customFormat="1" ht="15.75">
      <c r="A33" s="40"/>
      <c r="B33" s="41"/>
      <c r="C33" s="41"/>
      <c r="D33" s="46" t="s">
        <v>17</v>
      </c>
      <c r="E33" s="33"/>
      <c r="F33" s="33"/>
      <c r="G33" s="33"/>
      <c r="H33" s="34">
        <f>SUM(H32)</f>
        <v>30070625</v>
      </c>
      <c r="I33" s="34">
        <f>SUM(I32)</f>
        <v>7113750</v>
      </c>
      <c r="J33" s="34">
        <f>SUM(J32)</f>
        <v>22956875</v>
      </c>
      <c r="L33" s="45"/>
      <c r="M33" s="45"/>
    </row>
    <row r="34" spans="1:13" s="6" customFormat="1" ht="15.75">
      <c r="A34" s="42"/>
      <c r="B34" s="43"/>
      <c r="C34" s="43"/>
      <c r="D34" s="96"/>
      <c r="E34" s="95"/>
      <c r="F34" s="79"/>
      <c r="G34" s="80"/>
      <c r="H34" s="81"/>
      <c r="I34" s="81"/>
      <c r="J34" s="81"/>
      <c r="L34" s="45"/>
      <c r="M34" s="45"/>
    </row>
    <row r="35" spans="1:13" s="6" customFormat="1" ht="16.5" thickBot="1">
      <c r="A35" s="42"/>
      <c r="B35" s="43"/>
      <c r="C35" s="43"/>
      <c r="D35" s="78"/>
      <c r="E35" s="95"/>
      <c r="F35" s="79"/>
      <c r="G35" s="80"/>
      <c r="H35" s="45"/>
      <c r="I35" s="45"/>
      <c r="J35" s="45"/>
      <c r="L35" s="45"/>
      <c r="M35" s="45"/>
    </row>
    <row r="36" spans="1:13" s="6" customFormat="1" ht="17.25" thickBot="1" thickTop="1">
      <c r="A36" s="42"/>
      <c r="B36" s="43"/>
      <c r="C36" s="43"/>
      <c r="D36" s="98" t="s">
        <v>17</v>
      </c>
      <c r="E36" s="99"/>
      <c r="F36" s="99"/>
      <c r="G36" s="99"/>
      <c r="H36" s="100">
        <f>H20+H28+H33</f>
        <v>748019450</v>
      </c>
      <c r="I36" s="100">
        <f>I20+I28+I33</f>
        <v>198537993</v>
      </c>
      <c r="J36" s="100">
        <f>J20+J28+J33</f>
        <v>549481457</v>
      </c>
      <c r="L36" s="45"/>
      <c r="M36" s="45"/>
    </row>
    <row r="37" spans="1:13" s="6" customFormat="1" ht="17.25" thickBot="1" thickTop="1">
      <c r="A37" s="42"/>
      <c r="B37" s="43"/>
      <c r="C37" s="43"/>
      <c r="D37" s="97"/>
      <c r="E37" s="95"/>
      <c r="F37" s="79"/>
      <c r="G37" s="80"/>
      <c r="H37" s="82"/>
      <c r="I37" s="82"/>
      <c r="J37" s="82"/>
      <c r="L37" s="45"/>
      <c r="M37" s="45"/>
    </row>
    <row r="38" spans="1:13" s="69" customFormat="1" ht="17.25" thickBot="1" thickTop="1">
      <c r="A38" s="68"/>
      <c r="D38" s="83" t="s">
        <v>18</v>
      </c>
      <c r="E38" s="84"/>
      <c r="F38" s="84"/>
      <c r="G38" s="84"/>
      <c r="H38" s="85">
        <f>H36</f>
        <v>748019450</v>
      </c>
      <c r="I38" s="85">
        <f>I36</f>
        <v>198537993</v>
      </c>
      <c r="J38" s="85">
        <f>J36</f>
        <v>549481457</v>
      </c>
      <c r="L38" s="70"/>
      <c r="M38" s="70"/>
    </row>
    <row r="39" spans="1:13" s="69" customFormat="1" ht="16.5" thickTop="1">
      <c r="A39" s="68"/>
      <c r="D39" s="86"/>
      <c r="E39" s="87"/>
      <c r="F39" s="87"/>
      <c r="G39" s="87"/>
      <c r="H39" s="88"/>
      <c r="I39" s="88"/>
      <c r="J39" s="88"/>
      <c r="L39" s="70"/>
      <c r="M39" s="70"/>
    </row>
    <row r="40" spans="1:13" s="69" customFormat="1" ht="15.75">
      <c r="A40" s="68"/>
      <c r="D40" s="86"/>
      <c r="E40" s="87"/>
      <c r="F40" s="87"/>
      <c r="G40" s="87"/>
      <c r="H40" s="88"/>
      <c r="I40" s="88"/>
      <c r="J40" s="88"/>
      <c r="L40" s="70"/>
      <c r="M40" s="70"/>
    </row>
    <row r="42" spans="8:10" ht="14.25">
      <c r="H42" s="89"/>
      <c r="I42" s="89"/>
      <c r="J42" s="89"/>
    </row>
  </sheetData>
  <sheetProtection/>
  <mergeCells count="1">
    <mergeCell ref="A1:J1"/>
  </mergeCells>
  <printOptions horizontalCentered="1"/>
  <pageMargins left="0.2362204724409449" right="0.2362204724409449" top="0.984251968503937" bottom="0.984251968503937" header="0.5118110236220472" footer="0.5118110236220472"/>
  <pageSetup fitToHeight="2" horizontalDpi="600" verticalDpi="600" orientation="portrait" paperSize="9" scale="60" r:id="rId1"/>
  <headerFooter alignWithMargins="0">
    <oddHeader>&amp;C&amp;F</oddHeader>
    <oddFooter>&amp;R2014. december 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Rózsás úr</dc:creator>
  <cp:keywords/>
  <dc:description/>
  <cp:lastModifiedBy>Morvai Éva</cp:lastModifiedBy>
  <cp:lastPrinted>2015-05-07T09:49:36Z</cp:lastPrinted>
  <dcterms:created xsi:type="dcterms:W3CDTF">2000-01-14T09:34:26Z</dcterms:created>
  <dcterms:modified xsi:type="dcterms:W3CDTF">2015-05-07T09:49:59Z</dcterms:modified>
  <cp:category/>
  <cp:version/>
  <cp:contentType/>
  <cp:contentStatus/>
</cp:coreProperties>
</file>