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lőir. felh." sheetId="4" r:id="rId1"/>
    <sheet name="Munka1" sheetId="1" r:id="rId2"/>
    <sheet name="Munka2" sheetId="2" r:id="rId3"/>
    <sheet name="Munka3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40" i="4" l="1"/>
  <c r="E40" i="4" s="1"/>
  <c r="F40" i="4" s="1"/>
  <c r="G40" i="4" s="1"/>
  <c r="H40" i="4" s="1"/>
  <c r="I40" i="4" s="1"/>
  <c r="J40" i="4" s="1"/>
  <c r="K40" i="4" s="1"/>
  <c r="L40" i="4" s="1"/>
  <c r="M40" i="4" s="1"/>
  <c r="N40" i="4" s="1"/>
  <c r="C40" i="4"/>
  <c r="T38" i="4"/>
  <c r="N38" i="4"/>
  <c r="M38" i="4"/>
  <c r="L38" i="4"/>
  <c r="K38" i="4"/>
  <c r="J38" i="4"/>
  <c r="I38" i="4"/>
  <c r="H38" i="4"/>
  <c r="G38" i="4"/>
  <c r="F38" i="4"/>
  <c r="E38" i="4"/>
  <c r="D38" i="4"/>
  <c r="C38" i="4"/>
  <c r="S37" i="4"/>
  <c r="R37" i="4"/>
  <c r="O37" i="4"/>
  <c r="Q37" i="4" s="1"/>
  <c r="S36" i="4"/>
  <c r="R36" i="4"/>
  <c r="O36" i="4"/>
  <c r="Q36" i="4" s="1"/>
  <c r="Q35" i="4"/>
  <c r="P34" i="4"/>
  <c r="Q34" i="4" s="1"/>
  <c r="O34" i="4"/>
  <c r="P33" i="4"/>
  <c r="R33" i="4" s="1"/>
  <c r="O33" i="4"/>
  <c r="S33" i="4" s="1"/>
  <c r="P32" i="4"/>
  <c r="Q32" i="4" s="1"/>
  <c r="O32" i="4"/>
  <c r="S32" i="4" s="1"/>
  <c r="R31" i="4"/>
  <c r="Q31" i="4"/>
  <c r="P31" i="4"/>
  <c r="O31" i="4"/>
  <c r="S31" i="4" s="1"/>
  <c r="R30" i="4"/>
  <c r="P30" i="4"/>
  <c r="Q30" i="4" s="1"/>
  <c r="O30" i="4"/>
  <c r="S30" i="4" s="1"/>
  <c r="P29" i="4"/>
  <c r="R29" i="4" s="1"/>
  <c r="O29" i="4"/>
  <c r="S29" i="4" s="1"/>
  <c r="P28" i="4"/>
  <c r="Q28" i="4" s="1"/>
  <c r="O28" i="4"/>
  <c r="S28" i="4" s="1"/>
  <c r="R27" i="4"/>
  <c r="Q27" i="4"/>
  <c r="P27" i="4"/>
  <c r="O27" i="4"/>
  <c r="S27" i="4" s="1"/>
  <c r="R26" i="4"/>
  <c r="P26" i="4"/>
  <c r="Q26" i="4" s="1"/>
  <c r="O26" i="4"/>
  <c r="O38" i="4" s="1"/>
  <c r="S38" i="4" s="1"/>
  <c r="R25" i="4"/>
  <c r="Q25" i="4"/>
  <c r="T24" i="4"/>
  <c r="C24" i="4"/>
  <c r="C39" i="4" s="1"/>
  <c r="D13" i="4" s="1"/>
  <c r="D24" i="4" s="1"/>
  <c r="D39" i="4" s="1"/>
  <c r="E13" i="4" s="1"/>
  <c r="E24" i="4" s="1"/>
  <c r="E39" i="4" s="1"/>
  <c r="F13" i="4" s="1"/>
  <c r="F24" i="4" s="1"/>
  <c r="F39" i="4" s="1"/>
  <c r="G13" i="4" s="1"/>
  <c r="G24" i="4" s="1"/>
  <c r="G39" i="4" s="1"/>
  <c r="H13" i="4" s="1"/>
  <c r="H24" i="4" s="1"/>
  <c r="H39" i="4" s="1"/>
  <c r="I13" i="4" s="1"/>
  <c r="I24" i="4" s="1"/>
  <c r="I39" i="4" s="1"/>
  <c r="J13" i="4" s="1"/>
  <c r="J24" i="4" s="1"/>
  <c r="J39" i="4" s="1"/>
  <c r="K13" i="4" s="1"/>
  <c r="K24" i="4" s="1"/>
  <c r="K39" i="4" s="1"/>
  <c r="L13" i="4" s="1"/>
  <c r="L24" i="4" s="1"/>
  <c r="L39" i="4" s="1"/>
  <c r="M13" i="4" s="1"/>
  <c r="M24" i="4" s="1"/>
  <c r="M39" i="4" s="1"/>
  <c r="N13" i="4" s="1"/>
  <c r="N24" i="4" s="1"/>
  <c r="N39" i="4" s="1"/>
  <c r="R23" i="4"/>
  <c r="P23" i="4"/>
  <c r="Q23" i="4" s="1"/>
  <c r="O23" i="4"/>
  <c r="S23" i="4" s="1"/>
  <c r="R22" i="4"/>
  <c r="O22" i="4"/>
  <c r="Q22" i="4" s="1"/>
  <c r="R21" i="4"/>
  <c r="P21" i="4"/>
  <c r="Q21" i="4" s="1"/>
  <c r="O21" i="4"/>
  <c r="S21" i="4" s="1"/>
  <c r="P20" i="4"/>
  <c r="R20" i="4" s="1"/>
  <c r="O20" i="4"/>
  <c r="S20" i="4" s="1"/>
  <c r="P19" i="4"/>
  <c r="R19" i="4" s="1"/>
  <c r="O19" i="4"/>
  <c r="S19" i="4" s="1"/>
  <c r="R18" i="4"/>
  <c r="Q18" i="4"/>
  <c r="P18" i="4"/>
  <c r="O18" i="4"/>
  <c r="S18" i="4" s="1"/>
  <c r="R17" i="4"/>
  <c r="P17" i="4"/>
  <c r="Q17" i="4" s="1"/>
  <c r="O17" i="4"/>
  <c r="S17" i="4" s="1"/>
  <c r="P16" i="4"/>
  <c r="R16" i="4" s="1"/>
  <c r="O16" i="4"/>
  <c r="S16" i="4" s="1"/>
  <c r="P15" i="4"/>
  <c r="R15" i="4" s="1"/>
  <c r="O15" i="4"/>
  <c r="S15" i="4" s="1"/>
  <c r="R14" i="4"/>
  <c r="Q14" i="4"/>
  <c r="P14" i="4"/>
  <c r="P24" i="4" s="1"/>
  <c r="O14" i="4"/>
  <c r="O24" i="4" s="1"/>
  <c r="S24" i="4" s="1"/>
  <c r="Q24" i="4" l="1"/>
  <c r="Q19" i="4"/>
  <c r="S14" i="4"/>
  <c r="Q16" i="4"/>
  <c r="Q20" i="4"/>
  <c r="R28" i="4"/>
  <c r="Q29" i="4"/>
  <c r="R32" i="4"/>
  <c r="Q33" i="4"/>
  <c r="P38" i="4"/>
  <c r="Q38" i="4" s="1"/>
  <c r="Q15" i="4"/>
  <c r="S26" i="4"/>
  <c r="P39" i="4" l="1"/>
  <c r="P40" i="4" s="1"/>
</calcChain>
</file>

<file path=xl/sharedStrings.xml><?xml version="1.0" encoding="utf-8"?>
<sst xmlns="http://schemas.openxmlformats.org/spreadsheetml/2006/main" count="86" uniqueCount="84">
  <si>
    <t>7. melléklet</t>
  </si>
  <si>
    <t>a 3/2016. (II.22.) Önkormányzati Rendelethez</t>
  </si>
  <si>
    <t>Folyás Község Önkormányzat 2016. évi</t>
  </si>
  <si>
    <t>ELŐIRÁNYZAT-FELHASZNÁLÁSI TERVE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</si>
  <si>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</si>
  <si>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</si>
  <si>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</si>
  <si>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</si>
  <si>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</si>
  <si>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</si>
  <si>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</si>
  <si>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</si>
  <si>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</si>
  <si>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</si>
  <si>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</si>
  <si>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</si>
  <si>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</si>
  <si>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</si>
  <si>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</si>
  <si>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</si>
  <si>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</si>
  <si>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</si>
  <si>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</si>
  <si>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</si>
  <si>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</si>
  <si>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</si>
  <si>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</si>
  <si>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</si>
  <si>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</si>
  <si>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</si>
  <si>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</si>
  <si>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Összesen</t>
  </si>
  <si>
    <t>1</t>
  </si>
  <si>
    <t>BEVÉTELI FORRÁS</t>
  </si>
  <si>
    <t>2</t>
  </si>
  <si>
    <t>Előző időszakról áthúzódó pénzkészlet</t>
  </si>
  <si>
    <t>3</t>
  </si>
  <si>
    <t>B1 Működési célú támogatások áht-n belülről</t>
  </si>
  <si>
    <t>4</t>
  </si>
  <si>
    <t>B3 Közhatalmi bevételek</t>
  </si>
  <si>
    <t>5</t>
  </si>
  <si>
    <t>B4 Működési bevételek</t>
  </si>
  <si>
    <t>6</t>
  </si>
  <si>
    <t>B6 Működési célú átvett pénzeszközök</t>
  </si>
  <si>
    <t>7</t>
  </si>
  <si>
    <t>B2 Felhalmozási célú támogatások áht-n belülről</t>
  </si>
  <si>
    <t>8</t>
  </si>
  <si>
    <t>B5 Felhalmozási bevételek</t>
  </si>
  <si>
    <t>9</t>
  </si>
  <si>
    <t>B7 Felhalmozási célú átvett pénzeszközök</t>
  </si>
  <si>
    <t>10</t>
  </si>
  <si>
    <t>Felhalmozási célú hitelek felvétele</t>
  </si>
  <si>
    <t>11</t>
  </si>
  <si>
    <t>Likvid hitelek igénybevétele (folyószámlahitel)</t>
  </si>
  <si>
    <t>12</t>
  </si>
  <si>
    <t>Előző év költségvetési maradványának igénybev.</t>
  </si>
  <si>
    <t>13</t>
  </si>
  <si>
    <t>BEVÉTELEK ÖSSZESEN</t>
  </si>
  <si>
    <t>14</t>
  </si>
  <si>
    <t>KIADÁSI JOGCÍMEK</t>
  </si>
  <si>
    <t>15</t>
  </si>
  <si>
    <t>K1 Személyi juttatások</t>
  </si>
  <si>
    <t>16</t>
  </si>
  <si>
    <t>K2 Munkaadókat terhelő jár. és szociális hj. adó</t>
  </si>
  <si>
    <t>17</t>
  </si>
  <si>
    <t>K3 Dologi kiadások</t>
  </si>
  <si>
    <t>18</t>
  </si>
  <si>
    <t>K4 Ellátottak pénzbeli juttatásai</t>
  </si>
  <si>
    <t>19</t>
  </si>
  <si>
    <t>K5 Egyéb működési célú kiadások</t>
  </si>
  <si>
    <t>20</t>
  </si>
  <si>
    <t>K6 Beruházások</t>
  </si>
  <si>
    <t>21</t>
  </si>
  <si>
    <t>K7 Felújítások</t>
  </si>
  <si>
    <t>22</t>
  </si>
  <si>
    <t>K8 Egyéb felhalmozási célú kiadások</t>
  </si>
  <si>
    <t>23</t>
  </si>
  <si>
    <t>K9 Finanszírozási kiadások</t>
  </si>
  <si>
    <t>24</t>
  </si>
  <si>
    <t>KIADÁSOK ÖSSZESEN</t>
  </si>
  <si>
    <t>25</t>
  </si>
  <si>
    <t xml:space="preserve">  Egyenleg az időszak végén</t>
  </si>
  <si>
    <t>26</t>
  </si>
  <si>
    <t xml:space="preserve">  Likvid hitel állomány az időszak végén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</si>
</sst>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/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3" fontId="9" fillId="2" borderId="3" xfId="1" applyNumberFormat="1" applyFont="1" applyFill="1" applyBorder="1" applyAlignment="1">
      <alignment horizontal="center" vertical="center"/>
    </xf>
    <xf numFmtId="3" fontId="9" fillId="0" borderId="0" xfId="1" applyNumberFormat="1" applyFont="1" applyAlignment="1">
      <alignment vertical="center"/>
    </xf>
    <xf numFmtId="49" fontId="2" fillId="0" borderId="4" xfId="1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2" borderId="9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2" borderId="10" xfId="1" applyNumberFormat="1" applyFont="1" applyFill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9" fillId="2" borderId="11" xfId="1" applyNumberFormat="1" applyFont="1" applyFill="1" applyBorder="1" applyAlignment="1">
      <alignment vertical="center"/>
    </xf>
    <xf numFmtId="3" fontId="9" fillId="2" borderId="12" xfId="1" applyNumberFormat="1" applyFont="1" applyFill="1" applyBorder="1" applyAlignment="1">
      <alignment vertical="center"/>
    </xf>
    <xf numFmtId="3" fontId="9" fillId="2" borderId="13" xfId="1" applyNumberFormat="1" applyFont="1" applyFill="1" applyBorder="1" applyAlignment="1">
      <alignment vertical="center"/>
    </xf>
    <xf numFmtId="3" fontId="9" fillId="2" borderId="5" xfId="1" applyNumberFormat="1" applyFont="1" applyFill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2" borderId="16" xfId="1" applyNumberFormat="1" applyFont="1" applyFill="1" applyBorder="1" applyAlignment="1">
      <alignment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2016%20mell&#233;klet%202016%20k&#246;lts&#233;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Előir. felh."/>
      <sheetName val="Közvetett"/>
      <sheetName val="Kezesség"/>
      <sheetName val="Hitel"/>
      <sheetName val="Támogatások"/>
      <sheetName val="Önként vállalt"/>
      <sheetName val="Munka1"/>
    </sheetNames>
    <sheetDataSet>
      <sheetData sheetId="0">
        <row r="15">
          <cell r="F15">
            <v>58928</v>
          </cell>
          <cell r="K15">
            <v>33131</v>
          </cell>
        </row>
        <row r="16">
          <cell r="K16">
            <v>5468</v>
          </cell>
        </row>
        <row r="17">
          <cell r="K17">
            <v>25177</v>
          </cell>
        </row>
        <row r="18">
          <cell r="F18">
            <v>4150</v>
          </cell>
          <cell r="K18">
            <v>900</v>
          </cell>
        </row>
        <row r="22">
          <cell r="F22">
            <v>2342</v>
          </cell>
        </row>
        <row r="23">
          <cell r="F23">
            <v>0</v>
          </cell>
          <cell r="K23">
            <v>3236</v>
          </cell>
        </row>
        <row r="24">
          <cell r="F24">
            <v>7530</v>
          </cell>
        </row>
        <row r="27">
          <cell r="F27">
            <v>21517</v>
          </cell>
          <cell r="K27">
            <v>24517</v>
          </cell>
        </row>
        <row r="28">
          <cell r="F28">
            <v>0</v>
          </cell>
          <cell r="K28">
            <v>1000</v>
          </cell>
        </row>
        <row r="29">
          <cell r="F29">
            <v>0</v>
          </cell>
          <cell r="K29">
            <v>0</v>
          </cell>
        </row>
        <row r="36">
          <cell r="K36">
            <v>1038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O2" sqref="O2"/>
    </sheetView>
  </sheetViews>
  <sheetFormatPr defaultRowHeight="12.75" x14ac:dyDescent="0.25"/>
  <cols>
    <col min="1" max="1" width="4.7109375" style="1" customWidth="1"/>
    <col min="2" max="2" width="41" style="2" customWidth="1"/>
    <col min="3" max="15" width="9.28515625" style="3" customWidth="1"/>
    <col min="16" max="17" width="11.7109375" style="3" hidden="1" customWidth="1"/>
    <col min="18" max="18" width="9.140625" style="2" hidden="1" customWidth="1"/>
    <col min="19" max="19" width="12.5703125" style="2" hidden="1" customWidth="1"/>
    <col min="20" max="20" width="14" style="2" hidden="1" customWidth="1"/>
    <col min="21" max="256" width="9.140625" style="2"/>
    <col min="257" max="257" width="4.7109375" style="2" customWidth="1"/>
    <col min="258" max="258" width="41" style="2" customWidth="1"/>
    <col min="259" max="271" width="9.28515625" style="2" customWidth="1"/>
    <col min="272" max="276" width="0" style="2" hidden="1" customWidth="1"/>
    <col min="277" max="512" width="9.140625" style="2"/>
    <col min="513" max="513" width="4.7109375" style="2" customWidth="1"/>
    <col min="514" max="514" width="41" style="2" customWidth="1"/>
    <col min="515" max="527" width="9.28515625" style="2" customWidth="1"/>
    <col min="528" max="532" width="0" style="2" hidden="1" customWidth="1"/>
    <col min="533" max="768" width="9.140625" style="2"/>
    <col min="769" max="769" width="4.7109375" style="2" customWidth="1"/>
    <col min="770" max="770" width="41" style="2" customWidth="1"/>
    <col min="771" max="783" width="9.28515625" style="2" customWidth="1"/>
    <col min="784" max="788" width="0" style="2" hidden="1" customWidth="1"/>
    <col min="789" max="1024" width="9.140625" style="2"/>
    <col min="1025" max="1025" width="4.7109375" style="2" customWidth="1"/>
    <col min="1026" max="1026" width="41" style="2" customWidth="1"/>
    <col min="1027" max="1039" width="9.28515625" style="2" customWidth="1"/>
    <col min="1040" max="1044" width="0" style="2" hidden="1" customWidth="1"/>
    <col min="1045" max="1280" width="9.140625" style="2"/>
    <col min="1281" max="1281" width="4.7109375" style="2" customWidth="1"/>
    <col min="1282" max="1282" width="41" style="2" customWidth="1"/>
    <col min="1283" max="1295" width="9.28515625" style="2" customWidth="1"/>
    <col min="1296" max="1300" width="0" style="2" hidden="1" customWidth="1"/>
    <col min="1301" max="1536" width="9.140625" style="2"/>
    <col min="1537" max="1537" width="4.7109375" style="2" customWidth="1"/>
    <col min="1538" max="1538" width="41" style="2" customWidth="1"/>
    <col min="1539" max="1551" width="9.28515625" style="2" customWidth="1"/>
    <col min="1552" max="1556" width="0" style="2" hidden="1" customWidth="1"/>
    <col min="1557" max="1792" width="9.140625" style="2"/>
    <col min="1793" max="1793" width="4.7109375" style="2" customWidth="1"/>
    <col min="1794" max="1794" width="41" style="2" customWidth="1"/>
    <col min="1795" max="1807" width="9.28515625" style="2" customWidth="1"/>
    <col min="1808" max="1812" width="0" style="2" hidden="1" customWidth="1"/>
    <col min="1813" max="2048" width="9.140625" style="2"/>
    <col min="2049" max="2049" width="4.7109375" style="2" customWidth="1"/>
    <col min="2050" max="2050" width="41" style="2" customWidth="1"/>
    <col min="2051" max="2063" width="9.28515625" style="2" customWidth="1"/>
    <col min="2064" max="2068" width="0" style="2" hidden="1" customWidth="1"/>
    <col min="2069" max="2304" width="9.140625" style="2"/>
    <col min="2305" max="2305" width="4.7109375" style="2" customWidth="1"/>
    <col min="2306" max="2306" width="41" style="2" customWidth="1"/>
    <col min="2307" max="2319" width="9.28515625" style="2" customWidth="1"/>
    <col min="2320" max="2324" width="0" style="2" hidden="1" customWidth="1"/>
    <col min="2325" max="2560" width="9.140625" style="2"/>
    <col min="2561" max="2561" width="4.7109375" style="2" customWidth="1"/>
    <col min="2562" max="2562" width="41" style="2" customWidth="1"/>
    <col min="2563" max="2575" width="9.28515625" style="2" customWidth="1"/>
    <col min="2576" max="2580" width="0" style="2" hidden="1" customWidth="1"/>
    <col min="2581" max="2816" width="9.140625" style="2"/>
    <col min="2817" max="2817" width="4.7109375" style="2" customWidth="1"/>
    <col min="2818" max="2818" width="41" style="2" customWidth="1"/>
    <col min="2819" max="2831" width="9.28515625" style="2" customWidth="1"/>
    <col min="2832" max="2836" width="0" style="2" hidden="1" customWidth="1"/>
    <col min="2837" max="3072" width="9.140625" style="2"/>
    <col min="3073" max="3073" width="4.7109375" style="2" customWidth="1"/>
    <col min="3074" max="3074" width="41" style="2" customWidth="1"/>
    <col min="3075" max="3087" width="9.28515625" style="2" customWidth="1"/>
    <col min="3088" max="3092" width="0" style="2" hidden="1" customWidth="1"/>
    <col min="3093" max="3328" width="9.140625" style="2"/>
    <col min="3329" max="3329" width="4.7109375" style="2" customWidth="1"/>
    <col min="3330" max="3330" width="41" style="2" customWidth="1"/>
    <col min="3331" max="3343" width="9.28515625" style="2" customWidth="1"/>
    <col min="3344" max="3348" width="0" style="2" hidden="1" customWidth="1"/>
    <col min="3349" max="3584" width="9.140625" style="2"/>
    <col min="3585" max="3585" width="4.7109375" style="2" customWidth="1"/>
    <col min="3586" max="3586" width="41" style="2" customWidth="1"/>
    <col min="3587" max="3599" width="9.28515625" style="2" customWidth="1"/>
    <col min="3600" max="3604" width="0" style="2" hidden="1" customWidth="1"/>
    <col min="3605" max="3840" width="9.140625" style="2"/>
    <col min="3841" max="3841" width="4.7109375" style="2" customWidth="1"/>
    <col min="3842" max="3842" width="41" style="2" customWidth="1"/>
    <col min="3843" max="3855" width="9.28515625" style="2" customWidth="1"/>
    <col min="3856" max="3860" width="0" style="2" hidden="1" customWidth="1"/>
    <col min="3861" max="4096" width="9.140625" style="2"/>
    <col min="4097" max="4097" width="4.7109375" style="2" customWidth="1"/>
    <col min="4098" max="4098" width="41" style="2" customWidth="1"/>
    <col min="4099" max="4111" width="9.28515625" style="2" customWidth="1"/>
    <col min="4112" max="4116" width="0" style="2" hidden="1" customWidth="1"/>
    <col min="4117" max="4352" width="9.140625" style="2"/>
    <col min="4353" max="4353" width="4.7109375" style="2" customWidth="1"/>
    <col min="4354" max="4354" width="41" style="2" customWidth="1"/>
    <col min="4355" max="4367" width="9.28515625" style="2" customWidth="1"/>
    <col min="4368" max="4372" width="0" style="2" hidden="1" customWidth="1"/>
    <col min="4373" max="4608" width="9.140625" style="2"/>
    <col min="4609" max="4609" width="4.7109375" style="2" customWidth="1"/>
    <col min="4610" max="4610" width="41" style="2" customWidth="1"/>
    <col min="4611" max="4623" width="9.28515625" style="2" customWidth="1"/>
    <col min="4624" max="4628" width="0" style="2" hidden="1" customWidth="1"/>
    <col min="4629" max="4864" width="9.140625" style="2"/>
    <col min="4865" max="4865" width="4.7109375" style="2" customWidth="1"/>
    <col min="4866" max="4866" width="41" style="2" customWidth="1"/>
    <col min="4867" max="4879" width="9.28515625" style="2" customWidth="1"/>
    <col min="4880" max="4884" width="0" style="2" hidden="1" customWidth="1"/>
    <col min="4885" max="5120" width="9.140625" style="2"/>
    <col min="5121" max="5121" width="4.7109375" style="2" customWidth="1"/>
    <col min="5122" max="5122" width="41" style="2" customWidth="1"/>
    <col min="5123" max="5135" width="9.28515625" style="2" customWidth="1"/>
    <col min="5136" max="5140" width="0" style="2" hidden="1" customWidth="1"/>
    <col min="5141" max="5376" width="9.140625" style="2"/>
    <col min="5377" max="5377" width="4.7109375" style="2" customWidth="1"/>
    <col min="5378" max="5378" width="41" style="2" customWidth="1"/>
    <col min="5379" max="5391" width="9.28515625" style="2" customWidth="1"/>
    <col min="5392" max="5396" width="0" style="2" hidden="1" customWidth="1"/>
    <col min="5397" max="5632" width="9.140625" style="2"/>
    <col min="5633" max="5633" width="4.7109375" style="2" customWidth="1"/>
    <col min="5634" max="5634" width="41" style="2" customWidth="1"/>
    <col min="5635" max="5647" width="9.28515625" style="2" customWidth="1"/>
    <col min="5648" max="5652" width="0" style="2" hidden="1" customWidth="1"/>
    <col min="5653" max="5888" width="9.140625" style="2"/>
    <col min="5889" max="5889" width="4.7109375" style="2" customWidth="1"/>
    <col min="5890" max="5890" width="41" style="2" customWidth="1"/>
    <col min="5891" max="5903" width="9.28515625" style="2" customWidth="1"/>
    <col min="5904" max="5908" width="0" style="2" hidden="1" customWidth="1"/>
    <col min="5909" max="6144" width="9.140625" style="2"/>
    <col min="6145" max="6145" width="4.7109375" style="2" customWidth="1"/>
    <col min="6146" max="6146" width="41" style="2" customWidth="1"/>
    <col min="6147" max="6159" width="9.28515625" style="2" customWidth="1"/>
    <col min="6160" max="6164" width="0" style="2" hidden="1" customWidth="1"/>
    <col min="6165" max="6400" width="9.140625" style="2"/>
    <col min="6401" max="6401" width="4.7109375" style="2" customWidth="1"/>
    <col min="6402" max="6402" width="41" style="2" customWidth="1"/>
    <col min="6403" max="6415" width="9.28515625" style="2" customWidth="1"/>
    <col min="6416" max="6420" width="0" style="2" hidden="1" customWidth="1"/>
    <col min="6421" max="6656" width="9.140625" style="2"/>
    <col min="6657" max="6657" width="4.7109375" style="2" customWidth="1"/>
    <col min="6658" max="6658" width="41" style="2" customWidth="1"/>
    <col min="6659" max="6671" width="9.28515625" style="2" customWidth="1"/>
    <col min="6672" max="6676" width="0" style="2" hidden="1" customWidth="1"/>
    <col min="6677" max="6912" width="9.140625" style="2"/>
    <col min="6913" max="6913" width="4.7109375" style="2" customWidth="1"/>
    <col min="6914" max="6914" width="41" style="2" customWidth="1"/>
    <col min="6915" max="6927" width="9.28515625" style="2" customWidth="1"/>
    <col min="6928" max="6932" width="0" style="2" hidden="1" customWidth="1"/>
    <col min="6933" max="7168" width="9.140625" style="2"/>
    <col min="7169" max="7169" width="4.7109375" style="2" customWidth="1"/>
    <col min="7170" max="7170" width="41" style="2" customWidth="1"/>
    <col min="7171" max="7183" width="9.28515625" style="2" customWidth="1"/>
    <col min="7184" max="7188" width="0" style="2" hidden="1" customWidth="1"/>
    <col min="7189" max="7424" width="9.140625" style="2"/>
    <col min="7425" max="7425" width="4.7109375" style="2" customWidth="1"/>
    <col min="7426" max="7426" width="41" style="2" customWidth="1"/>
    <col min="7427" max="7439" width="9.28515625" style="2" customWidth="1"/>
    <col min="7440" max="7444" width="0" style="2" hidden="1" customWidth="1"/>
    <col min="7445" max="7680" width="9.140625" style="2"/>
    <col min="7681" max="7681" width="4.7109375" style="2" customWidth="1"/>
    <col min="7682" max="7682" width="41" style="2" customWidth="1"/>
    <col min="7683" max="7695" width="9.28515625" style="2" customWidth="1"/>
    <col min="7696" max="7700" width="0" style="2" hidden="1" customWidth="1"/>
    <col min="7701" max="7936" width="9.140625" style="2"/>
    <col min="7937" max="7937" width="4.7109375" style="2" customWidth="1"/>
    <col min="7938" max="7938" width="41" style="2" customWidth="1"/>
    <col min="7939" max="7951" width="9.28515625" style="2" customWidth="1"/>
    <col min="7952" max="7956" width="0" style="2" hidden="1" customWidth="1"/>
    <col min="7957" max="8192" width="9.140625" style="2"/>
    <col min="8193" max="8193" width="4.7109375" style="2" customWidth="1"/>
    <col min="8194" max="8194" width="41" style="2" customWidth="1"/>
    <col min="8195" max="8207" width="9.28515625" style="2" customWidth="1"/>
    <col min="8208" max="8212" width="0" style="2" hidden="1" customWidth="1"/>
    <col min="8213" max="8448" width="9.140625" style="2"/>
    <col min="8449" max="8449" width="4.7109375" style="2" customWidth="1"/>
    <col min="8450" max="8450" width="41" style="2" customWidth="1"/>
    <col min="8451" max="8463" width="9.28515625" style="2" customWidth="1"/>
    <col min="8464" max="8468" width="0" style="2" hidden="1" customWidth="1"/>
    <col min="8469" max="8704" width="9.140625" style="2"/>
    <col min="8705" max="8705" width="4.7109375" style="2" customWidth="1"/>
    <col min="8706" max="8706" width="41" style="2" customWidth="1"/>
    <col min="8707" max="8719" width="9.28515625" style="2" customWidth="1"/>
    <col min="8720" max="8724" width="0" style="2" hidden="1" customWidth="1"/>
    <col min="8725" max="8960" width="9.140625" style="2"/>
    <col min="8961" max="8961" width="4.7109375" style="2" customWidth="1"/>
    <col min="8962" max="8962" width="41" style="2" customWidth="1"/>
    <col min="8963" max="8975" width="9.28515625" style="2" customWidth="1"/>
    <col min="8976" max="8980" width="0" style="2" hidden="1" customWidth="1"/>
    <col min="8981" max="9216" width="9.140625" style="2"/>
    <col min="9217" max="9217" width="4.7109375" style="2" customWidth="1"/>
    <col min="9218" max="9218" width="41" style="2" customWidth="1"/>
    <col min="9219" max="9231" width="9.28515625" style="2" customWidth="1"/>
    <col min="9232" max="9236" width="0" style="2" hidden="1" customWidth="1"/>
    <col min="9237" max="9472" width="9.140625" style="2"/>
    <col min="9473" max="9473" width="4.7109375" style="2" customWidth="1"/>
    <col min="9474" max="9474" width="41" style="2" customWidth="1"/>
    <col min="9475" max="9487" width="9.28515625" style="2" customWidth="1"/>
    <col min="9488" max="9492" width="0" style="2" hidden="1" customWidth="1"/>
    <col min="9493" max="9728" width="9.140625" style="2"/>
    <col min="9729" max="9729" width="4.7109375" style="2" customWidth="1"/>
    <col min="9730" max="9730" width="41" style="2" customWidth="1"/>
    <col min="9731" max="9743" width="9.28515625" style="2" customWidth="1"/>
    <col min="9744" max="9748" width="0" style="2" hidden="1" customWidth="1"/>
    <col min="9749" max="9984" width="9.140625" style="2"/>
    <col min="9985" max="9985" width="4.7109375" style="2" customWidth="1"/>
    <col min="9986" max="9986" width="41" style="2" customWidth="1"/>
    <col min="9987" max="9999" width="9.28515625" style="2" customWidth="1"/>
    <col min="10000" max="10004" width="0" style="2" hidden="1" customWidth="1"/>
    <col min="10005" max="10240" width="9.140625" style="2"/>
    <col min="10241" max="10241" width="4.7109375" style="2" customWidth="1"/>
    <col min="10242" max="10242" width="41" style="2" customWidth="1"/>
    <col min="10243" max="10255" width="9.28515625" style="2" customWidth="1"/>
    <col min="10256" max="10260" width="0" style="2" hidden="1" customWidth="1"/>
    <col min="10261" max="10496" width="9.140625" style="2"/>
    <col min="10497" max="10497" width="4.7109375" style="2" customWidth="1"/>
    <col min="10498" max="10498" width="41" style="2" customWidth="1"/>
    <col min="10499" max="10511" width="9.28515625" style="2" customWidth="1"/>
    <col min="10512" max="10516" width="0" style="2" hidden="1" customWidth="1"/>
    <col min="10517" max="10752" width="9.140625" style="2"/>
    <col min="10753" max="10753" width="4.7109375" style="2" customWidth="1"/>
    <col min="10754" max="10754" width="41" style="2" customWidth="1"/>
    <col min="10755" max="10767" width="9.28515625" style="2" customWidth="1"/>
    <col min="10768" max="10772" width="0" style="2" hidden="1" customWidth="1"/>
    <col min="10773" max="11008" width="9.140625" style="2"/>
    <col min="11009" max="11009" width="4.7109375" style="2" customWidth="1"/>
    <col min="11010" max="11010" width="41" style="2" customWidth="1"/>
    <col min="11011" max="11023" width="9.28515625" style="2" customWidth="1"/>
    <col min="11024" max="11028" width="0" style="2" hidden="1" customWidth="1"/>
    <col min="11029" max="11264" width="9.140625" style="2"/>
    <col min="11265" max="11265" width="4.7109375" style="2" customWidth="1"/>
    <col min="11266" max="11266" width="41" style="2" customWidth="1"/>
    <col min="11267" max="11279" width="9.28515625" style="2" customWidth="1"/>
    <col min="11280" max="11284" width="0" style="2" hidden="1" customWidth="1"/>
    <col min="11285" max="11520" width="9.140625" style="2"/>
    <col min="11521" max="11521" width="4.7109375" style="2" customWidth="1"/>
    <col min="11522" max="11522" width="41" style="2" customWidth="1"/>
    <col min="11523" max="11535" width="9.28515625" style="2" customWidth="1"/>
    <col min="11536" max="11540" width="0" style="2" hidden="1" customWidth="1"/>
    <col min="11541" max="11776" width="9.140625" style="2"/>
    <col min="11777" max="11777" width="4.7109375" style="2" customWidth="1"/>
    <col min="11778" max="11778" width="41" style="2" customWidth="1"/>
    <col min="11779" max="11791" width="9.28515625" style="2" customWidth="1"/>
    <col min="11792" max="11796" width="0" style="2" hidden="1" customWidth="1"/>
    <col min="11797" max="12032" width="9.140625" style="2"/>
    <col min="12033" max="12033" width="4.7109375" style="2" customWidth="1"/>
    <col min="12034" max="12034" width="41" style="2" customWidth="1"/>
    <col min="12035" max="12047" width="9.28515625" style="2" customWidth="1"/>
    <col min="12048" max="12052" width="0" style="2" hidden="1" customWidth="1"/>
    <col min="12053" max="12288" width="9.140625" style="2"/>
    <col min="12289" max="12289" width="4.7109375" style="2" customWidth="1"/>
    <col min="12290" max="12290" width="41" style="2" customWidth="1"/>
    <col min="12291" max="12303" width="9.28515625" style="2" customWidth="1"/>
    <col min="12304" max="12308" width="0" style="2" hidden="1" customWidth="1"/>
    <col min="12309" max="12544" width="9.140625" style="2"/>
    <col min="12545" max="12545" width="4.7109375" style="2" customWidth="1"/>
    <col min="12546" max="12546" width="41" style="2" customWidth="1"/>
    <col min="12547" max="12559" width="9.28515625" style="2" customWidth="1"/>
    <col min="12560" max="12564" width="0" style="2" hidden="1" customWidth="1"/>
    <col min="12565" max="12800" width="9.140625" style="2"/>
    <col min="12801" max="12801" width="4.7109375" style="2" customWidth="1"/>
    <col min="12802" max="12802" width="41" style="2" customWidth="1"/>
    <col min="12803" max="12815" width="9.28515625" style="2" customWidth="1"/>
    <col min="12816" max="12820" width="0" style="2" hidden="1" customWidth="1"/>
    <col min="12821" max="13056" width="9.140625" style="2"/>
    <col min="13057" max="13057" width="4.7109375" style="2" customWidth="1"/>
    <col min="13058" max="13058" width="41" style="2" customWidth="1"/>
    <col min="13059" max="13071" width="9.28515625" style="2" customWidth="1"/>
    <col min="13072" max="13076" width="0" style="2" hidden="1" customWidth="1"/>
    <col min="13077" max="13312" width="9.140625" style="2"/>
    <col min="13313" max="13313" width="4.7109375" style="2" customWidth="1"/>
    <col min="13314" max="13314" width="41" style="2" customWidth="1"/>
    <col min="13315" max="13327" width="9.28515625" style="2" customWidth="1"/>
    <col min="13328" max="13332" width="0" style="2" hidden="1" customWidth="1"/>
    <col min="13333" max="13568" width="9.140625" style="2"/>
    <col min="13569" max="13569" width="4.7109375" style="2" customWidth="1"/>
    <col min="13570" max="13570" width="41" style="2" customWidth="1"/>
    <col min="13571" max="13583" width="9.28515625" style="2" customWidth="1"/>
    <col min="13584" max="13588" width="0" style="2" hidden="1" customWidth="1"/>
    <col min="13589" max="13824" width="9.140625" style="2"/>
    <col min="13825" max="13825" width="4.7109375" style="2" customWidth="1"/>
    <col min="13826" max="13826" width="41" style="2" customWidth="1"/>
    <col min="13827" max="13839" width="9.28515625" style="2" customWidth="1"/>
    <col min="13840" max="13844" width="0" style="2" hidden="1" customWidth="1"/>
    <col min="13845" max="14080" width="9.140625" style="2"/>
    <col min="14081" max="14081" width="4.7109375" style="2" customWidth="1"/>
    <col min="14082" max="14082" width="41" style="2" customWidth="1"/>
    <col min="14083" max="14095" width="9.28515625" style="2" customWidth="1"/>
    <col min="14096" max="14100" width="0" style="2" hidden="1" customWidth="1"/>
    <col min="14101" max="14336" width="9.140625" style="2"/>
    <col min="14337" max="14337" width="4.7109375" style="2" customWidth="1"/>
    <col min="14338" max="14338" width="41" style="2" customWidth="1"/>
    <col min="14339" max="14351" width="9.28515625" style="2" customWidth="1"/>
    <col min="14352" max="14356" width="0" style="2" hidden="1" customWidth="1"/>
    <col min="14357" max="14592" width="9.140625" style="2"/>
    <col min="14593" max="14593" width="4.7109375" style="2" customWidth="1"/>
    <col min="14594" max="14594" width="41" style="2" customWidth="1"/>
    <col min="14595" max="14607" width="9.28515625" style="2" customWidth="1"/>
    <col min="14608" max="14612" width="0" style="2" hidden="1" customWidth="1"/>
    <col min="14613" max="14848" width="9.140625" style="2"/>
    <col min="14849" max="14849" width="4.7109375" style="2" customWidth="1"/>
    <col min="14850" max="14850" width="41" style="2" customWidth="1"/>
    <col min="14851" max="14863" width="9.28515625" style="2" customWidth="1"/>
    <col min="14864" max="14868" width="0" style="2" hidden="1" customWidth="1"/>
    <col min="14869" max="15104" width="9.140625" style="2"/>
    <col min="15105" max="15105" width="4.7109375" style="2" customWidth="1"/>
    <col min="15106" max="15106" width="41" style="2" customWidth="1"/>
    <col min="15107" max="15119" width="9.28515625" style="2" customWidth="1"/>
    <col min="15120" max="15124" width="0" style="2" hidden="1" customWidth="1"/>
    <col min="15125" max="15360" width="9.140625" style="2"/>
    <col min="15361" max="15361" width="4.7109375" style="2" customWidth="1"/>
    <col min="15362" max="15362" width="41" style="2" customWidth="1"/>
    <col min="15363" max="15375" width="9.28515625" style="2" customWidth="1"/>
    <col min="15376" max="15380" width="0" style="2" hidden="1" customWidth="1"/>
    <col min="15381" max="15616" width="9.140625" style="2"/>
    <col min="15617" max="15617" width="4.7109375" style="2" customWidth="1"/>
    <col min="15618" max="15618" width="41" style="2" customWidth="1"/>
    <col min="15619" max="15631" width="9.28515625" style="2" customWidth="1"/>
    <col min="15632" max="15636" width="0" style="2" hidden="1" customWidth="1"/>
    <col min="15637" max="15872" width="9.140625" style="2"/>
    <col min="15873" max="15873" width="4.7109375" style="2" customWidth="1"/>
    <col min="15874" max="15874" width="41" style="2" customWidth="1"/>
    <col min="15875" max="15887" width="9.28515625" style="2" customWidth="1"/>
    <col min="15888" max="15892" width="0" style="2" hidden="1" customWidth="1"/>
    <col min="15893" max="16128" width="9.140625" style="2"/>
    <col min="16129" max="16129" width="4.7109375" style="2" customWidth="1"/>
    <col min="16130" max="16130" width="41" style="2" customWidth="1"/>
    <col min="16131" max="16143" width="9.28515625" style="2" customWidth="1"/>
    <col min="16144" max="16148" width="0" style="2" hidden="1" customWidth="1"/>
    <col min="16149" max="16384" width="9.140625" style="2"/>
  </cols>
  <sheetData>
    <row r="1" spans="1:20" x14ac:dyDescent="0.25">
      <c r="O1" s="4" t="s">
        <v>0</v>
      </c>
    </row>
    <row r="2" spans="1:20" x14ac:dyDescent="0.2">
      <c r="O2" s="5" t="s">
        <v>1</v>
      </c>
      <c r="P2" s="6"/>
      <c r="Q2" s="6"/>
    </row>
    <row r="3" spans="1:20" x14ac:dyDescent="0.25">
      <c r="O3" s="7"/>
    </row>
    <row r="5" spans="1:20" ht="18" x14ac:dyDescent="0.2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8" x14ac:dyDescent="0.25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0" ht="14.25" x14ac:dyDescent="0.25">
      <c r="B7" s="9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20" ht="14.25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10" spans="1:20" s="1" customFormat="1" ht="20.100000000000001" customHeight="1" thickBot="1" x14ac:dyDescent="0.3">
      <c r="B10" s="11" t="s">
        <v>5</v>
      </c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12" t="s">
        <v>11</v>
      </c>
      <c r="I10" s="12" t="s">
        <v>12</v>
      </c>
      <c r="J10" s="12" t="s">
        <v>13</v>
      </c>
      <c r="K10" s="12" t="s">
        <v>14</v>
      </c>
      <c r="L10" s="12" t="s">
        <v>15</v>
      </c>
      <c r="M10" s="12" t="s">
        <v>16</v>
      </c>
      <c r="N10" s="12" t="s">
        <v>17</v>
      </c>
      <c r="O10" s="12" t="s">
        <v>18</v>
      </c>
      <c r="P10" s="13"/>
      <c r="Q10" s="13"/>
    </row>
    <row r="11" spans="1:20" s="14" customFormat="1" ht="20.100000000000001" customHeight="1" thickTop="1" thickBot="1" x14ac:dyDescent="0.3">
      <c r="A11" s="1"/>
      <c r="C11" s="15" t="s">
        <v>19</v>
      </c>
      <c r="D11" s="15" t="s">
        <v>20</v>
      </c>
      <c r="E11" s="15" t="s">
        <v>21</v>
      </c>
      <c r="F11" s="15" t="s">
        <v>22</v>
      </c>
      <c r="G11" s="15" t="s">
        <v>23</v>
      </c>
      <c r="H11" s="15" t="s">
        <v>24</v>
      </c>
      <c r="I11" s="15" t="s">
        <v>25</v>
      </c>
      <c r="J11" s="15" t="s">
        <v>26</v>
      </c>
      <c r="K11" s="15" t="s">
        <v>27</v>
      </c>
      <c r="L11" s="15" t="s">
        <v>28</v>
      </c>
      <c r="M11" s="15" t="s">
        <v>29</v>
      </c>
      <c r="N11" s="15" t="s">
        <v>30</v>
      </c>
      <c r="O11" s="15" t="s">
        <v>31</v>
      </c>
      <c r="P11" s="16"/>
      <c r="Q11" s="16"/>
    </row>
    <row r="12" spans="1:20" ht="20.100000000000001" customHeight="1" thickTop="1" x14ac:dyDescent="0.25">
      <c r="A12" s="17" t="s">
        <v>32</v>
      </c>
      <c r="B12" s="18" t="s">
        <v>33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</row>
    <row r="13" spans="1:20" s="3" customFormat="1" x14ac:dyDescent="0.25">
      <c r="A13" s="17" t="s">
        <v>34</v>
      </c>
      <c r="B13" s="21" t="s">
        <v>35</v>
      </c>
      <c r="C13" s="22"/>
      <c r="D13" s="23">
        <f>C39</f>
        <v>94</v>
      </c>
      <c r="E13" s="23">
        <f>D39</f>
        <v>188</v>
      </c>
      <c r="F13" s="23">
        <f t="shared" ref="F13:N13" si="0">E39</f>
        <v>1475</v>
      </c>
      <c r="G13" s="23">
        <f t="shared" si="0"/>
        <v>1249</v>
      </c>
      <c r="H13" s="23">
        <f t="shared" si="0"/>
        <v>1443</v>
      </c>
      <c r="I13" s="23">
        <f t="shared" si="0"/>
        <v>1239</v>
      </c>
      <c r="J13" s="23">
        <f t="shared" si="0"/>
        <v>1533</v>
      </c>
      <c r="K13" s="23">
        <f t="shared" si="0"/>
        <v>1327</v>
      </c>
      <c r="L13" s="23">
        <f t="shared" si="0"/>
        <v>2052</v>
      </c>
      <c r="M13" s="23">
        <f t="shared" si="0"/>
        <v>1546</v>
      </c>
      <c r="N13" s="23">
        <f t="shared" si="0"/>
        <v>1242</v>
      </c>
      <c r="O13" s="24"/>
    </row>
    <row r="14" spans="1:20" s="3" customFormat="1" x14ac:dyDescent="0.25">
      <c r="A14" s="17" t="s">
        <v>36</v>
      </c>
      <c r="B14" s="21" t="s">
        <v>37</v>
      </c>
      <c r="C14" s="23">
        <v>4911</v>
      </c>
      <c r="D14" s="23">
        <v>4911</v>
      </c>
      <c r="E14" s="23">
        <v>4911</v>
      </c>
      <c r="F14" s="23">
        <v>4911</v>
      </c>
      <c r="G14" s="23">
        <v>4911</v>
      </c>
      <c r="H14" s="23">
        <v>4911</v>
      </c>
      <c r="I14" s="23">
        <v>4911</v>
      </c>
      <c r="J14" s="23">
        <v>4911</v>
      </c>
      <c r="K14" s="23">
        <v>4911</v>
      </c>
      <c r="L14" s="23">
        <v>4911</v>
      </c>
      <c r="M14" s="23">
        <v>4911</v>
      </c>
      <c r="N14" s="23">
        <v>4907</v>
      </c>
      <c r="O14" s="25">
        <f>SUM(C14:N14)</f>
        <v>58928</v>
      </c>
      <c r="P14" s="3">
        <f>[1]Mérleg!F15</f>
        <v>58928</v>
      </c>
      <c r="Q14" s="3">
        <f t="shared" ref="Q14:Q38" si="1">P14-O14</f>
        <v>0</v>
      </c>
      <c r="R14" s="3">
        <f>P14/12</f>
        <v>4910.666666666667</v>
      </c>
      <c r="S14" s="3">
        <f>T14-O14</f>
        <v>132699</v>
      </c>
      <c r="T14" s="3">
        <v>191627</v>
      </c>
    </row>
    <row r="15" spans="1:20" s="3" customFormat="1" x14ac:dyDescent="0.25">
      <c r="A15" s="17" t="s">
        <v>38</v>
      </c>
      <c r="B15" s="21" t="s">
        <v>39</v>
      </c>
      <c r="C15" s="23">
        <v>50</v>
      </c>
      <c r="D15" s="23">
        <v>50</v>
      </c>
      <c r="E15" s="23">
        <v>1800</v>
      </c>
      <c r="F15" s="23">
        <v>50</v>
      </c>
      <c r="G15" s="23">
        <v>50</v>
      </c>
      <c r="H15" s="23">
        <v>50</v>
      </c>
      <c r="I15" s="23">
        <v>50</v>
      </c>
      <c r="J15" s="23">
        <v>50</v>
      </c>
      <c r="K15" s="23">
        <v>1800</v>
      </c>
      <c r="L15" s="23">
        <v>50</v>
      </c>
      <c r="M15" s="23">
        <v>50</v>
      </c>
      <c r="N15" s="23">
        <v>100</v>
      </c>
      <c r="O15" s="25">
        <f t="shared" ref="O15:O23" si="2">SUM(C15:N15)</f>
        <v>4150</v>
      </c>
      <c r="P15" s="3">
        <f>[1]Mérleg!F18</f>
        <v>4150</v>
      </c>
      <c r="Q15" s="3">
        <f t="shared" si="1"/>
        <v>0</v>
      </c>
      <c r="R15" s="3">
        <f t="shared" ref="R15:R37" si="3">P15/12</f>
        <v>345.83333333333331</v>
      </c>
      <c r="S15" s="3">
        <f t="shared" ref="S15:S24" si="4">T15-O15</f>
        <v>697850</v>
      </c>
      <c r="T15" s="3">
        <v>702000</v>
      </c>
    </row>
    <row r="16" spans="1:20" s="3" customFormat="1" x14ac:dyDescent="0.25">
      <c r="A16" s="17" t="s">
        <v>40</v>
      </c>
      <c r="B16" s="21" t="s">
        <v>41</v>
      </c>
      <c r="C16" s="23">
        <v>200</v>
      </c>
      <c r="D16" s="23">
        <v>200</v>
      </c>
      <c r="E16" s="23">
        <v>162</v>
      </c>
      <c r="F16" s="23">
        <v>180</v>
      </c>
      <c r="G16" s="23">
        <v>200</v>
      </c>
      <c r="H16" s="23">
        <v>200</v>
      </c>
      <c r="I16" s="23">
        <v>200</v>
      </c>
      <c r="J16" s="23">
        <v>200</v>
      </c>
      <c r="K16" s="23">
        <v>200</v>
      </c>
      <c r="L16" s="23">
        <v>200</v>
      </c>
      <c r="M16" s="23">
        <v>200</v>
      </c>
      <c r="N16" s="23">
        <v>200</v>
      </c>
      <c r="O16" s="25">
        <f t="shared" si="2"/>
        <v>2342</v>
      </c>
      <c r="P16" s="3">
        <f>[1]Mérleg!F22</f>
        <v>2342</v>
      </c>
      <c r="Q16" s="3">
        <f t="shared" si="1"/>
        <v>0</v>
      </c>
      <c r="R16" s="3">
        <f t="shared" si="3"/>
        <v>195.16666666666666</v>
      </c>
      <c r="S16" s="3">
        <f t="shared" si="4"/>
        <v>1690606</v>
      </c>
      <c r="T16" s="3">
        <v>1692948</v>
      </c>
    </row>
    <row r="17" spans="1:20" s="3" customFormat="1" x14ac:dyDescent="0.25">
      <c r="A17" s="17" t="s">
        <v>42</v>
      </c>
      <c r="B17" s="21" t="s">
        <v>43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5">
        <f t="shared" si="2"/>
        <v>0</v>
      </c>
      <c r="P17" s="3">
        <f>[1]Mérleg!F23</f>
        <v>0</v>
      </c>
      <c r="Q17" s="3">
        <f t="shared" si="1"/>
        <v>0</v>
      </c>
      <c r="R17" s="3">
        <f t="shared" si="3"/>
        <v>0</v>
      </c>
      <c r="S17" s="3">
        <f t="shared" si="4"/>
        <v>293050</v>
      </c>
      <c r="T17" s="3">
        <v>293050</v>
      </c>
    </row>
    <row r="18" spans="1:20" s="3" customFormat="1" x14ac:dyDescent="0.25">
      <c r="A18" s="17" t="s">
        <v>44</v>
      </c>
      <c r="B18" s="21" t="s">
        <v>45</v>
      </c>
      <c r="C18" s="23">
        <v>1793</v>
      </c>
      <c r="D18" s="23">
        <v>1793</v>
      </c>
      <c r="E18" s="23">
        <v>1793</v>
      </c>
      <c r="F18" s="23">
        <v>1793</v>
      </c>
      <c r="G18" s="23">
        <v>1793</v>
      </c>
      <c r="H18" s="23">
        <v>1793</v>
      </c>
      <c r="I18" s="23">
        <v>1793</v>
      </c>
      <c r="J18" s="23">
        <v>1793</v>
      </c>
      <c r="K18" s="23">
        <v>1793</v>
      </c>
      <c r="L18" s="23">
        <v>1793</v>
      </c>
      <c r="M18" s="23">
        <v>1793</v>
      </c>
      <c r="N18" s="23">
        <v>1794</v>
      </c>
      <c r="O18" s="25">
        <f t="shared" si="2"/>
        <v>21517</v>
      </c>
      <c r="P18" s="3">
        <f>[1]Mérleg!F27</f>
        <v>21517</v>
      </c>
      <c r="Q18" s="3">
        <f t="shared" si="1"/>
        <v>0</v>
      </c>
      <c r="R18" s="3">
        <f t="shared" si="3"/>
        <v>1793.0833333333333</v>
      </c>
      <c r="S18" s="3">
        <f t="shared" si="4"/>
        <v>42994</v>
      </c>
      <c r="T18" s="3">
        <v>64511</v>
      </c>
    </row>
    <row r="19" spans="1:20" s="3" customFormat="1" x14ac:dyDescent="0.25">
      <c r="A19" s="17" t="s">
        <v>46</v>
      </c>
      <c r="B19" s="21" t="s">
        <v>47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5">
        <f t="shared" si="2"/>
        <v>0</v>
      </c>
      <c r="P19" s="3">
        <f>[1]Mérleg!F28</f>
        <v>0</v>
      </c>
      <c r="Q19" s="3">
        <f t="shared" si="1"/>
        <v>0</v>
      </c>
      <c r="R19" s="3">
        <f t="shared" si="3"/>
        <v>0</v>
      </c>
      <c r="S19" s="3">
        <f t="shared" si="4"/>
        <v>83131</v>
      </c>
      <c r="T19" s="3">
        <v>83131</v>
      </c>
    </row>
    <row r="20" spans="1:20" s="3" customFormat="1" x14ac:dyDescent="0.25">
      <c r="A20" s="17" t="s">
        <v>48</v>
      </c>
      <c r="B20" s="21" t="s">
        <v>49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5">
        <f t="shared" si="2"/>
        <v>0</v>
      </c>
      <c r="P20" s="3">
        <f>[1]Mérleg!F29</f>
        <v>0</v>
      </c>
      <c r="Q20" s="3">
        <f t="shared" si="1"/>
        <v>0</v>
      </c>
      <c r="R20" s="3">
        <f t="shared" si="3"/>
        <v>0</v>
      </c>
      <c r="S20" s="3">
        <f t="shared" si="4"/>
        <v>-52543</v>
      </c>
      <c r="T20" s="3">
        <v>-52543</v>
      </c>
    </row>
    <row r="21" spans="1:20" s="3" customFormat="1" x14ac:dyDescent="0.25">
      <c r="A21" s="17" t="s">
        <v>50</v>
      </c>
      <c r="B21" s="21" t="s">
        <v>51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f t="shared" si="2"/>
        <v>0</v>
      </c>
      <c r="P21" s="3">
        <f>[1]Mérleg!F36</f>
        <v>0</v>
      </c>
      <c r="Q21" s="3">
        <f t="shared" si="1"/>
        <v>0</v>
      </c>
      <c r="R21" s="3">
        <f t="shared" si="3"/>
        <v>0</v>
      </c>
      <c r="S21" s="3">
        <f t="shared" si="4"/>
        <v>0</v>
      </c>
      <c r="T21" s="3">
        <v>0</v>
      </c>
    </row>
    <row r="22" spans="1:20" s="3" customFormat="1" x14ac:dyDescent="0.25">
      <c r="A22" s="17" t="s">
        <v>52</v>
      </c>
      <c r="B22" s="21" t="s">
        <v>53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f t="shared" si="2"/>
        <v>0</v>
      </c>
      <c r="Q22" s="3">
        <f t="shared" si="1"/>
        <v>0</v>
      </c>
      <c r="R22" s="3">
        <f t="shared" si="3"/>
        <v>0</v>
      </c>
    </row>
    <row r="23" spans="1:20" s="3" customFormat="1" x14ac:dyDescent="0.25">
      <c r="A23" s="17" t="s">
        <v>54</v>
      </c>
      <c r="B23" s="21" t="s">
        <v>55</v>
      </c>
      <c r="C23" s="23">
        <v>800</v>
      </c>
      <c r="D23" s="23">
        <v>800</v>
      </c>
      <c r="E23" s="23">
        <v>800</v>
      </c>
      <c r="F23" s="23">
        <v>500</v>
      </c>
      <c r="G23" s="23">
        <v>900</v>
      </c>
      <c r="H23" s="23">
        <v>500</v>
      </c>
      <c r="I23" s="23">
        <v>1000</v>
      </c>
      <c r="J23" s="23">
        <v>500</v>
      </c>
      <c r="K23" s="23">
        <v>500</v>
      </c>
      <c r="L23" s="23">
        <v>500</v>
      </c>
      <c r="M23" s="23">
        <v>400</v>
      </c>
      <c r="N23" s="23">
        <v>330</v>
      </c>
      <c r="O23" s="25">
        <f t="shared" si="2"/>
        <v>7530</v>
      </c>
      <c r="P23" s="3">
        <f>[1]Mérleg!F24</f>
        <v>7530</v>
      </c>
      <c r="Q23" s="3">
        <f t="shared" si="1"/>
        <v>0</v>
      </c>
      <c r="R23" s="3">
        <f t="shared" si="3"/>
        <v>627.5</v>
      </c>
      <c r="S23" s="3">
        <f t="shared" si="4"/>
        <v>311308</v>
      </c>
      <c r="T23" s="3">
        <v>318838</v>
      </c>
    </row>
    <row r="24" spans="1:20" s="3" customFormat="1" ht="20.100000000000001" customHeight="1" thickBot="1" x14ac:dyDescent="0.3">
      <c r="A24" s="17" t="s">
        <v>56</v>
      </c>
      <c r="B24" s="26" t="s">
        <v>57</v>
      </c>
      <c r="C24" s="27">
        <f t="shared" ref="C24:O24" si="5">SUM(C13:C23)</f>
        <v>7754</v>
      </c>
      <c r="D24" s="27">
        <f t="shared" si="5"/>
        <v>7848</v>
      </c>
      <c r="E24" s="27">
        <f t="shared" si="5"/>
        <v>9654</v>
      </c>
      <c r="F24" s="27">
        <f t="shared" si="5"/>
        <v>8909</v>
      </c>
      <c r="G24" s="27">
        <f t="shared" si="5"/>
        <v>9103</v>
      </c>
      <c r="H24" s="27">
        <f t="shared" si="5"/>
        <v>8897</v>
      </c>
      <c r="I24" s="27">
        <f t="shared" si="5"/>
        <v>9193</v>
      </c>
      <c r="J24" s="27">
        <f t="shared" si="5"/>
        <v>8987</v>
      </c>
      <c r="K24" s="27">
        <f t="shared" si="5"/>
        <v>10531</v>
      </c>
      <c r="L24" s="27">
        <f t="shared" si="5"/>
        <v>9506</v>
      </c>
      <c r="M24" s="27">
        <f t="shared" si="5"/>
        <v>8900</v>
      </c>
      <c r="N24" s="27">
        <f t="shared" si="5"/>
        <v>8573</v>
      </c>
      <c r="O24" s="28">
        <f t="shared" si="5"/>
        <v>94467</v>
      </c>
      <c r="P24" s="16">
        <f>SUM(P14:P23)</f>
        <v>94467</v>
      </c>
      <c r="Q24" s="3">
        <f t="shared" si="1"/>
        <v>0</v>
      </c>
      <c r="S24" s="3">
        <f t="shared" si="4"/>
        <v>3199095</v>
      </c>
      <c r="T24" s="3">
        <f>SUM(T14:T23)</f>
        <v>3293562</v>
      </c>
    </row>
    <row r="25" spans="1:20" s="3" customFormat="1" ht="20.100000000000001" customHeight="1" thickTop="1" x14ac:dyDescent="0.25">
      <c r="A25" s="17" t="s">
        <v>58</v>
      </c>
      <c r="B25" s="29" t="s">
        <v>59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Q25" s="3">
        <f t="shared" si="1"/>
        <v>0</v>
      </c>
      <c r="R25" s="3">
        <f t="shared" si="3"/>
        <v>0</v>
      </c>
    </row>
    <row r="26" spans="1:20" s="3" customFormat="1" x14ac:dyDescent="0.25">
      <c r="A26" s="17" t="s">
        <v>60</v>
      </c>
      <c r="B26" s="21" t="s">
        <v>61</v>
      </c>
      <c r="C26" s="23">
        <v>2761</v>
      </c>
      <c r="D26" s="23">
        <v>2761</v>
      </c>
      <c r="E26" s="23">
        <v>2761</v>
      </c>
      <c r="F26" s="23">
        <v>2761</v>
      </c>
      <c r="G26" s="23">
        <v>2761</v>
      </c>
      <c r="H26" s="23">
        <v>2761</v>
      </c>
      <c r="I26" s="23">
        <v>2761</v>
      </c>
      <c r="J26" s="23">
        <v>2761</v>
      </c>
      <c r="K26" s="23">
        <v>2761</v>
      </c>
      <c r="L26" s="23">
        <v>2761</v>
      </c>
      <c r="M26" s="23">
        <v>2761</v>
      </c>
      <c r="N26" s="23">
        <v>2760</v>
      </c>
      <c r="O26" s="25">
        <f>SUM(C26:N26)</f>
        <v>33131</v>
      </c>
      <c r="P26" s="3">
        <f>[1]Mérleg!K15</f>
        <v>33131</v>
      </c>
      <c r="Q26" s="3">
        <f t="shared" si="1"/>
        <v>0</v>
      </c>
      <c r="R26" s="3">
        <f t="shared" si="3"/>
        <v>2760.9166666666665</v>
      </c>
      <c r="S26" s="3">
        <f>T26-O26</f>
        <v>1355741</v>
      </c>
      <c r="T26" s="3">
        <v>1388872</v>
      </c>
    </row>
    <row r="27" spans="1:20" s="3" customFormat="1" x14ac:dyDescent="0.25">
      <c r="A27" s="17" t="s">
        <v>62</v>
      </c>
      <c r="B27" s="21" t="s">
        <v>63</v>
      </c>
      <c r="C27" s="23">
        <v>456</v>
      </c>
      <c r="D27" s="23">
        <v>456</v>
      </c>
      <c r="E27" s="23">
        <v>456</v>
      </c>
      <c r="F27" s="23">
        <v>456</v>
      </c>
      <c r="G27" s="23">
        <v>456</v>
      </c>
      <c r="H27" s="23">
        <v>454</v>
      </c>
      <c r="I27" s="23">
        <v>456</v>
      </c>
      <c r="J27" s="23">
        <v>456</v>
      </c>
      <c r="K27" s="23">
        <v>456</v>
      </c>
      <c r="L27" s="23">
        <v>456</v>
      </c>
      <c r="M27" s="23">
        <v>454</v>
      </c>
      <c r="N27" s="23">
        <v>456</v>
      </c>
      <c r="O27" s="25">
        <f t="shared" ref="O27:O37" si="6">SUM(C27:N27)</f>
        <v>5468</v>
      </c>
      <c r="P27" s="3">
        <f>[1]Mérleg!K16</f>
        <v>5468</v>
      </c>
      <c r="Q27" s="3">
        <f t="shared" si="1"/>
        <v>0</v>
      </c>
      <c r="R27" s="3">
        <f t="shared" si="3"/>
        <v>455.66666666666669</v>
      </c>
      <c r="S27" s="3">
        <f t="shared" ref="S27:S38" si="7">T27-O27</f>
        <v>340219</v>
      </c>
      <c r="T27" s="3">
        <v>345687</v>
      </c>
    </row>
    <row r="28" spans="1:20" s="3" customFormat="1" x14ac:dyDescent="0.25">
      <c r="A28" s="17" t="s">
        <v>64</v>
      </c>
      <c r="B28" s="21" t="s">
        <v>65</v>
      </c>
      <c r="C28" s="23">
        <v>2098</v>
      </c>
      <c r="D28" s="23">
        <v>2098</v>
      </c>
      <c r="E28" s="23">
        <v>2098</v>
      </c>
      <c r="F28" s="23">
        <v>2098</v>
      </c>
      <c r="G28" s="23">
        <v>2098</v>
      </c>
      <c r="H28" s="23">
        <v>2098</v>
      </c>
      <c r="I28" s="23">
        <v>2098</v>
      </c>
      <c r="J28" s="23">
        <v>2098</v>
      </c>
      <c r="K28" s="23">
        <v>2098</v>
      </c>
      <c r="L28" s="23">
        <v>2098</v>
      </c>
      <c r="M28" s="23">
        <v>2098</v>
      </c>
      <c r="N28" s="23">
        <v>2099</v>
      </c>
      <c r="O28" s="25">
        <f t="shared" si="6"/>
        <v>25177</v>
      </c>
      <c r="P28" s="3">
        <f>[1]Mérleg!K17</f>
        <v>25177</v>
      </c>
      <c r="Q28" s="3">
        <f t="shared" si="1"/>
        <v>0</v>
      </c>
      <c r="R28" s="3">
        <f t="shared" si="3"/>
        <v>2098.0833333333335</v>
      </c>
      <c r="S28" s="3">
        <f t="shared" si="7"/>
        <v>581072</v>
      </c>
      <c r="T28" s="3">
        <v>606249</v>
      </c>
    </row>
    <row r="29" spans="1:20" s="3" customFormat="1" x14ac:dyDescent="0.25">
      <c r="A29" s="17" t="s">
        <v>66</v>
      </c>
      <c r="B29" s="21" t="s">
        <v>67</v>
      </c>
      <c r="C29" s="23">
        <v>75</v>
      </c>
      <c r="D29" s="23">
        <v>75</v>
      </c>
      <c r="E29" s="23">
        <v>75</v>
      </c>
      <c r="F29" s="23">
        <v>75</v>
      </c>
      <c r="G29" s="23">
        <v>75</v>
      </c>
      <c r="H29" s="23">
        <v>75</v>
      </c>
      <c r="I29" s="23">
        <v>75</v>
      </c>
      <c r="J29" s="23">
        <v>75</v>
      </c>
      <c r="K29" s="23">
        <v>75</v>
      </c>
      <c r="L29" s="23">
        <v>75</v>
      </c>
      <c r="M29" s="23">
        <v>75</v>
      </c>
      <c r="N29" s="23">
        <v>75</v>
      </c>
      <c r="O29" s="25">
        <f t="shared" si="6"/>
        <v>900</v>
      </c>
      <c r="P29" s="3">
        <f>[1]Mérleg!K18</f>
        <v>900</v>
      </c>
      <c r="Q29" s="3">
        <f t="shared" si="1"/>
        <v>0</v>
      </c>
      <c r="R29" s="3">
        <f t="shared" si="3"/>
        <v>75</v>
      </c>
      <c r="S29" s="3">
        <f t="shared" si="7"/>
        <v>10997</v>
      </c>
      <c r="T29" s="3">
        <v>11897</v>
      </c>
    </row>
    <row r="30" spans="1:20" s="3" customFormat="1" x14ac:dyDescent="0.25">
      <c r="A30" s="17" t="s">
        <v>68</v>
      </c>
      <c r="B30" s="21" t="s">
        <v>69</v>
      </c>
      <c r="C30" s="23">
        <v>270</v>
      </c>
      <c r="D30" s="23">
        <v>270</v>
      </c>
      <c r="E30" s="23">
        <v>270</v>
      </c>
      <c r="F30" s="23">
        <v>270</v>
      </c>
      <c r="G30" s="23">
        <v>270</v>
      </c>
      <c r="H30" s="23">
        <v>270</v>
      </c>
      <c r="I30" s="23">
        <v>270</v>
      </c>
      <c r="J30" s="23">
        <v>270</v>
      </c>
      <c r="K30" s="23">
        <v>270</v>
      </c>
      <c r="L30" s="23">
        <v>270</v>
      </c>
      <c r="M30" s="23">
        <v>270</v>
      </c>
      <c r="N30" s="23">
        <v>266</v>
      </c>
      <c r="O30" s="25">
        <f t="shared" si="6"/>
        <v>3236</v>
      </c>
      <c r="P30" s="3">
        <f>[1]Mérleg!K23</f>
        <v>3236</v>
      </c>
      <c r="Q30" s="3">
        <f t="shared" si="1"/>
        <v>0</v>
      </c>
      <c r="R30" s="3">
        <f t="shared" si="3"/>
        <v>269.66666666666669</v>
      </c>
      <c r="S30" s="3">
        <f t="shared" si="7"/>
        <v>304705</v>
      </c>
      <c r="T30" s="3">
        <v>307941</v>
      </c>
    </row>
    <row r="31" spans="1:20" s="3" customFormat="1" x14ac:dyDescent="0.25">
      <c r="A31" s="17" t="s">
        <v>70</v>
      </c>
      <c r="B31" s="21" t="s">
        <v>71</v>
      </c>
      <c r="C31" s="23">
        <v>2000</v>
      </c>
      <c r="D31" s="23">
        <v>2000</v>
      </c>
      <c r="E31" s="23">
        <v>2000</v>
      </c>
      <c r="F31" s="23">
        <v>2000</v>
      </c>
      <c r="G31" s="23">
        <v>2000</v>
      </c>
      <c r="H31" s="23">
        <v>2000</v>
      </c>
      <c r="I31" s="23">
        <v>2000</v>
      </c>
      <c r="J31" s="23">
        <v>2000</v>
      </c>
      <c r="K31" s="23">
        <v>2000</v>
      </c>
      <c r="L31" s="23">
        <v>2000</v>
      </c>
      <c r="M31" s="23">
        <v>2000</v>
      </c>
      <c r="N31" s="23">
        <v>2517</v>
      </c>
      <c r="O31" s="25">
        <f t="shared" si="6"/>
        <v>24517</v>
      </c>
      <c r="P31" s="3">
        <f>[1]Mérleg!K27</f>
        <v>24517</v>
      </c>
      <c r="Q31" s="3">
        <f t="shared" si="1"/>
        <v>0</v>
      </c>
      <c r="R31" s="3">
        <f t="shared" si="3"/>
        <v>2043.0833333333333</v>
      </c>
      <c r="S31" s="3">
        <f t="shared" si="7"/>
        <v>61522</v>
      </c>
      <c r="T31" s="3">
        <v>86039</v>
      </c>
    </row>
    <row r="32" spans="1:20" s="3" customFormat="1" x14ac:dyDescent="0.25">
      <c r="A32" s="17" t="s">
        <v>72</v>
      </c>
      <c r="B32" s="21" t="s">
        <v>73</v>
      </c>
      <c r="C32" s="23"/>
      <c r="D32" s="23"/>
      <c r="E32" s="23"/>
      <c r="F32" s="23"/>
      <c r="G32" s="23"/>
      <c r="H32" s="23"/>
      <c r="I32" s="23"/>
      <c r="J32" s="23"/>
      <c r="K32" s="23">
        <v>300</v>
      </c>
      <c r="L32" s="23">
        <v>300</v>
      </c>
      <c r="M32" s="23"/>
      <c r="N32" s="23">
        <v>400</v>
      </c>
      <c r="O32" s="25">
        <f t="shared" si="6"/>
        <v>1000</v>
      </c>
      <c r="P32" s="3">
        <f>[1]Mérleg!K28</f>
        <v>1000</v>
      </c>
      <c r="Q32" s="3">
        <f t="shared" si="1"/>
        <v>0</v>
      </c>
      <c r="R32" s="3">
        <f t="shared" si="3"/>
        <v>83.333333333333329</v>
      </c>
      <c r="S32" s="3">
        <f t="shared" si="7"/>
        <v>255706</v>
      </c>
      <c r="T32" s="3">
        <v>256706</v>
      </c>
    </row>
    <row r="33" spans="1:20" s="3" customFormat="1" x14ac:dyDescent="0.25">
      <c r="A33" s="17" t="s">
        <v>74</v>
      </c>
      <c r="B33" s="21" t="s">
        <v>75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f t="shared" si="6"/>
        <v>0</v>
      </c>
      <c r="P33" s="3">
        <f>[1]Mérleg!K29</f>
        <v>0</v>
      </c>
      <c r="Q33" s="3">
        <f t="shared" si="1"/>
        <v>0</v>
      </c>
      <c r="R33" s="3">
        <f t="shared" si="3"/>
        <v>0</v>
      </c>
      <c r="S33" s="3">
        <f t="shared" si="7"/>
        <v>82097</v>
      </c>
      <c r="T33" s="3">
        <v>82097</v>
      </c>
    </row>
    <row r="34" spans="1:20" s="3" customFormat="1" x14ac:dyDescent="0.25">
      <c r="A34" s="17" t="s">
        <v>76</v>
      </c>
      <c r="B34" s="21" t="s">
        <v>77</v>
      </c>
      <c r="C34" s="23"/>
      <c r="D34" s="23"/>
      <c r="E34" s="23">
        <v>519</v>
      </c>
      <c r="F34" s="23"/>
      <c r="G34" s="23"/>
      <c r="H34" s="23"/>
      <c r="I34" s="23"/>
      <c r="J34" s="23"/>
      <c r="K34" s="23">
        <v>519</v>
      </c>
      <c r="L34" s="23"/>
      <c r="M34" s="23"/>
      <c r="N34" s="23"/>
      <c r="O34" s="25">
        <f t="shared" si="6"/>
        <v>1038</v>
      </c>
      <c r="P34" s="3">
        <f>[1]Mérleg!K36</f>
        <v>1038</v>
      </c>
      <c r="Q34" s="3">
        <f t="shared" si="1"/>
        <v>0</v>
      </c>
    </row>
    <row r="35" spans="1:20" s="3" customFormat="1" hidden="1" x14ac:dyDescent="0.25">
      <c r="A35" s="17"/>
      <c r="B35" s="21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5"/>
      <c r="Q35" s="3">
        <f t="shared" si="1"/>
        <v>0</v>
      </c>
    </row>
    <row r="36" spans="1:20" s="3" customFormat="1" hidden="1" x14ac:dyDescent="0.25">
      <c r="A36" s="17" t="s">
        <v>76</v>
      </c>
      <c r="B36" s="21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5">
        <f t="shared" si="6"/>
        <v>0</v>
      </c>
      <c r="Q36" s="3">
        <f t="shared" si="1"/>
        <v>0</v>
      </c>
      <c r="R36" s="3">
        <f t="shared" si="3"/>
        <v>0</v>
      </c>
      <c r="S36" s="3">
        <f t="shared" si="7"/>
        <v>197700</v>
      </c>
      <c r="T36" s="3">
        <v>197700</v>
      </c>
    </row>
    <row r="37" spans="1:20" s="3" customFormat="1" hidden="1" x14ac:dyDescent="0.25">
      <c r="A37" s="17" t="s">
        <v>78</v>
      </c>
      <c r="B37" s="21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5">
        <f t="shared" si="6"/>
        <v>0</v>
      </c>
      <c r="Q37" s="3">
        <f t="shared" si="1"/>
        <v>0</v>
      </c>
      <c r="R37" s="3">
        <f t="shared" si="3"/>
        <v>0</v>
      </c>
      <c r="S37" s="3">
        <f t="shared" si="7"/>
        <v>7130</v>
      </c>
      <c r="T37" s="3">
        <v>7130</v>
      </c>
    </row>
    <row r="38" spans="1:20" s="3" customFormat="1" ht="20.100000000000001" customHeight="1" thickBot="1" x14ac:dyDescent="0.3">
      <c r="A38" s="17" t="s">
        <v>78</v>
      </c>
      <c r="B38" s="26" t="s">
        <v>79</v>
      </c>
      <c r="C38" s="27">
        <f t="shared" ref="C38:P38" si="8">SUM(C26:C37)</f>
        <v>7660</v>
      </c>
      <c r="D38" s="27">
        <f t="shared" si="8"/>
        <v>7660</v>
      </c>
      <c r="E38" s="27">
        <f t="shared" si="8"/>
        <v>8179</v>
      </c>
      <c r="F38" s="27">
        <f t="shared" si="8"/>
        <v>7660</v>
      </c>
      <c r="G38" s="27">
        <f t="shared" si="8"/>
        <v>7660</v>
      </c>
      <c r="H38" s="27">
        <f t="shared" si="8"/>
        <v>7658</v>
      </c>
      <c r="I38" s="27">
        <f t="shared" si="8"/>
        <v>7660</v>
      </c>
      <c r="J38" s="27">
        <f t="shared" si="8"/>
        <v>7660</v>
      </c>
      <c r="K38" s="27">
        <f t="shared" si="8"/>
        <v>8479</v>
      </c>
      <c r="L38" s="27">
        <f t="shared" si="8"/>
        <v>7960</v>
      </c>
      <c r="M38" s="27">
        <f t="shared" si="8"/>
        <v>7658</v>
      </c>
      <c r="N38" s="27">
        <f t="shared" si="8"/>
        <v>8573</v>
      </c>
      <c r="O38" s="28">
        <f t="shared" si="8"/>
        <v>94467</v>
      </c>
      <c r="P38" s="3">
        <f t="shared" si="8"/>
        <v>94467</v>
      </c>
      <c r="Q38" s="3">
        <f t="shared" si="1"/>
        <v>0</v>
      </c>
      <c r="S38" s="3">
        <f t="shared" si="7"/>
        <v>3195851</v>
      </c>
      <c r="T38" s="3">
        <f>SUM(T26:T37)</f>
        <v>3290318</v>
      </c>
    </row>
    <row r="39" spans="1:20" s="3" customFormat="1" ht="14.25" thickTop="1" thickBot="1" x14ac:dyDescent="0.3">
      <c r="A39" s="17" t="s">
        <v>80</v>
      </c>
      <c r="B39" s="30" t="s">
        <v>81</v>
      </c>
      <c r="C39" s="31">
        <f t="shared" ref="C39:N39" si="9">C24-C38</f>
        <v>94</v>
      </c>
      <c r="D39" s="31">
        <f t="shared" si="9"/>
        <v>188</v>
      </c>
      <c r="E39" s="31">
        <f t="shared" si="9"/>
        <v>1475</v>
      </c>
      <c r="F39" s="31">
        <f t="shared" si="9"/>
        <v>1249</v>
      </c>
      <c r="G39" s="31">
        <f t="shared" si="9"/>
        <v>1443</v>
      </c>
      <c r="H39" s="31">
        <f t="shared" si="9"/>
        <v>1239</v>
      </c>
      <c r="I39" s="31">
        <f t="shared" si="9"/>
        <v>1533</v>
      </c>
      <c r="J39" s="31">
        <f t="shared" si="9"/>
        <v>1327</v>
      </c>
      <c r="K39" s="31">
        <f t="shared" si="9"/>
        <v>2052</v>
      </c>
      <c r="L39" s="31">
        <f t="shared" si="9"/>
        <v>1546</v>
      </c>
      <c r="M39" s="31">
        <f t="shared" si="9"/>
        <v>1242</v>
      </c>
      <c r="N39" s="31">
        <f t="shared" si="9"/>
        <v>0</v>
      </c>
      <c r="O39" s="32"/>
      <c r="P39" s="3">
        <f>P24-P38</f>
        <v>0</v>
      </c>
    </row>
    <row r="40" spans="1:20" s="3" customFormat="1" ht="14.25" thickTop="1" thickBot="1" x14ac:dyDescent="0.3">
      <c r="A40" s="17" t="s">
        <v>82</v>
      </c>
      <c r="B40" s="30" t="s">
        <v>83</v>
      </c>
      <c r="C40" s="31">
        <f>C22</f>
        <v>0</v>
      </c>
      <c r="D40" s="31">
        <f>D22+C40</f>
        <v>0</v>
      </c>
      <c r="E40" s="31">
        <f t="shared" ref="E40:N40" si="10">E22+D40</f>
        <v>0</v>
      </c>
      <c r="F40" s="31">
        <f t="shared" si="10"/>
        <v>0</v>
      </c>
      <c r="G40" s="31">
        <f t="shared" si="10"/>
        <v>0</v>
      </c>
      <c r="H40" s="31">
        <f t="shared" si="10"/>
        <v>0</v>
      </c>
      <c r="I40" s="31">
        <f t="shared" si="10"/>
        <v>0</v>
      </c>
      <c r="J40" s="31">
        <f t="shared" si="10"/>
        <v>0</v>
      </c>
      <c r="K40" s="31">
        <f t="shared" si="10"/>
        <v>0</v>
      </c>
      <c r="L40" s="31">
        <f t="shared" si="10"/>
        <v>0</v>
      </c>
      <c r="M40" s="31">
        <f t="shared" si="10"/>
        <v>0</v>
      </c>
      <c r="N40" s="31">
        <f t="shared" si="10"/>
        <v>0</v>
      </c>
      <c r="O40" s="32"/>
      <c r="P40" s="3">
        <f>P25-P39</f>
        <v>0</v>
      </c>
    </row>
    <row r="41" spans="1:20" ht="13.5" thickTop="1" x14ac:dyDescent="0.25"/>
  </sheetData>
  <mergeCells count="3">
    <mergeCell ref="B5:O5"/>
    <mergeCell ref="B6:O6"/>
    <mergeCell ref="B7:O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Előir. felh.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2016-02-26T12:52:36Z</dcterms:modified>
</cp:coreProperties>
</file>