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E953C591-9304-415A-9E66-5A238FC1B6BA}" xr6:coauthVersionLast="36" xr6:coauthVersionMax="36" xr10:uidLastSave="{00000000-0000-0000-0000-000000000000}"/>
  <bookViews>
    <workbookView xWindow="0" yWindow="0" windowWidth="20490" windowHeight="7245" xr2:uid="{E59CA84E-CD29-4E75-ADD9-6A4CA573219A}"/>
  </bookViews>
  <sheets>
    <sheet name="2.1.sz.mell " sheetId="1" r:id="rId1"/>
  </sheets>
  <definedNames>
    <definedName name="_xlnm.Print_Area" localSheetId="0">'2.1.sz.mell '!$A$1:$E$32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 s="1"/>
  <c r="C24" i="1"/>
  <c r="C19" i="1"/>
  <c r="C29" i="1" s="1"/>
  <c r="E18" i="1"/>
  <c r="E31" i="1" s="1"/>
  <c r="C18" i="1"/>
  <c r="E11" i="1"/>
  <c r="E4" i="1"/>
  <c r="C30" i="1" l="1"/>
  <c r="C31" i="1"/>
  <c r="C32" i="1" l="1"/>
  <c r="E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<sst xmlns="http://schemas.openxmlformats.org/spreadsheetml/2006/main" count="83" uniqueCount="82">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</sst>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5251B410-4D7D-4257-8E23-DDF25DA02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121F5-FE81-4FA0-8296-086738FD36CA}">
  <sheetPr codeName="Munka4">
    <tabColor theme="6"/>
    <pageSetUpPr fitToPage="1"/>
  </sheetPr>
  <dimension ref="A1:F33"/>
  <sheetViews>
    <sheetView tabSelected="1" view="pageLayout" zoomScaleNormal="100" zoomScaleSheetLayoutView="100" workbookViewId="0">
      <selection activeCell="E12" sqref="E12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1329580680</v>
      </c>
      <c r="D6" s="24" t="s">
        <v>14</v>
      </c>
      <c r="E6" s="25">
        <v>1004221514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278967518</v>
      </c>
      <c r="D7" s="29" t="s">
        <v>17</v>
      </c>
      <c r="E7" s="30">
        <v>211059521</v>
      </c>
      <c r="F7" s="4"/>
    </row>
    <row r="8" spans="1:6" ht="12.95" customHeight="1" x14ac:dyDescent="0.2">
      <c r="A8" s="26" t="s">
        <v>18</v>
      </c>
      <c r="B8" s="27" t="s">
        <v>19</v>
      </c>
      <c r="C8" s="31">
        <v>85930791</v>
      </c>
      <c r="D8" s="29" t="s">
        <v>20</v>
      </c>
      <c r="E8" s="30">
        <v>901303352</v>
      </c>
      <c r="F8" s="4"/>
    </row>
    <row r="9" spans="1:6" ht="12.95" customHeight="1" x14ac:dyDescent="0.2">
      <c r="A9" s="26" t="s">
        <v>21</v>
      </c>
      <c r="B9" s="27" t="s">
        <v>22</v>
      </c>
      <c r="C9" s="28">
        <v>404658000</v>
      </c>
      <c r="D9" s="29" t="s">
        <v>23</v>
      </c>
      <c r="E9" s="32">
        <v>163264000</v>
      </c>
      <c r="F9" s="4"/>
    </row>
    <row r="10" spans="1:6" ht="12.95" customHeight="1" x14ac:dyDescent="0.2">
      <c r="A10" s="26" t="s">
        <v>24</v>
      </c>
      <c r="B10" s="33" t="s">
        <v>25</v>
      </c>
      <c r="C10" s="28">
        <v>412916990</v>
      </c>
      <c r="D10" s="29" t="s">
        <v>26</v>
      </c>
      <c r="E10" s="30">
        <v>163029925</v>
      </c>
      <c r="F10" s="4"/>
    </row>
    <row r="11" spans="1:6" ht="12.95" customHeight="1" x14ac:dyDescent="0.2">
      <c r="A11" s="26" t="s">
        <v>27</v>
      </c>
      <c r="B11" s="27" t="s">
        <v>28</v>
      </c>
      <c r="C11" s="34">
        <v>5224000</v>
      </c>
      <c r="D11" s="29" t="s">
        <v>29</v>
      </c>
      <c r="E11" s="30">
        <f>49376092+318287</f>
        <v>49694379</v>
      </c>
      <c r="F11" s="4"/>
    </row>
    <row r="12" spans="1:6" ht="12.95" customHeight="1" x14ac:dyDescent="0.2">
      <c r="A12" s="26" t="s">
        <v>30</v>
      </c>
      <c r="B12" s="27" t="s">
        <v>31</v>
      </c>
      <c r="C12" s="31"/>
      <c r="D12" s="35"/>
      <c r="E12" s="32"/>
      <c r="F12" s="4"/>
    </row>
    <row r="13" spans="1:6" ht="12.95" customHeight="1" x14ac:dyDescent="0.2">
      <c r="A13" s="26" t="s">
        <v>32</v>
      </c>
      <c r="B13" s="36"/>
      <c r="C13" s="31"/>
      <c r="D13" s="35"/>
      <c r="E13" s="32"/>
      <c r="F13" s="4"/>
    </row>
    <row r="14" spans="1:6" ht="12.95" customHeight="1" x14ac:dyDescent="0.2">
      <c r="A14" s="26" t="s">
        <v>33</v>
      </c>
      <c r="B14" s="37"/>
      <c r="C14" s="34"/>
      <c r="D14" s="35"/>
      <c r="E14" s="32"/>
      <c r="F14" s="4"/>
    </row>
    <row r="15" spans="1:6" ht="12.95" customHeight="1" x14ac:dyDescent="0.2">
      <c r="A15" s="26" t="s">
        <v>34</v>
      </c>
      <c r="B15" s="36"/>
      <c r="C15" s="31"/>
      <c r="D15" s="35"/>
      <c r="E15" s="32"/>
      <c r="F15" s="4"/>
    </row>
    <row r="16" spans="1:6" ht="12.95" customHeight="1" x14ac:dyDescent="0.2">
      <c r="A16" s="26" t="s">
        <v>35</v>
      </c>
      <c r="B16" s="36"/>
      <c r="C16" s="31"/>
      <c r="D16" s="36"/>
      <c r="E16" s="32"/>
      <c r="F16" s="4"/>
    </row>
    <row r="17" spans="1:6" ht="12.95" customHeight="1" thickBot="1" x14ac:dyDescent="0.25">
      <c r="A17" s="26" t="s">
        <v>36</v>
      </c>
      <c r="B17" s="38"/>
      <c r="C17" s="39"/>
      <c r="D17" s="36"/>
      <c r="E17" s="40"/>
      <c r="F17" s="4"/>
    </row>
    <row r="18" spans="1:6" ht="15.95" customHeight="1" thickBot="1" x14ac:dyDescent="0.25">
      <c r="A18" s="41" t="s">
        <v>37</v>
      </c>
      <c r="B18" s="42" t="s">
        <v>38</v>
      </c>
      <c r="C18" s="43">
        <f>SUM(C6:C17)-C8</f>
        <v>2431347188</v>
      </c>
      <c r="D18" s="42" t="s">
        <v>39</v>
      </c>
      <c r="E18" s="44">
        <f>SUM(E6:E17)</f>
        <v>2492572691</v>
      </c>
      <c r="F18" s="4"/>
    </row>
    <row r="19" spans="1:6" ht="12.95" customHeight="1" x14ac:dyDescent="0.2">
      <c r="A19" s="45" t="s">
        <v>40</v>
      </c>
      <c r="B19" s="46" t="s">
        <v>41</v>
      </c>
      <c r="C19" s="47">
        <f>SUM(C20:C23)</f>
        <v>620677200</v>
      </c>
      <c r="D19" s="29" t="s">
        <v>42</v>
      </c>
      <c r="E19" s="48"/>
      <c r="F19" s="4"/>
    </row>
    <row r="20" spans="1:6" ht="12.95" customHeight="1" x14ac:dyDescent="0.2">
      <c r="A20" s="49" t="s">
        <v>43</v>
      </c>
      <c r="B20" s="29" t="s">
        <v>44</v>
      </c>
      <c r="C20" s="31">
        <v>620677200</v>
      </c>
      <c r="D20" s="29" t="s">
        <v>45</v>
      </c>
      <c r="E20" s="32">
        <v>100000000</v>
      </c>
      <c r="F20" s="4"/>
    </row>
    <row r="21" spans="1:6" ht="12.95" customHeight="1" x14ac:dyDescent="0.2">
      <c r="A21" s="49" t="s">
        <v>46</v>
      </c>
      <c r="B21" s="29" t="s">
        <v>47</v>
      </c>
      <c r="C21" s="31"/>
      <c r="D21" s="29" t="s">
        <v>48</v>
      </c>
      <c r="E21" s="32"/>
      <c r="F21" s="4"/>
    </row>
    <row r="22" spans="1:6" ht="12.95" customHeight="1" x14ac:dyDescent="0.2">
      <c r="A22" s="49" t="s">
        <v>49</v>
      </c>
      <c r="B22" s="29" t="s">
        <v>50</v>
      </c>
      <c r="C22" s="31"/>
      <c r="D22" s="29" t="s">
        <v>51</v>
      </c>
      <c r="E22" s="32"/>
      <c r="F22" s="4"/>
    </row>
    <row r="23" spans="1:6" ht="12.95" customHeight="1" x14ac:dyDescent="0.2">
      <c r="A23" s="49" t="s">
        <v>52</v>
      </c>
      <c r="B23" s="29" t="s">
        <v>53</v>
      </c>
      <c r="C23" s="31"/>
      <c r="D23" s="46" t="s">
        <v>54</v>
      </c>
      <c r="E23" s="32"/>
      <c r="F23" s="4"/>
    </row>
    <row r="24" spans="1:6" ht="12.95" customHeight="1" x14ac:dyDescent="0.2">
      <c r="A24" s="49" t="s">
        <v>55</v>
      </c>
      <c r="B24" s="29" t="s">
        <v>56</v>
      </c>
      <c r="C24" s="50">
        <f>SUM(C25:C28)</f>
        <v>100000000</v>
      </c>
      <c r="D24" s="29" t="s">
        <v>57</v>
      </c>
      <c r="E24" s="32"/>
      <c r="F24" s="4"/>
    </row>
    <row r="25" spans="1:6" ht="12.95" customHeight="1" x14ac:dyDescent="0.2">
      <c r="A25" s="45" t="s">
        <v>58</v>
      </c>
      <c r="B25" s="46" t="s">
        <v>59</v>
      </c>
      <c r="C25" s="51">
        <v>100000000</v>
      </c>
      <c r="D25" s="22" t="s">
        <v>60</v>
      </c>
      <c r="E25" s="48"/>
      <c r="F25" s="4"/>
    </row>
    <row r="26" spans="1:6" ht="12.95" customHeight="1" x14ac:dyDescent="0.2">
      <c r="A26" s="49" t="s">
        <v>61</v>
      </c>
      <c r="B26" s="29" t="s">
        <v>62</v>
      </c>
      <c r="C26" s="31"/>
      <c r="D26" s="27" t="s">
        <v>63</v>
      </c>
      <c r="E26" s="32"/>
      <c r="F26" s="4"/>
    </row>
    <row r="27" spans="1:6" ht="12.95" customHeight="1" x14ac:dyDescent="0.2">
      <c r="A27" s="26" t="s">
        <v>64</v>
      </c>
      <c r="B27" s="29" t="s">
        <v>65</v>
      </c>
      <c r="C27" s="31"/>
      <c r="D27" s="27" t="s">
        <v>66</v>
      </c>
      <c r="E27" s="32"/>
      <c r="F27" s="4"/>
    </row>
    <row r="28" spans="1:6" ht="12.95" customHeight="1" thickBot="1" x14ac:dyDescent="0.25">
      <c r="A28" s="52" t="s">
        <v>67</v>
      </c>
      <c r="B28" s="46" t="s">
        <v>68</v>
      </c>
      <c r="C28" s="51"/>
      <c r="D28" s="53" t="s">
        <v>69</v>
      </c>
      <c r="E28" s="48">
        <v>38167591</v>
      </c>
      <c r="F28" s="4"/>
    </row>
    <row r="29" spans="1:6" ht="21.75" customHeight="1" thickBot="1" x14ac:dyDescent="0.25">
      <c r="A29" s="41" t="s">
        <v>70</v>
      </c>
      <c r="B29" s="42" t="s">
        <v>71</v>
      </c>
      <c r="C29" s="43">
        <f>+C19+C24+C27+C28</f>
        <v>720677200</v>
      </c>
      <c r="D29" s="42" t="s">
        <v>72</v>
      </c>
      <c r="E29" s="44">
        <f>SUM(E19:E28)</f>
        <v>138167591</v>
      </c>
      <c r="F29" s="4"/>
    </row>
    <row r="30" spans="1:6" ht="13.5" thickBot="1" x14ac:dyDescent="0.25">
      <c r="A30" s="41" t="s">
        <v>73</v>
      </c>
      <c r="B30" s="54" t="s">
        <v>74</v>
      </c>
      <c r="C30" s="55">
        <f>+C18+C29</f>
        <v>3152024388</v>
      </c>
      <c r="D30" s="54" t="s">
        <v>75</v>
      </c>
      <c r="E30" s="55">
        <f>E29+E18</f>
        <v>2630740282</v>
      </c>
      <c r="F30" s="4"/>
    </row>
    <row r="31" spans="1:6" ht="13.5" thickBot="1" x14ac:dyDescent="0.25">
      <c r="A31" s="41" t="s">
        <v>76</v>
      </c>
      <c r="B31" s="54" t="s">
        <v>77</v>
      </c>
      <c r="C31" s="55">
        <f>IF(C18-E18&lt;0,E18-C18,"-")</f>
        <v>61225503</v>
      </c>
      <c r="D31" s="54" t="s">
        <v>78</v>
      </c>
      <c r="E31" s="55" t="str">
        <f>IF(C18-E18&gt;0,C18-E18,"-")</f>
        <v>-</v>
      </c>
      <c r="F31" s="4"/>
    </row>
    <row r="32" spans="1:6" ht="13.5" thickBot="1" x14ac:dyDescent="0.25">
      <c r="A32" s="41" t="s">
        <v>79</v>
      </c>
      <c r="B32" s="54" t="s">
        <v>80</v>
      </c>
      <c r="C32" s="56" t="str">
        <f>IF(C30-E30&lt;0,E30-C30,"-")</f>
        <v>-</v>
      </c>
      <c r="D32" s="54" t="s">
        <v>81</v>
      </c>
      <c r="E32" s="55">
        <f>IF(C30-E30&gt;0,C30-E30,"-")</f>
        <v>521284106</v>
      </c>
      <c r="F32" s="4"/>
    </row>
    <row r="33" spans="2:4" ht="18.75" x14ac:dyDescent="0.2">
      <c r="B33" s="57"/>
      <c r="C33" s="57"/>
      <c r="D33" s="57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scale="98" orientation="landscape" r:id="rId1"/>
  <headerFooter alignWithMargins="0">
    <oddHeader>&amp;R&amp;"Times New Roman CE,Félkövér dőlt"&amp;11 4.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2018-09-28T10:35:47Z</dcterms:created>
  <dcterms:modified xsi:type="dcterms:W3CDTF">2018-09-28T10:35:48Z</dcterms:modified>
</cp:coreProperties>
</file>