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7"/>
  </bookViews>
  <sheets>
    <sheet name="1" sheetId="15" r:id="rId1"/>
    <sheet name="2" sheetId="1" r:id="rId2"/>
    <sheet name="3-a" sheetId="14" r:id="rId3"/>
    <sheet name="3-b" sheetId="18" r:id="rId4"/>
    <sheet name="3-c" sheetId="19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C28" i="10"/>
  <c r="C29" s="1"/>
  <c r="C15"/>
  <c r="D15"/>
  <c r="E15"/>
  <c r="G15"/>
  <c r="G29" s="1"/>
  <c r="H15"/>
  <c r="I15"/>
  <c r="D16"/>
  <c r="E16"/>
  <c r="C22"/>
  <c r="D22"/>
  <c r="E22"/>
  <c r="E28"/>
  <c r="G28"/>
  <c r="H28"/>
  <c r="I28"/>
  <c r="H29"/>
  <c r="I27" i="9"/>
  <c r="E144" i="14"/>
  <c r="E118"/>
  <c r="E119"/>
  <c r="E120"/>
  <c r="E121"/>
  <c r="E122"/>
  <c r="E123"/>
  <c r="E124"/>
  <c r="E125"/>
  <c r="E117"/>
  <c r="E97"/>
  <c r="E98"/>
  <c r="E99"/>
  <c r="E100"/>
  <c r="E101"/>
  <c r="E102"/>
  <c r="E103"/>
  <c r="E104"/>
  <c r="E105"/>
  <c r="E106"/>
  <c r="E108"/>
  <c r="E109"/>
  <c r="E110"/>
  <c r="E111"/>
  <c r="E113"/>
  <c r="E114"/>
  <c r="E115"/>
  <c r="E96"/>
  <c r="E42"/>
  <c r="E43"/>
  <c r="E44"/>
  <c r="E45"/>
  <c r="E46"/>
  <c r="E47"/>
  <c r="E48"/>
  <c r="E41"/>
  <c r="E33"/>
  <c r="E34"/>
  <c r="E35"/>
  <c r="E36"/>
  <c r="E37"/>
  <c r="E38"/>
  <c r="E17"/>
  <c r="E24"/>
  <c r="E51"/>
  <c r="E57"/>
  <c r="E62"/>
  <c r="E68"/>
  <c r="E72"/>
  <c r="E77"/>
  <c r="E80"/>
  <c r="E84"/>
  <c r="E97" i="1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2"/>
  <c r="E133"/>
  <c r="E134"/>
  <c r="E136"/>
  <c r="E137"/>
  <c r="E138"/>
  <c r="E139"/>
  <c r="E140"/>
  <c r="E141"/>
  <c r="E143"/>
  <c r="E144"/>
  <c r="E145"/>
  <c r="E146"/>
  <c r="E147"/>
  <c r="E149"/>
  <c r="E150"/>
  <c r="E151"/>
  <c r="E152"/>
  <c r="E153"/>
  <c r="E154"/>
  <c r="E155"/>
  <c r="E96"/>
  <c r="E18"/>
  <c r="E19"/>
  <c r="E20"/>
  <c r="E21"/>
  <c r="E22"/>
  <c r="E23"/>
  <c r="E25"/>
  <c r="E26"/>
  <c r="E27"/>
  <c r="E28"/>
  <c r="E29"/>
  <c r="E30"/>
  <c r="E33"/>
  <c r="E34"/>
  <c r="E35"/>
  <c r="E36"/>
  <c r="E37"/>
  <c r="E38"/>
  <c r="E40"/>
  <c r="E41"/>
  <c r="E42"/>
  <c r="E43"/>
  <c r="E44"/>
  <c r="E45"/>
  <c r="E46"/>
  <c r="E47"/>
  <c r="E48"/>
  <c r="E49"/>
  <c r="E50"/>
  <c r="E52"/>
  <c r="E53"/>
  <c r="E54"/>
  <c r="E55"/>
  <c r="E56"/>
  <c r="E58"/>
  <c r="E59"/>
  <c r="E60"/>
  <c r="E61"/>
  <c r="E63"/>
  <c r="E64"/>
  <c r="E65"/>
  <c r="E66"/>
  <c r="E69"/>
  <c r="E70"/>
  <c r="E71"/>
  <c r="E73"/>
  <c r="E74"/>
  <c r="E75"/>
  <c r="E76"/>
  <c r="E79"/>
  <c r="E81"/>
  <c r="E82"/>
  <c r="E83"/>
  <c r="E85"/>
  <c r="E86"/>
  <c r="E87"/>
  <c r="E88"/>
  <c r="E89"/>
  <c r="E90"/>
  <c r="E93" i="15"/>
  <c r="E78"/>
  <c r="E80" i="1" s="1"/>
  <c r="E32" i="14"/>
  <c r="E10" i="15"/>
  <c r="E12" i="14" s="1"/>
  <c r="E11" i="15"/>
  <c r="E12"/>
  <c r="E14" i="14" s="1"/>
  <c r="E13" i="15"/>
  <c r="E15" i="14" s="1"/>
  <c r="E14" i="15"/>
  <c r="E16" i="14" s="1"/>
  <c r="E11" i="1"/>
  <c r="H27" i="9"/>
  <c r="G27"/>
  <c r="H16"/>
  <c r="G16"/>
  <c r="G28" s="1"/>
  <c r="D22"/>
  <c r="C22"/>
  <c r="D17"/>
  <c r="C17"/>
  <c r="C27" s="1"/>
  <c r="D16"/>
  <c r="C16"/>
  <c r="D148" i="14"/>
  <c r="C148"/>
  <c r="D142"/>
  <c r="C142"/>
  <c r="D135"/>
  <c r="C135"/>
  <c r="D131"/>
  <c r="D156" s="1"/>
  <c r="C131"/>
  <c r="D116"/>
  <c r="C116"/>
  <c r="D95"/>
  <c r="D130" s="1"/>
  <c r="D157" s="1"/>
  <c r="C95"/>
  <c r="D84"/>
  <c r="C84"/>
  <c r="D80"/>
  <c r="C80"/>
  <c r="D77"/>
  <c r="C77"/>
  <c r="D72"/>
  <c r="D91" s="1"/>
  <c r="C72"/>
  <c r="D68"/>
  <c r="C68"/>
  <c r="D62"/>
  <c r="C62"/>
  <c r="D57"/>
  <c r="C57"/>
  <c r="D51"/>
  <c r="C51"/>
  <c r="D39"/>
  <c r="C39"/>
  <c r="D24"/>
  <c r="C24"/>
  <c r="D17"/>
  <c r="C17"/>
  <c r="D10"/>
  <c r="C10"/>
  <c r="D148" i="1"/>
  <c r="C148"/>
  <c r="D142"/>
  <c r="C142"/>
  <c r="D135"/>
  <c r="C135"/>
  <c r="D131"/>
  <c r="D156" s="1"/>
  <c r="C131"/>
  <c r="D116"/>
  <c r="C116"/>
  <c r="D95"/>
  <c r="D130" s="1"/>
  <c r="C95"/>
  <c r="D84"/>
  <c r="C84"/>
  <c r="D80"/>
  <c r="C80"/>
  <c r="D77"/>
  <c r="C77"/>
  <c r="D72"/>
  <c r="D91" s="1"/>
  <c r="C72"/>
  <c r="D68"/>
  <c r="C68"/>
  <c r="D62"/>
  <c r="C62"/>
  <c r="D57"/>
  <c r="C57"/>
  <c r="D51"/>
  <c r="C51"/>
  <c r="D39"/>
  <c r="C39"/>
  <c r="D24"/>
  <c r="C24"/>
  <c r="D17"/>
  <c r="C17"/>
  <c r="D10"/>
  <c r="C10"/>
  <c r="D148" i="15"/>
  <c r="C148"/>
  <c r="D142"/>
  <c r="C142"/>
  <c r="D135"/>
  <c r="C135"/>
  <c r="D131"/>
  <c r="C131"/>
  <c r="D116"/>
  <c r="C116"/>
  <c r="D95"/>
  <c r="D130" s="1"/>
  <c r="C95"/>
  <c r="D82"/>
  <c r="C82"/>
  <c r="D78"/>
  <c r="C78"/>
  <c r="D75"/>
  <c r="C75"/>
  <c r="D70"/>
  <c r="C70"/>
  <c r="D66"/>
  <c r="C66"/>
  <c r="D60"/>
  <c r="C60"/>
  <c r="D55"/>
  <c r="C55"/>
  <c r="D49"/>
  <c r="C49"/>
  <c r="D37"/>
  <c r="C37"/>
  <c r="D22"/>
  <c r="C22"/>
  <c r="D15"/>
  <c r="C15"/>
  <c r="D8"/>
  <c r="C8"/>
  <c r="C130" i="1" l="1"/>
  <c r="C157" s="1"/>
  <c r="C91" i="14"/>
  <c r="C130"/>
  <c r="C156"/>
  <c r="D157" i="1"/>
  <c r="C156" i="15"/>
  <c r="C91" i="1"/>
  <c r="C156"/>
  <c r="D27" i="9"/>
  <c r="D28" s="1"/>
  <c r="H28"/>
  <c r="I29" i="10"/>
  <c r="D28"/>
  <c r="D67" i="14"/>
  <c r="D92" s="1"/>
  <c r="C67"/>
  <c r="C92" s="1"/>
  <c r="D67" i="1"/>
  <c r="D92" s="1"/>
  <c r="C67"/>
  <c r="C92" s="1"/>
  <c r="C130" i="15"/>
  <c r="C157" s="1"/>
  <c r="D89"/>
  <c r="D156"/>
  <c r="D157" s="1"/>
  <c r="D29" i="10"/>
  <c r="C89" i="15"/>
  <c r="E32" i="1"/>
  <c r="E16"/>
  <c r="E14"/>
  <c r="E12"/>
  <c r="C65" i="15"/>
  <c r="E15" i="1"/>
  <c r="E13"/>
  <c r="E39" i="14"/>
  <c r="E29" i="10"/>
  <c r="C28" i="9"/>
  <c r="D65" i="15"/>
  <c r="D90" s="1"/>
  <c r="C90" l="1"/>
  <c r="C157" i="14"/>
  <c r="E14" i="11"/>
  <c r="E16"/>
  <c r="E25"/>
  <c r="E34"/>
  <c r="E148" i="14"/>
  <c r="E142"/>
  <c r="E135"/>
  <c r="E131"/>
  <c r="E116"/>
  <c r="E95"/>
  <c r="E95" i="1"/>
  <c r="E91" i="14"/>
  <c r="E10"/>
  <c r="E67" s="1"/>
  <c r="I16" i="9"/>
  <c r="E16"/>
  <c r="E17"/>
  <c r="E22"/>
  <c r="E8" i="15"/>
  <c r="E10" i="1" s="1"/>
  <c r="E15" i="15"/>
  <c r="E17" i="1" s="1"/>
  <c r="E22" i="15"/>
  <c r="E24" i="1" s="1"/>
  <c r="E31"/>
  <c r="E37" i="15"/>
  <c r="E39" i="1" s="1"/>
  <c r="E49" i="15"/>
  <c r="E51" i="1" s="1"/>
  <c r="E55" i="15"/>
  <c r="E57" i="1" s="1"/>
  <c r="E60" i="15"/>
  <c r="E62" i="1" s="1"/>
  <c r="E66" i="15"/>
  <c r="E68" i="1" s="1"/>
  <c r="E70" i="15"/>
  <c r="E72" i="1" s="1"/>
  <c r="E75" i="15"/>
  <c r="E77" i="1" s="1"/>
  <c r="E82" i="15"/>
  <c r="E84" i="1" s="1"/>
  <c r="E95" i="15"/>
  <c r="E116"/>
  <c r="E116" i="1" s="1"/>
  <c r="E131" i="15"/>
  <c r="E131" i="1" s="1"/>
  <c r="E135" i="15"/>
  <c r="E135" i="1" s="1"/>
  <c r="E142" i="15"/>
  <c r="E142" i="1" s="1"/>
  <c r="E148" i="15"/>
  <c r="E148" i="1" s="1"/>
  <c r="C10" i="19"/>
  <c r="D10"/>
  <c r="E10"/>
  <c r="C17"/>
  <c r="D17"/>
  <c r="E17"/>
  <c r="C24"/>
  <c r="D24"/>
  <c r="E24"/>
  <c r="C32"/>
  <c r="C31" s="1"/>
  <c r="D32"/>
  <c r="D31" s="1"/>
  <c r="E32"/>
  <c r="E31" s="1"/>
  <c r="C39"/>
  <c r="D39"/>
  <c r="E39"/>
  <c r="C51"/>
  <c r="D51"/>
  <c r="E51"/>
  <c r="C57"/>
  <c r="D57"/>
  <c r="E57"/>
  <c r="C62"/>
  <c r="D62"/>
  <c r="E62"/>
  <c r="C68"/>
  <c r="C91" s="1"/>
  <c r="D68"/>
  <c r="E68"/>
  <c r="C72"/>
  <c r="D72"/>
  <c r="E72"/>
  <c r="C77"/>
  <c r="D77"/>
  <c r="E77"/>
  <c r="C80"/>
  <c r="D80"/>
  <c r="E80"/>
  <c r="C84"/>
  <c r="D84"/>
  <c r="E84"/>
  <c r="E91"/>
  <c r="C95"/>
  <c r="D95"/>
  <c r="E95"/>
  <c r="C116"/>
  <c r="C130" s="1"/>
  <c r="D116"/>
  <c r="E116"/>
  <c r="E130"/>
  <c r="C131"/>
  <c r="D131"/>
  <c r="D156" s="1"/>
  <c r="E131"/>
  <c r="C135"/>
  <c r="D135"/>
  <c r="E135"/>
  <c r="C142"/>
  <c r="D142"/>
  <c r="E142"/>
  <c r="C148"/>
  <c r="D148"/>
  <c r="E148"/>
  <c r="C10" i="18"/>
  <c r="D10"/>
  <c r="E10"/>
  <c r="E67" s="1"/>
  <c r="C17"/>
  <c r="D17"/>
  <c r="E17"/>
  <c r="C24"/>
  <c r="D24"/>
  <c r="E24"/>
  <c r="C31"/>
  <c r="E31"/>
  <c r="C32"/>
  <c r="D32"/>
  <c r="D31" s="1"/>
  <c r="E32"/>
  <c r="C39"/>
  <c r="D39"/>
  <c r="E39"/>
  <c r="C51"/>
  <c r="D51"/>
  <c r="E51"/>
  <c r="C57"/>
  <c r="D57"/>
  <c r="E57"/>
  <c r="C62"/>
  <c r="D62"/>
  <c r="E62"/>
  <c r="C67"/>
  <c r="C68"/>
  <c r="C91" s="1"/>
  <c r="C92" s="1"/>
  <c r="D68"/>
  <c r="E68"/>
  <c r="E91" s="1"/>
  <c r="C72"/>
  <c r="D72"/>
  <c r="E72"/>
  <c r="C77"/>
  <c r="D77"/>
  <c r="E77"/>
  <c r="C80"/>
  <c r="D80"/>
  <c r="D91" s="1"/>
  <c r="E80"/>
  <c r="C84"/>
  <c r="D84"/>
  <c r="E84"/>
  <c r="C95"/>
  <c r="D95"/>
  <c r="E95"/>
  <c r="E130" s="1"/>
  <c r="C116"/>
  <c r="D116"/>
  <c r="D130" s="1"/>
  <c r="E116"/>
  <c r="C130"/>
  <c r="C131"/>
  <c r="D131"/>
  <c r="E131"/>
  <c r="C135"/>
  <c r="D135"/>
  <c r="E135"/>
  <c r="C142"/>
  <c r="D142"/>
  <c r="E142"/>
  <c r="C148"/>
  <c r="D148"/>
  <c r="D156" s="1"/>
  <c r="E148"/>
  <c r="E92" l="1"/>
  <c r="C156"/>
  <c r="C157" s="1"/>
  <c r="E67" i="19"/>
  <c r="E92" s="1"/>
  <c r="E156" i="18"/>
  <c r="E157" s="1"/>
  <c r="D130" i="19"/>
  <c r="D157" s="1"/>
  <c r="D91"/>
  <c r="C67"/>
  <c r="C92" s="1"/>
  <c r="D157" i="18"/>
  <c r="D67"/>
  <c r="D92" s="1"/>
  <c r="C156" i="19"/>
  <c r="C157" s="1"/>
  <c r="E156"/>
  <c r="E157" s="1"/>
  <c r="D67"/>
  <c r="E156" i="1"/>
  <c r="E91"/>
  <c r="E15" i="11"/>
  <c r="E35" s="1"/>
  <c r="E27" i="9"/>
  <c r="E156" i="14"/>
  <c r="E130"/>
  <c r="I28" i="9"/>
  <c r="E92" i="14"/>
  <c r="E156" i="15"/>
  <c r="E89"/>
  <c r="E65"/>
  <c r="E67" i="1" s="1"/>
  <c r="E92" s="1"/>
  <c r="E130" i="15"/>
  <c r="E130" i="1" s="1"/>
  <c r="D92" i="19"/>
  <c r="D14" i="11"/>
  <c r="D16"/>
  <c r="D25"/>
  <c r="D34" l="1"/>
  <c r="E157" i="1"/>
  <c r="D15" i="11"/>
  <c r="E157" i="14"/>
  <c r="E157" i="15"/>
  <c r="E90"/>
  <c r="C25" i="11"/>
  <c r="C16"/>
  <c r="C14"/>
  <c r="C15" s="1"/>
  <c r="D35" l="1"/>
  <c r="C34"/>
  <c r="C35" s="1"/>
</calcChain>
</file>

<file path=xl/sharedStrings.xml><?xml version="1.0" encoding="utf-8"?>
<sst xmlns="http://schemas.openxmlformats.org/spreadsheetml/2006/main" count="1769" uniqueCount="395">
  <si>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</si>
  <si>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</si>
  <si>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</si>
  <si>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</si>
  <si>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</si>
  <si>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</si>
  <si>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</si>
  <si>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</si>
  <si>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</si>
  <si>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</si>
  <si>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</si>
  <si>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</si>
  <si>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</si>
  <si>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</si>
  <si>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</si>
  <si>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</si>
  <si>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</si>
  <si>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</si>
  <si>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</si>
  <si>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</si>
  <si>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</si>
  <si>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</si>
  <si>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</si>
  <si>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</si>
  <si>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</si>
  <si>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</si>
  <si>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</si>
  <si>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</si>
  <si>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</si>
  <si>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</si>
  <si>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</si>
  <si>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</si>
  <si>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</si>
  <si>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</si>
  <si>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</si>
  <si>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</si>
  <si>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</si>
  <si>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</si>
  <si>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</si>
  <si>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</si>
  <si>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</si>
  <si>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</si>
  <si>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</si>
  <si>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</si>
  <si>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</si>
  <si>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</si>
  <si>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</si>
  <si>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</si>
  <si>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</si>
  <si>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</si>
  <si>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</si>
  <si>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</si>
  <si>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</si>
  <si>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</si>
  <si>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</si>
  <si>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</si>
  <si>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</si>
  <si>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</si>
  <si>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</si>
  <si>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</si>
  <si>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</si>
  <si>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</si>
  <si>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</si>
  <si>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</si>
  <si>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</si>
  <si>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</si>
  <si>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</si>
  <si>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</si>
  <si>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</si>
  <si>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</si>
  <si>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</si>
  <si>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</si>
  <si>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</si>
  <si>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</si>
  <si>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</si>
  <si>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</si>
  <si>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</si>
  <si>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</si>
  <si>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</si>
  <si>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</si>
  <si>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</si>
  <si>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</si>
  <si>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</si>
  <si>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</si>
  <si>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</si>
  <si>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</si>
  <si>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</si>
  <si>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</si>
  <si>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</si>
  <si>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</si>
  <si>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</si>
  <si>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</si>
  <si>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</si>
  <si>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</si>
  <si>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</si>
  <si>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</si>
  <si>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</si>
  <si>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</si>
  <si>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</si>
  <si>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</si>
  <si>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</si>
  <si>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</si>
  <si>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</si>
  <si>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</si>
  <si>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</si>
  <si>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</si>
  <si>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</si>
  <si>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</si>
  <si>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</si>
  <si>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</si>
  <si>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</si>
  <si>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</si>
  <si>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</si>
  <si>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</si>
  <si>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</si>
  <si>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</si>
  <si>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</si>
  <si>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</si>
  <si>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</si>
  <si>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</si>
  <si>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</si>
  <si>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</si>
  <si>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</si>
  <si>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</si>
  <si>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</si>
  <si>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</si>
  <si>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</si>
  <si>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</si>
  <si>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</si>
  <si>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</si>
  <si>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</si>
  <si>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</si>
  <si>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</si>
  <si>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</si>
  <si>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</si>
  <si>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</si>
  <si>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</si>
  <si>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</si>
  <si>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</si>
  <si>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</si>
  <si>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</si>
  <si>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</si>
  <si>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</si>
  <si>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</si>
  <si>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</si>
  <si>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</si>
  <si>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</si>
  <si>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</si>
  <si>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</si>
  <si>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</si>
  <si>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</si>
  <si>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</si>
  <si>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</si>
  <si>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</si>
  <si>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</si>
  <si>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</si>
  <si>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</si>
  <si>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</si>
  <si>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</si>
  <si>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</si>
  <si>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</si>
  <si>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</si>
  <si>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</si>
  <si>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</si>
  <si>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</si>
  <si>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</si>
  <si>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</si>
  <si>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</si>
  <si>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</si>
  <si>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</si>
  <si>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</si>
  <si>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</si>
  <si>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</si>
  <si>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</si>
  <si>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</si>
  <si>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</si>
  <si>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</si>
  <si>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</si>
  <si>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</si>
  <si>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</si>
  <si>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</si>
  <si>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</si>
  <si>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</si>
  <si>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</si>
  <si>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</si>
  <si>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</si>
  <si>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</si>
  <si>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</si>
  <si>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</si>
  <si>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</si>
  <si>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</si>
  <si>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</si>
  <si>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</si>
  <si>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</si>
  <si>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</si>
  <si>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</si>
  <si>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</si>
  <si>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</si>
  <si>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</si>
  <si>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</si>
  <si>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</si>
  <si>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</si>
  <si>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</si>
  <si>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</si>
  <si>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</si>
  <si>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</si>
  <si>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</si>
  <si>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</si>
  <si>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</si>
  <si>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</si>
  <si>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</si>
  <si>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</si>
  <si>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</si>
  <si>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</si>
  <si>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</si>
  <si>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</si>
  <si>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</si>
  <si>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</si>
  <si>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</si>
  <si>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</si>
  <si>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</si>
  <si>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</si>
  <si>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</si>
  <si>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</si>
  <si>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</si>
  <si>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</si>
  <si>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</si>
  <si>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</si>
  <si>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</si>
  <si>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</si>
  <si>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</si>
  <si>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</si>
  <si>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</si>
  <si>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</si>
  <si>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</si>
  <si>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</si>
  <si>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</si>
  <si>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</si>
  <si>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</si>
  <si>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</si>
  <si>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</si>
  <si>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</si>
  <si>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</si>
  <si>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</si>
  <si>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</si>
  <si>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</si>
  <si>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</si>
  <si>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</si>
  <si>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</si>
  <si>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</si>
  <si>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</si>
  <si>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</si>
  <si>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</si>
  <si>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</si>
  <si>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</si>
  <si>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</si>
  <si>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</si>
  <si>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</si>
  <si>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</si>
  <si>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</si>
  <si>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</si>
  <si>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</si>
  <si>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</si>
  <si>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</si>
  <si>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</si>
  <si>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</si>
  <si>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</si>
  <si>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</si>
  <si>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</si>
  <si>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</si>
  <si>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</si>
  <si>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</si>
  <si>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</si>
  <si>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</si>
  <si>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</si>
  <si>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</si>
  <si>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</si>
  <si>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</si>
  <si>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</si>
  <si>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</si>
  <si>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</si>
  <si>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</si>
  <si>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</si>
  <si>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</si>
  <si>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</si>
  <si>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</si>
  <si>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</si>
  <si>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</si>
  <si>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</si>
  <si>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</si>
  <si>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</si>
  <si>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</si>
  <si>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</si>
  <si>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</si>
  <si>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</si>
  <si>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</si>
  <si>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</si>
  <si>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</si>
  <si>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</si>
  <si>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</si>
  <si>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</si>
  <si>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</si>
  <si>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</si>
  <si>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</si>
  <si>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</si>
  <si>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</si>
  <si>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</si>
  <si>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</si>
  <si>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</si>
  <si>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</si>
  <si>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</si>
  <si>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</si>
  <si>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</si>
  <si>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</si>
  <si>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</si>
  <si>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</si>
  <si>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</si>
  <si>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</si>
  <si>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</si>
  <si>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</si>
  <si>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</si>
  <si>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</si>
  <si>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</si>
  <si>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</si>
  <si>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</si>
  <si>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</si>
  <si>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</si>
  <si>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</si>
  <si>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</si>
  <si>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</si>
  <si>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</si>
  <si>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</si>
  <si>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</si>
  <si>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</si>
  <si>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</si>
  <si>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</si>
  <si>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</si>
  <si>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</si>
  <si>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</si>
  <si>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</si>
  <si>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</si>
  <si>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</si>
  <si>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</si>
  <si>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</si>
  <si>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</si>
  <si>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</si>
  <si>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</si>
  <si>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</si>
  <si>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</si>
  <si>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</si>
  <si>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</si>
  <si>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</si>
  <si>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</si>
  <si>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</si>
  <si>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</si>
  <si>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</si>
  <si>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</si>
  <si>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</si>
  <si>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</si>
  <si>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</si>
  <si>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</si>
  <si>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</si>
  <si>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</si>
  <si>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</si>
  <si>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</si>
  <si>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</si>
  <si>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</si>
  <si>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</si>
  <si>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</si>
  <si>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</si>
  <si>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</si>
  <si>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</si>
  <si>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</si>
  <si>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</si>
  <si>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</si>
  <si>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</si>
  <si>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>10.3</t>
  </si>
  <si>
    <t>F</t>
  </si>
  <si>
    <t>G</t>
  </si>
  <si>
    <t>Eredeti</t>
  </si>
  <si>
    <t>3/b. számú melléklet</t>
  </si>
  <si>
    <t>Önként vállalt feladatok bevételei, kiadásai</t>
  </si>
  <si>
    <t>3/c. számú melléklet</t>
  </si>
  <si>
    <t>Államigazgatási feladatok bevételei, kiadásai</t>
  </si>
  <si>
    <t>Teljesített</t>
  </si>
  <si>
    <t xml:space="preserve"> Ft-ban</t>
  </si>
  <si>
    <t>Ft-ban</t>
  </si>
  <si>
    <t>I</t>
  </si>
  <si>
    <t>H</t>
  </si>
  <si>
    <t>Megelőlegezés visszafizetése</t>
  </si>
  <si>
    <t>2017. évi előirányzat</t>
  </si>
  <si>
    <t>2017. évi módosított</t>
  </si>
  <si>
    <t>2017. évi teljesített</t>
  </si>
  <si>
    <t>2017 évi módosított</t>
  </si>
  <si>
    <t>4/2018. (V.29.)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</si>
</sst>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3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2" xfId="0" applyNumberFormat="1" applyFont="1" applyFill="1" applyBorder="1" applyAlignment="1" applyProtection="1">
      <alignment horizontal="left" vertical="center" wrapText="1" indent="1"/>
    </xf>
    <xf numFmtId="164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1" xfId="0" applyNumberFormat="1" applyFont="1" applyFill="1" applyBorder="1" applyAlignment="1" applyProtection="1">
      <alignment horizontal="left" vertical="center" wrapText="1" indent="2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6" xfId="0" quotePrefix="1" applyFont="1" applyFill="1" applyBorder="1" applyAlignment="1" applyProtection="1">
      <alignment horizontal="right" vertical="center" indent="1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7" fillId="0" borderId="47" xfId="0" applyNumberFormat="1" applyFont="1" applyFill="1" applyBorder="1" applyAlignment="1" applyProtection="1">
      <alignment horizontal="right" vertical="center" inden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49" fontId="7" fillId="0" borderId="33" xfId="0" applyNumberFormat="1" applyFont="1" applyFill="1" applyBorder="1" applyAlignment="1" applyProtection="1">
      <alignment horizontal="right" vertical="center" indent="1"/>
    </xf>
    <xf numFmtId="49" fontId="7" fillId="0" borderId="5" xfId="0" applyNumberFormat="1" applyFont="1" applyFill="1" applyBorder="1" applyAlignment="1" applyProtection="1">
      <alignment horizontal="right" vertical="center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49" fontId="7" fillId="0" borderId="52" xfId="0" applyNumberFormat="1" applyFont="1" applyFill="1" applyBorder="1" applyAlignment="1" applyProtection="1">
      <alignment horizontal="right" vertical="center" indent="1"/>
    </xf>
    <xf numFmtId="49" fontId="7" fillId="0" borderId="53" xfId="0" applyNumberFormat="1" applyFont="1" applyFill="1" applyBorder="1" applyAlignment="1" applyProtection="1">
      <alignment horizontal="right" vertical="center" indent="1"/>
    </xf>
    <xf numFmtId="0" fontId="4" fillId="0" borderId="0" xfId="0" applyFont="1" applyBorder="1" applyAlignment="1">
      <alignment horizontal="center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164" fontId="7" fillId="0" borderId="10" xfId="2" applyNumberFormat="1" applyFont="1" applyFill="1" applyBorder="1" applyAlignment="1" applyProtection="1">
      <alignment horizontal="right" vertical="center" wrapText="1" indent="1"/>
    </xf>
    <xf numFmtId="164" fontId="7" fillId="0" borderId="27" xfId="2" applyNumberFormat="1" applyFont="1" applyFill="1" applyBorder="1" applyAlignment="1" applyProtection="1">
      <alignment horizontal="right" vertical="center" wrapText="1" indent="1"/>
    </xf>
    <xf numFmtId="164" fontId="8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2" applyNumberFormat="1" applyFont="1" applyFill="1" applyBorder="1" applyAlignment="1" applyProtection="1">
      <alignment horizontal="right" vertical="center" wrapText="1" indent="1"/>
    </xf>
    <xf numFmtId="164" fontId="8" fillId="0" borderId="55" xfId="2" applyNumberFormat="1" applyFont="1" applyFill="1" applyBorder="1" applyAlignment="1" applyProtection="1">
      <alignment horizontal="right" vertical="center" wrapText="1" indent="1"/>
    </xf>
    <xf numFmtId="164" fontId="7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2" applyNumberFormat="1" applyFont="1" applyFill="1" applyBorder="1" applyAlignment="1" applyProtection="1">
      <alignment horizontal="right" vertical="center" wrapText="1" indent="1"/>
    </xf>
    <xf numFmtId="164" fontId="7" fillId="0" borderId="51" xfId="2" applyNumberFormat="1" applyFont="1" applyFill="1" applyBorder="1" applyAlignment="1" applyProtection="1">
      <alignment horizontal="right" vertical="center" wrapText="1" indent="1"/>
    </xf>
    <xf numFmtId="164" fontId="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7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Border="1" applyAlignment="1" applyProtection="1">
      <alignment horizontal="right" vertical="center" wrapText="1" indent="1"/>
    </xf>
    <xf numFmtId="164" fontId="7" fillId="0" borderId="27" xfId="0" applyNumberFormat="1" applyFont="1" applyBorder="1" applyAlignment="1" applyProtection="1">
      <alignment horizontal="right" vertical="center" wrapText="1" indent="1"/>
    </xf>
    <xf numFmtId="164" fontId="7" fillId="0" borderId="10" xfId="0" quotePrefix="1" applyNumberFormat="1" applyFont="1" applyBorder="1" applyAlignment="1" applyProtection="1">
      <alignment horizontal="right" vertical="center" wrapText="1" indent="1"/>
    </xf>
    <xf numFmtId="164" fontId="7" fillId="0" borderId="27" xfId="0" quotePrefix="1" applyNumberFormat="1" applyFont="1" applyBorder="1" applyAlignment="1" applyProtection="1">
      <alignment horizontal="right" vertical="center" wrapText="1" inden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0" xfId="2" applyNumberFormat="1" applyFont="1" applyFill="1" applyBorder="1" applyAlignment="1" applyProtection="1">
      <alignment horizontal="right" vertical="center" wrapText="1" indent="1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/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3" fontId="4" fillId="0" borderId="19" xfId="1" applyNumberFormat="1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0" fontId="7" fillId="0" borderId="51" xfId="0" applyFont="1" applyFill="1" applyBorder="1" applyAlignment="1" applyProtection="1">
      <alignment horizontal="center" vertical="center" wrapText="1"/>
    </xf>
    <xf numFmtId="164" fontId="7" fillId="0" borderId="58" xfId="2" applyNumberFormat="1" applyFont="1" applyFill="1" applyBorder="1" applyAlignment="1" applyProtection="1">
      <alignment horizontal="right" vertical="center" wrapText="1" indent="1"/>
    </xf>
    <xf numFmtId="164" fontId="8" fillId="0" borderId="4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2" applyNumberFormat="1" applyFont="1" applyFill="1" applyBorder="1" applyAlignment="1" applyProtection="1">
      <alignment horizontal="right" vertical="center" wrapText="1" indent="1"/>
    </xf>
    <xf numFmtId="164" fontId="8" fillId="0" borderId="6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7" fillId="0" borderId="54" xfId="0" quotePrefix="1" applyNumberFormat="1" applyFont="1" applyBorder="1" applyAlignment="1" applyProtection="1">
      <alignment horizontal="right" vertical="center" wrapText="1" indent="1"/>
    </xf>
    <xf numFmtId="164" fontId="7" fillId="0" borderId="26" xfId="2" applyNumberFormat="1" applyFont="1" applyFill="1" applyBorder="1" applyAlignment="1" applyProtection="1">
      <alignment horizontal="right" vertical="center" wrapText="1" indent="1"/>
    </xf>
    <xf numFmtId="164" fontId="8" fillId="0" borderId="6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5" xfId="2" applyNumberFormat="1" applyFont="1" applyFill="1" applyBorder="1" applyAlignment="1" applyProtection="1">
      <alignment horizontal="right" vertical="center" wrapText="1" indent="1"/>
    </xf>
    <xf numFmtId="164" fontId="7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2" applyNumberFormat="1" applyFont="1" applyFill="1" applyBorder="1" applyAlignment="1" applyProtection="1">
      <alignment horizontal="right" vertical="center" wrapText="1" indent="1"/>
    </xf>
    <xf numFmtId="164" fontId="7" fillId="0" borderId="20" xfId="2" applyNumberFormat="1" applyFont="1" applyFill="1" applyBorder="1" applyAlignment="1" applyProtection="1">
      <alignment horizontal="right" vertical="center" wrapText="1" indent="1"/>
    </xf>
    <xf numFmtId="164" fontId="7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164" fontId="7" fillId="0" borderId="60" xfId="2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Border="1" applyAlignment="1" applyProtection="1">
      <alignment horizontal="right" vertical="center" wrapText="1" indent="1"/>
    </xf>
    <xf numFmtId="164" fontId="7" fillId="0" borderId="26" xfId="0" quotePrefix="1" applyNumberFormat="1" applyFont="1" applyBorder="1" applyAlignment="1" applyProtection="1">
      <alignment horizontal="right" vertical="center" wrapText="1" indent="1"/>
    </xf>
    <xf numFmtId="164" fontId="7" fillId="0" borderId="51" xfId="0" applyNumberFormat="1" applyFont="1" applyFill="1" applyBorder="1" applyAlignment="1" applyProtection="1">
      <alignment horizontal="right" vertical="center" wrapText="1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6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3" fontId="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64" xfId="2" applyNumberFormat="1" applyFont="1" applyFill="1" applyBorder="1" applyAlignment="1" applyProtection="1">
      <alignment horizontal="right" vertical="center" wrapText="1" indent="1"/>
    </xf>
    <xf numFmtId="164" fontId="7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Fill="1" applyBorder="1" applyAlignment="1" applyProtection="1">
      <alignment horizontal="right" vertical="center" wrapText="1" indent="1"/>
    </xf>
    <xf numFmtId="164" fontId="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8"/>
  <sheetViews>
    <sheetView workbookViewId="0">
      <selection activeCell="A2" sqref="A2:E2"/>
    </sheetView>
  </sheetViews>
  <sheetFormatPr defaultRowHeight="15"/>
  <cols>
    <col min="1" max="1" width="14.28515625" customWidth="1"/>
    <col min="2" max="2" width="63.5703125" customWidth="1"/>
    <col min="3" max="5" width="14.140625" customWidth="1"/>
  </cols>
  <sheetData>
    <row r="1" spans="1:5" ht="15.75">
      <c r="A1" s="233" t="s">
        <v>344</v>
      </c>
      <c r="B1" s="233"/>
      <c r="C1" s="233"/>
      <c r="D1" s="233"/>
      <c r="E1" s="233"/>
    </row>
    <row r="2" spans="1:5" ht="15.75">
      <c r="A2" s="232" t="s">
        <v>394</v>
      </c>
      <c r="B2" s="232"/>
      <c r="C2" s="232"/>
      <c r="D2" s="232"/>
      <c r="E2" s="232"/>
    </row>
    <row r="3" spans="1:5" ht="15.75">
      <c r="A3" s="84"/>
      <c r="B3" s="84"/>
      <c r="C3" s="84"/>
      <c r="D3" s="84"/>
    </row>
    <row r="4" spans="1:5" ht="15.75">
      <c r="A4" s="125"/>
      <c r="B4" s="8"/>
      <c r="C4" s="81"/>
      <c r="D4" s="81"/>
    </row>
    <row r="5" spans="1:5" ht="16.5" thickBot="1">
      <c r="A5" s="231" t="s">
        <v>367</v>
      </c>
      <c r="B5" s="231"/>
      <c r="C5" s="231"/>
      <c r="D5" s="81"/>
      <c r="E5" s="81" t="s">
        <v>385</v>
      </c>
    </row>
    <row r="6" spans="1:5" ht="16.5" thickBot="1">
      <c r="A6" s="9" t="s">
        <v>365</v>
      </c>
      <c r="B6" s="10" t="s">
        <v>366</v>
      </c>
      <c r="C6" s="167" t="s">
        <v>6</v>
      </c>
      <c r="D6" s="12" t="s">
        <v>375</v>
      </c>
      <c r="E6" s="193" t="s">
        <v>384</v>
      </c>
    </row>
    <row r="7" spans="1:5" ht="16.5" thickBot="1">
      <c r="A7" s="11" t="s">
        <v>7</v>
      </c>
      <c r="B7" s="12" t="s">
        <v>8</v>
      </c>
      <c r="C7" s="146" t="s">
        <v>9</v>
      </c>
      <c r="D7" s="12" t="s">
        <v>271</v>
      </c>
      <c r="E7" s="168" t="s">
        <v>272</v>
      </c>
    </row>
    <row r="8" spans="1:5" ht="16.5" thickBot="1">
      <c r="A8" s="17" t="s">
        <v>11</v>
      </c>
      <c r="B8" s="18" t="s">
        <v>12</v>
      </c>
      <c r="C8" s="147">
        <f>C9+C10+C11+C12+C13+C14</f>
        <v>17485097</v>
      </c>
      <c r="D8" s="147">
        <f>D9+D10+D11+D12+D13+D14</f>
        <v>23370840</v>
      </c>
      <c r="E8" s="148">
        <f>E9+E10+E11+E12+E13+E14</f>
        <v>23370840</v>
      </c>
    </row>
    <row r="9" spans="1:5" ht="15.75">
      <c r="A9" s="20" t="s">
        <v>13</v>
      </c>
      <c r="B9" s="21" t="s">
        <v>14</v>
      </c>
      <c r="C9" s="149">
        <v>8976177</v>
      </c>
      <c r="D9" s="159">
        <v>9976177</v>
      </c>
      <c r="E9" s="150">
        <v>9976177</v>
      </c>
    </row>
    <row r="10" spans="1:5" ht="15.75">
      <c r="A10" s="23" t="s">
        <v>15</v>
      </c>
      <c r="B10" s="24" t="s">
        <v>16</v>
      </c>
      <c r="C10" s="151"/>
      <c r="D10" s="151"/>
      <c r="E10" s="150">
        <f t="shared" ref="E10:E14" si="0">D10</f>
        <v>0</v>
      </c>
    </row>
    <row r="11" spans="1:5" ht="15.75">
      <c r="A11" s="23" t="s">
        <v>17</v>
      </c>
      <c r="B11" s="24" t="s">
        <v>18</v>
      </c>
      <c r="C11" s="151">
        <v>7308920</v>
      </c>
      <c r="D11" s="151">
        <v>7433393</v>
      </c>
      <c r="E11" s="150">
        <f t="shared" si="0"/>
        <v>7433393</v>
      </c>
    </row>
    <row r="12" spans="1:5" ht="15.75">
      <c r="A12" s="23" t="s">
        <v>19</v>
      </c>
      <c r="B12" s="24" t="s">
        <v>20</v>
      </c>
      <c r="C12" s="151">
        <v>1200000</v>
      </c>
      <c r="D12" s="151">
        <v>1200000</v>
      </c>
      <c r="E12" s="150">
        <f t="shared" si="0"/>
        <v>1200000</v>
      </c>
    </row>
    <row r="13" spans="1:5" ht="15.75">
      <c r="A13" s="23" t="s">
        <v>21</v>
      </c>
      <c r="B13" s="24" t="s">
        <v>22</v>
      </c>
      <c r="C13" s="151"/>
      <c r="D13" s="151">
        <v>4728835</v>
      </c>
      <c r="E13" s="150">
        <f t="shared" si="0"/>
        <v>4728835</v>
      </c>
    </row>
    <row r="14" spans="1:5" ht="16.5" thickBot="1">
      <c r="A14" s="26" t="s">
        <v>23</v>
      </c>
      <c r="B14" s="27" t="s">
        <v>24</v>
      </c>
      <c r="C14" s="151"/>
      <c r="D14" s="151">
        <v>32435</v>
      </c>
      <c r="E14" s="150">
        <f t="shared" si="0"/>
        <v>32435</v>
      </c>
    </row>
    <row r="15" spans="1:5" ht="32.25" thickBot="1">
      <c r="A15" s="17" t="s">
        <v>25</v>
      </c>
      <c r="B15" s="28" t="s">
        <v>26</v>
      </c>
      <c r="C15" s="147">
        <f>C16+C17+C18+C19+C20</f>
        <v>8035384</v>
      </c>
      <c r="D15" s="147">
        <f>D16+D17+D18+D19+D20</f>
        <v>34434914</v>
      </c>
      <c r="E15" s="148">
        <f>E16+E17+E18+E19+E20</f>
        <v>31568330</v>
      </c>
    </row>
    <row r="16" spans="1:5" ht="15.75">
      <c r="A16" s="20" t="s">
        <v>27</v>
      </c>
      <c r="B16" s="21" t="s">
        <v>28</v>
      </c>
      <c r="C16" s="149"/>
      <c r="D16" s="149"/>
      <c r="E16" s="150"/>
    </row>
    <row r="17" spans="1:5" ht="15.75">
      <c r="A17" s="23" t="s">
        <v>29</v>
      </c>
      <c r="B17" s="24" t="s">
        <v>30</v>
      </c>
      <c r="C17" s="151"/>
      <c r="D17" s="151"/>
      <c r="E17" s="63"/>
    </row>
    <row r="18" spans="1:5" ht="17.25" customHeight="1">
      <c r="A18" s="23" t="s">
        <v>31</v>
      </c>
      <c r="B18" s="24" t="s">
        <v>32</v>
      </c>
      <c r="C18" s="151"/>
      <c r="D18" s="151"/>
      <c r="E18" s="63"/>
    </row>
    <row r="19" spans="1:5" ht="16.5" customHeight="1">
      <c r="A19" s="23" t="s">
        <v>33</v>
      </c>
      <c r="B19" s="24" t="s">
        <v>34</v>
      </c>
      <c r="C19" s="151"/>
      <c r="D19" s="151"/>
      <c r="E19" s="63"/>
    </row>
    <row r="20" spans="1:5" ht="15.75">
      <c r="A20" s="23" t="s">
        <v>35</v>
      </c>
      <c r="B20" s="24" t="s">
        <v>36</v>
      </c>
      <c r="C20" s="151">
        <v>8035384</v>
      </c>
      <c r="D20" s="151">
        <v>34434914</v>
      </c>
      <c r="E20" s="63">
        <v>31568330</v>
      </c>
    </row>
    <row r="21" spans="1:5" ht="16.5" thickBot="1">
      <c r="A21" s="26" t="s">
        <v>37</v>
      </c>
      <c r="B21" s="27" t="s">
        <v>38</v>
      </c>
      <c r="C21" s="152"/>
      <c r="D21" s="152"/>
      <c r="E21" s="67"/>
    </row>
    <row r="22" spans="1:5" ht="32.25" thickBot="1">
      <c r="A22" s="17" t="s">
        <v>39</v>
      </c>
      <c r="B22" s="18" t="s">
        <v>40</v>
      </c>
      <c r="C22" s="147">
        <f>C23+C24+C25+C26+C27</f>
        <v>0</v>
      </c>
      <c r="D22" s="147">
        <f>D23+D24+D25+D26+D27</f>
        <v>0</v>
      </c>
      <c r="E22" s="148">
        <f>E23+E24+E25+E26+E27</f>
        <v>0</v>
      </c>
    </row>
    <row r="23" spans="1:5" ht="15.75">
      <c r="A23" s="20" t="s">
        <v>41</v>
      </c>
      <c r="B23" s="21" t="s">
        <v>42</v>
      </c>
      <c r="C23" s="149"/>
      <c r="D23" s="149">
        <v>0</v>
      </c>
      <c r="E23" s="150">
        <v>0</v>
      </c>
    </row>
    <row r="24" spans="1:5" ht="15.75">
      <c r="A24" s="23" t="s">
        <v>43</v>
      </c>
      <c r="B24" s="24" t="s">
        <v>44</v>
      </c>
      <c r="C24" s="151"/>
      <c r="D24" s="151"/>
      <c r="E24" s="63"/>
    </row>
    <row r="25" spans="1:5" ht="31.5">
      <c r="A25" s="23" t="s">
        <v>45</v>
      </c>
      <c r="B25" s="24" t="s">
        <v>46</v>
      </c>
      <c r="C25" s="151"/>
      <c r="D25" s="151"/>
      <c r="E25" s="63"/>
    </row>
    <row r="26" spans="1:5" ht="31.5">
      <c r="A26" s="23" t="s">
        <v>47</v>
      </c>
      <c r="B26" s="24" t="s">
        <v>48</v>
      </c>
      <c r="C26" s="151"/>
      <c r="D26" s="151"/>
      <c r="E26" s="63"/>
    </row>
    <row r="27" spans="1:5" ht="15.75">
      <c r="A27" s="23" t="s">
        <v>49</v>
      </c>
      <c r="B27" s="24" t="s">
        <v>50</v>
      </c>
      <c r="C27" s="151"/>
      <c r="D27" s="151"/>
      <c r="E27" s="63"/>
    </row>
    <row r="28" spans="1:5" ht="16.5" thickBot="1">
      <c r="A28" s="26" t="s">
        <v>51</v>
      </c>
      <c r="B28" s="27" t="s">
        <v>52</v>
      </c>
      <c r="C28" s="152"/>
      <c r="D28" s="152"/>
      <c r="E28" s="67"/>
    </row>
    <row r="29" spans="1:5" ht="16.5" thickBot="1">
      <c r="A29" s="17" t="s">
        <v>53</v>
      </c>
      <c r="B29" s="18" t="s">
        <v>54</v>
      </c>
      <c r="C29" s="147">
        <v>700000</v>
      </c>
      <c r="D29" s="147">
        <v>700000</v>
      </c>
      <c r="E29" s="148">
        <v>1191887</v>
      </c>
    </row>
    <row r="30" spans="1:5" ht="15.75">
      <c r="A30" s="20" t="s">
        <v>55</v>
      </c>
      <c r="B30" s="21" t="s">
        <v>56</v>
      </c>
      <c r="C30" s="153">
        <v>240000</v>
      </c>
      <c r="D30" s="153">
        <v>240000</v>
      </c>
      <c r="E30" s="154">
        <v>275583</v>
      </c>
    </row>
    <row r="31" spans="1:5" ht="15.75">
      <c r="A31" s="23" t="s">
        <v>57</v>
      </c>
      <c r="B31" s="24" t="s">
        <v>58</v>
      </c>
      <c r="C31" s="151"/>
      <c r="D31" s="151"/>
      <c r="E31" s="63"/>
    </row>
    <row r="32" spans="1:5" ht="15.75">
      <c r="A32" s="23" t="s">
        <v>59</v>
      </c>
      <c r="B32" s="24" t="s">
        <v>60</v>
      </c>
      <c r="C32" s="151"/>
      <c r="D32" s="151"/>
      <c r="E32" s="63"/>
    </row>
    <row r="33" spans="1:5" ht="15.75">
      <c r="A33" s="23" t="s">
        <v>61</v>
      </c>
      <c r="B33" s="31" t="s">
        <v>62</v>
      </c>
      <c r="C33" s="151">
        <v>300000</v>
      </c>
      <c r="D33" s="151">
        <v>300000</v>
      </c>
      <c r="E33" s="63">
        <v>788500</v>
      </c>
    </row>
    <row r="34" spans="1:5" ht="15.75">
      <c r="A34" s="23" t="s">
        <v>63</v>
      </c>
      <c r="B34" s="24" t="s">
        <v>64</v>
      </c>
      <c r="C34" s="151">
        <v>100000</v>
      </c>
      <c r="D34" s="151">
        <v>100000</v>
      </c>
      <c r="E34" s="63">
        <v>115856</v>
      </c>
    </row>
    <row r="35" spans="1:5" ht="15.75">
      <c r="A35" s="23" t="s">
        <v>65</v>
      </c>
      <c r="B35" s="24" t="s">
        <v>66</v>
      </c>
      <c r="C35" s="151">
        <v>0</v>
      </c>
      <c r="D35" s="151">
        <v>0</v>
      </c>
      <c r="E35" s="63"/>
    </row>
    <row r="36" spans="1:5" ht="16.5" thickBot="1">
      <c r="A36" s="26" t="s">
        <v>67</v>
      </c>
      <c r="B36" s="27" t="s">
        <v>68</v>
      </c>
      <c r="C36" s="152">
        <v>60000</v>
      </c>
      <c r="D36" s="152">
        <v>60000</v>
      </c>
      <c r="E36" s="67">
        <v>11948</v>
      </c>
    </row>
    <row r="37" spans="1:5" ht="16.5" thickBot="1">
      <c r="A37" s="17" t="s">
        <v>69</v>
      </c>
      <c r="B37" s="18" t="s">
        <v>70</v>
      </c>
      <c r="C37" s="147">
        <f>SUM(C38:C48)</f>
        <v>690380</v>
      </c>
      <c r="D37" s="147">
        <f>SUM(D38:D48)</f>
        <v>694610</v>
      </c>
      <c r="E37" s="148">
        <f>SUM(E38:E48)</f>
        <v>390813</v>
      </c>
    </row>
    <row r="38" spans="1:5" ht="15.75">
      <c r="A38" s="20" t="s">
        <v>71</v>
      </c>
      <c r="B38" s="21" t="s">
        <v>72</v>
      </c>
      <c r="C38" s="149"/>
      <c r="D38" s="149"/>
      <c r="E38" s="150"/>
    </row>
    <row r="39" spans="1:5" ht="15.75">
      <c r="A39" s="23" t="s">
        <v>73</v>
      </c>
      <c r="B39" s="24" t="s">
        <v>74</v>
      </c>
      <c r="C39" s="151"/>
      <c r="D39" s="151"/>
      <c r="E39" s="63">
        <v>3000</v>
      </c>
    </row>
    <row r="40" spans="1:5" ht="15.75">
      <c r="A40" s="23" t="s">
        <v>75</v>
      </c>
      <c r="B40" s="24" t="s">
        <v>76</v>
      </c>
      <c r="C40" s="151"/>
      <c r="D40" s="151"/>
      <c r="E40" s="63"/>
    </row>
    <row r="41" spans="1:5" ht="15.75">
      <c r="A41" s="23" t="s">
        <v>77</v>
      </c>
      <c r="B41" s="24" t="s">
        <v>78</v>
      </c>
      <c r="C41" s="151">
        <v>10000</v>
      </c>
      <c r="D41" s="151">
        <v>10000</v>
      </c>
      <c r="E41" s="63">
        <v>0</v>
      </c>
    </row>
    <row r="42" spans="1:5" ht="15.75">
      <c r="A42" s="23" t="s">
        <v>79</v>
      </c>
      <c r="B42" s="24" t="s">
        <v>80</v>
      </c>
      <c r="C42" s="151">
        <v>660380</v>
      </c>
      <c r="D42" s="151">
        <v>660380</v>
      </c>
      <c r="E42" s="63">
        <v>383320</v>
      </c>
    </row>
    <row r="43" spans="1:5" ht="15.75">
      <c r="A43" s="23" t="s">
        <v>81</v>
      </c>
      <c r="B43" s="24" t="s">
        <v>82</v>
      </c>
      <c r="C43" s="151"/>
      <c r="D43" s="151"/>
      <c r="E43" s="63"/>
    </row>
    <row r="44" spans="1:5" ht="15.75">
      <c r="A44" s="23" t="s">
        <v>83</v>
      </c>
      <c r="B44" s="24" t="s">
        <v>84</v>
      </c>
      <c r="C44" s="151"/>
      <c r="D44" s="151"/>
      <c r="E44" s="63"/>
    </row>
    <row r="45" spans="1:5" ht="15.75">
      <c r="A45" s="23" t="s">
        <v>85</v>
      </c>
      <c r="B45" s="24" t="s">
        <v>86</v>
      </c>
      <c r="C45" s="151">
        <v>20000</v>
      </c>
      <c r="D45" s="151">
        <v>20000</v>
      </c>
      <c r="E45" s="63">
        <v>247</v>
      </c>
    </row>
    <row r="46" spans="1:5" ht="15.75">
      <c r="A46" s="23" t="s">
        <v>87</v>
      </c>
      <c r="B46" s="24" t="s">
        <v>88</v>
      </c>
      <c r="C46" s="151"/>
      <c r="D46" s="151"/>
      <c r="E46" s="63"/>
    </row>
    <row r="47" spans="1:5" ht="15.75">
      <c r="A47" s="26" t="s">
        <v>89</v>
      </c>
      <c r="B47" s="27" t="s">
        <v>90</v>
      </c>
      <c r="C47" s="152"/>
      <c r="D47" s="152"/>
      <c r="E47" s="67"/>
    </row>
    <row r="48" spans="1:5" ht="16.5" thickBot="1">
      <c r="A48" s="26" t="s">
        <v>91</v>
      </c>
      <c r="B48" s="27" t="s">
        <v>92</v>
      </c>
      <c r="C48" s="152"/>
      <c r="D48" s="152">
        <v>4230</v>
      </c>
      <c r="E48" s="67">
        <v>4246</v>
      </c>
    </row>
    <row r="49" spans="1:5" ht="16.5" thickBot="1">
      <c r="A49" s="17" t="s">
        <v>93</v>
      </c>
      <c r="B49" s="18" t="s">
        <v>94</v>
      </c>
      <c r="C49" s="147">
        <f>SUM(C50:C54)</f>
        <v>0</v>
      </c>
      <c r="D49" s="147">
        <f>SUM(D50:D54)</f>
        <v>26155</v>
      </c>
      <c r="E49" s="148">
        <f>SUM(E50:E54)</f>
        <v>26155</v>
      </c>
    </row>
    <row r="50" spans="1:5" ht="15.75">
      <c r="A50" s="20" t="s">
        <v>95</v>
      </c>
      <c r="B50" s="21" t="s">
        <v>96</v>
      </c>
      <c r="C50" s="149"/>
      <c r="D50" s="149"/>
      <c r="E50" s="150"/>
    </row>
    <row r="51" spans="1:5" ht="15.75">
      <c r="A51" s="23" t="s">
        <v>97</v>
      </c>
      <c r="B51" s="24" t="s">
        <v>98</v>
      </c>
      <c r="C51" s="151"/>
      <c r="D51" s="151">
        <v>26155</v>
      </c>
      <c r="E51" s="63">
        <v>26155</v>
      </c>
    </row>
    <row r="52" spans="1:5" ht="15.75">
      <c r="A52" s="23" t="s">
        <v>99</v>
      </c>
      <c r="B52" s="24" t="s">
        <v>100</v>
      </c>
      <c r="C52" s="151"/>
      <c r="D52" s="151"/>
      <c r="E52" s="63"/>
    </row>
    <row r="53" spans="1:5" ht="15.75">
      <c r="A53" s="23" t="s">
        <v>101</v>
      </c>
      <c r="B53" s="24" t="s">
        <v>102</v>
      </c>
      <c r="C53" s="151"/>
      <c r="D53" s="151"/>
      <c r="E53" s="63"/>
    </row>
    <row r="54" spans="1:5" ht="16.5" thickBot="1">
      <c r="A54" s="26" t="s">
        <v>103</v>
      </c>
      <c r="B54" s="27" t="s">
        <v>104</v>
      </c>
      <c r="C54" s="152"/>
      <c r="D54" s="152"/>
      <c r="E54" s="67"/>
    </row>
    <row r="55" spans="1:5" ht="16.5" thickBot="1">
      <c r="A55" s="17" t="s">
        <v>105</v>
      </c>
      <c r="B55" s="18" t="s">
        <v>106</v>
      </c>
      <c r="C55" s="147">
        <f>SUM(C56:C58)</f>
        <v>0</v>
      </c>
      <c r="D55" s="147">
        <f>SUM(D56:D58)</f>
        <v>107065</v>
      </c>
      <c r="E55" s="148">
        <f>SUM(E56:E58)</f>
        <v>107060</v>
      </c>
    </row>
    <row r="56" spans="1:5" ht="31.5">
      <c r="A56" s="20" t="s">
        <v>107</v>
      </c>
      <c r="B56" s="21" t="s">
        <v>108</v>
      </c>
      <c r="C56" s="149"/>
      <c r="D56" s="149"/>
      <c r="E56" s="150"/>
    </row>
    <row r="57" spans="1:5" ht="31.5">
      <c r="A57" s="23" t="s">
        <v>109</v>
      </c>
      <c r="B57" s="24" t="s">
        <v>110</v>
      </c>
      <c r="C57" s="151"/>
      <c r="D57" s="151"/>
      <c r="E57" s="63"/>
    </row>
    <row r="58" spans="1:5" ht="15.75">
      <c r="A58" s="23" t="s">
        <v>111</v>
      </c>
      <c r="B58" s="24" t="s">
        <v>112</v>
      </c>
      <c r="C58" s="151"/>
      <c r="D58" s="151">
        <v>107065</v>
      </c>
      <c r="E58" s="63">
        <v>107060</v>
      </c>
    </row>
    <row r="59" spans="1:5" ht="16.5" thickBot="1">
      <c r="A59" s="26" t="s">
        <v>113</v>
      </c>
      <c r="B59" s="27" t="s">
        <v>114</v>
      </c>
      <c r="C59" s="152"/>
      <c r="D59" s="152"/>
      <c r="E59" s="67"/>
    </row>
    <row r="60" spans="1:5" ht="16.5" thickBot="1">
      <c r="A60" s="17" t="s">
        <v>115</v>
      </c>
      <c r="B60" s="28" t="s">
        <v>116</v>
      </c>
      <c r="C60" s="147">
        <f>SUM(C61:C63)</f>
        <v>0</v>
      </c>
      <c r="D60" s="147">
        <f>SUM(D61:D63)</f>
        <v>0</v>
      </c>
      <c r="E60" s="148">
        <f>SUM(E61:E63)</f>
        <v>0</v>
      </c>
    </row>
    <row r="61" spans="1:5" ht="31.5">
      <c r="A61" s="20" t="s">
        <v>117</v>
      </c>
      <c r="B61" s="21" t="s">
        <v>118</v>
      </c>
      <c r="C61" s="151"/>
      <c r="D61" s="151"/>
      <c r="E61" s="63"/>
    </row>
    <row r="62" spans="1:5" ht="31.5">
      <c r="A62" s="23" t="s">
        <v>119</v>
      </c>
      <c r="B62" s="24" t="s">
        <v>120</v>
      </c>
      <c r="C62" s="151"/>
      <c r="D62" s="151"/>
      <c r="E62" s="63"/>
    </row>
    <row r="63" spans="1:5" ht="15.75">
      <c r="A63" s="23" t="s">
        <v>121</v>
      </c>
      <c r="B63" s="24" t="s">
        <v>122</v>
      </c>
      <c r="C63" s="151"/>
      <c r="D63" s="151"/>
      <c r="E63" s="63"/>
    </row>
    <row r="64" spans="1:5" ht="16.5" thickBot="1">
      <c r="A64" s="26" t="s">
        <v>123</v>
      </c>
      <c r="B64" s="27" t="s">
        <v>124</v>
      </c>
      <c r="C64" s="151"/>
      <c r="D64" s="151"/>
      <c r="E64" s="63"/>
    </row>
    <row r="65" spans="1:5" ht="16.5" thickBot="1">
      <c r="A65" s="17" t="s">
        <v>125</v>
      </c>
      <c r="B65" s="18" t="s">
        <v>126</v>
      </c>
      <c r="C65" s="147">
        <f>C8+C15+C22+C29+C37+C49+C55+C60</f>
        <v>26910861</v>
      </c>
      <c r="D65" s="147">
        <f>D8+D15+D22+D29+D37+D49+D55+D60</f>
        <v>59333584</v>
      </c>
      <c r="E65" s="148">
        <f>E8+E15+E22+E29+E37+E49+E55+E60</f>
        <v>56655085</v>
      </c>
    </row>
    <row r="66" spans="1:5" ht="16.5" thickBot="1">
      <c r="A66" s="32" t="s">
        <v>127</v>
      </c>
      <c r="B66" s="28" t="s">
        <v>128</v>
      </c>
      <c r="C66" s="147">
        <f>SUM(C67:C69)</f>
        <v>0</v>
      </c>
      <c r="D66" s="147">
        <f>SUM(D67:D69)</f>
        <v>0</v>
      </c>
      <c r="E66" s="148">
        <f>SUM(E67:E69)</f>
        <v>0</v>
      </c>
    </row>
    <row r="67" spans="1:5" ht="15.75">
      <c r="A67" s="20" t="s">
        <v>129</v>
      </c>
      <c r="B67" s="21" t="s">
        <v>130</v>
      </c>
      <c r="C67" s="151"/>
      <c r="D67" s="151"/>
      <c r="E67" s="63"/>
    </row>
    <row r="68" spans="1:5" ht="15.75">
      <c r="A68" s="23" t="s">
        <v>131</v>
      </c>
      <c r="B68" s="24" t="s">
        <v>132</v>
      </c>
      <c r="C68" s="151"/>
      <c r="D68" s="151"/>
      <c r="E68" s="63"/>
    </row>
    <row r="69" spans="1:5" ht="16.5" thickBot="1">
      <c r="A69" s="26" t="s">
        <v>133</v>
      </c>
      <c r="B69" s="33" t="s">
        <v>364</v>
      </c>
      <c r="C69" s="151"/>
      <c r="D69" s="151"/>
      <c r="E69" s="63"/>
    </row>
    <row r="70" spans="1:5" ht="16.5" thickBot="1">
      <c r="A70" s="32" t="s">
        <v>135</v>
      </c>
      <c r="B70" s="28" t="s">
        <v>136</v>
      </c>
      <c r="C70" s="147">
        <f>SUM(C71:C74)</f>
        <v>0</v>
      </c>
      <c r="D70" s="147">
        <f>SUM(D71:D74)</f>
        <v>0</v>
      </c>
      <c r="E70" s="148">
        <f>SUM(E71:E74)</f>
        <v>0</v>
      </c>
    </row>
    <row r="71" spans="1:5" ht="15.75">
      <c r="A71" s="20" t="s">
        <v>137</v>
      </c>
      <c r="B71" s="21" t="s">
        <v>138</v>
      </c>
      <c r="C71" s="151"/>
      <c r="D71" s="151"/>
      <c r="E71" s="63"/>
    </row>
    <row r="72" spans="1:5" ht="15.75">
      <c r="A72" s="23" t="s">
        <v>139</v>
      </c>
      <c r="B72" s="24" t="s">
        <v>140</v>
      </c>
      <c r="C72" s="151"/>
      <c r="D72" s="151"/>
      <c r="E72" s="63"/>
    </row>
    <row r="73" spans="1:5" ht="15.75">
      <c r="A73" s="23" t="s">
        <v>141</v>
      </c>
      <c r="B73" s="24" t="s">
        <v>142</v>
      </c>
      <c r="C73" s="151"/>
      <c r="D73" s="151"/>
      <c r="E73" s="63"/>
    </row>
    <row r="74" spans="1:5" ht="16.5" thickBot="1">
      <c r="A74" s="26" t="s">
        <v>143</v>
      </c>
      <c r="B74" s="27" t="s">
        <v>144</v>
      </c>
      <c r="C74" s="151"/>
      <c r="D74" s="151"/>
      <c r="E74" s="63"/>
    </row>
    <row r="75" spans="1:5" ht="16.5" thickBot="1">
      <c r="A75" s="32" t="s">
        <v>145</v>
      </c>
      <c r="B75" s="28" t="s">
        <v>146</v>
      </c>
      <c r="C75" s="147">
        <f>SUM(C76:C77)</f>
        <v>13488377</v>
      </c>
      <c r="D75" s="147">
        <f>SUM(D76:D77)</f>
        <v>13488377</v>
      </c>
      <c r="E75" s="148">
        <f>SUM(E76:E77)</f>
        <v>10775004</v>
      </c>
    </row>
    <row r="76" spans="1:5" ht="15.75">
      <c r="A76" s="20" t="s">
        <v>147</v>
      </c>
      <c r="B76" s="21" t="s">
        <v>148</v>
      </c>
      <c r="C76" s="151">
        <v>13488377</v>
      </c>
      <c r="D76" s="151">
        <v>13488377</v>
      </c>
      <c r="E76" s="63">
        <v>10775004</v>
      </c>
    </row>
    <row r="77" spans="1:5" ht="16.5" thickBot="1">
      <c r="A77" s="26" t="s">
        <v>149</v>
      </c>
      <c r="B77" s="27" t="s">
        <v>150</v>
      </c>
      <c r="C77" s="151"/>
      <c r="D77" s="151"/>
      <c r="E77" s="63"/>
    </row>
    <row r="78" spans="1:5" ht="16.5" thickBot="1">
      <c r="A78" s="32" t="s">
        <v>151</v>
      </c>
      <c r="B78" s="28" t="s">
        <v>152</v>
      </c>
      <c r="C78" s="147">
        <f>SUM(C79:C81)</f>
        <v>0</v>
      </c>
      <c r="D78" s="147">
        <f>SUM(D79:D81)</f>
        <v>0</v>
      </c>
      <c r="E78" s="148">
        <f>SUM(E79:E81)</f>
        <v>856455</v>
      </c>
    </row>
    <row r="79" spans="1:5" ht="15.75">
      <c r="A79" s="20" t="s">
        <v>153</v>
      </c>
      <c r="B79" s="21" t="s">
        <v>154</v>
      </c>
      <c r="C79" s="151"/>
      <c r="D79" s="151"/>
      <c r="E79" s="63">
        <v>856455</v>
      </c>
    </row>
    <row r="80" spans="1:5" ht="15.75">
      <c r="A80" s="23" t="s">
        <v>155</v>
      </c>
      <c r="B80" s="24" t="s">
        <v>156</v>
      </c>
      <c r="C80" s="151"/>
      <c r="D80" s="151"/>
      <c r="E80" s="63"/>
    </row>
    <row r="81" spans="1:5" ht="16.5" thickBot="1">
      <c r="A81" s="26" t="s">
        <v>157</v>
      </c>
      <c r="B81" s="27" t="s">
        <v>158</v>
      </c>
      <c r="C81" s="151"/>
      <c r="D81" s="151"/>
      <c r="E81" s="63"/>
    </row>
    <row r="82" spans="1:5" ht="16.5" thickBot="1">
      <c r="A82" s="32" t="s">
        <v>159</v>
      </c>
      <c r="B82" s="28" t="s">
        <v>160</v>
      </c>
      <c r="C82" s="147">
        <f>SUM(C83:C86)</f>
        <v>0</v>
      </c>
      <c r="D82" s="147">
        <f>SUM(D83:D86)</f>
        <v>0</v>
      </c>
      <c r="E82" s="148">
        <f>SUM(E83:E86)</f>
        <v>0</v>
      </c>
    </row>
    <row r="83" spans="1:5" ht="15.75">
      <c r="A83" s="34" t="s">
        <v>161</v>
      </c>
      <c r="B83" s="21" t="s">
        <v>162</v>
      </c>
      <c r="C83" s="151"/>
      <c r="D83" s="151"/>
      <c r="E83" s="63"/>
    </row>
    <row r="84" spans="1:5" ht="15.75">
      <c r="A84" s="35" t="s">
        <v>163</v>
      </c>
      <c r="B84" s="24" t="s">
        <v>164</v>
      </c>
      <c r="C84" s="151"/>
      <c r="D84" s="151"/>
      <c r="E84" s="63"/>
    </row>
    <row r="85" spans="1:5" ht="15.75">
      <c r="A85" s="35" t="s">
        <v>165</v>
      </c>
      <c r="B85" s="24" t="s">
        <v>166</v>
      </c>
      <c r="C85" s="151"/>
      <c r="D85" s="151"/>
      <c r="E85" s="63"/>
    </row>
    <row r="86" spans="1:5" ht="16.5" thickBot="1">
      <c r="A86" s="36" t="s">
        <v>167</v>
      </c>
      <c r="B86" s="27" t="s">
        <v>168</v>
      </c>
      <c r="C86" s="151"/>
      <c r="D86" s="151"/>
      <c r="E86" s="63"/>
    </row>
    <row r="87" spans="1:5" ht="16.5" thickBot="1">
      <c r="A87" s="32" t="s">
        <v>169</v>
      </c>
      <c r="B87" s="28" t="s">
        <v>170</v>
      </c>
      <c r="C87" s="155"/>
      <c r="D87" s="155"/>
      <c r="E87" s="156"/>
    </row>
    <row r="88" spans="1:5" ht="16.5" thickBot="1">
      <c r="A88" s="32" t="s">
        <v>171</v>
      </c>
      <c r="B88" s="28" t="s">
        <v>172</v>
      </c>
      <c r="C88" s="155"/>
      <c r="D88" s="155"/>
      <c r="E88" s="156"/>
    </row>
    <row r="89" spans="1:5" ht="16.5" thickBot="1">
      <c r="A89" s="32" t="s">
        <v>173</v>
      </c>
      <c r="B89" s="38" t="s">
        <v>174</v>
      </c>
      <c r="C89" s="147">
        <f>C66+C70+C75+C78+C82+C88+C87</f>
        <v>13488377</v>
      </c>
      <c r="D89" s="147">
        <f>D66+D70+D75+D78+D82+D88+D87</f>
        <v>13488377</v>
      </c>
      <c r="E89" s="148">
        <f>E66+E70+E75+E78+E82+E88+E87</f>
        <v>11631459</v>
      </c>
    </row>
    <row r="90" spans="1:5" ht="16.5" thickBot="1">
      <c r="A90" s="39" t="s">
        <v>175</v>
      </c>
      <c r="B90" s="40" t="s">
        <v>176</v>
      </c>
      <c r="C90" s="147">
        <f>C65+C89</f>
        <v>40399238</v>
      </c>
      <c r="D90" s="147">
        <f>D65+D89</f>
        <v>72821961</v>
      </c>
      <c r="E90" s="148">
        <f>E65+E89</f>
        <v>68286544</v>
      </c>
    </row>
    <row r="91" spans="1:5" ht="15.75">
      <c r="A91" s="41"/>
      <c r="B91" s="42"/>
      <c r="C91" s="43"/>
      <c r="D91" s="43"/>
      <c r="E91" s="43"/>
    </row>
    <row r="92" spans="1:5" ht="16.5" thickBot="1">
      <c r="A92" s="231" t="s">
        <v>368</v>
      </c>
      <c r="B92" s="231"/>
      <c r="C92" s="231"/>
      <c r="D92" s="126"/>
      <c r="E92" s="126"/>
    </row>
    <row r="93" spans="1:5" ht="16.5" thickBot="1">
      <c r="A93" s="9" t="s">
        <v>365</v>
      </c>
      <c r="B93" s="10" t="s">
        <v>369</v>
      </c>
      <c r="C93" s="167" t="s">
        <v>6</v>
      </c>
      <c r="D93" s="10" t="s">
        <v>375</v>
      </c>
      <c r="E93" s="193" t="str">
        <f>E6</f>
        <v>Teljesített</v>
      </c>
    </row>
    <row r="94" spans="1:5" ht="16.5" thickBot="1">
      <c r="A94" s="11" t="s">
        <v>7</v>
      </c>
      <c r="B94" s="12" t="s">
        <v>8</v>
      </c>
      <c r="C94" s="146" t="s">
        <v>9</v>
      </c>
      <c r="D94" s="12" t="s">
        <v>271</v>
      </c>
      <c r="E94" s="168" t="s">
        <v>272</v>
      </c>
    </row>
    <row r="95" spans="1:5" ht="16.5" thickBot="1">
      <c r="A95" s="46" t="s">
        <v>11</v>
      </c>
      <c r="B95" s="47" t="s">
        <v>342</v>
      </c>
      <c r="C95" s="194">
        <f>C96+C97+C98+C99+C100+C113</f>
        <v>33807537</v>
      </c>
      <c r="D95" s="157">
        <f>D96+D97+D98+D99+D100+D113</f>
        <v>68577634</v>
      </c>
      <c r="E95" s="158">
        <f>E96+E97+E98+E99+E100+E113</f>
        <v>61806749</v>
      </c>
    </row>
    <row r="96" spans="1:5" ht="15.75">
      <c r="A96" s="48" t="s">
        <v>13</v>
      </c>
      <c r="B96" s="49" t="s">
        <v>178</v>
      </c>
      <c r="C96" s="195">
        <v>18506855</v>
      </c>
      <c r="D96" s="159">
        <v>46428715</v>
      </c>
      <c r="E96" s="160">
        <v>42295239</v>
      </c>
    </row>
    <row r="97" spans="1:5" ht="15.75">
      <c r="A97" s="23" t="s">
        <v>15</v>
      </c>
      <c r="B97" s="51" t="s">
        <v>179</v>
      </c>
      <c r="C97" s="196">
        <v>2952782</v>
      </c>
      <c r="D97" s="151">
        <v>6019989</v>
      </c>
      <c r="E97" s="63">
        <v>6006600</v>
      </c>
    </row>
    <row r="98" spans="1:5" ht="15.75">
      <c r="A98" s="23" t="s">
        <v>17</v>
      </c>
      <c r="B98" s="51" t="s">
        <v>180</v>
      </c>
      <c r="C98" s="197">
        <v>6917271</v>
      </c>
      <c r="D98" s="152">
        <v>9136312</v>
      </c>
      <c r="E98" s="67">
        <v>7379075</v>
      </c>
    </row>
    <row r="99" spans="1:5" ht="15.75">
      <c r="A99" s="23" t="s">
        <v>19</v>
      </c>
      <c r="B99" s="52" t="s">
        <v>181</v>
      </c>
      <c r="C99" s="197">
        <v>4349000</v>
      </c>
      <c r="D99" s="152">
        <v>4047189</v>
      </c>
      <c r="E99" s="67">
        <v>3419350</v>
      </c>
    </row>
    <row r="100" spans="1:5" ht="15.75">
      <c r="A100" s="23" t="s">
        <v>182</v>
      </c>
      <c r="B100" s="53" t="s">
        <v>183</v>
      </c>
      <c r="C100" s="197">
        <v>1081629</v>
      </c>
      <c r="D100" s="152">
        <v>2945429</v>
      </c>
      <c r="E100" s="67">
        <v>2706485</v>
      </c>
    </row>
    <row r="101" spans="1:5" ht="15.75">
      <c r="A101" s="23" t="s">
        <v>23</v>
      </c>
      <c r="B101" s="51" t="s">
        <v>184</v>
      </c>
      <c r="C101" s="197"/>
      <c r="D101" s="152"/>
      <c r="E101" s="67"/>
    </row>
    <row r="102" spans="1:5" ht="15.75">
      <c r="A102" s="23" t="s">
        <v>185</v>
      </c>
      <c r="B102" s="54" t="s">
        <v>186</v>
      </c>
      <c r="C102" s="197"/>
      <c r="D102" s="152"/>
      <c r="E102" s="67"/>
    </row>
    <row r="103" spans="1:5" ht="15.75">
      <c r="A103" s="23" t="s">
        <v>187</v>
      </c>
      <c r="B103" s="54" t="s">
        <v>188</v>
      </c>
      <c r="C103" s="197"/>
      <c r="D103" s="152"/>
      <c r="E103" s="67"/>
    </row>
    <row r="104" spans="1:5" ht="15.75">
      <c r="A104" s="23" t="s">
        <v>189</v>
      </c>
      <c r="B104" s="54" t="s">
        <v>190</v>
      </c>
      <c r="C104" s="197"/>
      <c r="D104" s="152"/>
      <c r="E104" s="67"/>
    </row>
    <row r="105" spans="1:5" ht="31.5">
      <c r="A105" s="23" t="s">
        <v>191</v>
      </c>
      <c r="B105" s="55" t="s">
        <v>192</v>
      </c>
      <c r="C105" s="197"/>
      <c r="D105" s="152"/>
      <c r="E105" s="67"/>
    </row>
    <row r="106" spans="1:5" ht="31.5">
      <c r="A106" s="23" t="s">
        <v>193</v>
      </c>
      <c r="B106" s="55" t="s">
        <v>194</v>
      </c>
      <c r="C106" s="197"/>
      <c r="D106" s="152"/>
      <c r="E106" s="67"/>
    </row>
    <row r="107" spans="1:5" ht="15.75">
      <c r="A107" s="23" t="s">
        <v>195</v>
      </c>
      <c r="B107" s="54" t="s">
        <v>196</v>
      </c>
      <c r="C107" s="197">
        <v>1068629</v>
      </c>
      <c r="D107" s="152">
        <v>1247914</v>
      </c>
      <c r="E107" s="67">
        <v>1009000</v>
      </c>
    </row>
    <row r="108" spans="1:5" ht="15.75">
      <c r="A108" s="23" t="s">
        <v>197</v>
      </c>
      <c r="B108" s="54" t="s">
        <v>198</v>
      </c>
      <c r="C108" s="197">
        <v>0</v>
      </c>
      <c r="D108" s="152"/>
      <c r="E108" s="67"/>
    </row>
    <row r="109" spans="1:5" ht="31.5">
      <c r="A109" s="23" t="s">
        <v>199</v>
      </c>
      <c r="B109" s="55" t="s">
        <v>200</v>
      </c>
      <c r="C109" s="197"/>
      <c r="D109" s="152"/>
      <c r="E109" s="67"/>
    </row>
    <row r="110" spans="1:5" ht="15.75">
      <c r="A110" s="56" t="s">
        <v>201</v>
      </c>
      <c r="B110" s="57" t="s">
        <v>202</v>
      </c>
      <c r="C110" s="197"/>
      <c r="D110" s="152"/>
      <c r="E110" s="67"/>
    </row>
    <row r="111" spans="1:5" ht="15.75">
      <c r="A111" s="23" t="s">
        <v>203</v>
      </c>
      <c r="B111" s="57" t="s">
        <v>204</v>
      </c>
      <c r="C111" s="197"/>
      <c r="D111" s="152"/>
      <c r="E111" s="67"/>
    </row>
    <row r="112" spans="1:5" ht="31.5">
      <c r="A112" s="23" t="s">
        <v>205</v>
      </c>
      <c r="B112" s="55" t="s">
        <v>206</v>
      </c>
      <c r="C112" s="196">
        <v>13000</v>
      </c>
      <c r="D112" s="151">
        <v>1697515</v>
      </c>
      <c r="E112" s="63">
        <v>1697485</v>
      </c>
    </row>
    <row r="113" spans="1:5" ht="15.75">
      <c r="A113" s="23" t="s">
        <v>207</v>
      </c>
      <c r="B113" s="52" t="s">
        <v>208</v>
      </c>
      <c r="C113" s="196"/>
      <c r="D113" s="151"/>
      <c r="E113" s="63"/>
    </row>
    <row r="114" spans="1:5" ht="15.75">
      <c r="A114" s="26" t="s">
        <v>209</v>
      </c>
      <c r="B114" s="51" t="s">
        <v>210</v>
      </c>
      <c r="C114" s="197"/>
      <c r="D114" s="152"/>
      <c r="E114" s="67"/>
    </row>
    <row r="115" spans="1:5" ht="16.5" thickBot="1">
      <c r="A115" s="58" t="s">
        <v>211</v>
      </c>
      <c r="B115" s="59" t="s">
        <v>212</v>
      </c>
      <c r="C115" s="198"/>
      <c r="D115" s="161"/>
      <c r="E115" s="162"/>
    </row>
    <row r="116" spans="1:5" ht="16.5" thickBot="1">
      <c r="A116" s="17" t="s">
        <v>25</v>
      </c>
      <c r="B116" s="61" t="s">
        <v>343</v>
      </c>
      <c r="C116" s="199">
        <f>C117+C119+C121</f>
        <v>6591701</v>
      </c>
      <c r="D116" s="147">
        <f>D117+D119+D121</f>
        <v>3544923</v>
      </c>
      <c r="E116" s="148">
        <f>E117+E119+E121</f>
        <v>395008</v>
      </c>
    </row>
    <row r="117" spans="1:5" ht="15.75">
      <c r="A117" s="20" t="s">
        <v>27</v>
      </c>
      <c r="B117" s="51" t="s">
        <v>213</v>
      </c>
      <c r="C117" s="200">
        <v>4763696</v>
      </c>
      <c r="D117" s="149">
        <v>1373227</v>
      </c>
      <c r="E117" s="150">
        <v>288202</v>
      </c>
    </row>
    <row r="118" spans="1:5" ht="15.75">
      <c r="A118" s="20" t="s">
        <v>29</v>
      </c>
      <c r="B118" s="62" t="s">
        <v>214</v>
      </c>
      <c r="C118" s="200"/>
      <c r="D118" s="149"/>
      <c r="E118" s="150"/>
    </row>
    <row r="119" spans="1:5" ht="15.75">
      <c r="A119" s="20" t="s">
        <v>31</v>
      </c>
      <c r="B119" s="62" t="s">
        <v>215</v>
      </c>
      <c r="C119" s="196">
        <v>1728005</v>
      </c>
      <c r="D119" s="151">
        <v>2064890</v>
      </c>
      <c r="E119" s="63"/>
    </row>
    <row r="120" spans="1:5" ht="15.75">
      <c r="A120" s="20" t="s">
        <v>33</v>
      </c>
      <c r="B120" s="62" t="s">
        <v>216</v>
      </c>
      <c r="C120" s="196"/>
      <c r="D120" s="151"/>
      <c r="E120" s="63"/>
    </row>
    <row r="121" spans="1:5" ht="15.75">
      <c r="A121" s="20" t="s">
        <v>35</v>
      </c>
      <c r="B121" s="64" t="s">
        <v>217</v>
      </c>
      <c r="C121" s="196">
        <v>100000</v>
      </c>
      <c r="D121" s="151">
        <v>106806</v>
      </c>
      <c r="E121" s="63">
        <v>106806</v>
      </c>
    </row>
    <row r="122" spans="1:5" ht="31.5">
      <c r="A122" s="20" t="s">
        <v>37</v>
      </c>
      <c r="B122" s="65" t="s">
        <v>218</v>
      </c>
      <c r="C122" s="196"/>
      <c r="D122" s="151"/>
      <c r="E122" s="63"/>
    </row>
    <row r="123" spans="1:5" ht="31.5">
      <c r="A123" s="20" t="s">
        <v>219</v>
      </c>
      <c r="B123" s="66" t="s">
        <v>220</v>
      </c>
      <c r="C123" s="196"/>
      <c r="D123" s="151"/>
      <c r="E123" s="63"/>
    </row>
    <row r="124" spans="1:5" ht="31.5">
      <c r="A124" s="20" t="s">
        <v>221</v>
      </c>
      <c r="B124" s="55" t="s">
        <v>194</v>
      </c>
      <c r="C124" s="196"/>
      <c r="D124" s="151"/>
      <c r="E124" s="63"/>
    </row>
    <row r="125" spans="1:5" ht="15.75">
      <c r="A125" s="20" t="s">
        <v>222</v>
      </c>
      <c r="B125" s="55" t="s">
        <v>223</v>
      </c>
      <c r="C125" s="196"/>
      <c r="D125" s="151"/>
      <c r="E125" s="63"/>
    </row>
    <row r="126" spans="1:5" ht="15.75">
      <c r="A126" s="20" t="s">
        <v>224</v>
      </c>
      <c r="B126" s="55" t="s">
        <v>225</v>
      </c>
      <c r="C126" s="196"/>
      <c r="D126" s="151"/>
      <c r="E126" s="63"/>
    </row>
    <row r="127" spans="1:5" ht="31.5">
      <c r="A127" s="20" t="s">
        <v>226</v>
      </c>
      <c r="B127" s="55" t="s">
        <v>200</v>
      </c>
      <c r="C127" s="196"/>
      <c r="D127" s="151"/>
      <c r="E127" s="63"/>
    </row>
    <row r="128" spans="1:5" ht="15.75">
      <c r="A128" s="20" t="s">
        <v>227</v>
      </c>
      <c r="B128" s="55" t="s">
        <v>228</v>
      </c>
      <c r="C128" s="196"/>
      <c r="D128" s="151"/>
      <c r="E128" s="63"/>
    </row>
    <row r="129" spans="1:5" ht="32.25" thickBot="1">
      <c r="A129" s="56" t="s">
        <v>229</v>
      </c>
      <c r="B129" s="55" t="s">
        <v>230</v>
      </c>
      <c r="C129" s="197"/>
      <c r="D129" s="152"/>
      <c r="E129" s="67"/>
    </row>
    <row r="130" spans="1:5" ht="16.5" thickBot="1">
      <c r="A130" s="17" t="s">
        <v>39</v>
      </c>
      <c r="B130" s="18" t="s">
        <v>231</v>
      </c>
      <c r="C130" s="199">
        <f>C95+C116</f>
        <v>40399238</v>
      </c>
      <c r="D130" s="147">
        <f>D95+D116</f>
        <v>72122557</v>
      </c>
      <c r="E130" s="148">
        <f>E95+E116</f>
        <v>62201757</v>
      </c>
    </row>
    <row r="131" spans="1:5" ht="32.25" thickBot="1">
      <c r="A131" s="17" t="s">
        <v>232</v>
      </c>
      <c r="B131" s="18" t="s">
        <v>233</v>
      </c>
      <c r="C131" s="199">
        <f>C132+C133+C134</f>
        <v>0</v>
      </c>
      <c r="D131" s="147">
        <f>D132+D133+D134</f>
        <v>0</v>
      </c>
      <c r="E131" s="148">
        <f>E132+E133+E134</f>
        <v>0</v>
      </c>
    </row>
    <row r="132" spans="1:5" ht="15.75">
      <c r="A132" s="20" t="s">
        <v>55</v>
      </c>
      <c r="B132" s="68" t="s">
        <v>234</v>
      </c>
      <c r="C132" s="196"/>
      <c r="D132" s="151"/>
      <c r="E132" s="63"/>
    </row>
    <row r="133" spans="1:5" ht="15.75">
      <c r="A133" s="20" t="s">
        <v>63</v>
      </c>
      <c r="B133" s="68" t="s">
        <v>235</v>
      </c>
      <c r="C133" s="196"/>
      <c r="D133" s="151"/>
      <c r="E133" s="63"/>
    </row>
    <row r="134" spans="1:5" ht="16.5" thickBot="1">
      <c r="A134" s="56" t="s">
        <v>65</v>
      </c>
      <c r="B134" s="69" t="s">
        <v>236</v>
      </c>
      <c r="C134" s="196"/>
      <c r="D134" s="151"/>
      <c r="E134" s="63"/>
    </row>
    <row r="135" spans="1:5" ht="16.5" thickBot="1">
      <c r="A135" s="17" t="s">
        <v>69</v>
      </c>
      <c r="B135" s="18" t="s">
        <v>237</v>
      </c>
      <c r="C135" s="199">
        <f>C136+C137+C138+C139+C140+C141</f>
        <v>0</v>
      </c>
      <c r="D135" s="147">
        <f>D136+D137+D138+D139+D140+D141</f>
        <v>0</v>
      </c>
      <c r="E135" s="148">
        <f>E136+E137+E138+E139+E140+E141</f>
        <v>0</v>
      </c>
    </row>
    <row r="136" spans="1:5" ht="15.75">
      <c r="A136" s="20" t="s">
        <v>71</v>
      </c>
      <c r="B136" s="68" t="s">
        <v>238</v>
      </c>
      <c r="C136" s="196"/>
      <c r="D136" s="151"/>
      <c r="E136" s="63"/>
    </row>
    <row r="137" spans="1:5" ht="15.75">
      <c r="A137" s="20" t="s">
        <v>73</v>
      </c>
      <c r="B137" s="68" t="s">
        <v>239</v>
      </c>
      <c r="C137" s="196"/>
      <c r="D137" s="151"/>
      <c r="E137" s="63"/>
    </row>
    <row r="138" spans="1:5" ht="15.75">
      <c r="A138" s="20" t="s">
        <v>75</v>
      </c>
      <c r="B138" s="68" t="s">
        <v>240</v>
      </c>
      <c r="C138" s="196"/>
      <c r="D138" s="151"/>
      <c r="E138" s="63"/>
    </row>
    <row r="139" spans="1:5" ht="15.75">
      <c r="A139" s="20" t="s">
        <v>77</v>
      </c>
      <c r="B139" s="68" t="s">
        <v>241</v>
      </c>
      <c r="C139" s="196"/>
      <c r="D139" s="151"/>
      <c r="E139" s="63"/>
    </row>
    <row r="140" spans="1:5" ht="15.75">
      <c r="A140" s="20" t="s">
        <v>79</v>
      </c>
      <c r="B140" s="68" t="s">
        <v>242</v>
      </c>
      <c r="C140" s="196"/>
      <c r="D140" s="151"/>
      <c r="E140" s="63"/>
    </row>
    <row r="141" spans="1:5" ht="16.5" thickBot="1">
      <c r="A141" s="56" t="s">
        <v>81</v>
      </c>
      <c r="B141" s="69" t="s">
        <v>243</v>
      </c>
      <c r="C141" s="196"/>
      <c r="D141" s="151"/>
      <c r="E141" s="63"/>
    </row>
    <row r="142" spans="1:5" ht="16.5" thickBot="1">
      <c r="A142" s="17" t="s">
        <v>93</v>
      </c>
      <c r="B142" s="18" t="s">
        <v>244</v>
      </c>
      <c r="C142" s="199">
        <f>C143+C144+C146+C147+C145</f>
        <v>0</v>
      </c>
      <c r="D142" s="147">
        <f>D143+D144+D146+D147+D145</f>
        <v>699404</v>
      </c>
      <c r="E142" s="148">
        <f>E143+E144+E146+E147+E145</f>
        <v>699404</v>
      </c>
    </row>
    <row r="143" spans="1:5" ht="15.75">
      <c r="A143" s="20" t="s">
        <v>95</v>
      </c>
      <c r="B143" s="68" t="s">
        <v>245</v>
      </c>
      <c r="C143" s="196"/>
      <c r="D143" s="151"/>
      <c r="E143" s="63"/>
    </row>
    <row r="144" spans="1:5" ht="15.75">
      <c r="A144" s="20" t="s">
        <v>97</v>
      </c>
      <c r="B144" s="68" t="s">
        <v>246</v>
      </c>
      <c r="C144" s="196"/>
      <c r="D144" s="151">
        <v>699404</v>
      </c>
      <c r="E144" s="63">
        <v>699404</v>
      </c>
    </row>
    <row r="145" spans="1:5" ht="15.75">
      <c r="A145" s="20" t="s">
        <v>99</v>
      </c>
      <c r="B145" s="68" t="s">
        <v>247</v>
      </c>
      <c r="C145" s="196"/>
      <c r="D145" s="151"/>
      <c r="E145" s="63"/>
    </row>
    <row r="146" spans="1:5" ht="15.75">
      <c r="A146" s="20" t="s">
        <v>101</v>
      </c>
      <c r="B146" s="68" t="s">
        <v>248</v>
      </c>
      <c r="C146" s="196"/>
      <c r="D146" s="151"/>
      <c r="E146" s="63"/>
    </row>
    <row r="147" spans="1:5" ht="16.5" thickBot="1">
      <c r="A147" s="56" t="s">
        <v>103</v>
      </c>
      <c r="B147" s="69" t="s">
        <v>249</v>
      </c>
      <c r="C147" s="196"/>
      <c r="D147" s="151"/>
      <c r="E147" s="63"/>
    </row>
    <row r="148" spans="1:5" ht="16.5" thickBot="1">
      <c r="A148" s="17" t="s">
        <v>250</v>
      </c>
      <c r="B148" s="18" t="s">
        <v>251</v>
      </c>
      <c r="C148" s="201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0" t="s">
        <v>107</v>
      </c>
      <c r="B149" s="68" t="s">
        <v>252</v>
      </c>
      <c r="C149" s="196"/>
      <c r="D149" s="151"/>
      <c r="E149" s="63"/>
    </row>
    <row r="150" spans="1:5" ht="15.75">
      <c r="A150" s="20" t="s">
        <v>109</v>
      </c>
      <c r="B150" s="68" t="s">
        <v>253</v>
      </c>
      <c r="C150" s="196"/>
      <c r="D150" s="151"/>
      <c r="E150" s="63"/>
    </row>
    <row r="151" spans="1:5" ht="15.75">
      <c r="A151" s="20" t="s">
        <v>111</v>
      </c>
      <c r="B151" s="68" t="s">
        <v>254</v>
      </c>
      <c r="C151" s="196"/>
      <c r="D151" s="151"/>
      <c r="E151" s="63"/>
    </row>
    <row r="152" spans="1:5" ht="31.5">
      <c r="A152" s="20" t="s">
        <v>113</v>
      </c>
      <c r="B152" s="68" t="s">
        <v>255</v>
      </c>
      <c r="C152" s="196"/>
      <c r="D152" s="151"/>
      <c r="E152" s="63"/>
    </row>
    <row r="153" spans="1:5" ht="16.5" thickBot="1">
      <c r="A153" s="56" t="s">
        <v>256</v>
      </c>
      <c r="B153" s="69" t="s">
        <v>257</v>
      </c>
      <c r="C153" s="197"/>
      <c r="D153" s="152"/>
      <c r="E153" s="67"/>
    </row>
    <row r="154" spans="1:5" ht="16.5" thickBot="1">
      <c r="A154" s="71" t="s">
        <v>115</v>
      </c>
      <c r="B154" s="18" t="s">
        <v>258</v>
      </c>
      <c r="C154" s="201"/>
      <c r="D154" s="163"/>
      <c r="E154" s="164"/>
    </row>
    <row r="155" spans="1:5" ht="16.5" thickBot="1">
      <c r="A155" s="71" t="s">
        <v>125</v>
      </c>
      <c r="B155" s="18" t="s">
        <v>259</v>
      </c>
      <c r="C155" s="201"/>
      <c r="D155" s="163"/>
      <c r="E155" s="164"/>
    </row>
    <row r="156" spans="1:5" ht="16.5" thickBot="1">
      <c r="A156" s="17" t="s">
        <v>260</v>
      </c>
      <c r="B156" s="18" t="s">
        <v>261</v>
      </c>
      <c r="C156" s="202">
        <f>C131+C135+C142+C148+C154+C155</f>
        <v>0</v>
      </c>
      <c r="D156" s="165">
        <f>D131+D135+D142+D148+D154+D155</f>
        <v>699404</v>
      </c>
      <c r="E156" s="166">
        <f>E131+E135+E142+E148+E154+E155</f>
        <v>699404</v>
      </c>
    </row>
    <row r="157" spans="1:5" ht="16.5" thickBot="1">
      <c r="A157" s="73" t="s">
        <v>262</v>
      </c>
      <c r="B157" s="74" t="s">
        <v>263</v>
      </c>
      <c r="C157" s="202">
        <f>C130+C156</f>
        <v>40399238</v>
      </c>
      <c r="D157" s="165">
        <f>D130+D156</f>
        <v>72821961</v>
      </c>
      <c r="E157" s="166">
        <f>E130+E156</f>
        <v>62901161</v>
      </c>
    </row>
    <row r="158" spans="1:5" ht="15.75">
      <c r="A158" s="75"/>
      <c r="B158" s="76"/>
      <c r="C158" s="77"/>
      <c r="D158" s="77"/>
      <c r="E158" s="77"/>
    </row>
  </sheetData>
  <mergeCells count="4">
    <mergeCell ref="A5:C5"/>
    <mergeCell ref="A92:C92"/>
    <mergeCell ref="A2:E2"/>
    <mergeCell ref="A1:E1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48" max="16383" man="1"/>
    <brk id="91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4" width="15.140625" customWidth="1"/>
    <col min="5" max="5" width="14.140625" customWidth="1"/>
  </cols>
  <sheetData>
    <row r="1" spans="1:35" ht="15.75">
      <c r="A1" s="233" t="s">
        <v>345</v>
      </c>
      <c r="B1" s="233"/>
      <c r="C1" s="233"/>
      <c r="D1" s="233"/>
      <c r="E1" s="233"/>
    </row>
    <row r="2" spans="1:35" ht="15.75">
      <c r="A2" s="232" t="s">
        <v>394</v>
      </c>
      <c r="B2" s="232"/>
      <c r="C2" s="232"/>
      <c r="D2" s="232"/>
      <c r="E2" s="23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1:35" ht="16.5" thickBot="1">
      <c r="A3" s="84"/>
      <c r="B3" s="84"/>
      <c r="C3" s="84"/>
      <c r="D3" s="84"/>
    </row>
    <row r="4" spans="1:35" ht="15.75">
      <c r="A4" s="4" t="s">
        <v>0</v>
      </c>
      <c r="B4" s="5" t="s">
        <v>1</v>
      </c>
      <c r="C4" s="127"/>
      <c r="D4" s="127"/>
      <c r="E4" s="6"/>
    </row>
    <row r="5" spans="1:35" ht="40.5" customHeight="1" thickBot="1">
      <c r="A5" s="87" t="s">
        <v>2</v>
      </c>
      <c r="B5" s="7" t="s">
        <v>3</v>
      </c>
      <c r="C5" s="128"/>
      <c r="D5" s="142"/>
      <c r="E5" s="129"/>
    </row>
    <row r="6" spans="1:35" ht="16.5" thickBot="1">
      <c r="A6" s="125"/>
      <c r="B6" s="8"/>
      <c r="C6" s="81"/>
      <c r="E6" s="81" t="s">
        <v>386</v>
      </c>
    </row>
    <row r="7" spans="1:35" ht="16.5" thickBot="1">
      <c r="A7" s="9" t="s">
        <v>4</v>
      </c>
      <c r="B7" s="10" t="s">
        <v>5</v>
      </c>
      <c r="C7" s="167" t="s">
        <v>6</v>
      </c>
      <c r="D7" s="12" t="s">
        <v>375</v>
      </c>
      <c r="E7" s="193" t="s">
        <v>384</v>
      </c>
    </row>
    <row r="8" spans="1:35" ht="16.5" thickBot="1">
      <c r="A8" s="11" t="s">
        <v>7</v>
      </c>
      <c r="B8" s="12" t="s">
        <v>8</v>
      </c>
      <c r="C8" s="146" t="s">
        <v>9</v>
      </c>
      <c r="D8" s="12" t="s">
        <v>271</v>
      </c>
      <c r="E8" s="168" t="s">
        <v>272</v>
      </c>
    </row>
    <row r="9" spans="1:35" ht="16.5" thickBot="1">
      <c r="A9" s="14"/>
      <c r="B9" s="15" t="s">
        <v>10</v>
      </c>
      <c r="C9" s="146"/>
      <c r="D9" s="44"/>
      <c r="E9" s="16"/>
    </row>
    <row r="10" spans="1:35" ht="16.5" thickBot="1">
      <c r="A10" s="17" t="s">
        <v>11</v>
      </c>
      <c r="B10" s="18" t="s">
        <v>12</v>
      </c>
      <c r="C10" s="147">
        <f>C11+C12+C13+C14+C15+C16</f>
        <v>17485097</v>
      </c>
      <c r="D10" s="203">
        <f>D11+D12+D13+D14+D15+D16</f>
        <v>23370840</v>
      </c>
      <c r="E10" s="19">
        <f>'1'!E8</f>
        <v>23370840</v>
      </c>
    </row>
    <row r="11" spans="1:35" ht="15.75">
      <c r="A11" s="20" t="s">
        <v>13</v>
      </c>
      <c r="B11" s="21" t="s">
        <v>14</v>
      </c>
      <c r="C11" s="149">
        <v>8976177</v>
      </c>
      <c r="D11" s="204">
        <v>9976177</v>
      </c>
      <c r="E11" s="30">
        <f>'1'!E9</f>
        <v>9976177</v>
      </c>
    </row>
    <row r="12" spans="1:35" ht="15.75">
      <c r="A12" s="23" t="s">
        <v>15</v>
      </c>
      <c r="B12" s="24" t="s">
        <v>16</v>
      </c>
      <c r="C12" s="151"/>
      <c r="D12" s="182"/>
      <c r="E12" s="210">
        <f>'1'!E10</f>
        <v>0</v>
      </c>
    </row>
    <row r="13" spans="1:35" ht="18" customHeight="1">
      <c r="A13" s="23" t="s">
        <v>17</v>
      </c>
      <c r="B13" s="24" t="s">
        <v>18</v>
      </c>
      <c r="C13" s="151">
        <v>7308920</v>
      </c>
      <c r="D13" s="182">
        <v>7433393</v>
      </c>
      <c r="E13" s="210">
        <f>'1'!E11</f>
        <v>7433393</v>
      </c>
    </row>
    <row r="14" spans="1:35" ht="15.75">
      <c r="A14" s="23" t="s">
        <v>19</v>
      </c>
      <c r="B14" s="24" t="s">
        <v>20</v>
      </c>
      <c r="C14" s="151">
        <v>1200000</v>
      </c>
      <c r="D14" s="182">
        <v>1200000</v>
      </c>
      <c r="E14" s="210">
        <f>'1'!E12</f>
        <v>1200000</v>
      </c>
    </row>
    <row r="15" spans="1:35" ht="15.75">
      <c r="A15" s="23" t="s">
        <v>21</v>
      </c>
      <c r="B15" s="24" t="s">
        <v>22</v>
      </c>
      <c r="C15" s="151"/>
      <c r="D15" s="182">
        <v>4728835</v>
      </c>
      <c r="E15" s="210">
        <f>'1'!E13</f>
        <v>4728835</v>
      </c>
    </row>
    <row r="16" spans="1:35" ht="16.5" thickBot="1">
      <c r="A16" s="26" t="s">
        <v>23</v>
      </c>
      <c r="B16" s="27" t="s">
        <v>24</v>
      </c>
      <c r="C16" s="151"/>
      <c r="D16" s="182">
        <v>32435</v>
      </c>
      <c r="E16" s="211">
        <f>'1'!E14</f>
        <v>32435</v>
      </c>
    </row>
    <row r="17" spans="1:5" ht="32.25" thickBot="1">
      <c r="A17" s="17" t="s">
        <v>25</v>
      </c>
      <c r="B17" s="28" t="s">
        <v>26</v>
      </c>
      <c r="C17" s="147">
        <f>C18+C19+C20+C21+C22</f>
        <v>8035384</v>
      </c>
      <c r="D17" s="203">
        <f>D18+D19+D20+D21+D22</f>
        <v>34434914</v>
      </c>
      <c r="E17" s="19">
        <f>'1'!E15</f>
        <v>31568330</v>
      </c>
    </row>
    <row r="18" spans="1:5" ht="15.75">
      <c r="A18" s="20" t="s">
        <v>27</v>
      </c>
      <c r="B18" s="21" t="s">
        <v>28</v>
      </c>
      <c r="C18" s="149"/>
      <c r="D18" s="204"/>
      <c r="E18" s="207">
        <f>'1'!E16</f>
        <v>0</v>
      </c>
    </row>
    <row r="19" spans="1:5" ht="15.75">
      <c r="A19" s="23" t="s">
        <v>29</v>
      </c>
      <c r="B19" s="24" t="s">
        <v>30</v>
      </c>
      <c r="C19" s="151"/>
      <c r="D19" s="182"/>
      <c r="E19" s="208">
        <f>'1'!E17</f>
        <v>0</v>
      </c>
    </row>
    <row r="20" spans="1:5" ht="15.75" customHeight="1">
      <c r="A20" s="23" t="s">
        <v>31</v>
      </c>
      <c r="B20" s="24" t="s">
        <v>32</v>
      </c>
      <c r="C20" s="151"/>
      <c r="D20" s="182"/>
      <c r="E20" s="208">
        <f>'1'!E18</f>
        <v>0</v>
      </c>
    </row>
    <row r="21" spans="1:5" ht="17.25" customHeight="1">
      <c r="A21" s="23" t="s">
        <v>33</v>
      </c>
      <c r="B21" s="24" t="s">
        <v>34</v>
      </c>
      <c r="C21" s="151"/>
      <c r="D21" s="182"/>
      <c r="E21" s="208">
        <f>'1'!E19</f>
        <v>0</v>
      </c>
    </row>
    <row r="22" spans="1:5" ht="15.75">
      <c r="A22" s="23" t="s">
        <v>35</v>
      </c>
      <c r="B22" s="24" t="s">
        <v>36</v>
      </c>
      <c r="C22" s="151">
        <v>8035384</v>
      </c>
      <c r="D22" s="182">
        <v>34434914</v>
      </c>
      <c r="E22" s="210">
        <f>'1'!E20</f>
        <v>31568330</v>
      </c>
    </row>
    <row r="23" spans="1:5" ht="16.5" thickBot="1">
      <c r="A23" s="26" t="s">
        <v>37</v>
      </c>
      <c r="B23" s="27" t="s">
        <v>38</v>
      </c>
      <c r="C23" s="152"/>
      <c r="D23" s="183"/>
      <c r="E23" s="209">
        <f>'1'!E21</f>
        <v>0</v>
      </c>
    </row>
    <row r="24" spans="1:5" ht="32.25" thickBot="1">
      <c r="A24" s="17" t="s">
        <v>39</v>
      </c>
      <c r="B24" s="18" t="s">
        <v>40</v>
      </c>
      <c r="C24" s="147">
        <f>C25+C26+C27+C28+C29</f>
        <v>0</v>
      </c>
      <c r="D24" s="203">
        <f>D25+D26+D27+D28+D29</f>
        <v>0</v>
      </c>
      <c r="E24" s="19">
        <f>'1'!E22</f>
        <v>0</v>
      </c>
    </row>
    <row r="25" spans="1:5" ht="15.75">
      <c r="A25" s="20" t="s">
        <v>41</v>
      </c>
      <c r="B25" s="21" t="s">
        <v>42</v>
      </c>
      <c r="C25" s="149"/>
      <c r="D25" s="204"/>
      <c r="E25" s="30">
        <f>'1'!E23</f>
        <v>0</v>
      </c>
    </row>
    <row r="26" spans="1:5" ht="15.75">
      <c r="A26" s="23" t="s">
        <v>43</v>
      </c>
      <c r="B26" s="24" t="s">
        <v>44</v>
      </c>
      <c r="C26" s="151"/>
      <c r="D26" s="182"/>
      <c r="E26" s="208">
        <f>'1'!E24</f>
        <v>0</v>
      </c>
    </row>
    <row r="27" spans="1:5" ht="15.75" customHeight="1">
      <c r="A27" s="23" t="s">
        <v>45</v>
      </c>
      <c r="B27" s="24" t="s">
        <v>46</v>
      </c>
      <c r="C27" s="151"/>
      <c r="D27" s="182"/>
      <c r="E27" s="208">
        <f>'1'!E25</f>
        <v>0</v>
      </c>
    </row>
    <row r="28" spans="1:5" ht="17.25" customHeight="1">
      <c r="A28" s="23" t="s">
        <v>47</v>
      </c>
      <c r="B28" s="24" t="s">
        <v>48</v>
      </c>
      <c r="C28" s="151"/>
      <c r="D28" s="182"/>
      <c r="E28" s="208">
        <f>'1'!E26</f>
        <v>0</v>
      </c>
    </row>
    <row r="29" spans="1:5" ht="15.75">
      <c r="A29" s="23" t="s">
        <v>49</v>
      </c>
      <c r="B29" s="24" t="s">
        <v>50</v>
      </c>
      <c r="C29" s="151"/>
      <c r="D29" s="182"/>
      <c r="E29" s="208">
        <f>'1'!E27</f>
        <v>0</v>
      </c>
    </row>
    <row r="30" spans="1:5" ht="16.5" thickBot="1">
      <c r="A30" s="26" t="s">
        <v>51</v>
      </c>
      <c r="B30" s="27" t="s">
        <v>52</v>
      </c>
      <c r="C30" s="152"/>
      <c r="D30" s="183"/>
      <c r="E30" s="209">
        <f>'1'!E28</f>
        <v>0</v>
      </c>
    </row>
    <row r="31" spans="1:5" ht="16.5" thickBot="1">
      <c r="A31" s="17" t="s">
        <v>53</v>
      </c>
      <c r="B31" s="18" t="s">
        <v>54</v>
      </c>
      <c r="C31" s="147">
        <v>700000</v>
      </c>
      <c r="D31" s="203">
        <v>700000</v>
      </c>
      <c r="E31" s="19">
        <f>'1'!E29</f>
        <v>1191887</v>
      </c>
    </row>
    <row r="32" spans="1:5" ht="15.75">
      <c r="A32" s="20" t="s">
        <v>55</v>
      </c>
      <c r="B32" s="21" t="s">
        <v>56</v>
      </c>
      <c r="C32" s="153">
        <v>240000</v>
      </c>
      <c r="D32" s="205">
        <v>240000</v>
      </c>
      <c r="E32" s="30">
        <f>'1'!E30</f>
        <v>275583</v>
      </c>
    </row>
    <row r="33" spans="1:5" ht="15.75">
      <c r="A33" s="23" t="s">
        <v>57</v>
      </c>
      <c r="B33" s="24" t="s">
        <v>58</v>
      </c>
      <c r="C33" s="151">
        <v>0</v>
      </c>
      <c r="D33" s="182">
        <v>0</v>
      </c>
      <c r="E33" s="210">
        <f>'1'!E31</f>
        <v>0</v>
      </c>
    </row>
    <row r="34" spans="1:5" ht="15.75">
      <c r="A34" s="23" t="s">
        <v>59</v>
      </c>
      <c r="B34" s="24" t="s">
        <v>60</v>
      </c>
      <c r="C34" s="151"/>
      <c r="D34" s="182"/>
      <c r="E34" s="210">
        <f>'1'!E32</f>
        <v>0</v>
      </c>
    </row>
    <row r="35" spans="1:5" ht="15.75">
      <c r="A35" s="23" t="s">
        <v>61</v>
      </c>
      <c r="B35" s="31" t="s">
        <v>62</v>
      </c>
      <c r="C35" s="151">
        <v>300000</v>
      </c>
      <c r="D35" s="182">
        <v>300000</v>
      </c>
      <c r="E35" s="210">
        <f>'1'!E33</f>
        <v>788500</v>
      </c>
    </row>
    <row r="36" spans="1:5" ht="15.75">
      <c r="A36" s="23" t="s">
        <v>63</v>
      </c>
      <c r="B36" s="24" t="s">
        <v>64</v>
      </c>
      <c r="C36" s="151">
        <v>100000</v>
      </c>
      <c r="D36" s="182">
        <v>100000</v>
      </c>
      <c r="E36" s="210">
        <f>'1'!E34</f>
        <v>115856</v>
      </c>
    </row>
    <row r="37" spans="1:5" ht="15.75">
      <c r="A37" s="23" t="s">
        <v>65</v>
      </c>
      <c r="B37" s="24" t="s">
        <v>66</v>
      </c>
      <c r="C37" s="151">
        <v>0</v>
      </c>
      <c r="D37" s="182">
        <v>0</v>
      </c>
      <c r="E37" s="210">
        <f>'1'!E35</f>
        <v>0</v>
      </c>
    </row>
    <row r="38" spans="1:5" ht="16.5" thickBot="1">
      <c r="A38" s="26" t="s">
        <v>67</v>
      </c>
      <c r="B38" s="27" t="s">
        <v>68</v>
      </c>
      <c r="C38" s="152">
        <v>60000</v>
      </c>
      <c r="D38" s="183">
        <v>60000</v>
      </c>
      <c r="E38" s="211">
        <f>'1'!E36</f>
        <v>11948</v>
      </c>
    </row>
    <row r="39" spans="1:5" ht="16.5" thickBot="1">
      <c r="A39" s="17" t="s">
        <v>69</v>
      </c>
      <c r="B39" s="18" t="s">
        <v>70</v>
      </c>
      <c r="C39" s="147">
        <f>SUM(C40:C50)</f>
        <v>690380</v>
      </c>
      <c r="D39" s="203">
        <f>SUM(D40:D50)</f>
        <v>694610</v>
      </c>
      <c r="E39" s="19">
        <f>'1'!E37</f>
        <v>390813</v>
      </c>
    </row>
    <row r="40" spans="1:5" ht="15.75">
      <c r="A40" s="20" t="s">
        <v>71</v>
      </c>
      <c r="B40" s="21" t="s">
        <v>72</v>
      </c>
      <c r="C40" s="149"/>
      <c r="D40" s="204"/>
      <c r="E40" s="207">
        <f>'1'!E38</f>
        <v>0</v>
      </c>
    </row>
    <row r="41" spans="1:5" ht="15.75">
      <c r="A41" s="23" t="s">
        <v>73</v>
      </c>
      <c r="B41" s="24" t="s">
        <v>74</v>
      </c>
      <c r="C41" s="151"/>
      <c r="D41" s="182"/>
      <c r="E41" s="210">
        <f>'1'!E39</f>
        <v>3000</v>
      </c>
    </row>
    <row r="42" spans="1:5" ht="15.75">
      <c r="A42" s="23" t="s">
        <v>75</v>
      </c>
      <c r="B42" s="24" t="s">
        <v>76</v>
      </c>
      <c r="C42" s="151"/>
      <c r="D42" s="182"/>
      <c r="E42" s="210">
        <f>'1'!E40</f>
        <v>0</v>
      </c>
    </row>
    <row r="43" spans="1:5" ht="15.75">
      <c r="A43" s="23" t="s">
        <v>77</v>
      </c>
      <c r="B43" s="24" t="s">
        <v>78</v>
      </c>
      <c r="C43" s="151">
        <v>10000</v>
      </c>
      <c r="D43" s="182">
        <v>10000</v>
      </c>
      <c r="E43" s="210">
        <f>'1'!E41</f>
        <v>0</v>
      </c>
    </row>
    <row r="44" spans="1:5" ht="15.75">
      <c r="A44" s="23" t="s">
        <v>79</v>
      </c>
      <c r="B44" s="24" t="s">
        <v>80</v>
      </c>
      <c r="C44" s="151">
        <v>660380</v>
      </c>
      <c r="D44" s="182">
        <v>660380</v>
      </c>
      <c r="E44" s="210">
        <f>'1'!E42</f>
        <v>383320</v>
      </c>
    </row>
    <row r="45" spans="1:5" ht="15.75">
      <c r="A45" s="23" t="s">
        <v>81</v>
      </c>
      <c r="B45" s="24" t="s">
        <v>82</v>
      </c>
      <c r="C45" s="151"/>
      <c r="D45" s="182"/>
      <c r="E45" s="210">
        <f>'1'!E43</f>
        <v>0</v>
      </c>
    </row>
    <row r="46" spans="1:5" ht="15.75">
      <c r="A46" s="23" t="s">
        <v>83</v>
      </c>
      <c r="B46" s="24" t="s">
        <v>84</v>
      </c>
      <c r="C46" s="151"/>
      <c r="D46" s="182"/>
      <c r="E46" s="210">
        <f>'1'!E44</f>
        <v>0</v>
      </c>
    </row>
    <row r="47" spans="1:5" ht="15.75">
      <c r="A47" s="23" t="s">
        <v>85</v>
      </c>
      <c r="B47" s="24" t="s">
        <v>86</v>
      </c>
      <c r="C47" s="151">
        <v>20000</v>
      </c>
      <c r="D47" s="182">
        <v>20000</v>
      </c>
      <c r="E47" s="210">
        <f>'1'!E45</f>
        <v>247</v>
      </c>
    </row>
    <row r="48" spans="1:5" ht="15.75">
      <c r="A48" s="23" t="s">
        <v>87</v>
      </c>
      <c r="B48" s="24" t="s">
        <v>88</v>
      </c>
      <c r="C48" s="151"/>
      <c r="D48" s="182"/>
      <c r="E48" s="210">
        <f>'1'!E46</f>
        <v>0</v>
      </c>
    </row>
    <row r="49" spans="1:5" ht="15.75">
      <c r="A49" s="26" t="s">
        <v>89</v>
      </c>
      <c r="B49" s="27" t="s">
        <v>90</v>
      </c>
      <c r="C49" s="152"/>
      <c r="D49" s="183"/>
      <c r="E49" s="208">
        <f>'1'!E47</f>
        <v>0</v>
      </c>
    </row>
    <row r="50" spans="1:5" ht="16.5" thickBot="1">
      <c r="A50" s="26" t="s">
        <v>91</v>
      </c>
      <c r="B50" s="27" t="s">
        <v>92</v>
      </c>
      <c r="C50" s="152"/>
      <c r="D50" s="183">
        <v>4230</v>
      </c>
      <c r="E50" s="209">
        <f>'1'!E48</f>
        <v>4246</v>
      </c>
    </row>
    <row r="51" spans="1:5" ht="16.5" thickBot="1">
      <c r="A51" s="17" t="s">
        <v>93</v>
      </c>
      <c r="B51" s="18" t="s">
        <v>94</v>
      </c>
      <c r="C51" s="147">
        <f>SUM(C52:C56)</f>
        <v>0</v>
      </c>
      <c r="D51" s="203">
        <f>SUM(D52:D56)</f>
        <v>26155</v>
      </c>
      <c r="E51" s="19">
        <f>'1'!E49</f>
        <v>26155</v>
      </c>
    </row>
    <row r="52" spans="1:5" ht="15.75">
      <c r="A52" s="20" t="s">
        <v>95</v>
      </c>
      <c r="B52" s="21" t="s">
        <v>96</v>
      </c>
      <c r="C52" s="149"/>
      <c r="D52" s="204"/>
      <c r="E52" s="207">
        <f>'1'!E50</f>
        <v>0</v>
      </c>
    </row>
    <row r="53" spans="1:5" ht="15.75">
      <c r="A53" s="23" t="s">
        <v>97</v>
      </c>
      <c r="B53" s="24" t="s">
        <v>98</v>
      </c>
      <c r="C53" s="151"/>
      <c r="D53" s="182">
        <v>26155</v>
      </c>
      <c r="E53" s="208">
        <f>'1'!E51</f>
        <v>26155</v>
      </c>
    </row>
    <row r="54" spans="1:5" ht="15.75">
      <c r="A54" s="23" t="s">
        <v>99</v>
      </c>
      <c r="B54" s="24" t="s">
        <v>100</v>
      </c>
      <c r="C54" s="151"/>
      <c r="D54" s="182"/>
      <c r="E54" s="208">
        <f>'1'!E52</f>
        <v>0</v>
      </c>
    </row>
    <row r="55" spans="1:5" ht="15.75">
      <c r="A55" s="23" t="s">
        <v>101</v>
      </c>
      <c r="B55" s="24" t="s">
        <v>102</v>
      </c>
      <c r="C55" s="151"/>
      <c r="D55" s="182"/>
      <c r="E55" s="208">
        <f>'1'!E53</f>
        <v>0</v>
      </c>
    </row>
    <row r="56" spans="1:5" ht="16.5" thickBot="1">
      <c r="A56" s="26" t="s">
        <v>103</v>
      </c>
      <c r="B56" s="27" t="s">
        <v>104</v>
      </c>
      <c r="C56" s="152"/>
      <c r="D56" s="183"/>
      <c r="E56" s="209">
        <f>'1'!E54</f>
        <v>0</v>
      </c>
    </row>
    <row r="57" spans="1:5" ht="16.5" thickBot="1">
      <c r="A57" s="17" t="s">
        <v>105</v>
      </c>
      <c r="B57" s="18" t="s">
        <v>106</v>
      </c>
      <c r="C57" s="147">
        <f>SUM(C58:C60)</f>
        <v>0</v>
      </c>
      <c r="D57" s="203">
        <f>SUM(D58:D60)</f>
        <v>107065</v>
      </c>
      <c r="E57" s="19">
        <f>'1'!E55</f>
        <v>107060</v>
      </c>
    </row>
    <row r="58" spans="1:5" ht="31.5">
      <c r="A58" s="20" t="s">
        <v>107</v>
      </c>
      <c r="B58" s="21" t="s">
        <v>108</v>
      </c>
      <c r="C58" s="149"/>
      <c r="D58" s="204"/>
      <c r="E58" s="207">
        <f>'1'!E56</f>
        <v>0</v>
      </c>
    </row>
    <row r="59" spans="1:5" ht="31.5">
      <c r="A59" s="23" t="s">
        <v>109</v>
      </c>
      <c r="B59" s="24" t="s">
        <v>110</v>
      </c>
      <c r="C59" s="151"/>
      <c r="D59" s="182"/>
      <c r="E59" s="208">
        <f>'1'!E57</f>
        <v>0</v>
      </c>
    </row>
    <row r="60" spans="1:5" ht="15.75">
      <c r="A60" s="23" t="s">
        <v>111</v>
      </c>
      <c r="B60" s="24" t="s">
        <v>112</v>
      </c>
      <c r="C60" s="151"/>
      <c r="D60" s="182">
        <v>107065</v>
      </c>
      <c r="E60" s="210">
        <f>'1'!E58</f>
        <v>107060</v>
      </c>
    </row>
    <row r="61" spans="1:5" ht="16.5" thickBot="1">
      <c r="A61" s="26" t="s">
        <v>113</v>
      </c>
      <c r="B61" s="27" t="s">
        <v>114</v>
      </c>
      <c r="C61" s="152"/>
      <c r="D61" s="183"/>
      <c r="E61" s="209">
        <f>'1'!E59</f>
        <v>0</v>
      </c>
    </row>
    <row r="62" spans="1:5" ht="16.5" thickBot="1">
      <c r="A62" s="17" t="s">
        <v>115</v>
      </c>
      <c r="B62" s="28" t="s">
        <v>116</v>
      </c>
      <c r="C62" s="147">
        <f>SUM(C63:C65)</f>
        <v>0</v>
      </c>
      <c r="D62" s="203">
        <f>SUM(D63:D65)</f>
        <v>0</v>
      </c>
      <c r="E62" s="19">
        <f>'1'!E60</f>
        <v>0</v>
      </c>
    </row>
    <row r="63" spans="1:5" ht="31.5">
      <c r="A63" s="20" t="s">
        <v>117</v>
      </c>
      <c r="B63" s="21" t="s">
        <v>118</v>
      </c>
      <c r="C63" s="151"/>
      <c r="D63" s="182"/>
      <c r="E63" s="207">
        <f>'1'!E61</f>
        <v>0</v>
      </c>
    </row>
    <row r="64" spans="1:5" ht="31.5">
      <c r="A64" s="23" t="s">
        <v>119</v>
      </c>
      <c r="B64" s="24" t="s">
        <v>120</v>
      </c>
      <c r="C64" s="151"/>
      <c r="D64" s="182"/>
      <c r="E64" s="208">
        <f>'1'!E62</f>
        <v>0</v>
      </c>
    </row>
    <row r="65" spans="1:5" ht="15.75">
      <c r="A65" s="23" t="s">
        <v>121</v>
      </c>
      <c r="B65" s="24" t="s">
        <v>122</v>
      </c>
      <c r="C65" s="151"/>
      <c r="D65" s="182"/>
      <c r="E65" s="208">
        <f>'1'!E63</f>
        <v>0</v>
      </c>
    </row>
    <row r="66" spans="1:5" ht="16.5" thickBot="1">
      <c r="A66" s="26" t="s">
        <v>123</v>
      </c>
      <c r="B66" s="27" t="s">
        <v>124</v>
      </c>
      <c r="C66" s="151"/>
      <c r="D66" s="182"/>
      <c r="E66" s="209">
        <f>'1'!E64</f>
        <v>0</v>
      </c>
    </row>
    <row r="67" spans="1:5" ht="16.5" thickBot="1">
      <c r="A67" s="17" t="s">
        <v>125</v>
      </c>
      <c r="B67" s="18" t="s">
        <v>126</v>
      </c>
      <c r="C67" s="147">
        <f>C10+C17+C24+C31+C39+C51+C57+C62</f>
        <v>26910861</v>
      </c>
      <c r="D67" s="203">
        <f>D10+D17+D24+D31+D39+D51+D57+D62</f>
        <v>59333584</v>
      </c>
      <c r="E67" s="19">
        <f>'1'!E65</f>
        <v>56655085</v>
      </c>
    </row>
    <row r="68" spans="1:5" ht="16.5" thickBot="1">
      <c r="A68" s="32" t="s">
        <v>127</v>
      </c>
      <c r="B68" s="28" t="s">
        <v>128</v>
      </c>
      <c r="C68" s="147">
        <f>SUM(C69:C71)</f>
        <v>0</v>
      </c>
      <c r="D68" s="203">
        <f>SUM(D69:D71)</f>
        <v>0</v>
      </c>
      <c r="E68" s="19">
        <f>'1'!E66</f>
        <v>0</v>
      </c>
    </row>
    <row r="69" spans="1:5" ht="15.75">
      <c r="A69" s="20" t="s">
        <v>129</v>
      </c>
      <c r="B69" s="21" t="s">
        <v>130</v>
      </c>
      <c r="C69" s="151"/>
      <c r="D69" s="182"/>
      <c r="E69" s="207">
        <f>'1'!E67</f>
        <v>0</v>
      </c>
    </row>
    <row r="70" spans="1:5" ht="15.75">
      <c r="A70" s="23" t="s">
        <v>131</v>
      </c>
      <c r="B70" s="24" t="s">
        <v>132</v>
      </c>
      <c r="C70" s="151"/>
      <c r="D70" s="182"/>
      <c r="E70" s="208">
        <f>'1'!E68</f>
        <v>0</v>
      </c>
    </row>
    <row r="71" spans="1:5" ht="16.5" thickBot="1">
      <c r="A71" s="26" t="s">
        <v>133</v>
      </c>
      <c r="B71" s="33" t="s">
        <v>364</v>
      </c>
      <c r="C71" s="151"/>
      <c r="D71" s="182"/>
      <c r="E71" s="209">
        <f>'1'!E69</f>
        <v>0</v>
      </c>
    </row>
    <row r="72" spans="1:5" ht="16.5" thickBot="1">
      <c r="A72" s="32" t="s">
        <v>135</v>
      </c>
      <c r="B72" s="28" t="s">
        <v>136</v>
      </c>
      <c r="C72" s="147">
        <f>SUM(C73:C76)</f>
        <v>0</v>
      </c>
      <c r="D72" s="203">
        <f>SUM(D73:D76)</f>
        <v>0</v>
      </c>
      <c r="E72" s="19">
        <f>'1'!E70</f>
        <v>0</v>
      </c>
    </row>
    <row r="73" spans="1:5" ht="15.75">
      <c r="A73" s="20" t="s">
        <v>137</v>
      </c>
      <c r="B73" s="21" t="s">
        <v>138</v>
      </c>
      <c r="C73" s="151"/>
      <c r="D73" s="182"/>
      <c r="E73" s="207">
        <f>'1'!E71</f>
        <v>0</v>
      </c>
    </row>
    <row r="74" spans="1:5" ht="15.75">
      <c r="A74" s="23" t="s">
        <v>139</v>
      </c>
      <c r="B74" s="24" t="s">
        <v>140</v>
      </c>
      <c r="C74" s="151"/>
      <c r="D74" s="182"/>
      <c r="E74" s="208">
        <f>'1'!E72</f>
        <v>0</v>
      </c>
    </row>
    <row r="75" spans="1:5" ht="15.75">
      <c r="A75" s="23" t="s">
        <v>141</v>
      </c>
      <c r="B75" s="24" t="s">
        <v>142</v>
      </c>
      <c r="C75" s="151"/>
      <c r="D75" s="182"/>
      <c r="E75" s="208">
        <f>'1'!E73</f>
        <v>0</v>
      </c>
    </row>
    <row r="76" spans="1:5" ht="16.5" thickBot="1">
      <c r="A76" s="26" t="s">
        <v>143</v>
      </c>
      <c r="B76" s="27" t="s">
        <v>144</v>
      </c>
      <c r="C76" s="151"/>
      <c r="D76" s="182"/>
      <c r="E76" s="209">
        <f>'1'!E74</f>
        <v>0</v>
      </c>
    </row>
    <row r="77" spans="1:5" ht="16.5" thickBot="1">
      <c r="A77" s="32" t="s">
        <v>145</v>
      </c>
      <c r="B77" s="28" t="s">
        <v>146</v>
      </c>
      <c r="C77" s="147">
        <f>SUM(C78:C79)</f>
        <v>13488377</v>
      </c>
      <c r="D77" s="203">
        <f>SUM(D78:D79)</f>
        <v>13488377</v>
      </c>
      <c r="E77" s="19">
        <f>'1'!E75</f>
        <v>10775004</v>
      </c>
    </row>
    <row r="78" spans="1:5" ht="15.75">
      <c r="A78" s="20" t="s">
        <v>147</v>
      </c>
      <c r="B78" s="21" t="s">
        <v>148</v>
      </c>
      <c r="C78" s="151">
        <v>13488377</v>
      </c>
      <c r="D78" s="182">
        <v>13488377</v>
      </c>
      <c r="E78" s="30">
        <v>10775004</v>
      </c>
    </row>
    <row r="79" spans="1:5" ht="16.5" thickBot="1">
      <c r="A79" s="26" t="s">
        <v>149</v>
      </c>
      <c r="B79" s="27" t="s">
        <v>150</v>
      </c>
      <c r="C79" s="151"/>
      <c r="D79" s="182"/>
      <c r="E79" s="209">
        <f>'1'!E77</f>
        <v>0</v>
      </c>
    </row>
    <row r="80" spans="1:5" ht="16.5" thickBot="1">
      <c r="A80" s="32" t="s">
        <v>151</v>
      </c>
      <c r="B80" s="28" t="s">
        <v>152</v>
      </c>
      <c r="C80" s="147">
        <f>SUM(C81:C83)</f>
        <v>0</v>
      </c>
      <c r="D80" s="203">
        <f>SUM(D81:D83)</f>
        <v>0</v>
      </c>
      <c r="E80" s="19">
        <f>'1'!E78</f>
        <v>856455</v>
      </c>
    </row>
    <row r="81" spans="1:5" ht="15.75">
      <c r="A81" s="20" t="s">
        <v>153</v>
      </c>
      <c r="B81" s="21" t="s">
        <v>154</v>
      </c>
      <c r="C81" s="151"/>
      <c r="D81" s="182"/>
      <c r="E81" s="30">
        <f>'1'!E79</f>
        <v>856455</v>
      </c>
    </row>
    <row r="82" spans="1:5" ht="15.75">
      <c r="A82" s="23" t="s">
        <v>155</v>
      </c>
      <c r="B82" s="24" t="s">
        <v>156</v>
      </c>
      <c r="C82" s="151"/>
      <c r="D82" s="182"/>
      <c r="E82" s="208">
        <f>'1'!E80</f>
        <v>0</v>
      </c>
    </row>
    <row r="83" spans="1:5" ht="16.5" thickBot="1">
      <c r="A83" s="26" t="s">
        <v>157</v>
      </c>
      <c r="B83" s="27" t="s">
        <v>158</v>
      </c>
      <c r="C83" s="151"/>
      <c r="D83" s="182"/>
      <c r="E83" s="209">
        <f>'1'!E81</f>
        <v>0</v>
      </c>
    </row>
    <row r="84" spans="1:5" ht="16.5" thickBot="1">
      <c r="A84" s="32" t="s">
        <v>159</v>
      </c>
      <c r="B84" s="28" t="s">
        <v>160</v>
      </c>
      <c r="C84" s="147">
        <f>SUM(C85:C88)</f>
        <v>0</v>
      </c>
      <c r="D84" s="203">
        <f>SUM(D85:D88)</f>
        <v>0</v>
      </c>
      <c r="E84" s="19">
        <f>'1'!E82</f>
        <v>0</v>
      </c>
    </row>
    <row r="85" spans="1:5" ht="18" customHeight="1">
      <c r="A85" s="34" t="s">
        <v>161</v>
      </c>
      <c r="B85" s="21" t="s">
        <v>162</v>
      </c>
      <c r="C85" s="151"/>
      <c r="D85" s="182"/>
      <c r="E85" s="207">
        <f>'1'!E83</f>
        <v>0</v>
      </c>
    </row>
    <row r="86" spans="1:5" ht="18" customHeight="1">
      <c r="A86" s="35" t="s">
        <v>163</v>
      </c>
      <c r="B86" s="24" t="s">
        <v>164</v>
      </c>
      <c r="C86" s="151"/>
      <c r="D86" s="182"/>
      <c r="E86" s="208">
        <f>'1'!E84</f>
        <v>0</v>
      </c>
    </row>
    <row r="87" spans="1:5" ht="20.25" customHeight="1">
      <c r="A87" s="35" t="s">
        <v>165</v>
      </c>
      <c r="B87" s="24" t="s">
        <v>166</v>
      </c>
      <c r="C87" s="151"/>
      <c r="D87" s="196"/>
      <c r="E87" s="208">
        <f>'1'!E85</f>
        <v>0</v>
      </c>
    </row>
    <row r="88" spans="1:5" ht="17.25" customHeight="1" thickBot="1">
      <c r="A88" s="36" t="s">
        <v>167</v>
      </c>
      <c r="B88" s="27" t="s">
        <v>168</v>
      </c>
      <c r="C88" s="151"/>
      <c r="D88" s="182"/>
      <c r="E88" s="209">
        <f>'1'!E86</f>
        <v>0</v>
      </c>
    </row>
    <row r="89" spans="1:5" ht="16.5" thickBot="1">
      <c r="A89" s="32" t="s">
        <v>169</v>
      </c>
      <c r="B89" s="28" t="s">
        <v>170</v>
      </c>
      <c r="C89" s="155"/>
      <c r="D89" s="206"/>
      <c r="E89" s="19">
        <f>'1'!E87</f>
        <v>0</v>
      </c>
    </row>
    <row r="90" spans="1:5" ht="16.5" thickBot="1">
      <c r="A90" s="32" t="s">
        <v>171</v>
      </c>
      <c r="B90" s="28" t="s">
        <v>172</v>
      </c>
      <c r="C90" s="155"/>
      <c r="D90" s="206"/>
      <c r="E90" s="19">
        <f>'1'!E88</f>
        <v>0</v>
      </c>
    </row>
    <row r="91" spans="1:5" ht="16.5" thickBot="1">
      <c r="A91" s="32" t="s">
        <v>173</v>
      </c>
      <c r="B91" s="38" t="s">
        <v>174</v>
      </c>
      <c r="C91" s="147">
        <f>C68+C72+C77+C80+C84+C90+C89</f>
        <v>13488377</v>
      </c>
      <c r="D91" s="203">
        <f>D68+D72+D77+D80+D84+D90+D89</f>
        <v>13488377</v>
      </c>
      <c r="E91" s="19">
        <f>E68+E72+E77+E80+E84+E90+E89</f>
        <v>11631459</v>
      </c>
    </row>
    <row r="92" spans="1:5" ht="16.5" thickBot="1">
      <c r="A92" s="39" t="s">
        <v>175</v>
      </c>
      <c r="B92" s="40" t="s">
        <v>176</v>
      </c>
      <c r="C92" s="147">
        <f>C67+C91</f>
        <v>40399238</v>
      </c>
      <c r="D92" s="203">
        <f>D67+D91</f>
        <v>72821961</v>
      </c>
      <c r="E92" s="19">
        <f>E67+E91</f>
        <v>68286544</v>
      </c>
    </row>
    <row r="93" spans="1:5" ht="16.5" thickBot="1">
      <c r="A93" s="41"/>
      <c r="B93" s="42"/>
      <c r="C93" s="169"/>
      <c r="D93" s="169"/>
      <c r="E93" s="43"/>
    </row>
    <row r="94" spans="1:5" ht="16.5" thickBot="1">
      <c r="A94" s="9"/>
      <c r="B94" s="44" t="s">
        <v>177</v>
      </c>
      <c r="C94" s="180"/>
      <c r="D94" s="180"/>
      <c r="E94" s="215"/>
    </row>
    <row r="95" spans="1:5" ht="16.5" thickBot="1">
      <c r="A95" s="46" t="s">
        <v>11</v>
      </c>
      <c r="B95" s="47" t="s">
        <v>342</v>
      </c>
      <c r="C95" s="157">
        <f>C96+C97+C98+C99+C100+C113</f>
        <v>33807537</v>
      </c>
      <c r="D95" s="212">
        <f>D96+D97+D98+D99+D100+D113</f>
        <v>68577634</v>
      </c>
      <c r="E95" s="19">
        <f>E96+E97+E98+E99+E100+E113</f>
        <v>61806749</v>
      </c>
    </row>
    <row r="96" spans="1:5" ht="15.75">
      <c r="A96" s="48" t="s">
        <v>13</v>
      </c>
      <c r="B96" s="49" t="s">
        <v>178</v>
      </c>
      <c r="C96" s="159">
        <v>18506855</v>
      </c>
      <c r="D96" s="181">
        <v>46428715</v>
      </c>
      <c r="E96" s="22">
        <f>'1'!E96</f>
        <v>42295239</v>
      </c>
    </row>
    <row r="97" spans="1:5" ht="15.75">
      <c r="A97" s="23" t="s">
        <v>15</v>
      </c>
      <c r="B97" s="51" t="s">
        <v>179</v>
      </c>
      <c r="C97" s="151">
        <v>2952782</v>
      </c>
      <c r="D97" s="182">
        <v>6019989</v>
      </c>
      <c r="E97" s="25">
        <f>'1'!E97</f>
        <v>6006600</v>
      </c>
    </row>
    <row r="98" spans="1:5" ht="15.75">
      <c r="A98" s="23" t="s">
        <v>17</v>
      </c>
      <c r="B98" s="51" t="s">
        <v>180</v>
      </c>
      <c r="C98" s="152">
        <v>6917271</v>
      </c>
      <c r="D98" s="183">
        <v>9136312</v>
      </c>
      <c r="E98" s="25">
        <f>'1'!E98</f>
        <v>7379075</v>
      </c>
    </row>
    <row r="99" spans="1:5" ht="15.75">
      <c r="A99" s="23" t="s">
        <v>19</v>
      </c>
      <c r="B99" s="52" t="s">
        <v>181</v>
      </c>
      <c r="C99" s="152">
        <v>4349000</v>
      </c>
      <c r="D99" s="183">
        <v>4047189</v>
      </c>
      <c r="E99" s="25">
        <f>'1'!E99</f>
        <v>3419350</v>
      </c>
    </row>
    <row r="100" spans="1:5" ht="15.75">
      <c r="A100" s="23" t="s">
        <v>182</v>
      </c>
      <c r="B100" s="53" t="s">
        <v>183</v>
      </c>
      <c r="C100" s="152">
        <v>1081629</v>
      </c>
      <c r="D100" s="183">
        <v>2945429</v>
      </c>
      <c r="E100" s="25">
        <f>'1'!E100</f>
        <v>2706485</v>
      </c>
    </row>
    <row r="101" spans="1:5" ht="15.75">
      <c r="A101" s="23" t="s">
        <v>23</v>
      </c>
      <c r="B101" s="51" t="s">
        <v>184</v>
      </c>
      <c r="C101" s="152"/>
      <c r="D101" s="183"/>
      <c r="E101" s="25">
        <f>'1'!E101</f>
        <v>0</v>
      </c>
    </row>
    <row r="102" spans="1:5" ht="15.75">
      <c r="A102" s="23" t="s">
        <v>185</v>
      </c>
      <c r="B102" s="54" t="s">
        <v>186</v>
      </c>
      <c r="C102" s="152"/>
      <c r="D102" s="183"/>
      <c r="E102" s="25">
        <f>'1'!E102</f>
        <v>0</v>
      </c>
    </row>
    <row r="103" spans="1:5" ht="15.75">
      <c r="A103" s="23" t="s">
        <v>187</v>
      </c>
      <c r="B103" s="54" t="s">
        <v>188</v>
      </c>
      <c r="C103" s="152"/>
      <c r="D103" s="183">
        <v>0</v>
      </c>
      <c r="E103" s="25">
        <f>'1'!E103</f>
        <v>0</v>
      </c>
    </row>
    <row r="104" spans="1:5" ht="15.75">
      <c r="A104" s="23" t="s">
        <v>189</v>
      </c>
      <c r="B104" s="54" t="s">
        <v>190</v>
      </c>
      <c r="C104" s="152"/>
      <c r="D104" s="183"/>
      <c r="E104" s="25">
        <f>'1'!E104</f>
        <v>0</v>
      </c>
    </row>
    <row r="105" spans="1:5" ht="17.25" customHeight="1">
      <c r="A105" s="23" t="s">
        <v>191</v>
      </c>
      <c r="B105" s="55" t="s">
        <v>192</v>
      </c>
      <c r="C105" s="152"/>
      <c r="D105" s="183"/>
      <c r="E105" s="25">
        <f>'1'!E105</f>
        <v>0</v>
      </c>
    </row>
    <row r="106" spans="1:5" ht="33.75" customHeight="1">
      <c r="A106" s="23" t="s">
        <v>193</v>
      </c>
      <c r="B106" s="55" t="s">
        <v>194</v>
      </c>
      <c r="C106" s="152"/>
      <c r="D106" s="183"/>
      <c r="E106" s="25">
        <f>'1'!E106</f>
        <v>0</v>
      </c>
    </row>
    <row r="107" spans="1:5" ht="15.75">
      <c r="A107" s="23" t="s">
        <v>195</v>
      </c>
      <c r="B107" s="54" t="s">
        <v>196</v>
      </c>
      <c r="C107" s="152">
        <v>1068629</v>
      </c>
      <c r="D107" s="183">
        <v>1247914</v>
      </c>
      <c r="E107" s="25">
        <f>'1'!E107</f>
        <v>1009000</v>
      </c>
    </row>
    <row r="108" spans="1:5" ht="15.75">
      <c r="A108" s="23" t="s">
        <v>197</v>
      </c>
      <c r="B108" s="54" t="s">
        <v>198</v>
      </c>
      <c r="C108" s="152">
        <v>0</v>
      </c>
      <c r="D108" s="183"/>
      <c r="E108" s="25">
        <f>'1'!E108</f>
        <v>0</v>
      </c>
    </row>
    <row r="109" spans="1:5" ht="31.5">
      <c r="A109" s="23" t="s">
        <v>199</v>
      </c>
      <c r="B109" s="55" t="s">
        <v>200</v>
      </c>
      <c r="C109" s="152"/>
      <c r="D109" s="183"/>
      <c r="E109" s="25">
        <f>'1'!E109</f>
        <v>0</v>
      </c>
    </row>
    <row r="110" spans="1:5" ht="15.75">
      <c r="A110" s="56" t="s">
        <v>201</v>
      </c>
      <c r="B110" s="57" t="s">
        <v>202</v>
      </c>
      <c r="C110" s="152"/>
      <c r="D110" s="183"/>
      <c r="E110" s="25">
        <f>'1'!E110</f>
        <v>0</v>
      </c>
    </row>
    <row r="111" spans="1:5" ht="15.75">
      <c r="A111" s="23" t="s">
        <v>203</v>
      </c>
      <c r="B111" s="57" t="s">
        <v>204</v>
      </c>
      <c r="C111" s="152"/>
      <c r="D111" s="183"/>
      <c r="E111" s="25">
        <f>'1'!E111</f>
        <v>0</v>
      </c>
    </row>
    <row r="112" spans="1:5" ht="31.5">
      <c r="A112" s="23" t="s">
        <v>205</v>
      </c>
      <c r="B112" s="55" t="s">
        <v>206</v>
      </c>
      <c r="C112" s="151">
        <v>13000</v>
      </c>
      <c r="D112" s="182">
        <v>1697515</v>
      </c>
      <c r="E112" s="25">
        <f>'1'!E112</f>
        <v>1697485</v>
      </c>
    </row>
    <row r="113" spans="1:5" ht="15.75">
      <c r="A113" s="23" t="s">
        <v>207</v>
      </c>
      <c r="B113" s="52" t="s">
        <v>208</v>
      </c>
      <c r="C113" s="151"/>
      <c r="D113" s="182"/>
      <c r="E113" s="25">
        <f>'1'!E113</f>
        <v>0</v>
      </c>
    </row>
    <row r="114" spans="1:5" ht="15.75">
      <c r="A114" s="26" t="s">
        <v>209</v>
      </c>
      <c r="B114" s="51" t="s">
        <v>210</v>
      </c>
      <c r="C114" s="152"/>
      <c r="D114" s="183"/>
      <c r="E114" s="25">
        <f>'1'!E114</f>
        <v>0</v>
      </c>
    </row>
    <row r="115" spans="1:5" ht="16.5" thickBot="1">
      <c r="A115" s="58" t="s">
        <v>211</v>
      </c>
      <c r="B115" s="59" t="s">
        <v>212</v>
      </c>
      <c r="C115" s="161"/>
      <c r="D115" s="184"/>
      <c r="E115" s="29">
        <f>'1'!E115</f>
        <v>0</v>
      </c>
    </row>
    <row r="116" spans="1:5" ht="16.5" thickBot="1">
      <c r="A116" s="17" t="s">
        <v>25</v>
      </c>
      <c r="B116" s="61" t="s">
        <v>343</v>
      </c>
      <c r="C116" s="147">
        <f>C117+C119+C121</f>
        <v>6591701</v>
      </c>
      <c r="D116" s="203">
        <f>D117+D119+D121</f>
        <v>3544923</v>
      </c>
      <c r="E116" s="216">
        <f>'1'!E116</f>
        <v>395008</v>
      </c>
    </row>
    <row r="117" spans="1:5" ht="15.75">
      <c r="A117" s="20" t="s">
        <v>27</v>
      </c>
      <c r="B117" s="51" t="s">
        <v>213</v>
      </c>
      <c r="C117" s="149">
        <v>4763696</v>
      </c>
      <c r="D117" s="204">
        <v>1373227</v>
      </c>
      <c r="E117" s="22">
        <f>'1'!E117</f>
        <v>288202</v>
      </c>
    </row>
    <row r="118" spans="1:5" ht="15.75">
      <c r="A118" s="20" t="s">
        <v>29</v>
      </c>
      <c r="B118" s="62" t="s">
        <v>214</v>
      </c>
      <c r="C118" s="149"/>
      <c r="D118" s="204"/>
      <c r="E118" s="25">
        <f>'1'!E118</f>
        <v>0</v>
      </c>
    </row>
    <row r="119" spans="1:5" ht="15.75">
      <c r="A119" s="20" t="s">
        <v>31</v>
      </c>
      <c r="B119" s="62" t="s">
        <v>215</v>
      </c>
      <c r="C119" s="151">
        <v>1728005</v>
      </c>
      <c r="D119" s="182">
        <v>2064890</v>
      </c>
      <c r="E119" s="25">
        <f>'1'!E119</f>
        <v>0</v>
      </c>
    </row>
    <row r="120" spans="1:5" ht="15.75">
      <c r="A120" s="20" t="s">
        <v>33</v>
      </c>
      <c r="B120" s="62" t="s">
        <v>216</v>
      </c>
      <c r="C120" s="151"/>
      <c r="D120" s="182"/>
      <c r="E120" s="25">
        <f>'1'!E120</f>
        <v>0</v>
      </c>
    </row>
    <row r="121" spans="1:5" ht="15.75">
      <c r="A121" s="20" t="s">
        <v>35</v>
      </c>
      <c r="B121" s="64" t="s">
        <v>217</v>
      </c>
      <c r="C121" s="151">
        <v>100000</v>
      </c>
      <c r="D121" s="182">
        <v>106806</v>
      </c>
      <c r="E121" s="25">
        <f>'1'!E121</f>
        <v>106806</v>
      </c>
    </row>
    <row r="122" spans="1:5" ht="31.5">
      <c r="A122" s="20" t="s">
        <v>37</v>
      </c>
      <c r="B122" s="65" t="s">
        <v>218</v>
      </c>
      <c r="C122" s="151"/>
      <c r="D122" s="182"/>
      <c r="E122" s="25">
        <f>'1'!E122</f>
        <v>0</v>
      </c>
    </row>
    <row r="123" spans="1:5" ht="31.5">
      <c r="A123" s="20" t="s">
        <v>219</v>
      </c>
      <c r="B123" s="66" t="s">
        <v>220</v>
      </c>
      <c r="C123" s="151"/>
      <c r="D123" s="182"/>
      <c r="E123" s="25">
        <f>'1'!E123</f>
        <v>0</v>
      </c>
    </row>
    <row r="124" spans="1:5" ht="31.5">
      <c r="A124" s="20" t="s">
        <v>221</v>
      </c>
      <c r="B124" s="55" t="s">
        <v>194</v>
      </c>
      <c r="C124" s="151"/>
      <c r="D124" s="182"/>
      <c r="E124" s="25">
        <f>'1'!E124</f>
        <v>0</v>
      </c>
    </row>
    <row r="125" spans="1:5" ht="15.75">
      <c r="A125" s="20" t="s">
        <v>222</v>
      </c>
      <c r="B125" s="55" t="s">
        <v>223</v>
      </c>
      <c r="C125" s="151"/>
      <c r="D125" s="182"/>
      <c r="E125" s="25">
        <f>'1'!E125</f>
        <v>0</v>
      </c>
    </row>
    <row r="126" spans="1:5" ht="15.75">
      <c r="A126" s="20" t="s">
        <v>224</v>
      </c>
      <c r="B126" s="55" t="s">
        <v>225</v>
      </c>
      <c r="C126" s="151"/>
      <c r="D126" s="182"/>
      <c r="E126" s="25">
        <f>'1'!E126</f>
        <v>0</v>
      </c>
    </row>
    <row r="127" spans="1:5" ht="31.5">
      <c r="A127" s="20" t="s">
        <v>226</v>
      </c>
      <c r="B127" s="55" t="s">
        <v>200</v>
      </c>
      <c r="C127" s="151"/>
      <c r="D127" s="182"/>
      <c r="E127" s="25">
        <f>'1'!E127</f>
        <v>0</v>
      </c>
    </row>
    <row r="128" spans="1:5" ht="15.75">
      <c r="A128" s="20" t="s">
        <v>227</v>
      </c>
      <c r="B128" s="55" t="s">
        <v>228</v>
      </c>
      <c r="C128" s="151"/>
      <c r="D128" s="182"/>
      <c r="E128" s="25">
        <f>'1'!E128</f>
        <v>0</v>
      </c>
    </row>
    <row r="129" spans="1:5" ht="32.25" thickBot="1">
      <c r="A129" s="56" t="s">
        <v>229</v>
      </c>
      <c r="B129" s="55" t="s">
        <v>230</v>
      </c>
      <c r="C129" s="152"/>
      <c r="D129" s="183"/>
      <c r="E129" s="29">
        <f>'1'!E129</f>
        <v>0</v>
      </c>
    </row>
    <row r="130" spans="1:5" ht="16.5" thickBot="1">
      <c r="A130" s="17" t="s">
        <v>39</v>
      </c>
      <c r="B130" s="18" t="s">
        <v>231</v>
      </c>
      <c r="C130" s="147">
        <f>C95+C116</f>
        <v>40399238</v>
      </c>
      <c r="D130" s="203">
        <f>D95+D116</f>
        <v>72122557</v>
      </c>
      <c r="E130" s="216">
        <f>'1'!E130</f>
        <v>62201757</v>
      </c>
    </row>
    <row r="131" spans="1:5" ht="32.25" thickBot="1">
      <c r="A131" s="17" t="s">
        <v>232</v>
      </c>
      <c r="B131" s="18" t="s">
        <v>233</v>
      </c>
      <c r="C131" s="147">
        <f>C132+C133+C134</f>
        <v>0</v>
      </c>
      <c r="D131" s="203">
        <f>D132+D133+D134</f>
        <v>0</v>
      </c>
      <c r="E131" s="22">
        <f>'1'!E131</f>
        <v>0</v>
      </c>
    </row>
    <row r="132" spans="1:5" ht="15.75">
      <c r="A132" s="20" t="s">
        <v>55</v>
      </c>
      <c r="B132" s="68" t="s">
        <v>234</v>
      </c>
      <c r="C132" s="151"/>
      <c r="D132" s="182"/>
      <c r="E132" s="25">
        <f>'1'!E132</f>
        <v>0</v>
      </c>
    </row>
    <row r="133" spans="1:5" ht="15.75">
      <c r="A133" s="20" t="s">
        <v>63</v>
      </c>
      <c r="B133" s="68" t="s">
        <v>235</v>
      </c>
      <c r="C133" s="151"/>
      <c r="D133" s="182"/>
      <c r="E133" s="25">
        <f>'1'!E133</f>
        <v>0</v>
      </c>
    </row>
    <row r="134" spans="1:5" ht="16.5" thickBot="1">
      <c r="A134" s="56" t="s">
        <v>65</v>
      </c>
      <c r="B134" s="69" t="s">
        <v>236</v>
      </c>
      <c r="C134" s="151"/>
      <c r="D134" s="182"/>
      <c r="E134" s="29">
        <f>'1'!E134</f>
        <v>0</v>
      </c>
    </row>
    <row r="135" spans="1:5" ht="16.5" thickBot="1">
      <c r="A135" s="17" t="s">
        <v>69</v>
      </c>
      <c r="B135" s="18" t="s">
        <v>237</v>
      </c>
      <c r="C135" s="147">
        <f>C136+C137+C138+C139+C140+C141</f>
        <v>0</v>
      </c>
      <c r="D135" s="203">
        <f>D136+D137+D138+D139+D140+D141</f>
        <v>0</v>
      </c>
      <c r="E135" s="216">
        <f>'1'!E135</f>
        <v>0</v>
      </c>
    </row>
    <row r="136" spans="1:5" ht="15.75">
      <c r="A136" s="20" t="s">
        <v>71</v>
      </c>
      <c r="B136" s="68" t="s">
        <v>238</v>
      </c>
      <c r="C136" s="151"/>
      <c r="D136" s="182"/>
      <c r="E136" s="22">
        <f>'1'!E136</f>
        <v>0</v>
      </c>
    </row>
    <row r="137" spans="1:5" ht="15.75">
      <c r="A137" s="20" t="s">
        <v>73</v>
      </c>
      <c r="B137" s="68" t="s">
        <v>239</v>
      </c>
      <c r="C137" s="151"/>
      <c r="D137" s="182"/>
      <c r="E137" s="25">
        <f>'1'!E137</f>
        <v>0</v>
      </c>
    </row>
    <row r="138" spans="1:5" ht="15.75">
      <c r="A138" s="20" t="s">
        <v>75</v>
      </c>
      <c r="B138" s="68" t="s">
        <v>240</v>
      </c>
      <c r="C138" s="151"/>
      <c r="D138" s="182"/>
      <c r="E138" s="25">
        <f>'1'!E138</f>
        <v>0</v>
      </c>
    </row>
    <row r="139" spans="1:5" ht="15.75">
      <c r="A139" s="20" t="s">
        <v>77</v>
      </c>
      <c r="B139" s="68" t="s">
        <v>241</v>
      </c>
      <c r="C139" s="151"/>
      <c r="D139" s="182"/>
      <c r="E139" s="25">
        <f>'1'!E139</f>
        <v>0</v>
      </c>
    </row>
    <row r="140" spans="1:5" ht="15.75">
      <c r="A140" s="20" t="s">
        <v>79</v>
      </c>
      <c r="B140" s="68" t="s">
        <v>242</v>
      </c>
      <c r="C140" s="151"/>
      <c r="D140" s="182"/>
      <c r="E140" s="25">
        <f>'1'!E140</f>
        <v>0</v>
      </c>
    </row>
    <row r="141" spans="1:5" ht="16.5" thickBot="1">
      <c r="A141" s="56" t="s">
        <v>81</v>
      </c>
      <c r="B141" s="69" t="s">
        <v>243</v>
      </c>
      <c r="C141" s="151"/>
      <c r="D141" s="182"/>
      <c r="E141" s="29">
        <f>'1'!E141</f>
        <v>0</v>
      </c>
    </row>
    <row r="142" spans="1:5" ht="16.5" thickBot="1">
      <c r="A142" s="17" t="s">
        <v>93</v>
      </c>
      <c r="B142" s="18" t="s">
        <v>244</v>
      </c>
      <c r="C142" s="147">
        <f>C143+C144+C146+C147+C145</f>
        <v>0</v>
      </c>
      <c r="D142" s="203">
        <f>D143+D144+D146+D147+D145</f>
        <v>699404</v>
      </c>
      <c r="E142" s="216">
        <f>'1'!E142</f>
        <v>699404</v>
      </c>
    </row>
    <row r="143" spans="1:5" ht="15.75">
      <c r="A143" s="20" t="s">
        <v>95</v>
      </c>
      <c r="B143" s="68" t="s">
        <v>245</v>
      </c>
      <c r="C143" s="151"/>
      <c r="D143" s="182"/>
      <c r="E143" s="22">
        <f>'1'!E143</f>
        <v>0</v>
      </c>
    </row>
    <row r="144" spans="1:5" ht="15.75">
      <c r="A144" s="20" t="s">
        <v>97</v>
      </c>
      <c r="B144" s="68" t="s">
        <v>246</v>
      </c>
      <c r="C144" s="151"/>
      <c r="D144" s="182">
        <v>699404</v>
      </c>
      <c r="E144" s="25">
        <f>'1'!E144</f>
        <v>699404</v>
      </c>
    </row>
    <row r="145" spans="1:5" ht="15.75">
      <c r="A145" s="20" t="s">
        <v>99</v>
      </c>
      <c r="B145" s="68" t="s">
        <v>247</v>
      </c>
      <c r="C145" s="151"/>
      <c r="D145" s="182"/>
      <c r="E145" s="25">
        <f>'1'!E145</f>
        <v>0</v>
      </c>
    </row>
    <row r="146" spans="1:5" ht="15.75">
      <c r="A146" s="20" t="s">
        <v>101</v>
      </c>
      <c r="B146" s="68" t="s">
        <v>248</v>
      </c>
      <c r="C146" s="151"/>
      <c r="D146" s="182"/>
      <c r="E146" s="25">
        <f>'1'!E146</f>
        <v>0</v>
      </c>
    </row>
    <row r="147" spans="1:5" ht="16.5" thickBot="1">
      <c r="A147" s="56" t="s">
        <v>103</v>
      </c>
      <c r="B147" s="69" t="s">
        <v>249</v>
      </c>
      <c r="C147" s="151"/>
      <c r="D147" s="182"/>
      <c r="E147" s="29">
        <f>'1'!E147</f>
        <v>0</v>
      </c>
    </row>
    <row r="148" spans="1:5" ht="16.5" thickBot="1">
      <c r="A148" s="17" t="s">
        <v>250</v>
      </c>
      <c r="B148" s="18" t="s">
        <v>251</v>
      </c>
      <c r="C148" s="163">
        <f>C149+C150+C151+C152+C153</f>
        <v>0</v>
      </c>
      <c r="D148" s="213">
        <f>D149+D150+D151+D152+D153</f>
        <v>0</v>
      </c>
      <c r="E148" s="216">
        <f>'1'!E148</f>
        <v>0</v>
      </c>
    </row>
    <row r="149" spans="1:5" ht="15.75">
      <c r="A149" s="20" t="s">
        <v>107</v>
      </c>
      <c r="B149" s="68" t="s">
        <v>252</v>
      </c>
      <c r="C149" s="151"/>
      <c r="D149" s="182"/>
      <c r="E149" s="22">
        <f>'1'!E149</f>
        <v>0</v>
      </c>
    </row>
    <row r="150" spans="1:5" ht="15.75">
      <c r="A150" s="20" t="s">
        <v>109</v>
      </c>
      <c r="B150" s="68" t="s">
        <v>253</v>
      </c>
      <c r="C150" s="151"/>
      <c r="D150" s="182"/>
      <c r="E150" s="25">
        <f>'1'!E150</f>
        <v>0</v>
      </c>
    </row>
    <row r="151" spans="1:5" ht="15.75">
      <c r="A151" s="20" t="s">
        <v>111</v>
      </c>
      <c r="B151" s="68" t="s">
        <v>254</v>
      </c>
      <c r="C151" s="151"/>
      <c r="D151" s="182"/>
      <c r="E151" s="25">
        <f>'1'!E151</f>
        <v>0</v>
      </c>
    </row>
    <row r="152" spans="1:5" ht="31.5">
      <c r="A152" s="20" t="s">
        <v>113</v>
      </c>
      <c r="B152" s="68" t="s">
        <v>255</v>
      </c>
      <c r="C152" s="151"/>
      <c r="D152" s="182"/>
      <c r="E152" s="25">
        <f>'1'!E152</f>
        <v>0</v>
      </c>
    </row>
    <row r="153" spans="1:5" ht="16.5" thickBot="1">
      <c r="A153" s="56" t="s">
        <v>256</v>
      </c>
      <c r="B153" s="69" t="s">
        <v>257</v>
      </c>
      <c r="C153" s="152"/>
      <c r="D153" s="183"/>
      <c r="E153" s="29">
        <f>'1'!E153</f>
        <v>0</v>
      </c>
    </row>
    <row r="154" spans="1:5" ht="16.5" thickBot="1">
      <c r="A154" s="71" t="s">
        <v>115</v>
      </c>
      <c r="B154" s="18" t="s">
        <v>258</v>
      </c>
      <c r="C154" s="163"/>
      <c r="D154" s="213"/>
      <c r="E154" s="216">
        <f>'1'!E154</f>
        <v>0</v>
      </c>
    </row>
    <row r="155" spans="1:5" ht="16.5" thickBot="1">
      <c r="A155" s="71" t="s">
        <v>125</v>
      </c>
      <c r="B155" s="18" t="s">
        <v>259</v>
      </c>
      <c r="C155" s="163"/>
      <c r="D155" s="213"/>
      <c r="E155" s="216">
        <f>'1'!E155</f>
        <v>0</v>
      </c>
    </row>
    <row r="156" spans="1:5" ht="16.5" thickBot="1">
      <c r="A156" s="17" t="s">
        <v>260</v>
      </c>
      <c r="B156" s="18" t="s">
        <v>261</v>
      </c>
      <c r="C156" s="165">
        <f>C131+C135+C142+C148+C154+C155</f>
        <v>0</v>
      </c>
      <c r="D156" s="214">
        <f>D131+D135+D142+D148+D154+D155</f>
        <v>699404</v>
      </c>
      <c r="E156" s="72">
        <f>E131+E135+E142+E148+E154+E155</f>
        <v>699404</v>
      </c>
    </row>
    <row r="157" spans="1:5" ht="16.5" thickBot="1">
      <c r="A157" s="73" t="s">
        <v>262</v>
      </c>
      <c r="B157" s="74" t="s">
        <v>263</v>
      </c>
      <c r="C157" s="165">
        <f>C130+C156</f>
        <v>40399238</v>
      </c>
      <c r="D157" s="214">
        <f>D130+D156</f>
        <v>72821961</v>
      </c>
      <c r="E157" s="72">
        <f>E130+E156</f>
        <v>62901161</v>
      </c>
    </row>
    <row r="158" spans="1:5" ht="16.5" thickBot="1">
      <c r="A158" s="75"/>
      <c r="B158" s="76"/>
      <c r="E158" s="77"/>
    </row>
    <row r="159" spans="1:5" ht="16.5" thickBot="1">
      <c r="A159" s="78" t="s">
        <v>264</v>
      </c>
      <c r="B159" s="217"/>
      <c r="C159" s="165">
        <v>38</v>
      </c>
      <c r="D159" s="218">
        <v>33</v>
      </c>
      <c r="E159" s="171">
        <v>33</v>
      </c>
    </row>
    <row r="160" spans="1:5" ht="16.5" thickBot="1">
      <c r="A160" s="78" t="s">
        <v>265</v>
      </c>
      <c r="B160" s="217"/>
      <c r="C160" s="218">
        <v>37</v>
      </c>
      <c r="D160" s="170">
        <v>32</v>
      </c>
      <c r="E160" s="171">
        <v>32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4" width="15.140625" customWidth="1"/>
    <col min="5" max="5" width="13.7109375" customWidth="1"/>
  </cols>
  <sheetData>
    <row r="1" spans="1:6" ht="15.75">
      <c r="A1" s="233" t="s">
        <v>370</v>
      </c>
      <c r="B1" s="233"/>
      <c r="C1" s="233"/>
      <c r="D1" s="233"/>
      <c r="E1" s="233"/>
      <c r="F1" s="84"/>
    </row>
    <row r="2" spans="1:6" ht="15.75">
      <c r="A2" s="232" t="s">
        <v>394</v>
      </c>
      <c r="B2" s="232"/>
      <c r="C2" s="232"/>
      <c r="D2" s="232"/>
      <c r="E2" s="232"/>
    </row>
    <row r="3" spans="1:6" ht="16.5" thickBot="1">
      <c r="A3" s="84"/>
      <c r="B3" s="84"/>
      <c r="C3" s="84"/>
    </row>
    <row r="4" spans="1:6" ht="15.75">
      <c r="A4" s="4" t="s">
        <v>0</v>
      </c>
      <c r="B4" s="5" t="s">
        <v>1</v>
      </c>
      <c r="C4" s="127"/>
      <c r="D4" s="127"/>
      <c r="E4" s="6"/>
    </row>
    <row r="5" spans="1:6" ht="32.25" thickBot="1">
      <c r="A5" s="87" t="s">
        <v>2</v>
      </c>
      <c r="B5" s="85" t="s">
        <v>269</v>
      </c>
      <c r="C5" s="128"/>
      <c r="D5" s="143"/>
      <c r="E5" s="129"/>
    </row>
    <row r="6" spans="1:6" ht="16.5" thickBot="1">
      <c r="A6" s="125"/>
      <c r="B6" s="8"/>
      <c r="C6" s="81"/>
      <c r="D6" s="81"/>
      <c r="E6" s="81" t="s">
        <v>386</v>
      </c>
    </row>
    <row r="7" spans="1:6" ht="16.5" thickBot="1">
      <c r="A7" s="9" t="s">
        <v>4</v>
      </c>
      <c r="B7" s="10" t="s">
        <v>5</v>
      </c>
      <c r="C7" s="167" t="s">
        <v>6</v>
      </c>
      <c r="D7" s="167" t="s">
        <v>375</v>
      </c>
      <c r="E7" s="86" t="s">
        <v>384</v>
      </c>
    </row>
    <row r="8" spans="1:6" ht="16.5" thickBot="1">
      <c r="A8" s="11" t="s">
        <v>7</v>
      </c>
      <c r="B8" s="12" t="s">
        <v>8</v>
      </c>
      <c r="C8" s="167"/>
      <c r="D8" s="167"/>
      <c r="E8" s="13" t="s">
        <v>272</v>
      </c>
    </row>
    <row r="9" spans="1:6" ht="16.5" thickBot="1">
      <c r="A9" s="14"/>
      <c r="B9" s="15" t="s">
        <v>10</v>
      </c>
      <c r="C9" s="146" t="s">
        <v>9</v>
      </c>
      <c r="D9" s="146" t="s">
        <v>271</v>
      </c>
      <c r="E9" s="219"/>
    </row>
    <row r="10" spans="1:6" ht="16.5" thickBot="1">
      <c r="A10" s="17" t="s">
        <v>11</v>
      </c>
      <c r="B10" s="18" t="s">
        <v>12</v>
      </c>
      <c r="C10" s="147">
        <f>C11+C12+C13+C14+C15+C16</f>
        <v>17485097</v>
      </c>
      <c r="D10" s="203">
        <f>D11+D12+D13+D14+D15+D16</f>
        <v>23370840</v>
      </c>
      <c r="E10" s="19">
        <f>E11+E12+E13+E14+E15+E16</f>
        <v>23370840</v>
      </c>
    </row>
    <row r="11" spans="1:6" ht="15.75">
      <c r="A11" s="20" t="s">
        <v>13</v>
      </c>
      <c r="B11" s="21" t="s">
        <v>14</v>
      </c>
      <c r="C11" s="149">
        <v>8976177</v>
      </c>
      <c r="D11" s="204">
        <v>9976177</v>
      </c>
      <c r="E11" s="22">
        <v>9976177</v>
      </c>
    </row>
    <row r="12" spans="1:6" ht="17.25" customHeight="1">
      <c r="A12" s="23" t="s">
        <v>15</v>
      </c>
      <c r="B12" s="24" t="s">
        <v>16</v>
      </c>
      <c r="C12" s="151"/>
      <c r="D12" s="182"/>
      <c r="E12" s="22">
        <f>'1'!E10</f>
        <v>0</v>
      </c>
    </row>
    <row r="13" spans="1:6" ht="15.75">
      <c r="A13" s="23" t="s">
        <v>17</v>
      </c>
      <c r="B13" s="24" t="s">
        <v>18</v>
      </c>
      <c r="C13" s="151">
        <v>7308920</v>
      </c>
      <c r="D13" s="182">
        <v>7433393</v>
      </c>
      <c r="E13" s="22">
        <v>7433393</v>
      </c>
    </row>
    <row r="14" spans="1:6" ht="15.75">
      <c r="A14" s="23" t="s">
        <v>19</v>
      </c>
      <c r="B14" s="24" t="s">
        <v>20</v>
      </c>
      <c r="C14" s="151">
        <v>1200000</v>
      </c>
      <c r="D14" s="182">
        <v>1200000</v>
      </c>
      <c r="E14" s="22">
        <f>'1'!E12</f>
        <v>1200000</v>
      </c>
    </row>
    <row r="15" spans="1:6" ht="15.75">
      <c r="A15" s="23" t="s">
        <v>21</v>
      </c>
      <c r="B15" s="24" t="s">
        <v>22</v>
      </c>
      <c r="C15" s="151"/>
      <c r="D15" s="182">
        <v>4728835</v>
      </c>
      <c r="E15" s="22">
        <f>'1'!E13</f>
        <v>4728835</v>
      </c>
    </row>
    <row r="16" spans="1:6" ht="16.5" thickBot="1">
      <c r="A16" s="26" t="s">
        <v>23</v>
      </c>
      <c r="B16" s="27" t="s">
        <v>24</v>
      </c>
      <c r="C16" s="151"/>
      <c r="D16" s="182">
        <v>32435</v>
      </c>
      <c r="E16" s="22">
        <f>'1'!E14</f>
        <v>32435</v>
      </c>
    </row>
    <row r="17" spans="1:5" ht="32.25" thickBot="1">
      <c r="A17" s="17" t="s">
        <v>25</v>
      </c>
      <c r="B17" s="28" t="s">
        <v>26</v>
      </c>
      <c r="C17" s="147">
        <f>C18+C19+C20+C21+C22</f>
        <v>8035384</v>
      </c>
      <c r="D17" s="203">
        <f>D18+D19+D20+D21+D22</f>
        <v>34434914</v>
      </c>
      <c r="E17" s="19">
        <f>E18+E19+E20+E21+E22</f>
        <v>31568330</v>
      </c>
    </row>
    <row r="18" spans="1:5" ht="15.75">
      <c r="A18" s="20" t="s">
        <v>27</v>
      </c>
      <c r="B18" s="21" t="s">
        <v>28</v>
      </c>
      <c r="C18" s="149"/>
      <c r="D18" s="204"/>
      <c r="E18" s="22"/>
    </row>
    <row r="19" spans="1:5" ht="18" customHeight="1">
      <c r="A19" s="23" t="s">
        <v>29</v>
      </c>
      <c r="B19" s="24" t="s">
        <v>30</v>
      </c>
      <c r="C19" s="151"/>
      <c r="D19" s="182"/>
      <c r="E19" s="25"/>
    </row>
    <row r="20" spans="1:5" ht="15.75">
      <c r="A20" s="23" t="s">
        <v>31</v>
      </c>
      <c r="B20" s="24" t="s">
        <v>32</v>
      </c>
      <c r="C20" s="151"/>
      <c r="D20" s="182"/>
      <c r="E20" s="25"/>
    </row>
    <row r="21" spans="1:5" ht="15.75">
      <c r="A21" s="23" t="s">
        <v>33</v>
      </c>
      <c r="B21" s="24" t="s">
        <v>34</v>
      </c>
      <c r="C21" s="151"/>
      <c r="D21" s="182"/>
      <c r="E21" s="25"/>
    </row>
    <row r="22" spans="1:5" ht="15.75">
      <c r="A22" s="23" t="s">
        <v>35</v>
      </c>
      <c r="B22" s="24" t="s">
        <v>36</v>
      </c>
      <c r="C22" s="151">
        <v>8035384</v>
      </c>
      <c r="D22" s="182">
        <v>34434914</v>
      </c>
      <c r="E22" s="25">
        <v>31568330</v>
      </c>
    </row>
    <row r="23" spans="1:5" ht="16.5" thickBot="1">
      <c r="A23" s="26" t="s">
        <v>37</v>
      </c>
      <c r="B23" s="27" t="s">
        <v>38</v>
      </c>
      <c r="C23" s="152"/>
      <c r="D23" s="183"/>
      <c r="E23" s="29"/>
    </row>
    <row r="24" spans="1:5" ht="32.25" thickBot="1">
      <c r="A24" s="17" t="s">
        <v>39</v>
      </c>
      <c r="B24" s="18" t="s">
        <v>40</v>
      </c>
      <c r="C24" s="147">
        <f>C25+C26+C27+C28+C29</f>
        <v>0</v>
      </c>
      <c r="D24" s="203">
        <f>D25+D26+D27+D28+D29</f>
        <v>0</v>
      </c>
      <c r="E24" s="19">
        <f>E25+E26+E27+E28+E29</f>
        <v>0</v>
      </c>
    </row>
    <row r="25" spans="1:5" ht="15.75">
      <c r="A25" s="20" t="s">
        <v>41</v>
      </c>
      <c r="B25" s="21" t="s">
        <v>42</v>
      </c>
      <c r="C25" s="149"/>
      <c r="D25" s="204"/>
      <c r="E25" s="22"/>
    </row>
    <row r="26" spans="1:5" ht="15.75">
      <c r="A26" s="23" t="s">
        <v>43</v>
      </c>
      <c r="B26" s="24" t="s">
        <v>44</v>
      </c>
      <c r="C26" s="151"/>
      <c r="D26" s="182"/>
      <c r="E26" s="25"/>
    </row>
    <row r="27" spans="1:5" ht="31.5">
      <c r="A27" s="23" t="s">
        <v>45</v>
      </c>
      <c r="B27" s="24" t="s">
        <v>46</v>
      </c>
      <c r="C27" s="151"/>
      <c r="D27" s="182"/>
      <c r="E27" s="25"/>
    </row>
    <row r="28" spans="1:5" ht="31.5">
      <c r="A28" s="23" t="s">
        <v>47</v>
      </c>
      <c r="B28" s="24" t="s">
        <v>48</v>
      </c>
      <c r="C28" s="151"/>
      <c r="D28" s="182"/>
      <c r="E28" s="25"/>
    </row>
    <row r="29" spans="1:5" ht="15.75">
      <c r="A29" s="23" t="s">
        <v>49</v>
      </c>
      <c r="B29" s="24" t="s">
        <v>50</v>
      </c>
      <c r="C29" s="151"/>
      <c r="D29" s="182"/>
      <c r="E29" s="25"/>
    </row>
    <row r="30" spans="1:5" ht="16.5" thickBot="1">
      <c r="A30" s="26" t="s">
        <v>51</v>
      </c>
      <c r="B30" s="27" t="s">
        <v>52</v>
      </c>
      <c r="C30" s="152"/>
      <c r="D30" s="183"/>
      <c r="E30" s="29"/>
    </row>
    <row r="31" spans="1:5" ht="16.5" thickBot="1">
      <c r="A31" s="17" t="s">
        <v>53</v>
      </c>
      <c r="B31" s="18" t="s">
        <v>54</v>
      </c>
      <c r="C31" s="147">
        <v>700000</v>
      </c>
      <c r="D31" s="203">
        <v>700000</v>
      </c>
      <c r="E31" s="19">
        <v>1191887</v>
      </c>
    </row>
    <row r="32" spans="1:5" ht="15.75">
      <c r="A32" s="20" t="s">
        <v>55</v>
      </c>
      <c r="B32" s="21" t="s">
        <v>56</v>
      </c>
      <c r="C32" s="153">
        <v>240000</v>
      </c>
      <c r="D32" s="205">
        <v>240000</v>
      </c>
      <c r="E32" s="30">
        <f>'1'!E30</f>
        <v>275583</v>
      </c>
    </row>
    <row r="33" spans="1:5" ht="15.75">
      <c r="A33" s="23" t="s">
        <v>57</v>
      </c>
      <c r="B33" s="24" t="s">
        <v>58</v>
      </c>
      <c r="C33" s="151"/>
      <c r="D33" s="182"/>
      <c r="E33" s="30">
        <f>'1'!E31</f>
        <v>0</v>
      </c>
    </row>
    <row r="34" spans="1:5" ht="15.75">
      <c r="A34" s="23" t="s">
        <v>59</v>
      </c>
      <c r="B34" s="24" t="s">
        <v>60</v>
      </c>
      <c r="C34" s="151"/>
      <c r="D34" s="182"/>
      <c r="E34" s="30">
        <f>'1'!E32</f>
        <v>0</v>
      </c>
    </row>
    <row r="35" spans="1:5" ht="15.75">
      <c r="A35" s="23" t="s">
        <v>61</v>
      </c>
      <c r="B35" s="31" t="s">
        <v>62</v>
      </c>
      <c r="C35" s="151">
        <v>300000</v>
      </c>
      <c r="D35" s="182">
        <v>300000</v>
      </c>
      <c r="E35" s="30">
        <f>'1'!E33</f>
        <v>788500</v>
      </c>
    </row>
    <row r="36" spans="1:5" ht="15.75">
      <c r="A36" s="23" t="s">
        <v>63</v>
      </c>
      <c r="B36" s="24" t="s">
        <v>64</v>
      </c>
      <c r="C36" s="151">
        <v>100000</v>
      </c>
      <c r="D36" s="182">
        <v>100000</v>
      </c>
      <c r="E36" s="30">
        <f>'1'!E34</f>
        <v>115856</v>
      </c>
    </row>
    <row r="37" spans="1:5" ht="15.75">
      <c r="A37" s="23" t="s">
        <v>65</v>
      </c>
      <c r="B37" s="24" t="s">
        <v>66</v>
      </c>
      <c r="C37" s="151">
        <v>0</v>
      </c>
      <c r="D37" s="182">
        <v>0</v>
      </c>
      <c r="E37" s="30">
        <f>'1'!E35</f>
        <v>0</v>
      </c>
    </row>
    <row r="38" spans="1:5" ht="16.5" thickBot="1">
      <c r="A38" s="26" t="s">
        <v>67</v>
      </c>
      <c r="B38" s="27" t="s">
        <v>68</v>
      </c>
      <c r="C38" s="152">
        <v>60000</v>
      </c>
      <c r="D38" s="183">
        <v>60000</v>
      </c>
      <c r="E38" s="30">
        <f>'1'!E36</f>
        <v>11948</v>
      </c>
    </row>
    <row r="39" spans="1:5" ht="16.5" thickBot="1">
      <c r="A39" s="17" t="s">
        <v>69</v>
      </c>
      <c r="B39" s="18" t="s">
        <v>70</v>
      </c>
      <c r="C39" s="147">
        <f>SUM(C40:C50)</f>
        <v>690380</v>
      </c>
      <c r="D39" s="203">
        <f>SUM(D40:D50)</f>
        <v>694610</v>
      </c>
      <c r="E39" s="19">
        <f>SUM(E40:E50)</f>
        <v>390813</v>
      </c>
    </row>
    <row r="40" spans="1:5" ht="15.75">
      <c r="A40" s="20" t="s">
        <v>71</v>
      </c>
      <c r="B40" s="21" t="s">
        <v>72</v>
      </c>
      <c r="C40" s="149"/>
      <c r="D40" s="204"/>
      <c r="E40" s="22"/>
    </row>
    <row r="41" spans="1:5" ht="15.75">
      <c r="A41" s="23" t="s">
        <v>73</v>
      </c>
      <c r="B41" s="24" t="s">
        <v>74</v>
      </c>
      <c r="C41" s="151"/>
      <c r="D41" s="182"/>
      <c r="E41" s="25">
        <f>'1'!E39</f>
        <v>3000</v>
      </c>
    </row>
    <row r="42" spans="1:5" ht="15.75">
      <c r="A42" s="23" t="s">
        <v>75</v>
      </c>
      <c r="B42" s="24" t="s">
        <v>76</v>
      </c>
      <c r="C42" s="151"/>
      <c r="D42" s="182"/>
      <c r="E42" s="25">
        <f>'1'!E40</f>
        <v>0</v>
      </c>
    </row>
    <row r="43" spans="1:5" ht="15.75">
      <c r="A43" s="23" t="s">
        <v>77</v>
      </c>
      <c r="B43" s="24" t="s">
        <v>78</v>
      </c>
      <c r="C43" s="151">
        <v>10000</v>
      </c>
      <c r="D43" s="182">
        <v>10000</v>
      </c>
      <c r="E43" s="25">
        <f>'1'!E41</f>
        <v>0</v>
      </c>
    </row>
    <row r="44" spans="1:5" ht="15.75">
      <c r="A44" s="23" t="s">
        <v>79</v>
      </c>
      <c r="B44" s="24" t="s">
        <v>80</v>
      </c>
      <c r="C44" s="151">
        <v>660380</v>
      </c>
      <c r="D44" s="182">
        <v>660380</v>
      </c>
      <c r="E44" s="25">
        <f>'1'!E42</f>
        <v>383320</v>
      </c>
    </row>
    <row r="45" spans="1:5" ht="15.75">
      <c r="A45" s="23" t="s">
        <v>81</v>
      </c>
      <c r="B45" s="24" t="s">
        <v>82</v>
      </c>
      <c r="C45" s="151"/>
      <c r="D45" s="182"/>
      <c r="E45" s="25">
        <f>'1'!E43</f>
        <v>0</v>
      </c>
    </row>
    <row r="46" spans="1:5" ht="15.75">
      <c r="A46" s="23" t="s">
        <v>83</v>
      </c>
      <c r="B46" s="24" t="s">
        <v>84</v>
      </c>
      <c r="C46" s="151"/>
      <c r="D46" s="182"/>
      <c r="E46" s="25">
        <f>'1'!E44</f>
        <v>0</v>
      </c>
    </row>
    <row r="47" spans="1:5" ht="15.75">
      <c r="A47" s="23" t="s">
        <v>85</v>
      </c>
      <c r="B47" s="24" t="s">
        <v>86</v>
      </c>
      <c r="C47" s="151">
        <v>20000</v>
      </c>
      <c r="D47" s="182">
        <v>20000</v>
      </c>
      <c r="E47" s="25">
        <f>'1'!E45</f>
        <v>247</v>
      </c>
    </row>
    <row r="48" spans="1:5" ht="15.75">
      <c r="A48" s="23" t="s">
        <v>87</v>
      </c>
      <c r="B48" s="24" t="s">
        <v>88</v>
      </c>
      <c r="C48" s="151"/>
      <c r="D48" s="182">
        <v>0</v>
      </c>
      <c r="E48" s="25">
        <f>'1'!E46</f>
        <v>0</v>
      </c>
    </row>
    <row r="49" spans="1:5" ht="15.75">
      <c r="A49" s="26" t="s">
        <v>89</v>
      </c>
      <c r="B49" s="27" t="s">
        <v>90</v>
      </c>
      <c r="C49" s="152"/>
      <c r="D49" s="183"/>
      <c r="E49" s="29"/>
    </row>
    <row r="50" spans="1:5" ht="16.5" thickBot="1">
      <c r="A50" s="26" t="s">
        <v>91</v>
      </c>
      <c r="B50" s="27" t="s">
        <v>92</v>
      </c>
      <c r="C50" s="152"/>
      <c r="D50" s="183">
        <v>4230</v>
      </c>
      <c r="E50" s="29">
        <v>4246</v>
      </c>
    </row>
    <row r="51" spans="1:5" ht="16.5" thickBot="1">
      <c r="A51" s="17" t="s">
        <v>93</v>
      </c>
      <c r="B51" s="18" t="s">
        <v>94</v>
      </c>
      <c r="C51" s="147">
        <f>SUM(C52:C56)</f>
        <v>0</v>
      </c>
      <c r="D51" s="203">
        <f>SUM(D52:D56)</f>
        <v>26155</v>
      </c>
      <c r="E51" s="19">
        <f>SUM(E52:E56)</f>
        <v>26155</v>
      </c>
    </row>
    <row r="52" spans="1:5" ht="15.75">
      <c r="A52" s="20" t="s">
        <v>95</v>
      </c>
      <c r="B52" s="21" t="s">
        <v>96</v>
      </c>
      <c r="C52" s="149"/>
      <c r="D52" s="204"/>
      <c r="E52" s="22"/>
    </row>
    <row r="53" spans="1:5" ht="15.75">
      <c r="A53" s="23" t="s">
        <v>97</v>
      </c>
      <c r="B53" s="24" t="s">
        <v>98</v>
      </c>
      <c r="C53" s="151"/>
      <c r="D53" s="182">
        <v>26155</v>
      </c>
      <c r="E53" s="25">
        <v>26155</v>
      </c>
    </row>
    <row r="54" spans="1:5" ht="15.75">
      <c r="A54" s="23" t="s">
        <v>99</v>
      </c>
      <c r="B54" s="24" t="s">
        <v>100</v>
      </c>
      <c r="C54" s="151"/>
      <c r="D54" s="182"/>
      <c r="E54" s="25"/>
    </row>
    <row r="55" spans="1:5" ht="15.75">
      <c r="A55" s="23" t="s">
        <v>101</v>
      </c>
      <c r="B55" s="24" t="s">
        <v>102</v>
      </c>
      <c r="C55" s="151"/>
      <c r="D55" s="182"/>
      <c r="E55" s="25"/>
    </row>
    <row r="56" spans="1:5" ht="16.5" thickBot="1">
      <c r="A56" s="26" t="s">
        <v>103</v>
      </c>
      <c r="B56" s="27" t="s">
        <v>104</v>
      </c>
      <c r="C56" s="152"/>
      <c r="D56" s="183"/>
      <c r="E56" s="29"/>
    </row>
    <row r="57" spans="1:5" ht="16.5" thickBot="1">
      <c r="A57" s="17" t="s">
        <v>105</v>
      </c>
      <c r="B57" s="18" t="s">
        <v>106</v>
      </c>
      <c r="C57" s="147">
        <f>SUM(C58:C60)</f>
        <v>0</v>
      </c>
      <c r="D57" s="203">
        <f>SUM(D58:D60)</f>
        <v>107065</v>
      </c>
      <c r="E57" s="19">
        <f>SUM(E58:E60)</f>
        <v>107060</v>
      </c>
    </row>
    <row r="58" spans="1:5" ht="31.5">
      <c r="A58" s="20" t="s">
        <v>107</v>
      </c>
      <c r="B58" s="21" t="s">
        <v>108</v>
      </c>
      <c r="C58" s="149"/>
      <c r="D58" s="204"/>
      <c r="E58" s="22"/>
    </row>
    <row r="59" spans="1:5" ht="31.5">
      <c r="A59" s="23" t="s">
        <v>109</v>
      </c>
      <c r="B59" s="24" t="s">
        <v>110</v>
      </c>
      <c r="C59" s="151"/>
      <c r="D59" s="182"/>
      <c r="E59" s="25"/>
    </row>
    <row r="60" spans="1:5" ht="15.75">
      <c r="A60" s="23" t="s">
        <v>111</v>
      </c>
      <c r="B60" s="24" t="s">
        <v>112</v>
      </c>
      <c r="C60" s="151"/>
      <c r="D60" s="182">
        <v>107065</v>
      </c>
      <c r="E60" s="25">
        <v>107060</v>
      </c>
    </row>
    <row r="61" spans="1:5" ht="16.5" thickBot="1">
      <c r="A61" s="26" t="s">
        <v>113</v>
      </c>
      <c r="B61" s="27" t="s">
        <v>114</v>
      </c>
      <c r="C61" s="152"/>
      <c r="D61" s="183"/>
      <c r="E61" s="29"/>
    </row>
    <row r="62" spans="1:5" ht="16.5" thickBot="1">
      <c r="A62" s="17" t="s">
        <v>115</v>
      </c>
      <c r="B62" s="28" t="s">
        <v>116</v>
      </c>
      <c r="C62" s="147">
        <f>SUM(C63:C65)</f>
        <v>0</v>
      </c>
      <c r="D62" s="203">
        <f>SUM(D63:D65)</f>
        <v>0</v>
      </c>
      <c r="E62" s="19">
        <f>SUM(E63:E65)</f>
        <v>0</v>
      </c>
    </row>
    <row r="63" spans="1:5" ht="31.5">
      <c r="A63" s="20" t="s">
        <v>117</v>
      </c>
      <c r="B63" s="21" t="s">
        <v>118</v>
      </c>
      <c r="C63" s="151"/>
      <c r="D63" s="182"/>
      <c r="E63" s="25"/>
    </row>
    <row r="64" spans="1:5" ht="31.5">
      <c r="A64" s="23" t="s">
        <v>119</v>
      </c>
      <c r="B64" s="24" t="s">
        <v>120</v>
      </c>
      <c r="C64" s="151"/>
      <c r="D64" s="182"/>
      <c r="E64" s="25"/>
    </row>
    <row r="65" spans="1:5" ht="15.75">
      <c r="A65" s="23" t="s">
        <v>121</v>
      </c>
      <c r="B65" s="24" t="s">
        <v>122</v>
      </c>
      <c r="C65" s="151"/>
      <c r="D65" s="182"/>
      <c r="E65" s="25"/>
    </row>
    <row r="66" spans="1:5" ht="16.5" thickBot="1">
      <c r="A66" s="26" t="s">
        <v>123</v>
      </c>
      <c r="B66" s="27" t="s">
        <v>124</v>
      </c>
      <c r="C66" s="151"/>
      <c r="D66" s="182"/>
      <c r="E66" s="25"/>
    </row>
    <row r="67" spans="1:5" ht="16.5" thickBot="1">
      <c r="A67" s="17" t="s">
        <v>125</v>
      </c>
      <c r="B67" s="18" t="s">
        <v>126</v>
      </c>
      <c r="C67" s="147">
        <f>C10+C17+C24+C31+C39+C51+C57+C62</f>
        <v>26910861</v>
      </c>
      <c r="D67" s="203">
        <f>D10+D17+D24+D31+D39+D51+D57+D62</f>
        <v>59333584</v>
      </c>
      <c r="E67" s="19">
        <f>E10+E17+E24+E31+E39+E51+E57+E62</f>
        <v>56655085</v>
      </c>
    </row>
    <row r="68" spans="1:5" ht="16.5" thickBot="1">
      <c r="A68" s="32" t="s">
        <v>127</v>
      </c>
      <c r="B68" s="28" t="s">
        <v>128</v>
      </c>
      <c r="C68" s="147">
        <f>SUM(C69:C71)</f>
        <v>0</v>
      </c>
      <c r="D68" s="203">
        <f>SUM(D69:D71)</f>
        <v>0</v>
      </c>
      <c r="E68" s="19">
        <f>SUM(E69:E71)</f>
        <v>0</v>
      </c>
    </row>
    <row r="69" spans="1:5" ht="15.75">
      <c r="A69" s="20" t="s">
        <v>129</v>
      </c>
      <c r="B69" s="21" t="s">
        <v>130</v>
      </c>
      <c r="C69" s="151"/>
      <c r="D69" s="182"/>
      <c r="E69" s="25"/>
    </row>
    <row r="70" spans="1:5" ht="15.75">
      <c r="A70" s="23" t="s">
        <v>131</v>
      </c>
      <c r="B70" s="24" t="s">
        <v>132</v>
      </c>
      <c r="C70" s="151"/>
      <c r="D70" s="182"/>
      <c r="E70" s="25"/>
    </row>
    <row r="71" spans="1:5" ht="16.5" thickBot="1">
      <c r="A71" s="26" t="s">
        <v>376</v>
      </c>
      <c r="B71" s="33" t="s">
        <v>134</v>
      </c>
      <c r="C71" s="151"/>
      <c r="D71" s="182"/>
      <c r="E71" s="25"/>
    </row>
    <row r="72" spans="1:5" ht="16.5" thickBot="1">
      <c r="A72" s="32" t="s">
        <v>135</v>
      </c>
      <c r="B72" s="28" t="s">
        <v>136</v>
      </c>
      <c r="C72" s="147">
        <f>SUM(C73:C76)</f>
        <v>0</v>
      </c>
      <c r="D72" s="203">
        <f>SUM(D73:D76)</f>
        <v>0</v>
      </c>
      <c r="E72" s="19">
        <f>SUM(E73:E76)</f>
        <v>0</v>
      </c>
    </row>
    <row r="73" spans="1:5" ht="15.75">
      <c r="A73" s="20" t="s">
        <v>137</v>
      </c>
      <c r="B73" s="21" t="s">
        <v>138</v>
      </c>
      <c r="C73" s="151"/>
      <c r="D73" s="182"/>
      <c r="E73" s="25"/>
    </row>
    <row r="74" spans="1:5" ht="15.75">
      <c r="A74" s="23" t="s">
        <v>139</v>
      </c>
      <c r="B74" s="24" t="s">
        <v>140</v>
      </c>
      <c r="C74" s="151"/>
      <c r="D74" s="182"/>
      <c r="E74" s="25"/>
    </row>
    <row r="75" spans="1:5" ht="17.25" customHeight="1">
      <c r="A75" s="23" t="s">
        <v>141</v>
      </c>
      <c r="B75" s="24" t="s">
        <v>142</v>
      </c>
      <c r="C75" s="151"/>
      <c r="D75" s="182"/>
      <c r="E75" s="25"/>
    </row>
    <row r="76" spans="1:5" ht="16.5" thickBot="1">
      <c r="A76" s="26" t="s">
        <v>143</v>
      </c>
      <c r="B76" s="27" t="s">
        <v>144</v>
      </c>
      <c r="C76" s="151"/>
      <c r="D76" s="182"/>
      <c r="E76" s="25"/>
    </row>
    <row r="77" spans="1:5" ht="16.5" thickBot="1">
      <c r="A77" s="32" t="s">
        <v>145</v>
      </c>
      <c r="B77" s="28" t="s">
        <v>146</v>
      </c>
      <c r="C77" s="147">
        <f>SUM(C78:C79)</f>
        <v>13488377</v>
      </c>
      <c r="D77" s="203">
        <f>SUM(D78:D79)</f>
        <v>13488377</v>
      </c>
      <c r="E77" s="19">
        <f>SUM(E78:E79)</f>
        <v>10775004</v>
      </c>
    </row>
    <row r="78" spans="1:5" ht="15.75">
      <c r="A78" s="20" t="s">
        <v>147</v>
      </c>
      <c r="B78" s="21" t="s">
        <v>148</v>
      </c>
      <c r="C78" s="151">
        <v>13488377</v>
      </c>
      <c r="D78" s="182">
        <v>13488377</v>
      </c>
      <c r="E78" s="25">
        <v>10775004</v>
      </c>
    </row>
    <row r="79" spans="1:5" ht="16.5" thickBot="1">
      <c r="A79" s="26" t="s">
        <v>149</v>
      </c>
      <c r="B79" s="27" t="s">
        <v>150</v>
      </c>
      <c r="C79" s="151"/>
      <c r="D79" s="182"/>
      <c r="E79" s="25"/>
    </row>
    <row r="80" spans="1:5" ht="16.5" thickBot="1">
      <c r="A80" s="32" t="s">
        <v>151</v>
      </c>
      <c r="B80" s="28" t="s">
        <v>152</v>
      </c>
      <c r="C80" s="147">
        <f>SUM(C81:C83)</f>
        <v>0</v>
      </c>
      <c r="D80" s="203">
        <f>SUM(D81:D83)</f>
        <v>0</v>
      </c>
      <c r="E80" s="19">
        <f>SUM(E81:E83)</f>
        <v>856455</v>
      </c>
    </row>
    <row r="81" spans="1:5" ht="15.75">
      <c r="A81" s="20" t="s">
        <v>153</v>
      </c>
      <c r="B81" s="21" t="s">
        <v>154</v>
      </c>
      <c r="C81" s="151"/>
      <c r="D81" s="182"/>
      <c r="E81" s="25">
        <v>856455</v>
      </c>
    </row>
    <row r="82" spans="1:5" ht="15.75">
      <c r="A82" s="23" t="s">
        <v>155</v>
      </c>
      <c r="B82" s="24" t="s">
        <v>156</v>
      </c>
      <c r="C82" s="151"/>
      <c r="D82" s="182"/>
      <c r="E82" s="25"/>
    </row>
    <row r="83" spans="1:5" ht="16.5" thickBot="1">
      <c r="A83" s="26" t="s">
        <v>157</v>
      </c>
      <c r="B83" s="27" t="s">
        <v>158</v>
      </c>
      <c r="C83" s="151"/>
      <c r="D83" s="182"/>
      <c r="E83" s="25"/>
    </row>
    <row r="84" spans="1:5" ht="16.5" thickBot="1">
      <c r="A84" s="32" t="s">
        <v>159</v>
      </c>
      <c r="B84" s="28" t="s">
        <v>160</v>
      </c>
      <c r="C84" s="147">
        <f>SUM(C85:C88)</f>
        <v>0</v>
      </c>
      <c r="D84" s="203">
        <f>SUM(D85:D88)</f>
        <v>0</v>
      </c>
      <c r="E84" s="19">
        <f>SUM(E85:E88)</f>
        <v>0</v>
      </c>
    </row>
    <row r="85" spans="1:5" ht="15.75">
      <c r="A85" s="34" t="s">
        <v>161</v>
      </c>
      <c r="B85" s="21" t="s">
        <v>162</v>
      </c>
      <c r="C85" s="151"/>
      <c r="D85" s="182"/>
      <c r="E85" s="25"/>
    </row>
    <row r="86" spans="1:5" ht="17.25" customHeight="1">
      <c r="A86" s="35" t="s">
        <v>163</v>
      </c>
      <c r="B86" s="24" t="s">
        <v>164</v>
      </c>
      <c r="C86" s="151"/>
      <c r="D86" s="182"/>
      <c r="E86" s="25"/>
    </row>
    <row r="87" spans="1:5" ht="15.75">
      <c r="A87" s="35" t="s">
        <v>165</v>
      </c>
      <c r="B87" s="24" t="s">
        <v>166</v>
      </c>
      <c r="C87" s="151"/>
      <c r="D87" s="182"/>
      <c r="E87" s="25"/>
    </row>
    <row r="88" spans="1:5" ht="16.5" thickBot="1">
      <c r="A88" s="36" t="s">
        <v>167</v>
      </c>
      <c r="B88" s="27" t="s">
        <v>168</v>
      </c>
      <c r="C88" s="151"/>
      <c r="D88" s="182"/>
      <c r="E88" s="25"/>
    </row>
    <row r="89" spans="1:5" ht="16.5" thickBot="1">
      <c r="A89" s="32" t="s">
        <v>169</v>
      </c>
      <c r="B89" s="28" t="s">
        <v>170</v>
      </c>
      <c r="C89" s="155"/>
      <c r="D89" s="206"/>
      <c r="E89" s="37"/>
    </row>
    <row r="90" spans="1:5" ht="16.5" thickBot="1">
      <c r="A90" s="32" t="s">
        <v>171</v>
      </c>
      <c r="B90" s="28" t="s">
        <v>172</v>
      </c>
      <c r="C90" s="155"/>
      <c r="D90" s="206"/>
      <c r="E90" s="37"/>
    </row>
    <row r="91" spans="1:5" ht="16.5" thickBot="1">
      <c r="A91" s="32" t="s">
        <v>173</v>
      </c>
      <c r="B91" s="38" t="s">
        <v>174</v>
      </c>
      <c r="C91" s="147">
        <f>C68+C72+C77+C80+C84+C90+C89</f>
        <v>13488377</v>
      </c>
      <c r="D91" s="203">
        <f>D68+D72+D77+D80+D84+D90+D89</f>
        <v>13488377</v>
      </c>
      <c r="E91" s="19">
        <f>E68+E72+E77+E80+E84+E90+E89</f>
        <v>11631459</v>
      </c>
    </row>
    <row r="92" spans="1:5" ht="16.5" thickBot="1">
      <c r="A92" s="39" t="s">
        <v>175</v>
      </c>
      <c r="B92" s="40" t="s">
        <v>176</v>
      </c>
      <c r="C92" s="147">
        <f>C67+C91</f>
        <v>40399238</v>
      </c>
      <c r="D92" s="203">
        <f>D67+D91</f>
        <v>72821961</v>
      </c>
      <c r="E92" s="19">
        <f>E67+E91</f>
        <v>68286544</v>
      </c>
    </row>
    <row r="93" spans="1:5" ht="16.5" thickBot="1">
      <c r="A93" s="41"/>
      <c r="B93" s="42"/>
      <c r="C93" s="179"/>
      <c r="D93" s="179"/>
      <c r="E93" s="43"/>
    </row>
    <row r="94" spans="1:5" ht="16.5" thickBot="1">
      <c r="A94" s="9"/>
      <c r="B94" s="44" t="s">
        <v>177</v>
      </c>
      <c r="C94" s="180"/>
      <c r="D94" s="180"/>
      <c r="E94" s="45"/>
    </row>
    <row r="95" spans="1:5" ht="16.5" thickBot="1">
      <c r="A95" s="46" t="s">
        <v>11</v>
      </c>
      <c r="B95" s="47" t="s">
        <v>342</v>
      </c>
      <c r="C95" s="157">
        <f>C96+C97+C98+C99+C100+C113</f>
        <v>33807537</v>
      </c>
      <c r="D95" s="212">
        <f>D96+D97+D98+D99+D100+D113</f>
        <v>68577634</v>
      </c>
      <c r="E95" s="19">
        <f>E96+E97+E98+E99+E100+E113</f>
        <v>61806749</v>
      </c>
    </row>
    <row r="96" spans="1:5" ht="15.75">
      <c r="A96" s="48" t="s">
        <v>13</v>
      </c>
      <c r="B96" s="49" t="s">
        <v>178</v>
      </c>
      <c r="C96" s="159">
        <v>18506855</v>
      </c>
      <c r="D96" s="181">
        <v>46428715</v>
      </c>
      <c r="E96" s="50">
        <f>'1'!E96</f>
        <v>42295239</v>
      </c>
    </row>
    <row r="97" spans="1:5" ht="21" customHeight="1">
      <c r="A97" s="23" t="s">
        <v>15</v>
      </c>
      <c r="B97" s="51" t="s">
        <v>179</v>
      </c>
      <c r="C97" s="151">
        <v>2952782</v>
      </c>
      <c r="D97" s="182">
        <v>6019989</v>
      </c>
      <c r="E97" s="25">
        <f>'1'!E97</f>
        <v>6006600</v>
      </c>
    </row>
    <row r="98" spans="1:5" ht="15.75">
      <c r="A98" s="23" t="s">
        <v>17</v>
      </c>
      <c r="B98" s="51" t="s">
        <v>180</v>
      </c>
      <c r="C98" s="152">
        <v>6917271</v>
      </c>
      <c r="D98" s="183">
        <v>9136312</v>
      </c>
      <c r="E98" s="25">
        <f>'1'!E98</f>
        <v>7379075</v>
      </c>
    </row>
    <row r="99" spans="1:5" ht="15.75">
      <c r="A99" s="23" t="s">
        <v>19</v>
      </c>
      <c r="B99" s="52" t="s">
        <v>181</v>
      </c>
      <c r="C99" s="152">
        <v>4349000</v>
      </c>
      <c r="D99" s="183">
        <v>4047189</v>
      </c>
      <c r="E99" s="25">
        <f>'1'!E99</f>
        <v>3419350</v>
      </c>
    </row>
    <row r="100" spans="1:5" ht="15.75">
      <c r="A100" s="23" t="s">
        <v>182</v>
      </c>
      <c r="B100" s="53" t="s">
        <v>183</v>
      </c>
      <c r="C100" s="152">
        <v>1081629</v>
      </c>
      <c r="D100" s="183">
        <v>2945429</v>
      </c>
      <c r="E100" s="25">
        <f>'1'!E100</f>
        <v>2706485</v>
      </c>
    </row>
    <row r="101" spans="1:5" ht="15.75">
      <c r="A101" s="23" t="s">
        <v>23</v>
      </c>
      <c r="B101" s="51" t="s">
        <v>184</v>
      </c>
      <c r="C101" s="152"/>
      <c r="D101" s="183"/>
      <c r="E101" s="25">
        <f>'1'!E101</f>
        <v>0</v>
      </c>
    </row>
    <row r="102" spans="1:5" ht="15.75">
      <c r="A102" s="23" t="s">
        <v>185</v>
      </c>
      <c r="B102" s="54" t="s">
        <v>186</v>
      </c>
      <c r="C102" s="152"/>
      <c r="D102" s="183"/>
      <c r="E102" s="25">
        <f>'1'!E102</f>
        <v>0</v>
      </c>
    </row>
    <row r="103" spans="1:5" ht="15.75">
      <c r="A103" s="23" t="s">
        <v>187</v>
      </c>
      <c r="B103" s="54" t="s">
        <v>188</v>
      </c>
      <c r="C103" s="152"/>
      <c r="D103" s="183"/>
      <c r="E103" s="25">
        <f>'1'!E103</f>
        <v>0</v>
      </c>
    </row>
    <row r="104" spans="1:5" ht="15.75">
      <c r="A104" s="23" t="s">
        <v>189</v>
      </c>
      <c r="B104" s="54" t="s">
        <v>190</v>
      </c>
      <c r="C104" s="152"/>
      <c r="D104" s="183"/>
      <c r="E104" s="25">
        <f>'1'!E104</f>
        <v>0</v>
      </c>
    </row>
    <row r="105" spans="1:5" ht="31.5">
      <c r="A105" s="23" t="s">
        <v>191</v>
      </c>
      <c r="B105" s="55" t="s">
        <v>192</v>
      </c>
      <c r="C105" s="152"/>
      <c r="D105" s="183"/>
      <c r="E105" s="25">
        <f>'1'!E105</f>
        <v>0</v>
      </c>
    </row>
    <row r="106" spans="1:5" ht="31.5">
      <c r="A106" s="23" t="s">
        <v>193</v>
      </c>
      <c r="B106" s="55" t="s">
        <v>194</v>
      </c>
      <c r="C106" s="152"/>
      <c r="D106" s="183"/>
      <c r="E106" s="25">
        <f>'1'!E106</f>
        <v>0</v>
      </c>
    </row>
    <row r="107" spans="1:5" ht="15.75">
      <c r="A107" s="23" t="s">
        <v>195</v>
      </c>
      <c r="B107" s="54" t="s">
        <v>196</v>
      </c>
      <c r="C107" s="152">
        <v>1068629</v>
      </c>
      <c r="D107" s="183">
        <v>1247914</v>
      </c>
      <c r="E107" s="25">
        <v>1009000</v>
      </c>
    </row>
    <row r="108" spans="1:5" ht="15.75">
      <c r="A108" s="23" t="s">
        <v>197</v>
      </c>
      <c r="B108" s="54" t="s">
        <v>198</v>
      </c>
      <c r="C108" s="152">
        <v>0</v>
      </c>
      <c r="D108" s="183"/>
      <c r="E108" s="25">
        <f>'1'!E108</f>
        <v>0</v>
      </c>
    </row>
    <row r="109" spans="1:5" ht="31.5">
      <c r="A109" s="23" t="s">
        <v>199</v>
      </c>
      <c r="B109" s="55" t="s">
        <v>200</v>
      </c>
      <c r="C109" s="152"/>
      <c r="D109" s="183"/>
      <c r="E109" s="25">
        <f>'1'!E109</f>
        <v>0</v>
      </c>
    </row>
    <row r="110" spans="1:5" ht="15.75">
      <c r="A110" s="56" t="s">
        <v>201</v>
      </c>
      <c r="B110" s="57" t="s">
        <v>202</v>
      </c>
      <c r="C110" s="152"/>
      <c r="D110" s="183"/>
      <c r="E110" s="25">
        <f>'1'!E110</f>
        <v>0</v>
      </c>
    </row>
    <row r="111" spans="1:5" ht="15.75">
      <c r="A111" s="23" t="s">
        <v>203</v>
      </c>
      <c r="B111" s="57" t="s">
        <v>204</v>
      </c>
      <c r="C111" s="152"/>
      <c r="D111" s="183"/>
      <c r="E111" s="25">
        <f>'1'!E111</f>
        <v>0</v>
      </c>
    </row>
    <row r="112" spans="1:5" ht="31.5">
      <c r="A112" s="23" t="s">
        <v>205</v>
      </c>
      <c r="B112" s="55" t="s">
        <v>206</v>
      </c>
      <c r="C112" s="151">
        <v>13000</v>
      </c>
      <c r="D112" s="182">
        <v>1697515</v>
      </c>
      <c r="E112" s="25">
        <v>1697485</v>
      </c>
    </row>
    <row r="113" spans="1:5" ht="15.75">
      <c r="A113" s="23" t="s">
        <v>207</v>
      </c>
      <c r="B113" s="52" t="s">
        <v>208</v>
      </c>
      <c r="C113" s="151"/>
      <c r="D113" s="182"/>
      <c r="E113" s="25">
        <f>'1'!E113</f>
        <v>0</v>
      </c>
    </row>
    <row r="114" spans="1:5" ht="15.75">
      <c r="A114" s="26" t="s">
        <v>209</v>
      </c>
      <c r="B114" s="51" t="s">
        <v>210</v>
      </c>
      <c r="C114" s="152"/>
      <c r="D114" s="183"/>
      <c r="E114" s="25">
        <f>'1'!E114</f>
        <v>0</v>
      </c>
    </row>
    <row r="115" spans="1:5" ht="16.5" thickBot="1">
      <c r="A115" s="58" t="s">
        <v>211</v>
      </c>
      <c r="B115" s="59" t="s">
        <v>212</v>
      </c>
      <c r="C115" s="161"/>
      <c r="D115" s="184"/>
      <c r="E115" s="60">
        <f>'1'!E115</f>
        <v>0</v>
      </c>
    </row>
    <row r="116" spans="1:5" ht="16.5" thickBot="1">
      <c r="A116" s="17" t="s">
        <v>25</v>
      </c>
      <c r="B116" s="61" t="s">
        <v>343</v>
      </c>
      <c r="C116" s="147">
        <f>C117+C119+C121</f>
        <v>6591701</v>
      </c>
      <c r="D116" s="203">
        <f>D117+D119+D121</f>
        <v>3544923</v>
      </c>
      <c r="E116" s="19">
        <f>E117+E119+E121</f>
        <v>395008</v>
      </c>
    </row>
    <row r="117" spans="1:5" ht="15.75">
      <c r="A117" s="20" t="s">
        <v>27</v>
      </c>
      <c r="B117" s="51" t="s">
        <v>213</v>
      </c>
      <c r="C117" s="149">
        <v>4763696</v>
      </c>
      <c r="D117" s="204">
        <v>1373227</v>
      </c>
      <c r="E117" s="22">
        <f>'1'!E117</f>
        <v>288202</v>
      </c>
    </row>
    <row r="118" spans="1:5" ht="15.75">
      <c r="A118" s="20" t="s">
        <v>29</v>
      </c>
      <c r="B118" s="62" t="s">
        <v>214</v>
      </c>
      <c r="C118" s="149"/>
      <c r="D118" s="204"/>
      <c r="E118" s="22">
        <f>'1'!E118</f>
        <v>0</v>
      </c>
    </row>
    <row r="119" spans="1:5" ht="15.75">
      <c r="A119" s="20" t="s">
        <v>31</v>
      </c>
      <c r="B119" s="62" t="s">
        <v>215</v>
      </c>
      <c r="C119" s="151">
        <v>1728005</v>
      </c>
      <c r="D119" s="182">
        <v>2064890</v>
      </c>
      <c r="E119" s="22">
        <f>'1'!E119</f>
        <v>0</v>
      </c>
    </row>
    <row r="120" spans="1:5" ht="15.75">
      <c r="A120" s="20" t="s">
        <v>33</v>
      </c>
      <c r="B120" s="62" t="s">
        <v>216</v>
      </c>
      <c r="C120" s="151"/>
      <c r="D120" s="182"/>
      <c r="E120" s="22">
        <f>'1'!E120</f>
        <v>0</v>
      </c>
    </row>
    <row r="121" spans="1:5" ht="15.75">
      <c r="A121" s="20" t="s">
        <v>35</v>
      </c>
      <c r="B121" s="64" t="s">
        <v>217</v>
      </c>
      <c r="C121" s="151">
        <v>100000</v>
      </c>
      <c r="D121" s="182">
        <v>106806</v>
      </c>
      <c r="E121" s="22">
        <f>'1'!E121</f>
        <v>106806</v>
      </c>
    </row>
    <row r="122" spans="1:5" ht="31.5">
      <c r="A122" s="20" t="s">
        <v>37</v>
      </c>
      <c r="B122" s="65" t="s">
        <v>218</v>
      </c>
      <c r="C122" s="151"/>
      <c r="D122" s="182"/>
      <c r="E122" s="22">
        <f>'1'!E122</f>
        <v>0</v>
      </c>
    </row>
    <row r="123" spans="1:5" ht="31.5">
      <c r="A123" s="20" t="s">
        <v>219</v>
      </c>
      <c r="B123" s="66" t="s">
        <v>220</v>
      </c>
      <c r="C123" s="151"/>
      <c r="D123" s="182"/>
      <c r="E123" s="22">
        <f>'1'!E123</f>
        <v>0</v>
      </c>
    </row>
    <row r="124" spans="1:5" ht="31.5">
      <c r="A124" s="20" t="s">
        <v>221</v>
      </c>
      <c r="B124" s="55" t="s">
        <v>194</v>
      </c>
      <c r="C124" s="151"/>
      <c r="D124" s="182"/>
      <c r="E124" s="22">
        <f>'1'!E124</f>
        <v>0</v>
      </c>
    </row>
    <row r="125" spans="1:5" ht="22.5" customHeight="1">
      <c r="A125" s="20" t="s">
        <v>222</v>
      </c>
      <c r="B125" s="55" t="s">
        <v>223</v>
      </c>
      <c r="C125" s="151"/>
      <c r="D125" s="182"/>
      <c r="E125" s="22">
        <f>'1'!E125</f>
        <v>0</v>
      </c>
    </row>
    <row r="126" spans="1:5" ht="15.75">
      <c r="A126" s="20" t="s">
        <v>224</v>
      </c>
      <c r="B126" s="55" t="s">
        <v>225</v>
      </c>
      <c r="C126" s="151"/>
      <c r="D126" s="182"/>
      <c r="E126" s="25"/>
    </row>
    <row r="127" spans="1:5" ht="31.5">
      <c r="A127" s="20" t="s">
        <v>226</v>
      </c>
      <c r="B127" s="55" t="s">
        <v>200</v>
      </c>
      <c r="C127" s="151"/>
      <c r="D127" s="182"/>
      <c r="E127" s="25"/>
    </row>
    <row r="128" spans="1:5" ht="15.75">
      <c r="A128" s="20" t="s">
        <v>227</v>
      </c>
      <c r="B128" s="55" t="s">
        <v>228</v>
      </c>
      <c r="C128" s="151"/>
      <c r="D128" s="182"/>
      <c r="E128" s="25"/>
    </row>
    <row r="129" spans="1:5" ht="32.25" thickBot="1">
      <c r="A129" s="56" t="s">
        <v>229</v>
      </c>
      <c r="B129" s="55" t="s">
        <v>230</v>
      </c>
      <c r="C129" s="152"/>
      <c r="D129" s="183"/>
      <c r="E129" s="29"/>
    </row>
    <row r="130" spans="1:5" ht="16.5" thickBot="1">
      <c r="A130" s="17" t="s">
        <v>39</v>
      </c>
      <c r="B130" s="18" t="s">
        <v>231</v>
      </c>
      <c r="C130" s="147">
        <f>C95+C116</f>
        <v>40399238</v>
      </c>
      <c r="D130" s="203">
        <f>D95+D116</f>
        <v>72122557</v>
      </c>
      <c r="E130" s="19">
        <f>E95+E116</f>
        <v>62201757</v>
      </c>
    </row>
    <row r="131" spans="1:5" ht="32.25" thickBot="1">
      <c r="A131" s="17" t="s">
        <v>232</v>
      </c>
      <c r="B131" s="18" t="s">
        <v>233</v>
      </c>
      <c r="C131" s="147">
        <f>C132+C133+C134</f>
        <v>0</v>
      </c>
      <c r="D131" s="203">
        <f>D132+D133+D134</f>
        <v>0</v>
      </c>
      <c r="E131" s="19">
        <f>E132+E133+E134</f>
        <v>0</v>
      </c>
    </row>
    <row r="132" spans="1:5" ht="15.75">
      <c r="A132" s="20" t="s">
        <v>55</v>
      </c>
      <c r="B132" s="68" t="s">
        <v>234</v>
      </c>
      <c r="C132" s="151"/>
      <c r="D132" s="182"/>
      <c r="E132" s="25"/>
    </row>
    <row r="133" spans="1:5" ht="15.75">
      <c r="A133" s="20" t="s">
        <v>63</v>
      </c>
      <c r="B133" s="68" t="s">
        <v>235</v>
      </c>
      <c r="C133" s="151"/>
      <c r="D133" s="182"/>
      <c r="E133" s="25"/>
    </row>
    <row r="134" spans="1:5" ht="16.5" thickBot="1">
      <c r="A134" s="56" t="s">
        <v>65</v>
      </c>
      <c r="B134" s="69" t="s">
        <v>236</v>
      </c>
      <c r="C134" s="151"/>
      <c r="D134" s="182"/>
      <c r="E134" s="25"/>
    </row>
    <row r="135" spans="1:5" ht="16.5" thickBot="1">
      <c r="A135" s="17" t="s">
        <v>69</v>
      </c>
      <c r="B135" s="18" t="s">
        <v>237</v>
      </c>
      <c r="C135" s="147">
        <f>C136+C137+C138+C139+C140+C141</f>
        <v>0</v>
      </c>
      <c r="D135" s="203">
        <f>D136+D137+D138+D139+D140+D141</f>
        <v>0</v>
      </c>
      <c r="E135" s="19">
        <f>E136+E137+E138+E139+E140+E141</f>
        <v>0</v>
      </c>
    </row>
    <row r="136" spans="1:5" ht="15.75">
      <c r="A136" s="20" t="s">
        <v>71</v>
      </c>
      <c r="B136" s="68" t="s">
        <v>238</v>
      </c>
      <c r="C136" s="151"/>
      <c r="D136" s="182"/>
      <c r="E136" s="25"/>
    </row>
    <row r="137" spans="1:5" ht="15.75">
      <c r="A137" s="20" t="s">
        <v>73</v>
      </c>
      <c r="B137" s="68" t="s">
        <v>239</v>
      </c>
      <c r="C137" s="151"/>
      <c r="D137" s="182"/>
      <c r="E137" s="25"/>
    </row>
    <row r="138" spans="1:5" ht="15.75">
      <c r="A138" s="20" t="s">
        <v>75</v>
      </c>
      <c r="B138" s="68" t="s">
        <v>240</v>
      </c>
      <c r="C138" s="151"/>
      <c r="D138" s="182"/>
      <c r="E138" s="25"/>
    </row>
    <row r="139" spans="1:5" ht="15.75">
      <c r="A139" s="20" t="s">
        <v>77</v>
      </c>
      <c r="B139" s="68" t="s">
        <v>241</v>
      </c>
      <c r="C139" s="151"/>
      <c r="D139" s="182"/>
      <c r="E139" s="25"/>
    </row>
    <row r="140" spans="1:5" ht="15.75">
      <c r="A140" s="20" t="s">
        <v>79</v>
      </c>
      <c r="B140" s="68" t="s">
        <v>242</v>
      </c>
      <c r="C140" s="151"/>
      <c r="D140" s="182"/>
      <c r="E140" s="25"/>
    </row>
    <row r="141" spans="1:5" ht="16.5" thickBot="1">
      <c r="A141" s="56" t="s">
        <v>81</v>
      </c>
      <c r="B141" s="69" t="s">
        <v>243</v>
      </c>
      <c r="C141" s="151"/>
      <c r="D141" s="182"/>
      <c r="E141" s="25"/>
    </row>
    <row r="142" spans="1:5" ht="16.5" thickBot="1">
      <c r="A142" s="17" t="s">
        <v>93</v>
      </c>
      <c r="B142" s="18" t="s">
        <v>244</v>
      </c>
      <c r="C142" s="147">
        <f>C143+C144+C146+C147+C145</f>
        <v>0</v>
      </c>
      <c r="D142" s="203">
        <f>D143+D144+D146+D147+D145</f>
        <v>699404</v>
      </c>
      <c r="E142" s="19">
        <f>E143+E144+E146+E147+E145</f>
        <v>699404</v>
      </c>
    </row>
    <row r="143" spans="1:5" ht="15.75">
      <c r="A143" s="20" t="s">
        <v>95</v>
      </c>
      <c r="B143" s="68" t="s">
        <v>245</v>
      </c>
      <c r="C143" s="151"/>
      <c r="D143" s="182"/>
      <c r="E143" s="25"/>
    </row>
    <row r="144" spans="1:5" ht="15.75">
      <c r="A144" s="20" t="s">
        <v>97</v>
      </c>
      <c r="B144" s="68" t="s">
        <v>246</v>
      </c>
      <c r="C144" s="151"/>
      <c r="D144" s="182">
        <v>699404</v>
      </c>
      <c r="E144" s="25">
        <f>D144</f>
        <v>699404</v>
      </c>
    </row>
    <row r="145" spans="1:5" ht="15.75">
      <c r="A145" s="20" t="s">
        <v>99</v>
      </c>
      <c r="B145" s="68" t="s">
        <v>247</v>
      </c>
      <c r="C145" s="151"/>
      <c r="D145" s="182"/>
      <c r="E145" s="25"/>
    </row>
    <row r="146" spans="1:5" ht="15.75">
      <c r="A146" s="20" t="s">
        <v>101</v>
      </c>
      <c r="B146" s="68" t="s">
        <v>248</v>
      </c>
      <c r="C146" s="151"/>
      <c r="D146" s="182"/>
      <c r="E146" s="25"/>
    </row>
    <row r="147" spans="1:5" ht="16.5" thickBot="1">
      <c r="A147" s="56" t="s">
        <v>103</v>
      </c>
      <c r="B147" s="69" t="s">
        <v>249</v>
      </c>
      <c r="C147" s="151"/>
      <c r="D147" s="182"/>
      <c r="E147" s="25"/>
    </row>
    <row r="148" spans="1:5" ht="16.5" thickBot="1">
      <c r="A148" s="17" t="s">
        <v>250</v>
      </c>
      <c r="B148" s="18" t="s">
        <v>251</v>
      </c>
      <c r="C148" s="163">
        <f>C149+C150+C151+C152+C153</f>
        <v>0</v>
      </c>
      <c r="D148" s="213">
        <f>D149+D150+D151+D152+D153</f>
        <v>0</v>
      </c>
      <c r="E148" s="70">
        <f>E149+E150+E151+E152+E153</f>
        <v>0</v>
      </c>
    </row>
    <row r="149" spans="1:5" ht="15.75">
      <c r="A149" s="20" t="s">
        <v>107</v>
      </c>
      <c r="B149" s="68" t="s">
        <v>252</v>
      </c>
      <c r="C149" s="151"/>
      <c r="D149" s="182"/>
      <c r="E149" s="25"/>
    </row>
    <row r="150" spans="1:5" ht="15.75">
      <c r="A150" s="20" t="s">
        <v>109</v>
      </c>
      <c r="B150" s="68" t="s">
        <v>253</v>
      </c>
      <c r="C150" s="151"/>
      <c r="D150" s="182"/>
      <c r="E150" s="25"/>
    </row>
    <row r="151" spans="1:5" ht="15.75">
      <c r="A151" s="20" t="s">
        <v>111</v>
      </c>
      <c r="B151" s="68" t="s">
        <v>254</v>
      </c>
      <c r="C151" s="151"/>
      <c r="D151" s="182"/>
      <c r="E151" s="25"/>
    </row>
    <row r="152" spans="1:5" ht="31.5">
      <c r="A152" s="20" t="s">
        <v>113</v>
      </c>
      <c r="B152" s="68" t="s">
        <v>255</v>
      </c>
      <c r="C152" s="151"/>
      <c r="D152" s="182"/>
      <c r="E152" s="25"/>
    </row>
    <row r="153" spans="1:5" ht="16.5" thickBot="1">
      <c r="A153" s="56" t="s">
        <v>256</v>
      </c>
      <c r="B153" s="69" t="s">
        <v>257</v>
      </c>
      <c r="C153" s="152"/>
      <c r="D153" s="183"/>
      <c r="E153" s="29"/>
    </row>
    <row r="154" spans="1:5" ht="16.5" thickBot="1">
      <c r="A154" s="71" t="s">
        <v>115</v>
      </c>
      <c r="B154" s="18" t="s">
        <v>258</v>
      </c>
      <c r="C154" s="163"/>
      <c r="D154" s="213"/>
      <c r="E154" s="70"/>
    </row>
    <row r="155" spans="1:5" ht="16.5" thickBot="1">
      <c r="A155" s="71" t="s">
        <v>125</v>
      </c>
      <c r="B155" s="18" t="s">
        <v>259</v>
      </c>
      <c r="C155" s="163"/>
      <c r="D155" s="213"/>
      <c r="E155" s="70"/>
    </row>
    <row r="156" spans="1:5" ht="16.5" thickBot="1">
      <c r="A156" s="17" t="s">
        <v>260</v>
      </c>
      <c r="B156" s="18" t="s">
        <v>261</v>
      </c>
      <c r="C156" s="165">
        <f>C131+C135+C142+C148+C154+C155</f>
        <v>0</v>
      </c>
      <c r="D156" s="214">
        <f>D131+D135+D142+D148+D154+D155</f>
        <v>699404</v>
      </c>
      <c r="E156" s="72">
        <f>E131+E135+E142+E148+E154+E155</f>
        <v>699404</v>
      </c>
    </row>
    <row r="157" spans="1:5" ht="16.5" thickBot="1">
      <c r="A157" s="73" t="s">
        <v>262</v>
      </c>
      <c r="B157" s="74" t="s">
        <v>263</v>
      </c>
      <c r="C157" s="165">
        <f>C130+C156</f>
        <v>40399238</v>
      </c>
      <c r="D157" s="214">
        <f>D130+D156</f>
        <v>72821961</v>
      </c>
      <c r="E157" s="72">
        <f>E130+E156</f>
        <v>62901161</v>
      </c>
    </row>
    <row r="158" spans="1:5" ht="16.5" thickBot="1">
      <c r="A158" s="75"/>
      <c r="B158" s="76"/>
      <c r="C158" s="77"/>
      <c r="D158" s="77"/>
      <c r="E158" s="77"/>
    </row>
    <row r="159" spans="1:5" ht="16.5" thickBot="1">
      <c r="A159" s="78" t="s">
        <v>264</v>
      </c>
      <c r="B159" s="79"/>
      <c r="C159" s="170">
        <v>38</v>
      </c>
      <c r="D159" s="220">
        <v>33</v>
      </c>
      <c r="E159" s="80">
        <v>33</v>
      </c>
    </row>
    <row r="160" spans="1:5" ht="16.5" thickBot="1">
      <c r="A160" s="78" t="s">
        <v>265</v>
      </c>
      <c r="B160" s="79"/>
      <c r="C160" s="170">
        <v>37</v>
      </c>
      <c r="D160" s="220">
        <v>32</v>
      </c>
      <c r="E160" s="80">
        <v>32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3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3" width="15" customWidth="1"/>
    <col min="4" max="4" width="12.5703125" customWidth="1"/>
    <col min="5" max="5" width="12.28515625" customWidth="1"/>
  </cols>
  <sheetData>
    <row r="1" spans="1:5" ht="15.75">
      <c r="A1" s="233" t="s">
        <v>380</v>
      </c>
      <c r="B1" s="233"/>
      <c r="C1" s="233"/>
      <c r="D1" s="233"/>
      <c r="E1" s="233"/>
    </row>
    <row r="2" spans="1:5" ht="15.75">
      <c r="A2" s="232" t="s">
        <v>394</v>
      </c>
      <c r="B2" s="232"/>
      <c r="C2" s="232"/>
      <c r="D2" s="232"/>
      <c r="E2" s="232"/>
    </row>
    <row r="3" spans="1:5" ht="16.5" thickBot="1">
      <c r="A3" s="84"/>
      <c r="B3" s="84"/>
      <c r="C3" s="84"/>
    </row>
    <row r="4" spans="1:5" ht="15.75">
      <c r="A4" s="4" t="s">
        <v>0</v>
      </c>
      <c r="B4" s="5" t="s">
        <v>1</v>
      </c>
      <c r="C4" s="141"/>
      <c r="D4" s="141"/>
      <c r="E4" s="6"/>
    </row>
    <row r="5" spans="1:5" ht="32.25" thickBot="1">
      <c r="A5" s="87" t="s">
        <v>2</v>
      </c>
      <c r="B5" s="85" t="s">
        <v>381</v>
      </c>
      <c r="C5" s="140"/>
      <c r="D5" s="140"/>
      <c r="E5" s="139"/>
    </row>
    <row r="6" spans="1:5" ht="16.5" thickBot="1">
      <c r="A6" s="125"/>
      <c r="B6" s="8"/>
      <c r="C6" s="81"/>
      <c r="E6" s="81" t="s">
        <v>386</v>
      </c>
    </row>
    <row r="7" spans="1:5" ht="16.5" thickBot="1">
      <c r="A7" s="9" t="s">
        <v>4</v>
      </c>
      <c r="B7" s="10" t="s">
        <v>5</v>
      </c>
      <c r="C7" s="167" t="s">
        <v>6</v>
      </c>
      <c r="D7" s="10" t="s">
        <v>375</v>
      </c>
      <c r="E7" s="193" t="s">
        <v>384</v>
      </c>
    </row>
    <row r="8" spans="1:5" ht="16.5" thickBot="1">
      <c r="A8" s="11" t="s">
        <v>7</v>
      </c>
      <c r="B8" s="12" t="s">
        <v>8</v>
      </c>
      <c r="C8" s="146" t="s">
        <v>9</v>
      </c>
      <c r="D8" s="12" t="s">
        <v>271</v>
      </c>
      <c r="E8" s="168" t="s">
        <v>272</v>
      </c>
    </row>
    <row r="9" spans="1:5" ht="16.5" thickBot="1">
      <c r="A9" s="14"/>
      <c r="B9" s="15" t="s">
        <v>10</v>
      </c>
      <c r="C9" s="221"/>
      <c r="D9" s="180"/>
      <c r="E9" s="16"/>
    </row>
    <row r="10" spans="1:5" ht="16.5" thickBot="1">
      <c r="A10" s="17" t="s">
        <v>11</v>
      </c>
      <c r="B10" s="18" t="s">
        <v>12</v>
      </c>
      <c r="C10" s="199">
        <f>+C11+C12+C13+C14+C15+C16</f>
        <v>0</v>
      </c>
      <c r="D10" s="147">
        <f>+D11+D12+D13+D14+D15+D16</f>
        <v>0</v>
      </c>
      <c r="E10" s="148">
        <f>+E11+E12+E13+E14+E15+E16</f>
        <v>0</v>
      </c>
    </row>
    <row r="11" spans="1:5" ht="15.75">
      <c r="A11" s="20" t="s">
        <v>13</v>
      </c>
      <c r="B11" s="21" t="s">
        <v>14</v>
      </c>
      <c r="C11" s="200"/>
      <c r="D11" s="149"/>
      <c r="E11" s="150"/>
    </row>
    <row r="12" spans="1:5" ht="15.75">
      <c r="A12" s="23" t="s">
        <v>15</v>
      </c>
      <c r="B12" s="24" t="s">
        <v>16</v>
      </c>
      <c r="C12" s="196"/>
      <c r="D12" s="151"/>
      <c r="E12" s="63"/>
    </row>
    <row r="13" spans="1:5" ht="15.75">
      <c r="A13" s="23" t="s">
        <v>17</v>
      </c>
      <c r="B13" s="24" t="s">
        <v>18</v>
      </c>
      <c r="C13" s="196"/>
      <c r="D13" s="151"/>
      <c r="E13" s="63"/>
    </row>
    <row r="14" spans="1:5" ht="15.75">
      <c r="A14" s="23" t="s">
        <v>19</v>
      </c>
      <c r="B14" s="24" t="s">
        <v>20</v>
      </c>
      <c r="C14" s="196"/>
      <c r="D14" s="151"/>
      <c r="E14" s="63"/>
    </row>
    <row r="15" spans="1:5" ht="15.75">
      <c r="A15" s="23" t="s">
        <v>21</v>
      </c>
      <c r="B15" s="24" t="s">
        <v>22</v>
      </c>
      <c r="C15" s="196"/>
      <c r="D15" s="151"/>
      <c r="E15" s="63"/>
    </row>
    <row r="16" spans="1:5" ht="16.5" thickBot="1">
      <c r="A16" s="26" t="s">
        <v>23</v>
      </c>
      <c r="B16" s="27" t="s">
        <v>24</v>
      </c>
      <c r="C16" s="196"/>
      <c r="D16" s="151"/>
      <c r="E16" s="63"/>
    </row>
    <row r="17" spans="1:5" ht="32.25" thickBot="1">
      <c r="A17" s="17" t="s">
        <v>25</v>
      </c>
      <c r="B17" s="28" t="s">
        <v>26</v>
      </c>
      <c r="C17" s="199">
        <f>+C18+C19+C20+C21+C22</f>
        <v>0</v>
      </c>
      <c r="D17" s="147">
        <f>+D18+D19+D20+D21+D22</f>
        <v>0</v>
      </c>
      <c r="E17" s="148">
        <f>+E18+E19+E20+E21+E22</f>
        <v>0</v>
      </c>
    </row>
    <row r="18" spans="1:5" ht="15.75">
      <c r="A18" s="20" t="s">
        <v>27</v>
      </c>
      <c r="B18" s="21" t="s">
        <v>28</v>
      </c>
      <c r="C18" s="200"/>
      <c r="D18" s="149"/>
      <c r="E18" s="150"/>
    </row>
    <row r="19" spans="1:5" ht="15.75">
      <c r="A19" s="23" t="s">
        <v>29</v>
      </c>
      <c r="B19" s="24" t="s">
        <v>30</v>
      </c>
      <c r="C19" s="196"/>
      <c r="D19" s="151"/>
      <c r="E19" s="63"/>
    </row>
    <row r="20" spans="1:5" ht="15.75">
      <c r="A20" s="23" t="s">
        <v>31</v>
      </c>
      <c r="B20" s="24" t="s">
        <v>32</v>
      </c>
      <c r="C20" s="196"/>
      <c r="D20" s="151"/>
      <c r="E20" s="63"/>
    </row>
    <row r="21" spans="1:5" ht="15.75">
      <c r="A21" s="23" t="s">
        <v>33</v>
      </c>
      <c r="B21" s="24" t="s">
        <v>34</v>
      </c>
      <c r="C21" s="196"/>
      <c r="D21" s="151"/>
      <c r="E21" s="63"/>
    </row>
    <row r="22" spans="1:5" ht="15.75">
      <c r="A22" s="23" t="s">
        <v>35</v>
      </c>
      <c r="B22" s="24" t="s">
        <v>36</v>
      </c>
      <c r="C22" s="196"/>
      <c r="D22" s="151"/>
      <c r="E22" s="63"/>
    </row>
    <row r="23" spans="1:5" ht="16.5" thickBot="1">
      <c r="A23" s="26" t="s">
        <v>37</v>
      </c>
      <c r="B23" s="27" t="s">
        <v>38</v>
      </c>
      <c r="C23" s="197"/>
      <c r="D23" s="152"/>
      <c r="E23" s="67"/>
    </row>
    <row r="24" spans="1:5" ht="32.25" thickBot="1">
      <c r="A24" s="17" t="s">
        <v>39</v>
      </c>
      <c r="B24" s="18" t="s">
        <v>40</v>
      </c>
      <c r="C24" s="199">
        <f>+C25+C26+C27+C28+C29</f>
        <v>0</v>
      </c>
      <c r="D24" s="147">
        <f>+D25+D26+D27+D28+D29</f>
        <v>0</v>
      </c>
      <c r="E24" s="148">
        <f>+E25+E26+E27+E28+E29</f>
        <v>0</v>
      </c>
    </row>
    <row r="25" spans="1:5" ht="15.75">
      <c r="A25" s="20" t="s">
        <v>41</v>
      </c>
      <c r="B25" s="21" t="s">
        <v>42</v>
      </c>
      <c r="C25" s="200"/>
      <c r="D25" s="149"/>
      <c r="E25" s="150"/>
    </row>
    <row r="26" spans="1:5" ht="15.75">
      <c r="A26" s="23" t="s">
        <v>43</v>
      </c>
      <c r="B26" s="24" t="s">
        <v>44</v>
      </c>
      <c r="C26" s="196"/>
      <c r="D26" s="151"/>
      <c r="E26" s="63"/>
    </row>
    <row r="27" spans="1:5" ht="31.5">
      <c r="A27" s="23" t="s">
        <v>45</v>
      </c>
      <c r="B27" s="24" t="s">
        <v>46</v>
      </c>
      <c r="C27" s="196"/>
      <c r="D27" s="151"/>
      <c r="E27" s="63"/>
    </row>
    <row r="28" spans="1:5" ht="31.5">
      <c r="A28" s="23" t="s">
        <v>47</v>
      </c>
      <c r="B28" s="24" t="s">
        <v>48</v>
      </c>
      <c r="C28" s="196"/>
      <c r="D28" s="151"/>
      <c r="E28" s="63"/>
    </row>
    <row r="29" spans="1:5" ht="15.75">
      <c r="A29" s="23" t="s">
        <v>49</v>
      </c>
      <c r="B29" s="24" t="s">
        <v>50</v>
      </c>
      <c r="C29" s="196"/>
      <c r="D29" s="151"/>
      <c r="E29" s="63"/>
    </row>
    <row r="30" spans="1:5" ht="16.5" thickBot="1">
      <c r="A30" s="26" t="s">
        <v>51</v>
      </c>
      <c r="B30" s="27" t="s">
        <v>52</v>
      </c>
      <c r="C30" s="197"/>
      <c r="D30" s="152"/>
      <c r="E30" s="67"/>
    </row>
    <row r="31" spans="1:5" ht="16.5" thickBot="1">
      <c r="A31" s="17" t="s">
        <v>53</v>
      </c>
      <c r="B31" s="18" t="s">
        <v>54</v>
      </c>
      <c r="C31" s="199">
        <f>+C32+C36+C37+C38</f>
        <v>0</v>
      </c>
      <c r="D31" s="147">
        <f>+D32+D36+D37+D38</f>
        <v>0</v>
      </c>
      <c r="E31" s="148">
        <f>+E32+E36+E37+E38</f>
        <v>0</v>
      </c>
    </row>
    <row r="32" spans="1:5" ht="15.75">
      <c r="A32" s="20" t="s">
        <v>55</v>
      </c>
      <c r="B32" s="21" t="s">
        <v>56</v>
      </c>
      <c r="C32" s="222">
        <f>+C33+C34+C35</f>
        <v>0</v>
      </c>
      <c r="D32" s="153">
        <f>+D33+D34+D35</f>
        <v>0</v>
      </c>
      <c r="E32" s="154">
        <f>+E33+E34+E35</f>
        <v>0</v>
      </c>
    </row>
    <row r="33" spans="1:5" ht="15.75">
      <c r="A33" s="23" t="s">
        <v>57</v>
      </c>
      <c r="B33" s="24" t="s">
        <v>58</v>
      </c>
      <c r="C33" s="196"/>
      <c r="D33" s="151"/>
      <c r="E33" s="63"/>
    </row>
    <row r="34" spans="1:5" ht="15.75">
      <c r="A34" s="23" t="s">
        <v>59</v>
      </c>
      <c r="B34" s="24" t="s">
        <v>60</v>
      </c>
      <c r="C34" s="196"/>
      <c r="D34" s="151"/>
      <c r="E34" s="63"/>
    </row>
    <row r="35" spans="1:5" ht="15.75">
      <c r="A35" s="23" t="s">
        <v>61</v>
      </c>
      <c r="B35" s="31" t="s">
        <v>62</v>
      </c>
      <c r="C35" s="196"/>
      <c r="D35" s="151"/>
      <c r="E35" s="63"/>
    </row>
    <row r="36" spans="1:5" ht="15.75">
      <c r="A36" s="23" t="s">
        <v>63</v>
      </c>
      <c r="B36" s="24" t="s">
        <v>64</v>
      </c>
      <c r="C36" s="196"/>
      <c r="D36" s="151"/>
      <c r="E36" s="63"/>
    </row>
    <row r="37" spans="1:5" ht="15.75">
      <c r="A37" s="23" t="s">
        <v>65</v>
      </c>
      <c r="B37" s="24" t="s">
        <v>66</v>
      </c>
      <c r="C37" s="196"/>
      <c r="D37" s="151"/>
      <c r="E37" s="63"/>
    </row>
    <row r="38" spans="1:5" ht="16.5" thickBot="1">
      <c r="A38" s="26" t="s">
        <v>67</v>
      </c>
      <c r="B38" s="27" t="s">
        <v>68</v>
      </c>
      <c r="C38" s="197"/>
      <c r="D38" s="152"/>
      <c r="E38" s="67"/>
    </row>
    <row r="39" spans="1:5" ht="16.5" thickBot="1">
      <c r="A39" s="17" t="s">
        <v>69</v>
      </c>
      <c r="B39" s="18" t="s">
        <v>70</v>
      </c>
      <c r="C39" s="199">
        <f>SUM(C40:C50)</f>
        <v>0</v>
      </c>
      <c r="D39" s="147">
        <f>SUM(D40:D50)</f>
        <v>0</v>
      </c>
      <c r="E39" s="148">
        <f>SUM(E40:E50)</f>
        <v>0</v>
      </c>
    </row>
    <row r="40" spans="1:5" ht="15.75">
      <c r="A40" s="20" t="s">
        <v>71</v>
      </c>
      <c r="B40" s="21" t="s">
        <v>72</v>
      </c>
      <c r="C40" s="200"/>
      <c r="D40" s="149"/>
      <c r="E40" s="150"/>
    </row>
    <row r="41" spans="1:5" ht="15.75">
      <c r="A41" s="23" t="s">
        <v>73</v>
      </c>
      <c r="B41" s="24" t="s">
        <v>74</v>
      </c>
      <c r="C41" s="196"/>
      <c r="D41" s="151"/>
      <c r="E41" s="63"/>
    </row>
    <row r="42" spans="1:5" ht="15.75">
      <c r="A42" s="23" t="s">
        <v>75</v>
      </c>
      <c r="B42" s="24" t="s">
        <v>76</v>
      </c>
      <c r="C42" s="196"/>
      <c r="D42" s="151"/>
      <c r="E42" s="63"/>
    </row>
    <row r="43" spans="1:5" ht="15.75">
      <c r="A43" s="23" t="s">
        <v>77</v>
      </c>
      <c r="B43" s="24" t="s">
        <v>78</v>
      </c>
      <c r="C43" s="196"/>
      <c r="D43" s="151"/>
      <c r="E43" s="63"/>
    </row>
    <row r="44" spans="1:5" ht="15.75">
      <c r="A44" s="23" t="s">
        <v>79</v>
      </c>
      <c r="B44" s="24" t="s">
        <v>80</v>
      </c>
      <c r="C44" s="196"/>
      <c r="D44" s="151"/>
      <c r="E44" s="63"/>
    </row>
    <row r="45" spans="1:5" ht="15.75">
      <c r="A45" s="23" t="s">
        <v>81</v>
      </c>
      <c r="B45" s="24" t="s">
        <v>82</v>
      </c>
      <c r="C45" s="196"/>
      <c r="D45" s="151"/>
      <c r="E45" s="63"/>
    </row>
    <row r="46" spans="1:5" ht="15.75">
      <c r="A46" s="23" t="s">
        <v>83</v>
      </c>
      <c r="B46" s="24" t="s">
        <v>84</v>
      </c>
      <c r="C46" s="196"/>
      <c r="D46" s="151"/>
      <c r="E46" s="63"/>
    </row>
    <row r="47" spans="1:5" ht="15.75">
      <c r="A47" s="23" t="s">
        <v>85</v>
      </c>
      <c r="B47" s="24" t="s">
        <v>86</v>
      </c>
      <c r="C47" s="196"/>
      <c r="D47" s="151"/>
      <c r="E47" s="63"/>
    </row>
    <row r="48" spans="1:5" ht="15.75">
      <c r="A48" s="23" t="s">
        <v>87</v>
      </c>
      <c r="B48" s="24" t="s">
        <v>88</v>
      </c>
      <c r="C48" s="196"/>
      <c r="D48" s="151"/>
      <c r="E48" s="63"/>
    </row>
    <row r="49" spans="1:5" ht="15.75">
      <c r="A49" s="26" t="s">
        <v>89</v>
      </c>
      <c r="B49" s="27" t="s">
        <v>90</v>
      </c>
      <c r="C49" s="197"/>
      <c r="D49" s="152"/>
      <c r="E49" s="67"/>
    </row>
    <row r="50" spans="1:5" ht="16.5" thickBot="1">
      <c r="A50" s="26" t="s">
        <v>91</v>
      </c>
      <c r="B50" s="27" t="s">
        <v>92</v>
      </c>
      <c r="C50" s="197"/>
      <c r="D50" s="152"/>
      <c r="E50" s="67"/>
    </row>
    <row r="51" spans="1:5" ht="16.5" thickBot="1">
      <c r="A51" s="17" t="s">
        <v>93</v>
      </c>
      <c r="B51" s="18" t="s">
        <v>94</v>
      </c>
      <c r="C51" s="199">
        <f>SUM(C52:C56)</f>
        <v>0</v>
      </c>
      <c r="D51" s="147">
        <f>SUM(D52:D56)</f>
        <v>0</v>
      </c>
      <c r="E51" s="148">
        <f>SUM(E52:E56)</f>
        <v>0</v>
      </c>
    </row>
    <row r="52" spans="1:5" ht="15.75">
      <c r="A52" s="20" t="s">
        <v>95</v>
      </c>
      <c r="B52" s="21" t="s">
        <v>96</v>
      </c>
      <c r="C52" s="200"/>
      <c r="D52" s="149"/>
      <c r="E52" s="150"/>
    </row>
    <row r="53" spans="1:5" ht="15.75">
      <c r="A53" s="23" t="s">
        <v>97</v>
      </c>
      <c r="B53" s="24" t="s">
        <v>98</v>
      </c>
      <c r="C53" s="196"/>
      <c r="D53" s="151"/>
      <c r="E53" s="63"/>
    </row>
    <row r="54" spans="1:5" ht="15.75">
      <c r="A54" s="23" t="s">
        <v>99</v>
      </c>
      <c r="B54" s="24" t="s">
        <v>100</v>
      </c>
      <c r="C54" s="196"/>
      <c r="D54" s="151"/>
      <c r="E54" s="63"/>
    </row>
    <row r="55" spans="1:5" ht="15.75">
      <c r="A55" s="23" t="s">
        <v>101</v>
      </c>
      <c r="B55" s="24" t="s">
        <v>102</v>
      </c>
      <c r="C55" s="196"/>
      <c r="D55" s="151"/>
      <c r="E55" s="63"/>
    </row>
    <row r="56" spans="1:5" ht="16.5" thickBot="1">
      <c r="A56" s="26" t="s">
        <v>103</v>
      </c>
      <c r="B56" s="27" t="s">
        <v>104</v>
      </c>
      <c r="C56" s="197"/>
      <c r="D56" s="152"/>
      <c r="E56" s="67"/>
    </row>
    <row r="57" spans="1:5" ht="16.5" thickBot="1">
      <c r="A57" s="17" t="s">
        <v>105</v>
      </c>
      <c r="B57" s="18" t="s">
        <v>106</v>
      </c>
      <c r="C57" s="199">
        <f>SUM(C58:C60)</f>
        <v>0</v>
      </c>
      <c r="D57" s="147">
        <f>SUM(D58:D60)</f>
        <v>0</v>
      </c>
      <c r="E57" s="148">
        <f>SUM(E58:E60)</f>
        <v>0</v>
      </c>
    </row>
    <row r="58" spans="1:5" ht="31.5">
      <c r="A58" s="20" t="s">
        <v>107</v>
      </c>
      <c r="B58" s="21" t="s">
        <v>108</v>
      </c>
      <c r="C58" s="200"/>
      <c r="D58" s="149"/>
      <c r="E58" s="150"/>
    </row>
    <row r="59" spans="1:5" ht="31.5">
      <c r="A59" s="23" t="s">
        <v>109</v>
      </c>
      <c r="B59" s="24" t="s">
        <v>110</v>
      </c>
      <c r="C59" s="196"/>
      <c r="D59" s="151"/>
      <c r="E59" s="63"/>
    </row>
    <row r="60" spans="1:5" ht="15.75">
      <c r="A60" s="23" t="s">
        <v>111</v>
      </c>
      <c r="B60" s="24" t="s">
        <v>112</v>
      </c>
      <c r="C60" s="196"/>
      <c r="D60" s="151"/>
      <c r="E60" s="63"/>
    </row>
    <row r="61" spans="1:5" ht="16.5" thickBot="1">
      <c r="A61" s="26" t="s">
        <v>113</v>
      </c>
      <c r="B61" s="27" t="s">
        <v>114</v>
      </c>
      <c r="C61" s="197"/>
      <c r="D61" s="152"/>
      <c r="E61" s="67"/>
    </row>
    <row r="62" spans="1:5" ht="16.5" thickBot="1">
      <c r="A62" s="17" t="s">
        <v>115</v>
      </c>
      <c r="B62" s="28" t="s">
        <v>116</v>
      </c>
      <c r="C62" s="199">
        <f>SUM(C63:C65)</f>
        <v>0</v>
      </c>
      <c r="D62" s="147">
        <f>SUM(D63:D65)</f>
        <v>0</v>
      </c>
      <c r="E62" s="148">
        <f>SUM(E63:E65)</f>
        <v>0</v>
      </c>
    </row>
    <row r="63" spans="1:5" ht="31.5">
      <c r="A63" s="20" t="s">
        <v>117</v>
      </c>
      <c r="B63" s="21" t="s">
        <v>118</v>
      </c>
      <c r="C63" s="196"/>
      <c r="D63" s="151"/>
      <c r="E63" s="63"/>
    </row>
    <row r="64" spans="1:5" ht="31.5">
      <c r="A64" s="23" t="s">
        <v>119</v>
      </c>
      <c r="B64" s="24" t="s">
        <v>120</v>
      </c>
      <c r="C64" s="196"/>
      <c r="D64" s="151"/>
      <c r="E64" s="63"/>
    </row>
    <row r="65" spans="1:5" ht="15.75">
      <c r="A65" s="23" t="s">
        <v>121</v>
      </c>
      <c r="B65" s="24" t="s">
        <v>122</v>
      </c>
      <c r="C65" s="196"/>
      <c r="D65" s="151"/>
      <c r="E65" s="63"/>
    </row>
    <row r="66" spans="1:5" ht="16.5" thickBot="1">
      <c r="A66" s="26" t="s">
        <v>123</v>
      </c>
      <c r="B66" s="27" t="s">
        <v>124</v>
      </c>
      <c r="C66" s="196"/>
      <c r="D66" s="151"/>
      <c r="E66" s="63"/>
    </row>
    <row r="67" spans="1:5" ht="16.5" thickBot="1">
      <c r="A67" s="17" t="s">
        <v>125</v>
      </c>
      <c r="B67" s="18" t="s">
        <v>126</v>
      </c>
      <c r="C67" s="199">
        <f>+C10+C17+C24+C31+C39+C51+C57+C62</f>
        <v>0</v>
      </c>
      <c r="D67" s="147">
        <f>+D10+D17+D24+D31+D39+D51+D57+D62</f>
        <v>0</v>
      </c>
      <c r="E67" s="148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99">
        <f>SUM(C69:C71)</f>
        <v>0</v>
      </c>
      <c r="D68" s="147">
        <f>SUM(D69:D71)</f>
        <v>0</v>
      </c>
      <c r="E68" s="148">
        <f>SUM(E69:E71)</f>
        <v>0</v>
      </c>
    </row>
    <row r="69" spans="1:5" ht="15.75">
      <c r="A69" s="20" t="s">
        <v>129</v>
      </c>
      <c r="B69" s="21" t="s">
        <v>130</v>
      </c>
      <c r="C69" s="196"/>
      <c r="D69" s="151"/>
      <c r="E69" s="63"/>
    </row>
    <row r="70" spans="1:5" ht="15.75">
      <c r="A70" s="23" t="s">
        <v>131</v>
      </c>
      <c r="B70" s="24" t="s">
        <v>132</v>
      </c>
      <c r="C70" s="196"/>
      <c r="D70" s="151"/>
      <c r="E70" s="63"/>
    </row>
    <row r="71" spans="1:5" ht="16.5" thickBot="1">
      <c r="A71" s="26" t="s">
        <v>133</v>
      </c>
      <c r="B71" s="33" t="s">
        <v>134</v>
      </c>
      <c r="C71" s="196"/>
      <c r="D71" s="151"/>
      <c r="E71" s="63"/>
    </row>
    <row r="72" spans="1:5" ht="16.5" thickBot="1">
      <c r="A72" s="32" t="s">
        <v>135</v>
      </c>
      <c r="B72" s="28" t="s">
        <v>136</v>
      </c>
      <c r="C72" s="199">
        <f>SUM(C73:C76)</f>
        <v>0</v>
      </c>
      <c r="D72" s="147">
        <f>SUM(D73:D76)</f>
        <v>0</v>
      </c>
      <c r="E72" s="148">
        <f>SUM(E73:E76)</f>
        <v>0</v>
      </c>
    </row>
    <row r="73" spans="1:5" ht="15.75">
      <c r="A73" s="20" t="s">
        <v>137</v>
      </c>
      <c r="B73" s="21" t="s">
        <v>138</v>
      </c>
      <c r="C73" s="196"/>
      <c r="D73" s="151"/>
      <c r="E73" s="63"/>
    </row>
    <row r="74" spans="1:5" ht="15.75">
      <c r="A74" s="23" t="s">
        <v>139</v>
      </c>
      <c r="B74" s="24" t="s">
        <v>140</v>
      </c>
      <c r="C74" s="196"/>
      <c r="D74" s="151"/>
      <c r="E74" s="63"/>
    </row>
    <row r="75" spans="1:5" ht="15.75">
      <c r="A75" s="23" t="s">
        <v>141</v>
      </c>
      <c r="B75" s="24" t="s">
        <v>142</v>
      </c>
      <c r="C75" s="196"/>
      <c r="D75" s="151"/>
      <c r="E75" s="63"/>
    </row>
    <row r="76" spans="1:5" ht="16.5" thickBot="1">
      <c r="A76" s="26" t="s">
        <v>143</v>
      </c>
      <c r="B76" s="27" t="s">
        <v>144</v>
      </c>
      <c r="C76" s="196"/>
      <c r="D76" s="151"/>
      <c r="E76" s="63"/>
    </row>
    <row r="77" spans="1:5" ht="16.5" thickBot="1">
      <c r="A77" s="32" t="s">
        <v>145</v>
      </c>
      <c r="B77" s="28" t="s">
        <v>146</v>
      </c>
      <c r="C77" s="199">
        <f>SUM(C78:C79)</f>
        <v>0</v>
      </c>
      <c r="D77" s="147">
        <f>SUM(D78:D79)</f>
        <v>0</v>
      </c>
      <c r="E77" s="148">
        <f>SUM(E78:E79)</f>
        <v>0</v>
      </c>
    </row>
    <row r="78" spans="1:5" ht="15.75">
      <c r="A78" s="20" t="s">
        <v>147</v>
      </c>
      <c r="B78" s="21" t="s">
        <v>148</v>
      </c>
      <c r="C78" s="196"/>
      <c r="D78" s="151"/>
      <c r="E78" s="63"/>
    </row>
    <row r="79" spans="1:5" ht="16.5" thickBot="1">
      <c r="A79" s="26" t="s">
        <v>149</v>
      </c>
      <c r="B79" s="27" t="s">
        <v>150</v>
      </c>
      <c r="C79" s="196"/>
      <c r="D79" s="151"/>
      <c r="E79" s="63"/>
    </row>
    <row r="80" spans="1:5" ht="16.5" thickBot="1">
      <c r="A80" s="32" t="s">
        <v>151</v>
      </c>
      <c r="B80" s="28" t="s">
        <v>152</v>
      </c>
      <c r="C80" s="199">
        <f>SUM(C81:C83)</f>
        <v>0</v>
      </c>
      <c r="D80" s="147">
        <f>SUM(D81:D83)</f>
        <v>0</v>
      </c>
      <c r="E80" s="148">
        <f>SUM(E81:E83)</f>
        <v>0</v>
      </c>
    </row>
    <row r="81" spans="1:5" ht="15.75">
      <c r="A81" s="20" t="s">
        <v>153</v>
      </c>
      <c r="B81" s="21" t="s">
        <v>154</v>
      </c>
      <c r="C81" s="196"/>
      <c r="D81" s="151"/>
      <c r="E81" s="63"/>
    </row>
    <row r="82" spans="1:5" ht="15.75">
      <c r="A82" s="23" t="s">
        <v>155</v>
      </c>
      <c r="B82" s="24" t="s">
        <v>156</v>
      </c>
      <c r="C82" s="196"/>
      <c r="D82" s="151"/>
      <c r="E82" s="63"/>
    </row>
    <row r="83" spans="1:5" ht="16.5" thickBot="1">
      <c r="A83" s="26" t="s">
        <v>157</v>
      </c>
      <c r="B83" s="27" t="s">
        <v>158</v>
      </c>
      <c r="C83" s="196"/>
      <c r="D83" s="151"/>
      <c r="E83" s="63"/>
    </row>
    <row r="84" spans="1:5" ht="16.5" thickBot="1">
      <c r="A84" s="32" t="s">
        <v>159</v>
      </c>
      <c r="B84" s="28" t="s">
        <v>160</v>
      </c>
      <c r="C84" s="199">
        <f>SUM(C85:C88)</f>
        <v>0</v>
      </c>
      <c r="D84" s="147">
        <f>SUM(D85:D88)</f>
        <v>0</v>
      </c>
      <c r="E84" s="148">
        <f>SUM(E85:E88)</f>
        <v>0</v>
      </c>
    </row>
    <row r="85" spans="1:5" ht="15.75">
      <c r="A85" s="34" t="s">
        <v>161</v>
      </c>
      <c r="B85" s="21" t="s">
        <v>162</v>
      </c>
      <c r="C85" s="196"/>
      <c r="D85" s="151"/>
      <c r="E85" s="63"/>
    </row>
    <row r="86" spans="1:5" ht="15.75">
      <c r="A86" s="35" t="s">
        <v>163</v>
      </c>
      <c r="B86" s="24" t="s">
        <v>164</v>
      </c>
      <c r="C86" s="196"/>
      <c r="D86" s="151"/>
      <c r="E86" s="63"/>
    </row>
    <row r="87" spans="1:5" ht="15.75">
      <c r="A87" s="35" t="s">
        <v>165</v>
      </c>
      <c r="B87" s="24" t="s">
        <v>166</v>
      </c>
      <c r="C87" s="196"/>
      <c r="D87" s="151"/>
      <c r="E87" s="63"/>
    </row>
    <row r="88" spans="1:5" ht="16.5" thickBot="1">
      <c r="A88" s="36" t="s">
        <v>167</v>
      </c>
      <c r="B88" s="27" t="s">
        <v>168</v>
      </c>
      <c r="C88" s="196"/>
      <c r="D88" s="151"/>
      <c r="E88" s="63"/>
    </row>
    <row r="89" spans="1:5" ht="16.5" thickBot="1">
      <c r="A89" s="32" t="s">
        <v>169</v>
      </c>
      <c r="B89" s="28" t="s">
        <v>170</v>
      </c>
      <c r="C89" s="223"/>
      <c r="D89" s="155"/>
      <c r="E89" s="156"/>
    </row>
    <row r="90" spans="1:5" ht="16.5" thickBot="1">
      <c r="A90" s="32" t="s">
        <v>171</v>
      </c>
      <c r="B90" s="28" t="s">
        <v>172</v>
      </c>
      <c r="C90" s="223"/>
      <c r="D90" s="155"/>
      <c r="E90" s="156"/>
    </row>
    <row r="91" spans="1:5" ht="16.5" thickBot="1">
      <c r="A91" s="32" t="s">
        <v>173</v>
      </c>
      <c r="B91" s="38" t="s">
        <v>174</v>
      </c>
      <c r="C91" s="199">
        <f>+C68+C72+C77+C80+C84+C90+C89</f>
        <v>0</v>
      </c>
      <c r="D91" s="147">
        <f>+D68+D72+D77+D80+D84+D90+D89</f>
        <v>0</v>
      </c>
      <c r="E91" s="148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99">
        <f>+C67+C91</f>
        <v>0</v>
      </c>
      <c r="D92" s="147">
        <f>+D67+D91</f>
        <v>0</v>
      </c>
      <c r="E92" s="148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80"/>
      <c r="D94" s="180"/>
      <c r="E94" s="45"/>
    </row>
    <row r="95" spans="1:5" ht="16.5" thickBot="1">
      <c r="A95" s="46" t="s">
        <v>11</v>
      </c>
      <c r="B95" s="47" t="s">
        <v>342</v>
      </c>
      <c r="C95" s="194">
        <f>+C96+C97+C98+C99+C100+C113</f>
        <v>0</v>
      </c>
      <c r="D95" s="157">
        <f>+D96+D97+D98+D99+D100+D113</f>
        <v>0</v>
      </c>
      <c r="E95" s="158">
        <f>+E96+E97+E98+E99+E100+E113</f>
        <v>0</v>
      </c>
    </row>
    <row r="96" spans="1:5" ht="15.75">
      <c r="A96" s="48" t="s">
        <v>13</v>
      </c>
      <c r="B96" s="49" t="s">
        <v>178</v>
      </c>
      <c r="C96" s="195"/>
      <c r="D96" s="159"/>
      <c r="E96" s="160"/>
    </row>
    <row r="97" spans="1:5" ht="15.75">
      <c r="A97" s="23" t="s">
        <v>15</v>
      </c>
      <c r="B97" s="51" t="s">
        <v>179</v>
      </c>
      <c r="C97" s="196"/>
      <c r="D97" s="151"/>
      <c r="E97" s="63"/>
    </row>
    <row r="98" spans="1:5" ht="15.75">
      <c r="A98" s="23" t="s">
        <v>17</v>
      </c>
      <c r="B98" s="51" t="s">
        <v>180</v>
      </c>
      <c r="C98" s="197"/>
      <c r="D98" s="152"/>
      <c r="E98" s="67"/>
    </row>
    <row r="99" spans="1:5" ht="15.75">
      <c r="A99" s="23" t="s">
        <v>19</v>
      </c>
      <c r="B99" s="52" t="s">
        <v>181</v>
      </c>
      <c r="C99" s="197"/>
      <c r="D99" s="152"/>
      <c r="E99" s="67"/>
    </row>
    <row r="100" spans="1:5" ht="15.75">
      <c r="A100" s="23" t="s">
        <v>182</v>
      </c>
      <c r="B100" s="53" t="s">
        <v>183</v>
      </c>
      <c r="C100" s="197"/>
      <c r="D100" s="152"/>
      <c r="E100" s="67"/>
    </row>
    <row r="101" spans="1:5" ht="15.75">
      <c r="A101" s="23" t="s">
        <v>23</v>
      </c>
      <c r="B101" s="51" t="s">
        <v>184</v>
      </c>
      <c r="C101" s="197"/>
      <c r="D101" s="152"/>
      <c r="E101" s="67"/>
    </row>
    <row r="102" spans="1:5" ht="15.75">
      <c r="A102" s="23" t="s">
        <v>185</v>
      </c>
      <c r="B102" s="54" t="s">
        <v>186</v>
      </c>
      <c r="C102" s="197"/>
      <c r="D102" s="152"/>
      <c r="E102" s="67"/>
    </row>
    <row r="103" spans="1:5" ht="15.75">
      <c r="A103" s="23" t="s">
        <v>187</v>
      </c>
      <c r="B103" s="54" t="s">
        <v>188</v>
      </c>
      <c r="C103" s="197"/>
      <c r="D103" s="152"/>
      <c r="E103" s="67"/>
    </row>
    <row r="104" spans="1:5" ht="15.75">
      <c r="A104" s="23" t="s">
        <v>189</v>
      </c>
      <c r="B104" s="54" t="s">
        <v>190</v>
      </c>
      <c r="C104" s="197"/>
      <c r="D104" s="152"/>
      <c r="E104" s="67"/>
    </row>
    <row r="105" spans="1:5" ht="31.5">
      <c r="A105" s="23" t="s">
        <v>191</v>
      </c>
      <c r="B105" s="55" t="s">
        <v>192</v>
      </c>
      <c r="C105" s="197"/>
      <c r="D105" s="152"/>
      <c r="E105" s="67"/>
    </row>
    <row r="106" spans="1:5" ht="31.5">
      <c r="A106" s="23" t="s">
        <v>193</v>
      </c>
      <c r="B106" s="55" t="s">
        <v>194</v>
      </c>
      <c r="C106" s="197"/>
      <c r="D106" s="152"/>
      <c r="E106" s="67"/>
    </row>
    <row r="107" spans="1:5" ht="15.75">
      <c r="A107" s="23" t="s">
        <v>195</v>
      </c>
      <c r="B107" s="54" t="s">
        <v>196</v>
      </c>
      <c r="C107" s="197"/>
      <c r="D107" s="152"/>
      <c r="E107" s="67"/>
    </row>
    <row r="108" spans="1:5" ht="15.75">
      <c r="A108" s="23" t="s">
        <v>197</v>
      </c>
      <c r="B108" s="54" t="s">
        <v>198</v>
      </c>
      <c r="C108" s="197"/>
      <c r="D108" s="152"/>
      <c r="E108" s="67"/>
    </row>
    <row r="109" spans="1:5" ht="31.5">
      <c r="A109" s="23" t="s">
        <v>199</v>
      </c>
      <c r="B109" s="55" t="s">
        <v>200</v>
      </c>
      <c r="C109" s="197"/>
      <c r="D109" s="152"/>
      <c r="E109" s="67"/>
    </row>
    <row r="110" spans="1:5" ht="15.75">
      <c r="A110" s="56" t="s">
        <v>201</v>
      </c>
      <c r="B110" s="57" t="s">
        <v>202</v>
      </c>
      <c r="C110" s="197"/>
      <c r="D110" s="152"/>
      <c r="E110" s="67"/>
    </row>
    <row r="111" spans="1:5" ht="15.75">
      <c r="A111" s="23" t="s">
        <v>203</v>
      </c>
      <c r="B111" s="57" t="s">
        <v>204</v>
      </c>
      <c r="C111" s="197"/>
      <c r="D111" s="152"/>
      <c r="E111" s="67"/>
    </row>
    <row r="112" spans="1:5" ht="31.5">
      <c r="A112" s="23" t="s">
        <v>205</v>
      </c>
      <c r="B112" s="55" t="s">
        <v>206</v>
      </c>
      <c r="C112" s="196"/>
      <c r="D112" s="151"/>
      <c r="E112" s="63"/>
    </row>
    <row r="113" spans="1:5" ht="15.75">
      <c r="A113" s="23" t="s">
        <v>207</v>
      </c>
      <c r="B113" s="52" t="s">
        <v>208</v>
      </c>
      <c r="C113" s="196"/>
      <c r="D113" s="151"/>
      <c r="E113" s="63"/>
    </row>
    <row r="114" spans="1:5" ht="15.75">
      <c r="A114" s="26" t="s">
        <v>209</v>
      </c>
      <c r="B114" s="51" t="s">
        <v>210</v>
      </c>
      <c r="C114" s="197"/>
      <c r="D114" s="152"/>
      <c r="E114" s="67"/>
    </row>
    <row r="115" spans="1:5" ht="16.5" thickBot="1">
      <c r="A115" s="58" t="s">
        <v>211</v>
      </c>
      <c r="B115" s="59" t="s">
        <v>212</v>
      </c>
      <c r="C115" s="198"/>
      <c r="D115" s="161"/>
      <c r="E115" s="162"/>
    </row>
    <row r="116" spans="1:5" ht="16.5" thickBot="1">
      <c r="A116" s="17" t="s">
        <v>25</v>
      </c>
      <c r="B116" s="61" t="s">
        <v>343</v>
      </c>
      <c r="C116" s="199">
        <f>+C117+C119+C121</f>
        <v>0</v>
      </c>
      <c r="D116" s="147">
        <f>+D117+D119+D121</f>
        <v>0</v>
      </c>
      <c r="E116" s="148">
        <f>+E117+E119+E121</f>
        <v>0</v>
      </c>
    </row>
    <row r="117" spans="1:5" ht="15.75">
      <c r="A117" s="20" t="s">
        <v>27</v>
      </c>
      <c r="B117" s="51" t="s">
        <v>213</v>
      </c>
      <c r="C117" s="200"/>
      <c r="D117" s="149"/>
      <c r="E117" s="150"/>
    </row>
    <row r="118" spans="1:5" ht="15.75">
      <c r="A118" s="20" t="s">
        <v>29</v>
      </c>
      <c r="B118" s="62" t="s">
        <v>214</v>
      </c>
      <c r="C118" s="200"/>
      <c r="D118" s="149"/>
      <c r="E118" s="150"/>
    </row>
    <row r="119" spans="1:5" ht="15.75">
      <c r="A119" s="20" t="s">
        <v>31</v>
      </c>
      <c r="B119" s="62" t="s">
        <v>215</v>
      </c>
      <c r="C119" s="196"/>
      <c r="D119" s="151"/>
      <c r="E119" s="63"/>
    </row>
    <row r="120" spans="1:5" ht="15.75">
      <c r="A120" s="20" t="s">
        <v>33</v>
      </c>
      <c r="B120" s="62" t="s">
        <v>216</v>
      </c>
      <c r="C120" s="182"/>
      <c r="D120" s="151"/>
      <c r="E120" s="63"/>
    </row>
    <row r="121" spans="1:5" ht="15.75">
      <c r="A121" s="20" t="s">
        <v>35</v>
      </c>
      <c r="B121" s="64" t="s">
        <v>217</v>
      </c>
      <c r="C121" s="182"/>
      <c r="D121" s="151"/>
      <c r="E121" s="63"/>
    </row>
    <row r="122" spans="1:5" ht="31.5">
      <c r="A122" s="20" t="s">
        <v>37</v>
      </c>
      <c r="B122" s="65" t="s">
        <v>218</v>
      </c>
      <c r="C122" s="182"/>
      <c r="D122" s="151"/>
      <c r="E122" s="63"/>
    </row>
    <row r="123" spans="1:5" ht="31.5">
      <c r="A123" s="20" t="s">
        <v>219</v>
      </c>
      <c r="B123" s="66" t="s">
        <v>220</v>
      </c>
      <c r="C123" s="182"/>
      <c r="D123" s="151"/>
      <c r="E123" s="63"/>
    </row>
    <row r="124" spans="1:5" ht="31.5">
      <c r="A124" s="20" t="s">
        <v>221</v>
      </c>
      <c r="B124" s="55" t="s">
        <v>194</v>
      </c>
      <c r="C124" s="182"/>
      <c r="D124" s="151"/>
      <c r="E124" s="63"/>
    </row>
    <row r="125" spans="1:5" ht="15.75">
      <c r="A125" s="20" t="s">
        <v>222</v>
      </c>
      <c r="B125" s="55" t="s">
        <v>223</v>
      </c>
      <c r="C125" s="182"/>
      <c r="D125" s="151"/>
      <c r="E125" s="63"/>
    </row>
    <row r="126" spans="1:5" ht="15.75">
      <c r="A126" s="20" t="s">
        <v>224</v>
      </c>
      <c r="B126" s="55" t="s">
        <v>225</v>
      </c>
      <c r="C126" s="182"/>
      <c r="D126" s="151"/>
      <c r="E126" s="63"/>
    </row>
    <row r="127" spans="1:5" ht="31.5">
      <c r="A127" s="20" t="s">
        <v>226</v>
      </c>
      <c r="B127" s="55" t="s">
        <v>200</v>
      </c>
      <c r="C127" s="182"/>
      <c r="D127" s="151"/>
      <c r="E127" s="63"/>
    </row>
    <row r="128" spans="1:5" ht="15.75">
      <c r="A128" s="20" t="s">
        <v>227</v>
      </c>
      <c r="B128" s="55" t="s">
        <v>228</v>
      </c>
      <c r="C128" s="182"/>
      <c r="D128" s="151"/>
      <c r="E128" s="63"/>
    </row>
    <row r="129" spans="1:5" ht="32.25" thickBot="1">
      <c r="A129" s="56" t="s">
        <v>229</v>
      </c>
      <c r="B129" s="55" t="s">
        <v>230</v>
      </c>
      <c r="C129" s="183"/>
      <c r="D129" s="152"/>
      <c r="E129" s="67"/>
    </row>
    <row r="130" spans="1:5" ht="16.5" thickBot="1">
      <c r="A130" s="17" t="s">
        <v>39</v>
      </c>
      <c r="B130" s="18" t="s">
        <v>231</v>
      </c>
      <c r="C130" s="199">
        <f>+C95+C116</f>
        <v>0</v>
      </c>
      <c r="D130" s="147">
        <f>+D95+D116</f>
        <v>0</v>
      </c>
      <c r="E130" s="148">
        <f>+E95+E116</f>
        <v>0</v>
      </c>
    </row>
    <row r="131" spans="1:5" ht="32.25" thickBot="1">
      <c r="A131" s="17" t="s">
        <v>232</v>
      </c>
      <c r="B131" s="18" t="s">
        <v>233</v>
      </c>
      <c r="C131" s="199">
        <f>+C132+C133+C134</f>
        <v>0</v>
      </c>
      <c r="D131" s="147">
        <f>+D132+D133+D134</f>
        <v>0</v>
      </c>
      <c r="E131" s="148">
        <f>+E132+E133+E134</f>
        <v>0</v>
      </c>
    </row>
    <row r="132" spans="1:5" ht="15.75">
      <c r="A132" s="20" t="s">
        <v>55</v>
      </c>
      <c r="B132" s="68" t="s">
        <v>234</v>
      </c>
      <c r="C132" s="182"/>
      <c r="D132" s="151"/>
      <c r="E132" s="63"/>
    </row>
    <row r="133" spans="1:5" ht="15.75">
      <c r="A133" s="20" t="s">
        <v>63</v>
      </c>
      <c r="B133" s="68" t="s">
        <v>235</v>
      </c>
      <c r="C133" s="182"/>
      <c r="D133" s="151"/>
      <c r="E133" s="63"/>
    </row>
    <row r="134" spans="1:5" ht="16.5" thickBot="1">
      <c r="A134" s="56" t="s">
        <v>65</v>
      </c>
      <c r="B134" s="69" t="s">
        <v>236</v>
      </c>
      <c r="C134" s="182"/>
      <c r="D134" s="151"/>
      <c r="E134" s="63"/>
    </row>
    <row r="135" spans="1:5" ht="16.5" thickBot="1">
      <c r="A135" s="17" t="s">
        <v>69</v>
      </c>
      <c r="B135" s="18" t="s">
        <v>237</v>
      </c>
      <c r="C135" s="199">
        <f>+C136+C137+C138+C139+C140+C141</f>
        <v>0</v>
      </c>
      <c r="D135" s="147">
        <f>+D136+D137+D138+D139+D140+D141</f>
        <v>0</v>
      </c>
      <c r="E135" s="148">
        <f>+E136+E137+E138+E139+E140+E141</f>
        <v>0</v>
      </c>
    </row>
    <row r="136" spans="1:5" ht="15.75">
      <c r="A136" s="20" t="s">
        <v>71</v>
      </c>
      <c r="B136" s="68" t="s">
        <v>238</v>
      </c>
      <c r="C136" s="182"/>
      <c r="D136" s="151"/>
      <c r="E136" s="63"/>
    </row>
    <row r="137" spans="1:5" ht="15.75">
      <c r="A137" s="20" t="s">
        <v>73</v>
      </c>
      <c r="B137" s="68" t="s">
        <v>239</v>
      </c>
      <c r="C137" s="182"/>
      <c r="D137" s="151"/>
      <c r="E137" s="63"/>
    </row>
    <row r="138" spans="1:5" ht="15.75">
      <c r="A138" s="20" t="s">
        <v>75</v>
      </c>
      <c r="B138" s="68" t="s">
        <v>240</v>
      </c>
      <c r="C138" s="182"/>
      <c r="D138" s="151"/>
      <c r="E138" s="63"/>
    </row>
    <row r="139" spans="1:5" ht="15.75">
      <c r="A139" s="20" t="s">
        <v>77</v>
      </c>
      <c r="B139" s="68" t="s">
        <v>241</v>
      </c>
      <c r="C139" s="182"/>
      <c r="D139" s="151"/>
      <c r="E139" s="63"/>
    </row>
    <row r="140" spans="1:5" ht="15.75">
      <c r="A140" s="20" t="s">
        <v>79</v>
      </c>
      <c r="B140" s="68" t="s">
        <v>242</v>
      </c>
      <c r="C140" s="182"/>
      <c r="D140" s="151"/>
      <c r="E140" s="63"/>
    </row>
    <row r="141" spans="1:5" ht="16.5" thickBot="1">
      <c r="A141" s="56" t="s">
        <v>81</v>
      </c>
      <c r="B141" s="69" t="s">
        <v>243</v>
      </c>
      <c r="C141" s="182"/>
      <c r="D141" s="151"/>
      <c r="E141" s="63"/>
    </row>
    <row r="142" spans="1:5" ht="16.5" thickBot="1">
      <c r="A142" s="17" t="s">
        <v>93</v>
      </c>
      <c r="B142" s="18" t="s">
        <v>244</v>
      </c>
      <c r="C142" s="199">
        <f>+C143+C144+C146+C147+C145</f>
        <v>0</v>
      </c>
      <c r="D142" s="147">
        <f>+D143+D144+D146+D147+D145</f>
        <v>0</v>
      </c>
      <c r="E142" s="148">
        <f>+E143+E144+E146+E147+E145</f>
        <v>0</v>
      </c>
    </row>
    <row r="143" spans="1:5" ht="15.75">
      <c r="A143" s="20" t="s">
        <v>95</v>
      </c>
      <c r="B143" s="68" t="s">
        <v>245</v>
      </c>
      <c r="C143" s="182"/>
      <c r="D143" s="151"/>
      <c r="E143" s="63"/>
    </row>
    <row r="144" spans="1:5" ht="15.75">
      <c r="A144" s="20" t="s">
        <v>97</v>
      </c>
      <c r="B144" s="68" t="s">
        <v>246</v>
      </c>
      <c r="C144" s="182"/>
      <c r="D144" s="151"/>
      <c r="E144" s="63"/>
    </row>
    <row r="145" spans="1:5" ht="15.75">
      <c r="A145" s="20" t="s">
        <v>99</v>
      </c>
      <c r="B145" s="68" t="s">
        <v>247</v>
      </c>
      <c r="C145" s="182"/>
      <c r="D145" s="151"/>
      <c r="E145" s="63"/>
    </row>
    <row r="146" spans="1:5" ht="15.75">
      <c r="A146" s="20" t="s">
        <v>101</v>
      </c>
      <c r="B146" s="68" t="s">
        <v>248</v>
      </c>
      <c r="C146" s="182"/>
      <c r="D146" s="151"/>
      <c r="E146" s="63"/>
    </row>
    <row r="147" spans="1:5" ht="16.5" thickBot="1">
      <c r="A147" s="56" t="s">
        <v>103</v>
      </c>
      <c r="B147" s="69" t="s">
        <v>249</v>
      </c>
      <c r="C147" s="182"/>
      <c r="D147" s="151"/>
      <c r="E147" s="63"/>
    </row>
    <row r="148" spans="1:5" ht="16.5" thickBot="1">
      <c r="A148" s="17" t="s">
        <v>250</v>
      </c>
      <c r="B148" s="18" t="s">
        <v>251</v>
      </c>
      <c r="C148" s="201">
        <f>+C149+C150+C151+C152+C153</f>
        <v>0</v>
      </c>
      <c r="D148" s="163">
        <f>+D149+D150+D151+D152+D153</f>
        <v>0</v>
      </c>
      <c r="E148" s="164">
        <f>+E149+E150+E151+E152+E153</f>
        <v>0</v>
      </c>
    </row>
    <row r="149" spans="1:5" ht="15.75">
      <c r="A149" s="20" t="s">
        <v>107</v>
      </c>
      <c r="B149" s="68" t="s">
        <v>252</v>
      </c>
      <c r="C149" s="182"/>
      <c r="D149" s="151"/>
      <c r="E149" s="63"/>
    </row>
    <row r="150" spans="1:5" ht="15.75">
      <c r="A150" s="20" t="s">
        <v>109</v>
      </c>
      <c r="B150" s="68" t="s">
        <v>253</v>
      </c>
      <c r="C150" s="182"/>
      <c r="D150" s="151"/>
      <c r="E150" s="63"/>
    </row>
    <row r="151" spans="1:5" ht="15.75">
      <c r="A151" s="20" t="s">
        <v>111</v>
      </c>
      <c r="B151" s="68" t="s">
        <v>254</v>
      </c>
      <c r="C151" s="182"/>
      <c r="D151" s="151"/>
      <c r="E151" s="63"/>
    </row>
    <row r="152" spans="1:5" ht="31.5">
      <c r="A152" s="20" t="s">
        <v>113</v>
      </c>
      <c r="B152" s="68" t="s">
        <v>255</v>
      </c>
      <c r="C152" s="182"/>
      <c r="D152" s="151"/>
      <c r="E152" s="63"/>
    </row>
    <row r="153" spans="1:5" ht="16.5" thickBot="1">
      <c r="A153" s="56" t="s">
        <v>256</v>
      </c>
      <c r="B153" s="69" t="s">
        <v>257</v>
      </c>
      <c r="C153" s="183"/>
      <c r="D153" s="152"/>
      <c r="E153" s="67"/>
    </row>
    <row r="154" spans="1:5" ht="16.5" thickBot="1">
      <c r="A154" s="71" t="s">
        <v>115</v>
      </c>
      <c r="B154" s="18" t="s">
        <v>258</v>
      </c>
      <c r="C154" s="201"/>
      <c r="D154" s="163"/>
      <c r="E154" s="164"/>
    </row>
    <row r="155" spans="1:5" ht="16.5" thickBot="1">
      <c r="A155" s="71" t="s">
        <v>125</v>
      </c>
      <c r="B155" s="18" t="s">
        <v>259</v>
      </c>
      <c r="C155" s="201"/>
      <c r="D155" s="163"/>
      <c r="E155" s="164"/>
    </row>
    <row r="156" spans="1:5" ht="16.5" thickBot="1">
      <c r="A156" s="17" t="s">
        <v>260</v>
      </c>
      <c r="B156" s="18" t="s">
        <v>261</v>
      </c>
      <c r="C156" s="202">
        <f>+C131+C135+C142+C148+C154+C155</f>
        <v>0</v>
      </c>
      <c r="D156" s="165">
        <f>+D131+D135+D142+D148+D154+D155</f>
        <v>0</v>
      </c>
      <c r="E156" s="166">
        <f>+E131+E135+E142+E148+E154+E155</f>
        <v>0</v>
      </c>
    </row>
    <row r="157" spans="1:5" ht="16.5" thickBot="1">
      <c r="A157" s="73" t="s">
        <v>262</v>
      </c>
      <c r="B157" s="74" t="s">
        <v>263</v>
      </c>
      <c r="C157" s="202">
        <f>+C130+C156</f>
        <v>0</v>
      </c>
      <c r="D157" s="165">
        <f>+D130+D156</f>
        <v>0</v>
      </c>
      <c r="E157" s="166">
        <f>+E130+E156</f>
        <v>0</v>
      </c>
    </row>
    <row r="158" spans="1:5" ht="16.5" thickBot="1">
      <c r="A158" s="75"/>
      <c r="B158" s="76"/>
      <c r="C158" s="77"/>
      <c r="D158" s="77"/>
      <c r="E158" s="77"/>
    </row>
    <row r="159" spans="1:5" ht="16.5" thickBot="1">
      <c r="A159" s="78" t="s">
        <v>264</v>
      </c>
      <c r="B159" s="79"/>
      <c r="C159" s="224"/>
      <c r="D159" s="170"/>
      <c r="E159" s="171"/>
    </row>
    <row r="160" spans="1:5" ht="16.5" thickBot="1">
      <c r="A160" s="78" t="s">
        <v>265</v>
      </c>
      <c r="B160" s="79"/>
      <c r="C160" s="224"/>
      <c r="D160" s="170"/>
      <c r="E160" s="171"/>
    </row>
  </sheetData>
  <mergeCells count="2">
    <mergeCell ref="A1:E1"/>
    <mergeCell ref="A2:E2"/>
  </mergeCells>
  <pageMargins left="0.7" right="0.7" top="0.75" bottom="0.75" header="0.3" footer="0.3"/>
  <pageSetup paperSize="9" scale="74" orientation="portrait" r:id="rId1"/>
  <rowBreaks count="3" manualBreakCount="3">
    <brk id="50" max="16383" man="1"/>
    <brk id="93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  <col min="5" max="5" width="10.7109375" bestFit="1" customWidth="1"/>
  </cols>
  <sheetData>
    <row r="1" spans="1:5" ht="15.75">
      <c r="A1" s="233" t="s">
        <v>382</v>
      </c>
      <c r="B1" s="233"/>
      <c r="C1" s="233"/>
      <c r="D1" s="233"/>
      <c r="E1" s="233"/>
    </row>
    <row r="2" spans="1:5" ht="15.75">
      <c r="A2" s="232" t="s">
        <v>394</v>
      </c>
      <c r="B2" s="232"/>
      <c r="C2" s="232"/>
      <c r="D2" s="232"/>
      <c r="E2" s="232"/>
    </row>
    <row r="3" spans="1:5" ht="16.5" thickBot="1">
      <c r="A3" s="84"/>
      <c r="B3" s="84"/>
      <c r="C3" s="84"/>
    </row>
    <row r="4" spans="1:5" ht="15.75">
      <c r="A4" s="4" t="s">
        <v>0</v>
      </c>
      <c r="B4" s="5" t="s">
        <v>1</v>
      </c>
      <c r="C4" s="141"/>
      <c r="D4" s="141"/>
      <c r="E4" s="6"/>
    </row>
    <row r="5" spans="1:5" ht="32.25" thickBot="1">
      <c r="A5" s="87" t="s">
        <v>2</v>
      </c>
      <c r="B5" s="85" t="s">
        <v>383</v>
      </c>
      <c r="C5" s="140"/>
      <c r="D5" s="140"/>
      <c r="E5" s="139"/>
    </row>
    <row r="6" spans="1:5" ht="16.5" thickBot="1">
      <c r="A6" s="8"/>
      <c r="B6" s="8"/>
      <c r="C6" s="81"/>
      <c r="E6" s="81" t="s">
        <v>386</v>
      </c>
    </row>
    <row r="7" spans="1:5" ht="16.5" thickBot="1">
      <c r="A7" s="9" t="s">
        <v>4</v>
      </c>
      <c r="B7" s="10" t="s">
        <v>5</v>
      </c>
      <c r="C7" s="167" t="s">
        <v>6</v>
      </c>
      <c r="D7" s="10" t="s">
        <v>375</v>
      </c>
      <c r="E7" s="193" t="s">
        <v>384</v>
      </c>
    </row>
    <row r="8" spans="1:5" ht="16.5" thickBot="1">
      <c r="A8" s="11" t="s">
        <v>7</v>
      </c>
      <c r="B8" s="12" t="s">
        <v>8</v>
      </c>
      <c r="C8" s="146" t="s">
        <v>9</v>
      </c>
      <c r="D8" s="12" t="s">
        <v>271</v>
      </c>
      <c r="E8" s="168" t="s">
        <v>272</v>
      </c>
    </row>
    <row r="9" spans="1:5" ht="16.5" thickBot="1">
      <c r="A9" s="14"/>
      <c r="B9" s="15" t="s">
        <v>10</v>
      </c>
      <c r="C9" s="221"/>
      <c r="D9" s="180"/>
      <c r="E9" s="16"/>
    </row>
    <row r="10" spans="1:5" ht="16.5" thickBot="1">
      <c r="A10" s="17" t="s">
        <v>11</v>
      </c>
      <c r="B10" s="18" t="s">
        <v>12</v>
      </c>
      <c r="C10" s="199">
        <f>+C11+C12+C13+C14+C15+C16</f>
        <v>0</v>
      </c>
      <c r="D10" s="147">
        <f>+D11+D12+D13+D14+D15+D16</f>
        <v>0</v>
      </c>
      <c r="E10" s="148">
        <f>+E11+E12+E13+E14+E15+E16</f>
        <v>0</v>
      </c>
    </row>
    <row r="11" spans="1:5" ht="15.75">
      <c r="A11" s="20" t="s">
        <v>13</v>
      </c>
      <c r="B11" s="21" t="s">
        <v>14</v>
      </c>
      <c r="C11" s="200"/>
      <c r="D11" s="149"/>
      <c r="E11" s="150"/>
    </row>
    <row r="12" spans="1:5" ht="15.75" customHeight="1">
      <c r="A12" s="23" t="s">
        <v>15</v>
      </c>
      <c r="B12" s="24" t="s">
        <v>16</v>
      </c>
      <c r="C12" s="196"/>
      <c r="D12" s="151"/>
      <c r="E12" s="63"/>
    </row>
    <row r="13" spans="1:5" ht="15.75">
      <c r="A13" s="23" t="s">
        <v>17</v>
      </c>
      <c r="B13" s="24" t="s">
        <v>18</v>
      </c>
      <c r="C13" s="196"/>
      <c r="D13" s="151"/>
      <c r="E13" s="63"/>
    </row>
    <row r="14" spans="1:5" ht="15.75">
      <c r="A14" s="23" t="s">
        <v>19</v>
      </c>
      <c r="B14" s="24" t="s">
        <v>20</v>
      </c>
      <c r="C14" s="196"/>
      <c r="D14" s="151"/>
      <c r="E14" s="63"/>
    </row>
    <row r="15" spans="1:5" ht="15.75">
      <c r="A15" s="23" t="s">
        <v>21</v>
      </c>
      <c r="B15" s="24" t="s">
        <v>22</v>
      </c>
      <c r="C15" s="196"/>
      <c r="D15" s="151"/>
      <c r="E15" s="63"/>
    </row>
    <row r="16" spans="1:5" ht="16.5" thickBot="1">
      <c r="A16" s="26" t="s">
        <v>23</v>
      </c>
      <c r="B16" s="27" t="s">
        <v>24</v>
      </c>
      <c r="C16" s="196"/>
      <c r="D16" s="151"/>
      <c r="E16" s="63"/>
    </row>
    <row r="17" spans="1:5" ht="32.25" thickBot="1">
      <c r="A17" s="17" t="s">
        <v>25</v>
      </c>
      <c r="B17" s="28" t="s">
        <v>26</v>
      </c>
      <c r="C17" s="199">
        <f>+C18+C19+C20+C21+C22</f>
        <v>0</v>
      </c>
      <c r="D17" s="147">
        <f>+D18+D19+D20+D21+D22</f>
        <v>0</v>
      </c>
      <c r="E17" s="148">
        <f>+E18+E19+E20+E21+E22</f>
        <v>0</v>
      </c>
    </row>
    <row r="18" spans="1:5" ht="15.75">
      <c r="A18" s="20" t="s">
        <v>27</v>
      </c>
      <c r="B18" s="21" t="s">
        <v>28</v>
      </c>
      <c r="C18" s="200"/>
      <c r="D18" s="149"/>
      <c r="E18" s="150"/>
    </row>
    <row r="19" spans="1:5" ht="15.75">
      <c r="A19" s="23" t="s">
        <v>29</v>
      </c>
      <c r="B19" s="24" t="s">
        <v>30</v>
      </c>
      <c r="C19" s="196"/>
      <c r="D19" s="151"/>
      <c r="E19" s="63"/>
    </row>
    <row r="20" spans="1:5" ht="15.75">
      <c r="A20" s="23" t="s">
        <v>31</v>
      </c>
      <c r="B20" s="24" t="s">
        <v>32</v>
      </c>
      <c r="C20" s="196"/>
      <c r="D20" s="151"/>
      <c r="E20" s="63"/>
    </row>
    <row r="21" spans="1:5" ht="15.75">
      <c r="A21" s="23" t="s">
        <v>33</v>
      </c>
      <c r="B21" s="24" t="s">
        <v>34</v>
      </c>
      <c r="C21" s="196"/>
      <c r="D21" s="151"/>
      <c r="E21" s="63"/>
    </row>
    <row r="22" spans="1:5" ht="15.75">
      <c r="A22" s="23" t="s">
        <v>35</v>
      </c>
      <c r="B22" s="24" t="s">
        <v>36</v>
      </c>
      <c r="C22" s="196"/>
      <c r="D22" s="151"/>
      <c r="E22" s="63"/>
    </row>
    <row r="23" spans="1:5" ht="16.5" thickBot="1">
      <c r="A23" s="26" t="s">
        <v>37</v>
      </c>
      <c r="B23" s="27" t="s">
        <v>38</v>
      </c>
      <c r="C23" s="197"/>
      <c r="D23" s="152"/>
      <c r="E23" s="67"/>
    </row>
    <row r="24" spans="1:5" ht="32.25" thickBot="1">
      <c r="A24" s="17" t="s">
        <v>39</v>
      </c>
      <c r="B24" s="18" t="s">
        <v>40</v>
      </c>
      <c r="C24" s="199">
        <f>+C25+C26+C27+C28+C29</f>
        <v>0</v>
      </c>
      <c r="D24" s="147">
        <f>+D25+D26+D27+D28+D29</f>
        <v>0</v>
      </c>
      <c r="E24" s="148">
        <f>+E25+E26+E27+E28+E29</f>
        <v>0</v>
      </c>
    </row>
    <row r="25" spans="1:5" ht="15.75">
      <c r="A25" s="20" t="s">
        <v>41</v>
      </c>
      <c r="B25" s="21" t="s">
        <v>42</v>
      </c>
      <c r="C25" s="200"/>
      <c r="D25" s="149"/>
      <c r="E25" s="150"/>
    </row>
    <row r="26" spans="1:5" ht="15.75">
      <c r="A26" s="23" t="s">
        <v>43</v>
      </c>
      <c r="B26" s="24" t="s">
        <v>44</v>
      </c>
      <c r="C26" s="196"/>
      <c r="D26" s="151"/>
      <c r="E26" s="63"/>
    </row>
    <row r="27" spans="1:5" ht="31.5">
      <c r="A27" s="23" t="s">
        <v>45</v>
      </c>
      <c r="B27" s="24" t="s">
        <v>46</v>
      </c>
      <c r="C27" s="196"/>
      <c r="D27" s="151"/>
      <c r="E27" s="63"/>
    </row>
    <row r="28" spans="1:5" ht="31.5">
      <c r="A28" s="23" t="s">
        <v>47</v>
      </c>
      <c r="B28" s="24" t="s">
        <v>48</v>
      </c>
      <c r="C28" s="196"/>
      <c r="D28" s="151"/>
      <c r="E28" s="63"/>
    </row>
    <row r="29" spans="1:5" ht="15.75">
      <c r="A29" s="23" t="s">
        <v>49</v>
      </c>
      <c r="B29" s="24" t="s">
        <v>50</v>
      </c>
      <c r="C29" s="196"/>
      <c r="D29" s="151"/>
      <c r="E29" s="63"/>
    </row>
    <row r="30" spans="1:5" ht="16.5" thickBot="1">
      <c r="A30" s="26" t="s">
        <v>51</v>
      </c>
      <c r="B30" s="27" t="s">
        <v>52</v>
      </c>
      <c r="C30" s="197"/>
      <c r="D30" s="152"/>
      <c r="E30" s="67"/>
    </row>
    <row r="31" spans="1:5" ht="16.5" thickBot="1">
      <c r="A31" s="17" t="s">
        <v>53</v>
      </c>
      <c r="B31" s="18" t="s">
        <v>54</v>
      </c>
      <c r="C31" s="199">
        <f>+C32+C36+C37+C38</f>
        <v>0</v>
      </c>
      <c r="D31" s="147">
        <f>+D32+D36+D37+D38</f>
        <v>0</v>
      </c>
      <c r="E31" s="148">
        <f>+E32+E36+E37+E38</f>
        <v>0</v>
      </c>
    </row>
    <row r="32" spans="1:5" ht="15.75">
      <c r="A32" s="20" t="s">
        <v>55</v>
      </c>
      <c r="B32" s="21" t="s">
        <v>56</v>
      </c>
      <c r="C32" s="222">
        <f>+C33+C34+C35</f>
        <v>0</v>
      </c>
      <c r="D32" s="153">
        <f>+D33+D34+D35</f>
        <v>0</v>
      </c>
      <c r="E32" s="154">
        <f>+E33+E34+E35</f>
        <v>0</v>
      </c>
    </row>
    <row r="33" spans="1:5" ht="15.75">
      <c r="A33" s="23" t="s">
        <v>57</v>
      </c>
      <c r="B33" s="24" t="s">
        <v>58</v>
      </c>
      <c r="C33" s="196"/>
      <c r="D33" s="151"/>
      <c r="E33" s="63"/>
    </row>
    <row r="34" spans="1:5" ht="15.75">
      <c r="A34" s="23" t="s">
        <v>59</v>
      </c>
      <c r="B34" s="24" t="s">
        <v>60</v>
      </c>
      <c r="C34" s="196"/>
      <c r="D34" s="151"/>
      <c r="E34" s="63"/>
    </row>
    <row r="35" spans="1:5" ht="15.75">
      <c r="A35" s="23" t="s">
        <v>61</v>
      </c>
      <c r="B35" s="31" t="s">
        <v>62</v>
      </c>
      <c r="C35" s="196"/>
      <c r="D35" s="151"/>
      <c r="E35" s="63"/>
    </row>
    <row r="36" spans="1:5" ht="15.75">
      <c r="A36" s="23" t="s">
        <v>63</v>
      </c>
      <c r="B36" s="24" t="s">
        <v>64</v>
      </c>
      <c r="C36" s="196"/>
      <c r="D36" s="151"/>
      <c r="E36" s="63"/>
    </row>
    <row r="37" spans="1:5" ht="15.75">
      <c r="A37" s="23" t="s">
        <v>65</v>
      </c>
      <c r="B37" s="24" t="s">
        <v>66</v>
      </c>
      <c r="C37" s="196"/>
      <c r="D37" s="151"/>
      <c r="E37" s="63"/>
    </row>
    <row r="38" spans="1:5" ht="16.5" thickBot="1">
      <c r="A38" s="26" t="s">
        <v>67</v>
      </c>
      <c r="B38" s="27" t="s">
        <v>68</v>
      </c>
      <c r="C38" s="197"/>
      <c r="D38" s="152"/>
      <c r="E38" s="67"/>
    </row>
    <row r="39" spans="1:5" ht="16.5" thickBot="1">
      <c r="A39" s="17" t="s">
        <v>69</v>
      </c>
      <c r="B39" s="18" t="s">
        <v>70</v>
      </c>
      <c r="C39" s="199">
        <f>SUM(C40:C50)</f>
        <v>0</v>
      </c>
      <c r="D39" s="147">
        <f>SUM(D40:D50)</f>
        <v>0</v>
      </c>
      <c r="E39" s="148">
        <f>SUM(E40:E50)</f>
        <v>0</v>
      </c>
    </row>
    <row r="40" spans="1:5" ht="15.75">
      <c r="A40" s="20" t="s">
        <v>71</v>
      </c>
      <c r="B40" s="21" t="s">
        <v>72</v>
      </c>
      <c r="C40" s="200"/>
      <c r="D40" s="149"/>
      <c r="E40" s="150"/>
    </row>
    <row r="41" spans="1:5" ht="15.75">
      <c r="A41" s="23" t="s">
        <v>73</v>
      </c>
      <c r="B41" s="24" t="s">
        <v>74</v>
      </c>
      <c r="C41" s="196"/>
      <c r="D41" s="151"/>
      <c r="E41" s="63"/>
    </row>
    <row r="42" spans="1:5" ht="15.75">
      <c r="A42" s="23" t="s">
        <v>75</v>
      </c>
      <c r="B42" s="24" t="s">
        <v>76</v>
      </c>
      <c r="C42" s="196"/>
      <c r="D42" s="151"/>
      <c r="E42" s="63"/>
    </row>
    <row r="43" spans="1:5" ht="15.75">
      <c r="A43" s="23" t="s">
        <v>77</v>
      </c>
      <c r="B43" s="24" t="s">
        <v>78</v>
      </c>
      <c r="C43" s="196"/>
      <c r="D43" s="151"/>
      <c r="E43" s="63"/>
    </row>
    <row r="44" spans="1:5" ht="15.75">
      <c r="A44" s="23" t="s">
        <v>79</v>
      </c>
      <c r="B44" s="24" t="s">
        <v>80</v>
      </c>
      <c r="C44" s="196"/>
      <c r="D44" s="151"/>
      <c r="E44" s="63"/>
    </row>
    <row r="45" spans="1:5" ht="15.75">
      <c r="A45" s="23" t="s">
        <v>81</v>
      </c>
      <c r="B45" s="24" t="s">
        <v>82</v>
      </c>
      <c r="C45" s="196"/>
      <c r="D45" s="151"/>
      <c r="E45" s="63"/>
    </row>
    <row r="46" spans="1:5" ht="15.75">
      <c r="A46" s="23" t="s">
        <v>83</v>
      </c>
      <c r="B46" s="24" t="s">
        <v>84</v>
      </c>
      <c r="C46" s="196"/>
      <c r="D46" s="151"/>
      <c r="E46" s="63"/>
    </row>
    <row r="47" spans="1:5" ht="15.75">
      <c r="A47" s="23" t="s">
        <v>85</v>
      </c>
      <c r="B47" s="24" t="s">
        <v>86</v>
      </c>
      <c r="C47" s="196"/>
      <c r="D47" s="151"/>
      <c r="E47" s="63"/>
    </row>
    <row r="48" spans="1:5" ht="15.75">
      <c r="A48" s="23" t="s">
        <v>87</v>
      </c>
      <c r="B48" s="24" t="s">
        <v>88</v>
      </c>
      <c r="C48" s="196"/>
      <c r="D48" s="151"/>
      <c r="E48" s="63"/>
    </row>
    <row r="49" spans="1:5" ht="15.75">
      <c r="A49" s="26" t="s">
        <v>89</v>
      </c>
      <c r="B49" s="27" t="s">
        <v>90</v>
      </c>
      <c r="C49" s="197"/>
      <c r="D49" s="152"/>
      <c r="E49" s="67"/>
    </row>
    <row r="50" spans="1:5" ht="16.5" thickBot="1">
      <c r="A50" s="26" t="s">
        <v>91</v>
      </c>
      <c r="B50" s="27" t="s">
        <v>92</v>
      </c>
      <c r="C50" s="197"/>
      <c r="D50" s="152"/>
      <c r="E50" s="67"/>
    </row>
    <row r="51" spans="1:5" ht="16.5" thickBot="1">
      <c r="A51" s="17" t="s">
        <v>93</v>
      </c>
      <c r="B51" s="18" t="s">
        <v>94</v>
      </c>
      <c r="C51" s="199">
        <f>SUM(C52:C56)</f>
        <v>0</v>
      </c>
      <c r="D51" s="147">
        <f>SUM(D52:D56)</f>
        <v>0</v>
      </c>
      <c r="E51" s="148">
        <f>SUM(E52:E56)</f>
        <v>0</v>
      </c>
    </row>
    <row r="52" spans="1:5" ht="15.75">
      <c r="A52" s="20" t="s">
        <v>95</v>
      </c>
      <c r="B52" s="21" t="s">
        <v>96</v>
      </c>
      <c r="C52" s="200"/>
      <c r="D52" s="149"/>
      <c r="E52" s="150"/>
    </row>
    <row r="53" spans="1:5" ht="15.75">
      <c r="A53" s="23" t="s">
        <v>97</v>
      </c>
      <c r="B53" s="24" t="s">
        <v>98</v>
      </c>
      <c r="C53" s="196"/>
      <c r="D53" s="151"/>
      <c r="E53" s="63"/>
    </row>
    <row r="54" spans="1:5" ht="15.75">
      <c r="A54" s="23" t="s">
        <v>99</v>
      </c>
      <c r="B54" s="24" t="s">
        <v>100</v>
      </c>
      <c r="C54" s="196"/>
      <c r="D54" s="151"/>
      <c r="E54" s="63"/>
    </row>
    <row r="55" spans="1:5" ht="15.75">
      <c r="A55" s="23" t="s">
        <v>101</v>
      </c>
      <c r="B55" s="24" t="s">
        <v>102</v>
      </c>
      <c r="C55" s="196"/>
      <c r="D55" s="151"/>
      <c r="E55" s="63"/>
    </row>
    <row r="56" spans="1:5" ht="16.5" thickBot="1">
      <c r="A56" s="26" t="s">
        <v>103</v>
      </c>
      <c r="B56" s="27" t="s">
        <v>104</v>
      </c>
      <c r="C56" s="197"/>
      <c r="D56" s="152"/>
      <c r="E56" s="67"/>
    </row>
    <row r="57" spans="1:5" ht="16.5" thickBot="1">
      <c r="A57" s="17" t="s">
        <v>105</v>
      </c>
      <c r="B57" s="18" t="s">
        <v>106</v>
      </c>
      <c r="C57" s="199">
        <f>SUM(C58:C60)</f>
        <v>0</v>
      </c>
      <c r="D57" s="147">
        <f>SUM(D58:D60)</f>
        <v>0</v>
      </c>
      <c r="E57" s="148">
        <f>SUM(E58:E60)</f>
        <v>0</v>
      </c>
    </row>
    <row r="58" spans="1:5" ht="31.5">
      <c r="A58" s="20" t="s">
        <v>107</v>
      </c>
      <c r="B58" s="21" t="s">
        <v>108</v>
      </c>
      <c r="C58" s="200"/>
      <c r="D58" s="149"/>
      <c r="E58" s="150"/>
    </row>
    <row r="59" spans="1:5" ht="31.5">
      <c r="A59" s="23" t="s">
        <v>109</v>
      </c>
      <c r="B59" s="24" t="s">
        <v>110</v>
      </c>
      <c r="C59" s="196"/>
      <c r="D59" s="151"/>
      <c r="E59" s="63"/>
    </row>
    <row r="60" spans="1:5" ht="15.75">
      <c r="A60" s="23" t="s">
        <v>111</v>
      </c>
      <c r="B60" s="24" t="s">
        <v>112</v>
      </c>
      <c r="C60" s="196"/>
      <c r="D60" s="151"/>
      <c r="E60" s="63"/>
    </row>
    <row r="61" spans="1:5" ht="16.5" thickBot="1">
      <c r="A61" s="26" t="s">
        <v>113</v>
      </c>
      <c r="B61" s="27" t="s">
        <v>114</v>
      </c>
      <c r="C61" s="197"/>
      <c r="D61" s="152"/>
      <c r="E61" s="67"/>
    </row>
    <row r="62" spans="1:5" ht="16.5" thickBot="1">
      <c r="A62" s="17" t="s">
        <v>115</v>
      </c>
      <c r="B62" s="28" t="s">
        <v>116</v>
      </c>
      <c r="C62" s="199">
        <f>SUM(C63:C65)</f>
        <v>0</v>
      </c>
      <c r="D62" s="147">
        <f>SUM(D63:D65)</f>
        <v>0</v>
      </c>
      <c r="E62" s="148">
        <f>SUM(E63:E65)</f>
        <v>0</v>
      </c>
    </row>
    <row r="63" spans="1:5" ht="31.5">
      <c r="A63" s="20" t="s">
        <v>117</v>
      </c>
      <c r="B63" s="21" t="s">
        <v>118</v>
      </c>
      <c r="C63" s="196"/>
      <c r="D63" s="151"/>
      <c r="E63" s="63"/>
    </row>
    <row r="64" spans="1:5" ht="31.5">
      <c r="A64" s="23" t="s">
        <v>119</v>
      </c>
      <c r="B64" s="24" t="s">
        <v>120</v>
      </c>
      <c r="C64" s="196"/>
      <c r="D64" s="151"/>
      <c r="E64" s="63"/>
    </row>
    <row r="65" spans="1:5" ht="15.75">
      <c r="A65" s="23" t="s">
        <v>121</v>
      </c>
      <c r="B65" s="24" t="s">
        <v>122</v>
      </c>
      <c r="C65" s="196"/>
      <c r="D65" s="151"/>
      <c r="E65" s="63"/>
    </row>
    <row r="66" spans="1:5" ht="16.5" thickBot="1">
      <c r="A66" s="26" t="s">
        <v>123</v>
      </c>
      <c r="B66" s="27" t="s">
        <v>124</v>
      </c>
      <c r="C66" s="196"/>
      <c r="D66" s="151"/>
      <c r="E66" s="63"/>
    </row>
    <row r="67" spans="1:5" ht="16.5" thickBot="1">
      <c r="A67" s="17" t="s">
        <v>125</v>
      </c>
      <c r="B67" s="18" t="s">
        <v>126</v>
      </c>
      <c r="C67" s="199">
        <f>+C10+C17+C24+C31+C39+C51+C57+C62</f>
        <v>0</v>
      </c>
      <c r="D67" s="147">
        <f>+D10+D17+D24+D31+D39+D51+D57+D62</f>
        <v>0</v>
      </c>
      <c r="E67" s="148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99">
        <f>SUM(C69:C71)</f>
        <v>0</v>
      </c>
      <c r="D68" s="147">
        <f>SUM(D69:D71)</f>
        <v>0</v>
      </c>
      <c r="E68" s="148">
        <f>SUM(E69:E71)</f>
        <v>0</v>
      </c>
    </row>
    <row r="69" spans="1:5" ht="15.75">
      <c r="A69" s="20" t="s">
        <v>129</v>
      </c>
      <c r="B69" s="21" t="s">
        <v>130</v>
      </c>
      <c r="C69" s="196"/>
      <c r="D69" s="151"/>
      <c r="E69" s="63"/>
    </row>
    <row r="70" spans="1:5" ht="15.75">
      <c r="A70" s="23" t="s">
        <v>131</v>
      </c>
      <c r="B70" s="24" t="s">
        <v>132</v>
      </c>
      <c r="C70" s="196"/>
      <c r="D70" s="151"/>
      <c r="E70" s="63"/>
    </row>
    <row r="71" spans="1:5" ht="16.5" thickBot="1">
      <c r="A71" s="26" t="s">
        <v>133</v>
      </c>
      <c r="B71" s="33" t="s">
        <v>134</v>
      </c>
      <c r="C71" s="196"/>
      <c r="D71" s="151"/>
      <c r="E71" s="63"/>
    </row>
    <row r="72" spans="1:5" ht="16.5" thickBot="1">
      <c r="A72" s="32" t="s">
        <v>135</v>
      </c>
      <c r="B72" s="28" t="s">
        <v>136</v>
      </c>
      <c r="C72" s="199">
        <f>SUM(C73:C76)</f>
        <v>0</v>
      </c>
      <c r="D72" s="147">
        <f>SUM(D73:D76)</f>
        <v>0</v>
      </c>
      <c r="E72" s="148">
        <f>SUM(E73:E76)</f>
        <v>0</v>
      </c>
    </row>
    <row r="73" spans="1:5" ht="15.75">
      <c r="A73" s="20" t="s">
        <v>137</v>
      </c>
      <c r="B73" s="21" t="s">
        <v>138</v>
      </c>
      <c r="C73" s="196"/>
      <c r="D73" s="151"/>
      <c r="E73" s="63"/>
    </row>
    <row r="74" spans="1:5" ht="15.75">
      <c r="A74" s="23" t="s">
        <v>139</v>
      </c>
      <c r="B74" s="24" t="s">
        <v>140</v>
      </c>
      <c r="C74" s="196"/>
      <c r="D74" s="151"/>
      <c r="E74" s="63"/>
    </row>
    <row r="75" spans="1:5" ht="15.75">
      <c r="A75" s="23" t="s">
        <v>141</v>
      </c>
      <c r="B75" s="24" t="s">
        <v>142</v>
      </c>
      <c r="C75" s="196"/>
      <c r="D75" s="151"/>
      <c r="E75" s="63"/>
    </row>
    <row r="76" spans="1:5" ht="16.5" thickBot="1">
      <c r="A76" s="26" t="s">
        <v>143</v>
      </c>
      <c r="B76" s="27" t="s">
        <v>144</v>
      </c>
      <c r="C76" s="196"/>
      <c r="D76" s="151"/>
      <c r="E76" s="63"/>
    </row>
    <row r="77" spans="1:5" ht="16.5" thickBot="1">
      <c r="A77" s="32" t="s">
        <v>145</v>
      </c>
      <c r="B77" s="28" t="s">
        <v>146</v>
      </c>
      <c r="C77" s="199">
        <f>SUM(C78:C79)</f>
        <v>0</v>
      </c>
      <c r="D77" s="147">
        <f>SUM(D78:D79)</f>
        <v>0</v>
      </c>
      <c r="E77" s="148">
        <f>SUM(E78:E79)</f>
        <v>0</v>
      </c>
    </row>
    <row r="78" spans="1:5" ht="15.75">
      <c r="A78" s="20" t="s">
        <v>147</v>
      </c>
      <c r="B78" s="21" t="s">
        <v>148</v>
      </c>
      <c r="C78" s="196"/>
      <c r="D78" s="151"/>
      <c r="E78" s="63"/>
    </row>
    <row r="79" spans="1:5" ht="16.5" thickBot="1">
      <c r="A79" s="26" t="s">
        <v>149</v>
      </c>
      <c r="B79" s="27" t="s">
        <v>150</v>
      </c>
      <c r="C79" s="196"/>
      <c r="D79" s="151"/>
      <c r="E79" s="63"/>
    </row>
    <row r="80" spans="1:5" ht="16.5" thickBot="1">
      <c r="A80" s="32" t="s">
        <v>151</v>
      </c>
      <c r="B80" s="28" t="s">
        <v>152</v>
      </c>
      <c r="C80" s="199">
        <f>SUM(C81:C83)</f>
        <v>0</v>
      </c>
      <c r="D80" s="147">
        <f>SUM(D81:D83)</f>
        <v>0</v>
      </c>
      <c r="E80" s="148">
        <f>SUM(E81:E83)</f>
        <v>0</v>
      </c>
    </row>
    <row r="81" spans="1:5" ht="15.75">
      <c r="A81" s="20" t="s">
        <v>153</v>
      </c>
      <c r="B81" s="21" t="s">
        <v>154</v>
      </c>
      <c r="C81" s="196"/>
      <c r="D81" s="151"/>
      <c r="E81" s="63"/>
    </row>
    <row r="82" spans="1:5" ht="15.75">
      <c r="A82" s="23" t="s">
        <v>155</v>
      </c>
      <c r="B82" s="24" t="s">
        <v>156</v>
      </c>
      <c r="C82" s="196"/>
      <c r="D82" s="151"/>
      <c r="E82" s="63"/>
    </row>
    <row r="83" spans="1:5" ht="16.5" thickBot="1">
      <c r="A83" s="26" t="s">
        <v>157</v>
      </c>
      <c r="B83" s="27" t="s">
        <v>158</v>
      </c>
      <c r="C83" s="196"/>
      <c r="D83" s="151"/>
      <c r="E83" s="63"/>
    </row>
    <row r="84" spans="1:5" ht="16.5" thickBot="1">
      <c r="A84" s="32" t="s">
        <v>159</v>
      </c>
      <c r="B84" s="28" t="s">
        <v>160</v>
      </c>
      <c r="C84" s="199">
        <f>SUM(C85:C88)</f>
        <v>0</v>
      </c>
      <c r="D84" s="147">
        <f>SUM(D85:D88)</f>
        <v>0</v>
      </c>
      <c r="E84" s="148">
        <f>SUM(E85:E88)</f>
        <v>0</v>
      </c>
    </row>
    <row r="85" spans="1:5" ht="15.75">
      <c r="A85" s="34" t="s">
        <v>161</v>
      </c>
      <c r="B85" s="21" t="s">
        <v>162</v>
      </c>
      <c r="C85" s="196"/>
      <c r="D85" s="151"/>
      <c r="E85" s="63"/>
    </row>
    <row r="86" spans="1:5" ht="15.75">
      <c r="A86" s="35" t="s">
        <v>163</v>
      </c>
      <c r="B86" s="24" t="s">
        <v>164</v>
      </c>
      <c r="C86" s="196"/>
      <c r="D86" s="151"/>
      <c r="E86" s="63"/>
    </row>
    <row r="87" spans="1:5" ht="15.75">
      <c r="A87" s="35" t="s">
        <v>165</v>
      </c>
      <c r="B87" s="24" t="s">
        <v>166</v>
      </c>
      <c r="C87" s="196"/>
      <c r="D87" s="151"/>
      <c r="E87" s="63"/>
    </row>
    <row r="88" spans="1:5" ht="16.5" thickBot="1">
      <c r="A88" s="36" t="s">
        <v>167</v>
      </c>
      <c r="B88" s="27" t="s">
        <v>168</v>
      </c>
      <c r="C88" s="196"/>
      <c r="D88" s="151"/>
      <c r="E88" s="63"/>
    </row>
    <row r="89" spans="1:5" ht="16.5" thickBot="1">
      <c r="A89" s="32" t="s">
        <v>169</v>
      </c>
      <c r="B89" s="28" t="s">
        <v>170</v>
      </c>
      <c r="C89" s="223"/>
      <c r="D89" s="155"/>
      <c r="E89" s="156"/>
    </row>
    <row r="90" spans="1:5" ht="16.5" thickBot="1">
      <c r="A90" s="32" t="s">
        <v>171</v>
      </c>
      <c r="B90" s="28" t="s">
        <v>172</v>
      </c>
      <c r="C90" s="223"/>
      <c r="D90" s="155"/>
      <c r="E90" s="156"/>
    </row>
    <row r="91" spans="1:5" ht="16.5" thickBot="1">
      <c r="A91" s="32" t="s">
        <v>173</v>
      </c>
      <c r="B91" s="38" t="s">
        <v>174</v>
      </c>
      <c r="C91" s="199">
        <f>+C68+C72+C77+C80+C84+C90+C89</f>
        <v>0</v>
      </c>
      <c r="D91" s="147">
        <f>+D68+D72+D77+D80+D84+D90+D89</f>
        <v>0</v>
      </c>
      <c r="E91" s="148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99">
        <f>+C67+C91</f>
        <v>0</v>
      </c>
      <c r="D92" s="147">
        <f>+D67+D91</f>
        <v>0</v>
      </c>
      <c r="E92" s="148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80"/>
      <c r="D94" s="180"/>
      <c r="E94" s="45"/>
    </row>
    <row r="95" spans="1:5" ht="16.5" thickBot="1">
      <c r="A95" s="46" t="s">
        <v>11</v>
      </c>
      <c r="B95" s="47" t="s">
        <v>342</v>
      </c>
      <c r="C95" s="194">
        <f>+C96+C97+C98+C99+C100+C113</f>
        <v>0</v>
      </c>
      <c r="D95" s="157">
        <f>+D96+D97+D98+D99+D100+D113</f>
        <v>0</v>
      </c>
      <c r="E95" s="158">
        <f>+E96+E97+E98+E99+E100+E113</f>
        <v>0</v>
      </c>
    </row>
    <row r="96" spans="1:5" ht="15.75">
      <c r="A96" s="48" t="s">
        <v>13</v>
      </c>
      <c r="B96" s="49" t="s">
        <v>178</v>
      </c>
      <c r="C96" s="195"/>
      <c r="D96" s="159"/>
      <c r="E96" s="160"/>
    </row>
    <row r="97" spans="1:5" ht="15.75">
      <c r="A97" s="23" t="s">
        <v>15</v>
      </c>
      <c r="B97" s="51" t="s">
        <v>179</v>
      </c>
      <c r="C97" s="196"/>
      <c r="D97" s="151"/>
      <c r="E97" s="63"/>
    </row>
    <row r="98" spans="1:5" ht="15.75">
      <c r="A98" s="23" t="s">
        <v>17</v>
      </c>
      <c r="B98" s="51" t="s">
        <v>180</v>
      </c>
      <c r="C98" s="197"/>
      <c r="D98" s="152"/>
      <c r="E98" s="67"/>
    </row>
    <row r="99" spans="1:5" ht="15.75">
      <c r="A99" s="23" t="s">
        <v>19</v>
      </c>
      <c r="B99" s="52" t="s">
        <v>181</v>
      </c>
      <c r="C99" s="197"/>
      <c r="D99" s="152"/>
      <c r="E99" s="67"/>
    </row>
    <row r="100" spans="1:5" ht="15.75">
      <c r="A100" s="23" t="s">
        <v>182</v>
      </c>
      <c r="B100" s="53" t="s">
        <v>183</v>
      </c>
      <c r="C100" s="197"/>
      <c r="D100" s="152"/>
      <c r="E100" s="67"/>
    </row>
    <row r="101" spans="1:5" ht="15.75">
      <c r="A101" s="23" t="s">
        <v>23</v>
      </c>
      <c r="B101" s="51" t="s">
        <v>184</v>
      </c>
      <c r="C101" s="197"/>
      <c r="D101" s="152"/>
      <c r="E101" s="67"/>
    </row>
    <row r="102" spans="1:5" ht="15.75">
      <c r="A102" s="23" t="s">
        <v>185</v>
      </c>
      <c r="B102" s="54" t="s">
        <v>186</v>
      </c>
      <c r="C102" s="197"/>
      <c r="D102" s="152"/>
      <c r="E102" s="67"/>
    </row>
    <row r="103" spans="1:5" ht="15.75">
      <c r="A103" s="23" t="s">
        <v>187</v>
      </c>
      <c r="B103" s="54" t="s">
        <v>188</v>
      </c>
      <c r="C103" s="197"/>
      <c r="D103" s="152"/>
      <c r="E103" s="67"/>
    </row>
    <row r="104" spans="1:5" ht="15.75">
      <c r="A104" s="23" t="s">
        <v>189</v>
      </c>
      <c r="B104" s="54" t="s">
        <v>190</v>
      </c>
      <c r="C104" s="197"/>
      <c r="D104" s="152"/>
      <c r="E104" s="67"/>
    </row>
    <row r="105" spans="1:5" ht="31.5">
      <c r="A105" s="23" t="s">
        <v>191</v>
      </c>
      <c r="B105" s="55" t="s">
        <v>192</v>
      </c>
      <c r="C105" s="197"/>
      <c r="D105" s="152"/>
      <c r="E105" s="67"/>
    </row>
    <row r="106" spans="1:5" ht="31.5">
      <c r="A106" s="23" t="s">
        <v>193</v>
      </c>
      <c r="B106" s="55" t="s">
        <v>194</v>
      </c>
      <c r="C106" s="197"/>
      <c r="D106" s="152"/>
      <c r="E106" s="67"/>
    </row>
    <row r="107" spans="1:5" ht="15.75">
      <c r="A107" s="23" t="s">
        <v>195</v>
      </c>
      <c r="B107" s="54" t="s">
        <v>196</v>
      </c>
      <c r="C107" s="197"/>
      <c r="D107" s="152"/>
      <c r="E107" s="67"/>
    </row>
    <row r="108" spans="1:5" ht="15.75">
      <c r="A108" s="23" t="s">
        <v>197</v>
      </c>
      <c r="B108" s="54" t="s">
        <v>198</v>
      </c>
      <c r="C108" s="197"/>
      <c r="D108" s="152"/>
      <c r="E108" s="67"/>
    </row>
    <row r="109" spans="1:5" ht="31.5">
      <c r="A109" s="23" t="s">
        <v>199</v>
      </c>
      <c r="B109" s="55" t="s">
        <v>200</v>
      </c>
      <c r="C109" s="197"/>
      <c r="D109" s="152"/>
      <c r="E109" s="67"/>
    </row>
    <row r="110" spans="1:5" ht="15.75">
      <c r="A110" s="56" t="s">
        <v>201</v>
      </c>
      <c r="B110" s="57" t="s">
        <v>202</v>
      </c>
      <c r="C110" s="197"/>
      <c r="D110" s="152"/>
      <c r="E110" s="67"/>
    </row>
    <row r="111" spans="1:5" ht="15.75">
      <c r="A111" s="23" t="s">
        <v>203</v>
      </c>
      <c r="B111" s="57" t="s">
        <v>204</v>
      </c>
      <c r="C111" s="197"/>
      <c r="D111" s="152"/>
      <c r="E111" s="67"/>
    </row>
    <row r="112" spans="1:5" ht="31.5">
      <c r="A112" s="23" t="s">
        <v>205</v>
      </c>
      <c r="B112" s="55" t="s">
        <v>206</v>
      </c>
      <c r="C112" s="196"/>
      <c r="D112" s="151"/>
      <c r="E112" s="63"/>
    </row>
    <row r="113" spans="1:5" ht="15.75">
      <c r="A113" s="23" t="s">
        <v>207</v>
      </c>
      <c r="B113" s="52" t="s">
        <v>208</v>
      </c>
      <c r="C113" s="196"/>
      <c r="D113" s="151"/>
      <c r="E113" s="63"/>
    </row>
    <row r="114" spans="1:5" ht="15.75">
      <c r="A114" s="26" t="s">
        <v>209</v>
      </c>
      <c r="B114" s="51" t="s">
        <v>210</v>
      </c>
      <c r="C114" s="197"/>
      <c r="D114" s="152"/>
      <c r="E114" s="67"/>
    </row>
    <row r="115" spans="1:5" ht="16.5" thickBot="1">
      <c r="A115" s="58" t="s">
        <v>211</v>
      </c>
      <c r="B115" s="59" t="s">
        <v>212</v>
      </c>
      <c r="C115" s="198"/>
      <c r="D115" s="161"/>
      <c r="E115" s="162"/>
    </row>
    <row r="116" spans="1:5" ht="16.5" thickBot="1">
      <c r="A116" s="17" t="s">
        <v>25</v>
      </c>
      <c r="B116" s="61" t="s">
        <v>343</v>
      </c>
      <c r="C116" s="199">
        <f>+C117+C119+C121</f>
        <v>0</v>
      </c>
      <c r="D116" s="147">
        <f>+D117+D119+D121</f>
        <v>0</v>
      </c>
      <c r="E116" s="148">
        <f>+E117+E119+E121</f>
        <v>0</v>
      </c>
    </row>
    <row r="117" spans="1:5" ht="15.75">
      <c r="A117" s="20" t="s">
        <v>27</v>
      </c>
      <c r="B117" s="51" t="s">
        <v>213</v>
      </c>
      <c r="C117" s="200"/>
      <c r="D117" s="149"/>
      <c r="E117" s="150"/>
    </row>
    <row r="118" spans="1:5" ht="15.75">
      <c r="A118" s="20" t="s">
        <v>29</v>
      </c>
      <c r="B118" s="62" t="s">
        <v>214</v>
      </c>
      <c r="C118" s="200"/>
      <c r="D118" s="149"/>
      <c r="E118" s="150"/>
    </row>
    <row r="119" spans="1:5" ht="15.75">
      <c r="A119" s="20" t="s">
        <v>31</v>
      </c>
      <c r="B119" s="62" t="s">
        <v>215</v>
      </c>
      <c r="C119" s="196"/>
      <c r="D119" s="151"/>
      <c r="E119" s="63"/>
    </row>
    <row r="120" spans="1:5" ht="15.75">
      <c r="A120" s="20" t="s">
        <v>33</v>
      </c>
      <c r="B120" s="62" t="s">
        <v>216</v>
      </c>
      <c r="C120" s="182"/>
      <c r="D120" s="151"/>
      <c r="E120" s="63"/>
    </row>
    <row r="121" spans="1:5" ht="15.75">
      <c r="A121" s="20" t="s">
        <v>35</v>
      </c>
      <c r="B121" s="64" t="s">
        <v>217</v>
      </c>
      <c r="C121" s="182"/>
      <c r="D121" s="151"/>
      <c r="E121" s="63"/>
    </row>
    <row r="122" spans="1:5" ht="18" customHeight="1">
      <c r="A122" s="20" t="s">
        <v>37</v>
      </c>
      <c r="B122" s="65" t="s">
        <v>218</v>
      </c>
      <c r="C122" s="182"/>
      <c r="D122" s="151"/>
      <c r="E122" s="63"/>
    </row>
    <row r="123" spans="1:5" ht="31.5">
      <c r="A123" s="20" t="s">
        <v>219</v>
      </c>
      <c r="B123" s="66" t="s">
        <v>220</v>
      </c>
      <c r="C123" s="182"/>
      <c r="D123" s="151"/>
      <c r="E123" s="63"/>
    </row>
    <row r="124" spans="1:5" ht="31.5">
      <c r="A124" s="20" t="s">
        <v>221</v>
      </c>
      <c r="B124" s="55" t="s">
        <v>194</v>
      </c>
      <c r="C124" s="182"/>
      <c r="D124" s="151"/>
      <c r="E124" s="63"/>
    </row>
    <row r="125" spans="1:5" ht="15.75">
      <c r="A125" s="20" t="s">
        <v>222</v>
      </c>
      <c r="B125" s="55" t="s">
        <v>223</v>
      </c>
      <c r="C125" s="182"/>
      <c r="D125" s="151"/>
      <c r="E125" s="63"/>
    </row>
    <row r="126" spans="1:5" ht="15.75">
      <c r="A126" s="20" t="s">
        <v>224</v>
      </c>
      <c r="B126" s="55" t="s">
        <v>225</v>
      </c>
      <c r="C126" s="182"/>
      <c r="D126" s="151"/>
      <c r="E126" s="63"/>
    </row>
    <row r="127" spans="1:5" ht="31.5">
      <c r="A127" s="20" t="s">
        <v>226</v>
      </c>
      <c r="B127" s="55" t="s">
        <v>200</v>
      </c>
      <c r="C127" s="182"/>
      <c r="D127" s="151"/>
      <c r="E127" s="63"/>
    </row>
    <row r="128" spans="1:5" ht="15.75">
      <c r="A128" s="20" t="s">
        <v>227</v>
      </c>
      <c r="B128" s="55" t="s">
        <v>228</v>
      </c>
      <c r="C128" s="182"/>
      <c r="D128" s="151"/>
      <c r="E128" s="63"/>
    </row>
    <row r="129" spans="1:5" ht="32.25" thickBot="1">
      <c r="A129" s="56" t="s">
        <v>229</v>
      </c>
      <c r="B129" s="55" t="s">
        <v>230</v>
      </c>
      <c r="C129" s="183"/>
      <c r="D129" s="152"/>
      <c r="E129" s="67"/>
    </row>
    <row r="130" spans="1:5" ht="16.5" thickBot="1">
      <c r="A130" s="17" t="s">
        <v>39</v>
      </c>
      <c r="B130" s="18" t="s">
        <v>231</v>
      </c>
      <c r="C130" s="199">
        <f>+C95+C116</f>
        <v>0</v>
      </c>
      <c r="D130" s="147">
        <f>+D95+D116</f>
        <v>0</v>
      </c>
      <c r="E130" s="148">
        <f>+E95+E116</f>
        <v>0</v>
      </c>
    </row>
    <row r="131" spans="1:5" ht="32.25" thickBot="1">
      <c r="A131" s="17" t="s">
        <v>232</v>
      </c>
      <c r="B131" s="18" t="s">
        <v>233</v>
      </c>
      <c r="C131" s="199">
        <f>+C132+C133+C134</f>
        <v>0</v>
      </c>
      <c r="D131" s="147">
        <f>+D132+D133+D134</f>
        <v>0</v>
      </c>
      <c r="E131" s="148">
        <f>+E132+E133+E134</f>
        <v>0</v>
      </c>
    </row>
    <row r="132" spans="1:5" ht="15.75">
      <c r="A132" s="20" t="s">
        <v>55</v>
      </c>
      <c r="B132" s="68" t="s">
        <v>234</v>
      </c>
      <c r="C132" s="182"/>
      <c r="D132" s="151"/>
      <c r="E132" s="63"/>
    </row>
    <row r="133" spans="1:5" ht="15.75">
      <c r="A133" s="20" t="s">
        <v>63</v>
      </c>
      <c r="B133" s="68" t="s">
        <v>235</v>
      </c>
      <c r="C133" s="182"/>
      <c r="D133" s="151"/>
      <c r="E133" s="63"/>
    </row>
    <row r="134" spans="1:5" ht="16.5" thickBot="1">
      <c r="A134" s="56" t="s">
        <v>65</v>
      </c>
      <c r="B134" s="69" t="s">
        <v>236</v>
      </c>
      <c r="C134" s="182"/>
      <c r="D134" s="151"/>
      <c r="E134" s="63"/>
    </row>
    <row r="135" spans="1:5" ht="16.5" thickBot="1">
      <c r="A135" s="17" t="s">
        <v>69</v>
      </c>
      <c r="B135" s="18" t="s">
        <v>237</v>
      </c>
      <c r="C135" s="199">
        <f>+C136+C137+C138+C139+C140+C141</f>
        <v>0</v>
      </c>
      <c r="D135" s="147">
        <f>+D136+D137+D138+D139+D140+D141</f>
        <v>0</v>
      </c>
      <c r="E135" s="148">
        <f>+E136+E137+E138+E139+E140+E141</f>
        <v>0</v>
      </c>
    </row>
    <row r="136" spans="1:5" ht="15.75">
      <c r="A136" s="20" t="s">
        <v>71</v>
      </c>
      <c r="B136" s="68" t="s">
        <v>238</v>
      </c>
      <c r="C136" s="182"/>
      <c r="D136" s="151"/>
      <c r="E136" s="63"/>
    </row>
    <row r="137" spans="1:5" ht="15.75">
      <c r="A137" s="20" t="s">
        <v>73</v>
      </c>
      <c r="B137" s="68" t="s">
        <v>239</v>
      </c>
      <c r="C137" s="182"/>
      <c r="D137" s="151"/>
      <c r="E137" s="63"/>
    </row>
    <row r="138" spans="1:5" ht="15.75">
      <c r="A138" s="20" t="s">
        <v>75</v>
      </c>
      <c r="B138" s="68" t="s">
        <v>240</v>
      </c>
      <c r="C138" s="182"/>
      <c r="D138" s="151"/>
      <c r="E138" s="63"/>
    </row>
    <row r="139" spans="1:5" ht="15.75">
      <c r="A139" s="20" t="s">
        <v>77</v>
      </c>
      <c r="B139" s="68" t="s">
        <v>241</v>
      </c>
      <c r="C139" s="182"/>
      <c r="D139" s="151"/>
      <c r="E139" s="63"/>
    </row>
    <row r="140" spans="1:5" ht="15.75">
      <c r="A140" s="20" t="s">
        <v>79</v>
      </c>
      <c r="B140" s="68" t="s">
        <v>242</v>
      </c>
      <c r="C140" s="182"/>
      <c r="D140" s="151"/>
      <c r="E140" s="63"/>
    </row>
    <row r="141" spans="1:5" ht="16.5" thickBot="1">
      <c r="A141" s="56" t="s">
        <v>81</v>
      </c>
      <c r="B141" s="69" t="s">
        <v>243</v>
      </c>
      <c r="C141" s="182"/>
      <c r="D141" s="151"/>
      <c r="E141" s="63"/>
    </row>
    <row r="142" spans="1:5" ht="16.5" thickBot="1">
      <c r="A142" s="17" t="s">
        <v>93</v>
      </c>
      <c r="B142" s="18" t="s">
        <v>244</v>
      </c>
      <c r="C142" s="199">
        <f>+C143+C144+C146+C147+C145</f>
        <v>0</v>
      </c>
      <c r="D142" s="147">
        <f>+D143+D144+D146+D147+D145</f>
        <v>0</v>
      </c>
      <c r="E142" s="148">
        <f>+E143+E144+E146+E147+E145</f>
        <v>0</v>
      </c>
    </row>
    <row r="143" spans="1:5" ht="15.75">
      <c r="A143" s="20" t="s">
        <v>95</v>
      </c>
      <c r="B143" s="68" t="s">
        <v>245</v>
      </c>
      <c r="C143" s="182"/>
      <c r="D143" s="151"/>
      <c r="E143" s="63"/>
    </row>
    <row r="144" spans="1:5" ht="15.75">
      <c r="A144" s="20" t="s">
        <v>97</v>
      </c>
      <c r="B144" s="68" t="s">
        <v>246</v>
      </c>
      <c r="C144" s="182"/>
      <c r="D144" s="151"/>
      <c r="E144" s="63"/>
    </row>
    <row r="145" spans="1:5" ht="15.75">
      <c r="A145" s="20" t="s">
        <v>99</v>
      </c>
      <c r="B145" s="68" t="s">
        <v>247</v>
      </c>
      <c r="C145" s="182"/>
      <c r="D145" s="151"/>
      <c r="E145" s="63"/>
    </row>
    <row r="146" spans="1:5" ht="15.75">
      <c r="A146" s="20" t="s">
        <v>101</v>
      </c>
      <c r="B146" s="68" t="s">
        <v>248</v>
      </c>
      <c r="C146" s="182"/>
      <c r="D146" s="151"/>
      <c r="E146" s="63"/>
    </row>
    <row r="147" spans="1:5" ht="16.5" thickBot="1">
      <c r="A147" s="56" t="s">
        <v>103</v>
      </c>
      <c r="B147" s="69" t="s">
        <v>249</v>
      </c>
      <c r="C147" s="182"/>
      <c r="D147" s="151"/>
      <c r="E147" s="63"/>
    </row>
    <row r="148" spans="1:5" ht="16.5" thickBot="1">
      <c r="A148" s="17" t="s">
        <v>250</v>
      </c>
      <c r="B148" s="18" t="s">
        <v>251</v>
      </c>
      <c r="C148" s="201">
        <f>+C149+C150+C151+C152+C153</f>
        <v>0</v>
      </c>
      <c r="D148" s="163">
        <f>+D149+D150+D151+D152+D153</f>
        <v>0</v>
      </c>
      <c r="E148" s="164">
        <f>+E149+E150+E151+E152+E153</f>
        <v>0</v>
      </c>
    </row>
    <row r="149" spans="1:5" ht="15.75">
      <c r="A149" s="20" t="s">
        <v>107</v>
      </c>
      <c r="B149" s="68" t="s">
        <v>252</v>
      </c>
      <c r="C149" s="182"/>
      <c r="D149" s="151"/>
      <c r="E149" s="63"/>
    </row>
    <row r="150" spans="1:5" ht="15.75">
      <c r="A150" s="20" t="s">
        <v>109</v>
      </c>
      <c r="B150" s="68" t="s">
        <v>253</v>
      </c>
      <c r="C150" s="182"/>
      <c r="D150" s="151"/>
      <c r="E150" s="63"/>
    </row>
    <row r="151" spans="1:5" ht="15.75">
      <c r="A151" s="20" t="s">
        <v>111</v>
      </c>
      <c r="B151" s="68" t="s">
        <v>254</v>
      </c>
      <c r="C151" s="182"/>
      <c r="D151" s="151"/>
      <c r="E151" s="63"/>
    </row>
    <row r="152" spans="1:5" ht="31.5">
      <c r="A152" s="20" t="s">
        <v>113</v>
      </c>
      <c r="B152" s="68" t="s">
        <v>255</v>
      </c>
      <c r="C152" s="182"/>
      <c r="D152" s="151"/>
      <c r="E152" s="63"/>
    </row>
    <row r="153" spans="1:5" ht="16.5" thickBot="1">
      <c r="A153" s="56" t="s">
        <v>256</v>
      </c>
      <c r="B153" s="69" t="s">
        <v>257</v>
      </c>
      <c r="C153" s="183"/>
      <c r="D153" s="152"/>
      <c r="E153" s="67"/>
    </row>
    <row r="154" spans="1:5" ht="16.5" thickBot="1">
      <c r="A154" s="71" t="s">
        <v>115</v>
      </c>
      <c r="B154" s="18" t="s">
        <v>258</v>
      </c>
      <c r="C154" s="201"/>
      <c r="D154" s="163"/>
      <c r="E154" s="164"/>
    </row>
    <row r="155" spans="1:5" ht="16.5" thickBot="1">
      <c r="A155" s="71" t="s">
        <v>125</v>
      </c>
      <c r="B155" s="18" t="s">
        <v>259</v>
      </c>
      <c r="C155" s="201"/>
      <c r="D155" s="163"/>
      <c r="E155" s="164"/>
    </row>
    <row r="156" spans="1:5" ht="16.5" thickBot="1">
      <c r="A156" s="17" t="s">
        <v>260</v>
      </c>
      <c r="B156" s="18" t="s">
        <v>261</v>
      </c>
      <c r="C156" s="202">
        <f>+C131+C135+C142+C148+C154+C155</f>
        <v>0</v>
      </c>
      <c r="D156" s="165">
        <f>+D131+D135+D142+D148+D154+D155</f>
        <v>0</v>
      </c>
      <c r="E156" s="166">
        <f>+E131+E135+E142+E148+E154+E155</f>
        <v>0</v>
      </c>
    </row>
    <row r="157" spans="1:5" ht="16.5" thickBot="1">
      <c r="A157" s="73" t="s">
        <v>262</v>
      </c>
      <c r="B157" s="74" t="s">
        <v>263</v>
      </c>
      <c r="C157" s="202">
        <f>+C130+C156</f>
        <v>0</v>
      </c>
      <c r="D157" s="165">
        <f>+D130+D156</f>
        <v>0</v>
      </c>
      <c r="E157" s="166">
        <f>+E130+E156</f>
        <v>0</v>
      </c>
    </row>
    <row r="158" spans="1:5" ht="16.5" thickBot="1">
      <c r="A158" s="75"/>
      <c r="B158" s="76"/>
      <c r="C158" s="77"/>
      <c r="D158" s="77"/>
      <c r="E158" s="77"/>
    </row>
    <row r="159" spans="1:5" ht="16.5" thickBot="1">
      <c r="A159" s="78" t="s">
        <v>264</v>
      </c>
      <c r="B159" s="79"/>
      <c r="C159" s="224"/>
      <c r="D159" s="170"/>
      <c r="E159" s="171"/>
    </row>
    <row r="160" spans="1:5" ht="16.5" thickBot="1">
      <c r="A160" s="78" t="s">
        <v>265</v>
      </c>
      <c r="B160" s="79"/>
      <c r="C160" s="224"/>
      <c r="D160" s="170"/>
      <c r="E160" s="171"/>
    </row>
  </sheetData>
  <mergeCells count="2">
    <mergeCell ref="A1:E1"/>
    <mergeCell ref="A2:E2"/>
  </mergeCells>
  <pageMargins left="0.7" right="0.7" top="0.75" bottom="0.75" header="0.3" footer="0.3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8" width="18.7109375" customWidth="1"/>
    <col min="9" max="9" width="14.28515625" customWidth="1"/>
  </cols>
  <sheetData>
    <row r="1" spans="1:9" ht="15.75">
      <c r="A1" s="233" t="s">
        <v>371</v>
      </c>
      <c r="B1" s="233"/>
      <c r="C1" s="233"/>
      <c r="D1" s="233"/>
      <c r="E1" s="233"/>
      <c r="F1" s="233"/>
      <c r="G1" s="233"/>
      <c r="H1" s="233"/>
      <c r="I1" s="233"/>
    </row>
    <row r="2" spans="1:9" ht="15.75">
      <c r="A2" s="232" t="s">
        <v>394</v>
      </c>
      <c r="B2" s="232"/>
      <c r="C2" s="232"/>
      <c r="D2" s="232"/>
      <c r="E2" s="232"/>
      <c r="F2" s="232"/>
      <c r="G2" s="232"/>
      <c r="H2" s="232"/>
      <c r="I2" s="232"/>
    </row>
    <row r="3" spans="1:9" ht="15.75">
      <c r="A3" s="84"/>
      <c r="B3" s="84"/>
      <c r="C3" s="84"/>
      <c r="D3" s="84"/>
      <c r="E3" s="84"/>
      <c r="F3" s="1"/>
      <c r="G3" s="1"/>
      <c r="H3" s="1"/>
    </row>
    <row r="4" spans="1:9" ht="24" customHeight="1">
      <c r="A4" s="236" t="s">
        <v>362</v>
      </c>
      <c r="B4" s="236"/>
      <c r="C4" s="236"/>
      <c r="D4" s="236"/>
      <c r="E4" s="236"/>
      <c r="F4" s="236"/>
      <c r="G4" s="236"/>
      <c r="H4" s="236"/>
      <c r="I4" s="236"/>
    </row>
    <row r="5" spans="1:9" ht="16.5" thickBot="1">
      <c r="A5" s="88"/>
      <c r="B5" s="89"/>
      <c r="C5" s="88"/>
      <c r="D5" s="88"/>
      <c r="E5" s="88"/>
      <c r="F5" s="88"/>
      <c r="G5" s="111"/>
      <c r="H5" s="111"/>
      <c r="I5" s="111" t="s">
        <v>385</v>
      </c>
    </row>
    <row r="6" spans="1:9" ht="16.5" thickBot="1">
      <c r="A6" s="234" t="s">
        <v>270</v>
      </c>
      <c r="B6" s="90" t="s">
        <v>10</v>
      </c>
      <c r="C6" s="91"/>
      <c r="D6" s="130"/>
      <c r="E6" s="130"/>
      <c r="F6" s="90" t="s">
        <v>177</v>
      </c>
      <c r="G6" s="92"/>
      <c r="H6" s="137"/>
      <c r="I6" s="137"/>
    </row>
    <row r="7" spans="1:9" ht="32.25" thickBot="1">
      <c r="A7" s="235"/>
      <c r="B7" s="93" t="s">
        <v>0</v>
      </c>
      <c r="C7" s="94" t="s">
        <v>390</v>
      </c>
      <c r="D7" s="131" t="s">
        <v>391</v>
      </c>
      <c r="E7" s="131" t="s">
        <v>392</v>
      </c>
      <c r="F7" s="93" t="s">
        <v>0</v>
      </c>
      <c r="G7" s="94" t="s">
        <v>390</v>
      </c>
      <c r="H7" s="131" t="s">
        <v>393</v>
      </c>
      <c r="I7" s="230" t="s">
        <v>392</v>
      </c>
    </row>
    <row r="8" spans="1:9" ht="16.5" thickBot="1">
      <c r="A8" s="96" t="s">
        <v>7</v>
      </c>
      <c r="B8" s="93" t="s">
        <v>8</v>
      </c>
      <c r="C8" s="94" t="s">
        <v>9</v>
      </c>
      <c r="D8" s="131" t="s">
        <v>271</v>
      </c>
      <c r="E8" s="131" t="s">
        <v>271</v>
      </c>
      <c r="F8" s="93" t="s">
        <v>272</v>
      </c>
      <c r="G8" s="95" t="s">
        <v>377</v>
      </c>
      <c r="H8" s="131" t="s">
        <v>378</v>
      </c>
      <c r="I8" s="138" t="s">
        <v>378</v>
      </c>
    </row>
    <row r="9" spans="1:9" ht="15.75">
      <c r="A9" s="120" t="s">
        <v>11</v>
      </c>
      <c r="B9" s="97" t="s">
        <v>273</v>
      </c>
      <c r="C9" s="98">
        <v>17485097</v>
      </c>
      <c r="D9" s="132">
        <v>23370840</v>
      </c>
      <c r="E9" s="132">
        <v>23370840</v>
      </c>
      <c r="F9" s="97" t="s">
        <v>274</v>
      </c>
      <c r="G9" s="174">
        <v>18506855</v>
      </c>
      <c r="H9" s="132">
        <v>46428715</v>
      </c>
      <c r="I9" s="175">
        <v>42295239</v>
      </c>
    </row>
    <row r="10" spans="1:9" ht="31.5">
      <c r="A10" s="121" t="s">
        <v>25</v>
      </c>
      <c r="B10" s="99" t="s">
        <v>275</v>
      </c>
      <c r="C10" s="100">
        <v>8035384</v>
      </c>
      <c r="D10" s="133">
        <v>34434914</v>
      </c>
      <c r="E10" s="133">
        <v>31568330</v>
      </c>
      <c r="F10" s="99" t="s">
        <v>179</v>
      </c>
      <c r="G10" s="100">
        <v>2952782</v>
      </c>
      <c r="H10" s="133">
        <v>6019989</v>
      </c>
      <c r="I10" s="176">
        <v>6006600</v>
      </c>
    </row>
    <row r="11" spans="1:9" ht="15.75">
      <c r="A11" s="121" t="s">
        <v>39</v>
      </c>
      <c r="B11" s="99" t="s">
        <v>276</v>
      </c>
      <c r="C11" s="100"/>
      <c r="D11" s="133"/>
      <c r="E11" s="133"/>
      <c r="F11" s="99" t="s">
        <v>277</v>
      </c>
      <c r="G11" s="100">
        <v>6917271</v>
      </c>
      <c r="H11" s="133">
        <v>9136312</v>
      </c>
      <c r="I11" s="176">
        <v>7379075</v>
      </c>
    </row>
    <row r="12" spans="1:9" ht="15.75">
      <c r="A12" s="121" t="s">
        <v>232</v>
      </c>
      <c r="B12" s="99" t="s">
        <v>266</v>
      </c>
      <c r="C12" s="100">
        <v>700000</v>
      </c>
      <c r="D12" s="133">
        <v>700000</v>
      </c>
      <c r="E12" s="133">
        <v>1191887</v>
      </c>
      <c r="F12" s="99" t="s">
        <v>181</v>
      </c>
      <c r="G12" s="100">
        <v>4349000</v>
      </c>
      <c r="H12" s="133">
        <v>4047189</v>
      </c>
      <c r="I12" s="176">
        <v>3419350</v>
      </c>
    </row>
    <row r="13" spans="1:9" ht="15.75">
      <c r="A13" s="121" t="s">
        <v>69</v>
      </c>
      <c r="B13" s="101" t="s">
        <v>278</v>
      </c>
      <c r="C13" s="100">
        <v>690380</v>
      </c>
      <c r="D13" s="133">
        <v>694610</v>
      </c>
      <c r="E13" s="133">
        <v>390813</v>
      </c>
      <c r="F13" s="99" t="s">
        <v>183</v>
      </c>
      <c r="G13" s="100">
        <v>1081629</v>
      </c>
      <c r="H13" s="133">
        <v>2945429</v>
      </c>
      <c r="I13" s="176">
        <v>2706485</v>
      </c>
    </row>
    <row r="14" spans="1:9" ht="15.75">
      <c r="A14" s="121" t="s">
        <v>93</v>
      </c>
      <c r="B14" s="99" t="s">
        <v>267</v>
      </c>
      <c r="C14" s="102"/>
      <c r="D14" s="134">
        <v>107065</v>
      </c>
      <c r="E14" s="134">
        <v>107060</v>
      </c>
      <c r="F14" s="99" t="s">
        <v>208</v>
      </c>
      <c r="G14" s="100"/>
      <c r="H14" s="133"/>
      <c r="I14" s="176"/>
    </row>
    <row r="15" spans="1:9" ht="16.5" thickBot="1">
      <c r="A15" s="121" t="s">
        <v>250</v>
      </c>
      <c r="B15" s="99" t="s">
        <v>279</v>
      </c>
      <c r="C15" s="100"/>
      <c r="D15" s="133"/>
      <c r="E15" s="133"/>
      <c r="F15" s="103"/>
      <c r="G15" s="100"/>
      <c r="H15" s="133"/>
      <c r="I15" s="176"/>
    </row>
    <row r="16" spans="1:9" ht="32.25" thickBot="1">
      <c r="A16" s="96" t="s">
        <v>115</v>
      </c>
      <c r="B16" s="104" t="s">
        <v>350</v>
      </c>
      <c r="C16" s="105">
        <f>SUM(C9:C10,C12:C14)</f>
        <v>26910861</v>
      </c>
      <c r="D16" s="105">
        <f>SUM(D9:D10,D12:D14)+D11</f>
        <v>59307429</v>
      </c>
      <c r="E16" s="105">
        <f>SUM(E9:E10,E12:E14)</f>
        <v>56628930</v>
      </c>
      <c r="F16" s="104" t="s">
        <v>349</v>
      </c>
      <c r="G16" s="105">
        <f>SUM(G9:G14)</f>
        <v>33807537</v>
      </c>
      <c r="H16" s="173">
        <f>SUM(H9:H14)</f>
        <v>68577634</v>
      </c>
      <c r="I16" s="45">
        <f>SUM(I9:I14)</f>
        <v>61806749</v>
      </c>
    </row>
    <row r="17" spans="1:9" ht="31.5">
      <c r="A17" s="122" t="s">
        <v>125</v>
      </c>
      <c r="B17" s="106" t="s">
        <v>347</v>
      </c>
      <c r="C17" s="172">
        <f>C18+C19+C20+C21</f>
        <v>6896676</v>
      </c>
      <c r="D17" s="172">
        <f>D18+D19+D20+D21</f>
        <v>9969609</v>
      </c>
      <c r="E17" s="107">
        <f>E18+E19+E20+E21</f>
        <v>11262606</v>
      </c>
      <c r="F17" s="99" t="s">
        <v>283</v>
      </c>
      <c r="G17" s="109"/>
      <c r="H17" s="135"/>
      <c r="I17" s="177"/>
    </row>
    <row r="18" spans="1:9" ht="15.75">
      <c r="A18" s="123" t="s">
        <v>260</v>
      </c>
      <c r="B18" s="99" t="s">
        <v>285</v>
      </c>
      <c r="C18" s="100">
        <v>6896676</v>
      </c>
      <c r="D18" s="133">
        <v>9969609</v>
      </c>
      <c r="E18" s="133">
        <v>10406151</v>
      </c>
      <c r="F18" s="99" t="s">
        <v>286</v>
      </c>
      <c r="G18" s="100"/>
      <c r="H18" s="133"/>
      <c r="I18" s="176"/>
    </row>
    <row r="19" spans="1:9" ht="15.75">
      <c r="A19" s="123" t="s">
        <v>262</v>
      </c>
      <c r="B19" s="99" t="s">
        <v>288</v>
      </c>
      <c r="C19" s="100"/>
      <c r="D19" s="133"/>
      <c r="E19" s="133"/>
      <c r="F19" s="99" t="s">
        <v>289</v>
      </c>
      <c r="G19" s="100"/>
      <c r="H19" s="133"/>
      <c r="I19" s="176"/>
    </row>
    <row r="20" spans="1:9" ht="15.75">
      <c r="A20" s="123" t="s">
        <v>280</v>
      </c>
      <c r="B20" s="99" t="s">
        <v>291</v>
      </c>
      <c r="C20" s="100"/>
      <c r="D20" s="133"/>
      <c r="E20" s="133"/>
      <c r="F20" s="99" t="s">
        <v>292</v>
      </c>
      <c r="G20" s="100"/>
      <c r="H20" s="133"/>
      <c r="I20" s="176"/>
    </row>
    <row r="21" spans="1:9" ht="15.75">
      <c r="A21" s="123" t="s">
        <v>281</v>
      </c>
      <c r="B21" s="99" t="s">
        <v>294</v>
      </c>
      <c r="C21" s="100"/>
      <c r="D21" s="135"/>
      <c r="E21" s="135">
        <v>856455</v>
      </c>
      <c r="F21" s="106" t="s">
        <v>295</v>
      </c>
      <c r="G21" s="100"/>
      <c r="H21" s="133"/>
      <c r="I21" s="176"/>
    </row>
    <row r="22" spans="1:9" ht="31.5">
      <c r="A22" s="123" t="s">
        <v>282</v>
      </c>
      <c r="B22" s="99" t="s">
        <v>346</v>
      </c>
      <c r="C22" s="108">
        <f>C23+C24</f>
        <v>0</v>
      </c>
      <c r="D22" s="108">
        <f>D23+D24</f>
        <v>0</v>
      </c>
      <c r="E22" s="108">
        <f>E23+E24</f>
        <v>0</v>
      </c>
      <c r="F22" s="99" t="s">
        <v>297</v>
      </c>
      <c r="G22" s="100"/>
      <c r="H22" s="133"/>
      <c r="I22" s="176"/>
    </row>
    <row r="23" spans="1:9" ht="31.5">
      <c r="A23" s="122" t="s">
        <v>284</v>
      </c>
      <c r="B23" s="106" t="s">
        <v>299</v>
      </c>
      <c r="C23" s="109"/>
      <c r="D23" s="135"/>
      <c r="E23" s="135"/>
      <c r="F23" s="97" t="s">
        <v>248</v>
      </c>
      <c r="G23" s="109"/>
      <c r="H23" s="135"/>
      <c r="I23" s="177"/>
    </row>
    <row r="24" spans="1:9" ht="31.5">
      <c r="A24" s="123" t="s">
        <v>287</v>
      </c>
      <c r="B24" s="99" t="s">
        <v>301</v>
      </c>
      <c r="C24" s="100"/>
      <c r="D24" s="133"/>
      <c r="E24" s="133"/>
      <c r="F24" s="99" t="s">
        <v>258</v>
      </c>
      <c r="G24" s="100"/>
      <c r="H24" s="133"/>
      <c r="I24" s="176"/>
    </row>
    <row r="25" spans="1:9" ht="15.75">
      <c r="A25" s="121" t="s">
        <v>290</v>
      </c>
      <c r="B25" s="99" t="s">
        <v>170</v>
      </c>
      <c r="C25" s="100"/>
      <c r="D25" s="133"/>
      <c r="E25" s="133"/>
      <c r="F25" s="99" t="s">
        <v>259</v>
      </c>
      <c r="G25" s="100"/>
      <c r="H25" s="133"/>
      <c r="I25" s="176"/>
    </row>
    <row r="26" spans="1:9" ht="32.25" thickBot="1">
      <c r="A26" s="124" t="s">
        <v>293</v>
      </c>
      <c r="B26" s="106" t="s">
        <v>172</v>
      </c>
      <c r="C26" s="109"/>
      <c r="D26" s="135"/>
      <c r="E26" s="135"/>
      <c r="F26" s="110" t="s">
        <v>389</v>
      </c>
      <c r="G26" s="109"/>
      <c r="H26" s="135">
        <v>699404</v>
      </c>
      <c r="I26" s="177">
        <v>699404</v>
      </c>
    </row>
    <row r="27" spans="1:9" ht="32.25" thickBot="1">
      <c r="A27" s="96" t="s">
        <v>296</v>
      </c>
      <c r="B27" s="104" t="s">
        <v>348</v>
      </c>
      <c r="C27" s="105">
        <f>C17+C22+C25+C26</f>
        <v>6896676</v>
      </c>
      <c r="D27" s="105">
        <f>D17+D22+D25+D26</f>
        <v>9969609</v>
      </c>
      <c r="E27" s="105">
        <f>E17+E22+E25+E26</f>
        <v>11262606</v>
      </c>
      <c r="F27" s="104" t="s">
        <v>361</v>
      </c>
      <c r="G27" s="105">
        <f>SUM(G17:G25)</f>
        <v>0</v>
      </c>
      <c r="H27" s="173">
        <f>SUM(H17:H26)</f>
        <v>699404</v>
      </c>
      <c r="I27" s="45">
        <f>SUM(I17:I26)</f>
        <v>699404</v>
      </c>
    </row>
    <row r="28" spans="1:9" ht="16.5" thickBot="1">
      <c r="A28" s="96" t="s">
        <v>298</v>
      </c>
      <c r="B28" s="104" t="s">
        <v>351</v>
      </c>
      <c r="C28" s="105">
        <f>+C16+C27</f>
        <v>33807537</v>
      </c>
      <c r="D28" s="173">
        <f>+D16+D27</f>
        <v>69277038</v>
      </c>
      <c r="E28" s="45">
        <v>67891536</v>
      </c>
      <c r="F28" s="104" t="s">
        <v>352</v>
      </c>
      <c r="G28" s="105">
        <f>G16+G27</f>
        <v>33807537</v>
      </c>
      <c r="H28" s="173">
        <f>H16+H27</f>
        <v>69277038</v>
      </c>
      <c r="I28" s="45">
        <f>I16+I27</f>
        <v>62506153</v>
      </c>
    </row>
  </sheetData>
  <mergeCells count="4">
    <mergeCell ref="A6:A7"/>
    <mergeCell ref="A1:I1"/>
    <mergeCell ref="A2:I2"/>
    <mergeCell ref="A4:I4"/>
  </mergeCells>
  <pageMargins left="0.59055118110236227" right="0.70866141732283472" top="0.35433070866141736" bottom="0.35433070866141736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5" width="13.7109375" customWidth="1"/>
    <col min="6" max="6" width="37.85546875" customWidth="1"/>
    <col min="7" max="9" width="13.7109375" customWidth="1"/>
  </cols>
  <sheetData>
    <row r="1" spans="1:9" ht="15.75">
      <c r="A1" s="233" t="s">
        <v>372</v>
      </c>
      <c r="B1" s="233"/>
      <c r="C1" s="233"/>
      <c r="D1" s="233"/>
      <c r="E1" s="233"/>
      <c r="F1" s="233"/>
      <c r="G1" s="233"/>
      <c r="H1" s="233"/>
      <c r="I1" s="233"/>
    </row>
    <row r="2" spans="1:9" ht="15.75">
      <c r="A2" s="232" t="s">
        <v>394</v>
      </c>
      <c r="B2" s="232"/>
      <c r="C2" s="232"/>
      <c r="D2" s="232"/>
      <c r="E2" s="232"/>
      <c r="F2" s="232"/>
      <c r="G2" s="232"/>
      <c r="H2" s="232"/>
      <c r="I2" s="232"/>
    </row>
    <row r="3" spans="1:9" ht="15.75">
      <c r="A3" s="82"/>
      <c r="B3" s="82"/>
      <c r="C3" s="82"/>
      <c r="D3" s="82"/>
      <c r="E3" s="82"/>
      <c r="F3" s="82"/>
      <c r="G3" s="82"/>
      <c r="H3" s="82"/>
    </row>
    <row r="4" spans="1:9" ht="15.75" customHeight="1">
      <c r="A4" s="236" t="s">
        <v>363</v>
      </c>
      <c r="B4" s="236"/>
      <c r="C4" s="236"/>
      <c r="D4" s="236"/>
      <c r="E4" s="236"/>
      <c r="F4" s="236"/>
      <c r="G4" s="236"/>
      <c r="H4" s="236"/>
    </row>
    <row r="5" spans="1:9" ht="16.5" thickBot="1">
      <c r="A5" s="88"/>
      <c r="B5" s="89"/>
      <c r="C5" s="88"/>
      <c r="D5" s="88"/>
      <c r="E5" s="88"/>
      <c r="F5" s="88"/>
      <c r="G5" s="111"/>
      <c r="H5" s="111"/>
      <c r="I5" s="111" t="s">
        <v>386</v>
      </c>
    </row>
    <row r="6" spans="1:9" ht="16.5" customHeight="1" thickBot="1">
      <c r="A6" s="234" t="s">
        <v>270</v>
      </c>
      <c r="B6" s="186" t="s">
        <v>10</v>
      </c>
      <c r="C6" s="187"/>
      <c r="D6" s="187"/>
      <c r="E6" s="145"/>
      <c r="F6" s="237" t="s">
        <v>177</v>
      </c>
      <c r="G6" s="238"/>
      <c r="H6" s="238"/>
      <c r="I6" s="239"/>
    </row>
    <row r="7" spans="1:9" ht="32.25" thickBot="1">
      <c r="A7" s="235"/>
      <c r="B7" s="93" t="s">
        <v>0</v>
      </c>
      <c r="C7" s="94" t="s">
        <v>390</v>
      </c>
      <c r="D7" s="131" t="s">
        <v>391</v>
      </c>
      <c r="E7" s="131" t="s">
        <v>392</v>
      </c>
      <c r="F7" s="93" t="s">
        <v>0</v>
      </c>
      <c r="G7" s="94" t="s">
        <v>390</v>
      </c>
      <c r="H7" s="94" t="s">
        <v>391</v>
      </c>
      <c r="I7" s="95" t="s">
        <v>392</v>
      </c>
    </row>
    <row r="8" spans="1:9" ht="16.5" thickBot="1">
      <c r="A8" s="96" t="s">
        <v>7</v>
      </c>
      <c r="B8" s="93" t="s">
        <v>8</v>
      </c>
      <c r="C8" s="94" t="s">
        <v>9</v>
      </c>
      <c r="D8" s="131" t="s">
        <v>271</v>
      </c>
      <c r="E8" s="131" t="s">
        <v>272</v>
      </c>
      <c r="F8" s="93" t="s">
        <v>377</v>
      </c>
      <c r="G8" s="225" t="s">
        <v>378</v>
      </c>
      <c r="H8" s="94" t="s">
        <v>387</v>
      </c>
      <c r="I8" s="188" t="s">
        <v>388</v>
      </c>
    </row>
    <row r="9" spans="1:9" ht="31.5">
      <c r="A9" s="120" t="s">
        <v>11</v>
      </c>
      <c r="B9" s="97" t="s">
        <v>302</v>
      </c>
      <c r="C9" s="98"/>
      <c r="D9" s="132"/>
      <c r="E9" s="132"/>
      <c r="F9" s="97" t="s">
        <v>213</v>
      </c>
      <c r="G9" s="226">
        <v>4763696</v>
      </c>
      <c r="H9" s="174">
        <v>1373227</v>
      </c>
      <c r="I9" s="175">
        <v>288202</v>
      </c>
    </row>
    <row r="10" spans="1:9" ht="31.5">
      <c r="A10" s="121" t="s">
        <v>25</v>
      </c>
      <c r="B10" s="99" t="s">
        <v>303</v>
      </c>
      <c r="C10" s="100"/>
      <c r="D10" s="133"/>
      <c r="E10" s="133"/>
      <c r="F10" s="99" t="s">
        <v>304</v>
      </c>
      <c r="G10" s="102"/>
      <c r="H10" s="100"/>
      <c r="I10" s="176"/>
    </row>
    <row r="11" spans="1:9" ht="15.75">
      <c r="A11" s="121" t="s">
        <v>39</v>
      </c>
      <c r="B11" s="99" t="s">
        <v>305</v>
      </c>
      <c r="C11" s="100"/>
      <c r="D11" s="133">
        <v>26155</v>
      </c>
      <c r="E11" s="133">
        <v>26155</v>
      </c>
      <c r="F11" s="99" t="s">
        <v>215</v>
      </c>
      <c r="G11" s="102">
        <v>1728005</v>
      </c>
      <c r="H11" s="100">
        <v>2064890</v>
      </c>
      <c r="I11" s="176">
        <v>0</v>
      </c>
    </row>
    <row r="12" spans="1:9" ht="31.5">
      <c r="A12" s="121" t="s">
        <v>232</v>
      </c>
      <c r="B12" s="99" t="s">
        <v>306</v>
      </c>
      <c r="C12" s="100"/>
      <c r="D12" s="133"/>
      <c r="E12" s="133"/>
      <c r="F12" s="99" t="s">
        <v>307</v>
      </c>
      <c r="G12" s="102"/>
      <c r="H12" s="100"/>
      <c r="I12" s="176"/>
    </row>
    <row r="13" spans="1:9" ht="15.75">
      <c r="A13" s="121" t="s">
        <v>69</v>
      </c>
      <c r="B13" s="99" t="s">
        <v>308</v>
      </c>
      <c r="C13" s="100"/>
      <c r="D13" s="133"/>
      <c r="E13" s="133"/>
      <c r="F13" s="99" t="s">
        <v>217</v>
      </c>
      <c r="G13" s="102">
        <v>100000</v>
      </c>
      <c r="H13" s="100">
        <v>106806</v>
      </c>
      <c r="I13" s="176">
        <v>106806</v>
      </c>
    </row>
    <row r="14" spans="1:9" ht="16.5" thickBot="1">
      <c r="A14" s="121" t="s">
        <v>93</v>
      </c>
      <c r="B14" s="99" t="s">
        <v>309</v>
      </c>
      <c r="C14" s="102"/>
      <c r="D14" s="229"/>
      <c r="E14" s="136"/>
      <c r="F14" s="106" t="s">
        <v>208</v>
      </c>
      <c r="G14" s="102"/>
      <c r="H14" s="100"/>
      <c r="I14" s="176"/>
    </row>
    <row r="15" spans="1:9" ht="32.25" thickBot="1">
      <c r="A15" s="96" t="s">
        <v>250</v>
      </c>
      <c r="B15" s="104" t="s">
        <v>353</v>
      </c>
      <c r="C15" s="105">
        <f>C9+C11+C12+C14</f>
        <v>0</v>
      </c>
      <c r="D15" s="105">
        <f>D9+D11+D12+D14</f>
        <v>26155</v>
      </c>
      <c r="E15" s="105">
        <f>E9+E11+E12+E14</f>
        <v>26155</v>
      </c>
      <c r="F15" s="104" t="s">
        <v>354</v>
      </c>
      <c r="G15" s="227">
        <f>G9+G11+G13+G14</f>
        <v>6591701</v>
      </c>
      <c r="H15" s="105">
        <f>H9+H11+H13+H14</f>
        <v>3544923</v>
      </c>
      <c r="I15" s="45">
        <f>I9+I11+I13+I14</f>
        <v>395008</v>
      </c>
    </row>
    <row r="16" spans="1:9" ht="31.5">
      <c r="A16" s="120" t="s">
        <v>115</v>
      </c>
      <c r="B16" s="112" t="s">
        <v>355</v>
      </c>
      <c r="C16" s="178">
        <v>6591701</v>
      </c>
      <c r="D16" s="178">
        <f>SUM(D17:D21)</f>
        <v>3518768</v>
      </c>
      <c r="E16" s="113">
        <f>E17+E18+E19+E20+E21</f>
        <v>368853</v>
      </c>
      <c r="F16" s="99" t="s">
        <v>283</v>
      </c>
      <c r="G16" s="228"/>
      <c r="H16" s="98"/>
      <c r="I16" s="175"/>
    </row>
    <row r="17" spans="1:9" ht="15.75">
      <c r="A17" s="121" t="s">
        <v>125</v>
      </c>
      <c r="B17" s="114" t="s">
        <v>268</v>
      </c>
      <c r="C17" s="100">
        <v>6591701</v>
      </c>
      <c r="D17" s="100">
        <v>3518768</v>
      </c>
      <c r="E17" s="133">
        <v>368853</v>
      </c>
      <c r="F17" s="99" t="s">
        <v>310</v>
      </c>
      <c r="G17" s="102"/>
      <c r="H17" s="100"/>
      <c r="I17" s="176"/>
    </row>
    <row r="18" spans="1:9" ht="15.75">
      <c r="A18" s="120" t="s">
        <v>260</v>
      </c>
      <c r="B18" s="114" t="s">
        <v>311</v>
      </c>
      <c r="C18" s="100"/>
      <c r="D18" s="100"/>
      <c r="E18" s="133"/>
      <c r="F18" s="99" t="s">
        <v>289</v>
      </c>
      <c r="G18" s="102"/>
      <c r="H18" s="100"/>
      <c r="I18" s="176"/>
    </row>
    <row r="19" spans="1:9" ht="15.75">
      <c r="A19" s="121" t="s">
        <v>262</v>
      </c>
      <c r="B19" s="114" t="s">
        <v>312</v>
      </c>
      <c r="C19" s="100"/>
      <c r="D19" s="100"/>
      <c r="E19" s="133"/>
      <c r="F19" s="99" t="s">
        <v>292</v>
      </c>
      <c r="G19" s="102"/>
      <c r="H19" s="100"/>
      <c r="I19" s="176"/>
    </row>
    <row r="20" spans="1:9" ht="15.75">
      <c r="A20" s="120" t="s">
        <v>280</v>
      </c>
      <c r="B20" s="114" t="s">
        <v>313</v>
      </c>
      <c r="C20" s="100"/>
      <c r="D20" s="100"/>
      <c r="E20" s="135"/>
      <c r="F20" s="106" t="s">
        <v>295</v>
      </c>
      <c r="G20" s="102"/>
      <c r="H20" s="100"/>
      <c r="I20" s="176"/>
    </row>
    <row r="21" spans="1:9" ht="31.5">
      <c r="A21" s="121" t="s">
        <v>281</v>
      </c>
      <c r="B21" s="115" t="s">
        <v>314</v>
      </c>
      <c r="C21" s="100"/>
      <c r="D21" s="100"/>
      <c r="E21" s="133"/>
      <c r="F21" s="99" t="s">
        <v>315</v>
      </c>
      <c r="G21" s="102"/>
      <c r="H21" s="100"/>
      <c r="I21" s="176"/>
    </row>
    <row r="22" spans="1:9" ht="31.5">
      <c r="A22" s="120" t="s">
        <v>282</v>
      </c>
      <c r="B22" s="116" t="s">
        <v>356</v>
      </c>
      <c r="C22" s="108">
        <f>C23+C24+C25+C26+C27</f>
        <v>0</v>
      </c>
      <c r="D22" s="108">
        <f>D23+D24+D25+D26+D27</f>
        <v>0</v>
      </c>
      <c r="E22" s="108">
        <f>E23+E24+E25+E26+E27</f>
        <v>0</v>
      </c>
      <c r="F22" s="97" t="s">
        <v>316</v>
      </c>
      <c r="G22" s="102"/>
      <c r="H22" s="100"/>
      <c r="I22" s="176"/>
    </row>
    <row r="23" spans="1:9" ht="15.75">
      <c r="A23" s="121" t="s">
        <v>284</v>
      </c>
      <c r="B23" s="115" t="s">
        <v>317</v>
      </c>
      <c r="C23" s="100"/>
      <c r="D23" s="100"/>
      <c r="E23" s="132"/>
      <c r="F23" s="97" t="s">
        <v>249</v>
      </c>
      <c r="G23" s="102"/>
      <c r="H23" s="100"/>
      <c r="I23" s="176"/>
    </row>
    <row r="24" spans="1:9" ht="15.75">
      <c r="A24" s="120" t="s">
        <v>287</v>
      </c>
      <c r="B24" s="115" t="s">
        <v>318</v>
      </c>
      <c r="C24" s="100"/>
      <c r="D24" s="100"/>
      <c r="E24" s="132"/>
      <c r="F24" s="117"/>
      <c r="G24" s="102"/>
      <c r="H24" s="100"/>
      <c r="I24" s="176"/>
    </row>
    <row r="25" spans="1:9" ht="15.75">
      <c r="A25" s="121" t="s">
        <v>290</v>
      </c>
      <c r="B25" s="114" t="s">
        <v>319</v>
      </c>
      <c r="C25" s="100"/>
      <c r="D25" s="100"/>
      <c r="E25" s="132"/>
      <c r="F25" s="117"/>
      <c r="G25" s="102"/>
      <c r="H25" s="100"/>
      <c r="I25" s="176"/>
    </row>
    <row r="26" spans="1:9" ht="19.5" customHeight="1">
      <c r="A26" s="120" t="s">
        <v>293</v>
      </c>
      <c r="B26" s="118" t="s">
        <v>320</v>
      </c>
      <c r="C26" s="100"/>
      <c r="D26" s="100"/>
      <c r="E26" s="133"/>
      <c r="F26" s="103"/>
      <c r="G26" s="102"/>
      <c r="H26" s="100"/>
      <c r="I26" s="176"/>
    </row>
    <row r="27" spans="1:9" ht="16.5" thickBot="1">
      <c r="A27" s="121" t="s">
        <v>296</v>
      </c>
      <c r="B27" s="119" t="s">
        <v>321</v>
      </c>
      <c r="C27" s="100"/>
      <c r="D27" s="100"/>
      <c r="E27" s="132"/>
      <c r="F27" s="117"/>
      <c r="G27" s="102"/>
      <c r="H27" s="100"/>
      <c r="I27" s="176"/>
    </row>
    <row r="28" spans="1:9" ht="48" thickBot="1">
      <c r="A28" s="96" t="s">
        <v>298</v>
      </c>
      <c r="B28" s="104" t="s">
        <v>357</v>
      </c>
      <c r="C28" s="105">
        <f>C16+C22</f>
        <v>6591701</v>
      </c>
      <c r="D28" s="105">
        <f>D16+D22</f>
        <v>3518768</v>
      </c>
      <c r="E28" s="105">
        <f>E16+E22</f>
        <v>368853</v>
      </c>
      <c r="F28" s="104" t="s">
        <v>358</v>
      </c>
      <c r="G28" s="227">
        <f>SUM(G16:G23)</f>
        <v>0</v>
      </c>
      <c r="H28" s="105">
        <f>SUM(H16:H23)</f>
        <v>0</v>
      </c>
      <c r="I28" s="45">
        <f>SUM(I16:I23)</f>
        <v>0</v>
      </c>
    </row>
    <row r="29" spans="1:9" ht="16.5" thickBot="1">
      <c r="A29" s="96" t="s">
        <v>300</v>
      </c>
      <c r="B29" s="104" t="s">
        <v>359</v>
      </c>
      <c r="C29" s="180">
        <f>C15+C28</f>
        <v>6591701</v>
      </c>
      <c r="D29" s="105">
        <f>D15+D28</f>
        <v>3544923</v>
      </c>
      <c r="E29" s="45">
        <f>E15+E28</f>
        <v>395008</v>
      </c>
      <c r="F29" s="104" t="s">
        <v>360</v>
      </c>
      <c r="G29" s="180">
        <f>G15+G28</f>
        <v>6591701</v>
      </c>
      <c r="H29" s="105">
        <f>H15+H28</f>
        <v>3544923</v>
      </c>
      <c r="I29" s="45">
        <f>I15+I28</f>
        <v>395008</v>
      </c>
    </row>
    <row r="35" spans="4:9">
      <c r="H35" s="185"/>
    </row>
    <row r="36" spans="4:9">
      <c r="H36" s="185"/>
    </row>
    <row r="37" spans="4:9">
      <c r="D37" s="185"/>
      <c r="E37" s="185"/>
      <c r="H37" s="185"/>
      <c r="I37" s="185"/>
    </row>
    <row r="38" spans="4:9">
      <c r="D38" s="185"/>
    </row>
  </sheetData>
  <mergeCells count="5">
    <mergeCell ref="A6:A7"/>
    <mergeCell ref="A4:H4"/>
    <mergeCell ref="F6:I6"/>
    <mergeCell ref="A1:I1"/>
    <mergeCell ref="A2:I2"/>
  </mergeCells>
  <pageMargins left="0.66" right="0.70866141732283472" top="0.35433070866141736" bottom="0.35433070866141736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A2" sqref="A2:E2"/>
    </sheetView>
  </sheetViews>
  <sheetFormatPr defaultRowHeight="15"/>
  <cols>
    <col min="1" max="1" width="3.7109375" customWidth="1"/>
    <col min="2" max="2" width="65.140625" customWidth="1"/>
    <col min="3" max="3" width="12.140625" customWidth="1"/>
    <col min="4" max="4" width="11.5703125" bestFit="1" customWidth="1"/>
    <col min="5" max="5" width="11.85546875" customWidth="1"/>
  </cols>
  <sheetData>
    <row r="1" spans="1:6" ht="15.75">
      <c r="A1" s="1"/>
      <c r="B1" s="233" t="s">
        <v>373</v>
      </c>
      <c r="C1" s="233"/>
      <c r="D1" s="233"/>
      <c r="E1" s="233"/>
    </row>
    <row r="2" spans="1:6" ht="15.75">
      <c r="A2" s="232" t="s">
        <v>394</v>
      </c>
      <c r="B2" s="232"/>
      <c r="C2" s="232"/>
      <c r="D2" s="232"/>
      <c r="E2" s="232"/>
      <c r="F2" s="83"/>
    </row>
    <row r="3" spans="1:6" ht="15.75">
      <c r="A3" s="1"/>
      <c r="B3" s="1"/>
      <c r="C3" s="1"/>
      <c r="D3" s="1"/>
    </row>
    <row r="4" spans="1:6" ht="36" customHeight="1">
      <c r="A4" s="240" t="s">
        <v>374</v>
      </c>
      <c r="B4" s="240"/>
      <c r="C4" s="240"/>
      <c r="D4" s="240"/>
      <c r="E4" s="240"/>
    </row>
    <row r="5" spans="1:6" ht="15.75">
      <c r="A5" s="1"/>
      <c r="B5" s="1"/>
      <c r="C5" s="1"/>
      <c r="D5" s="1"/>
    </row>
    <row r="6" spans="1:6" ht="15.75">
      <c r="A6" s="1"/>
      <c r="B6" s="1"/>
      <c r="C6" s="3"/>
      <c r="D6" s="3"/>
      <c r="E6" s="3" t="s">
        <v>385</v>
      </c>
    </row>
    <row r="7" spans="1:6" ht="15.75">
      <c r="A7" s="1"/>
      <c r="B7" s="1"/>
      <c r="C7" s="144" t="s">
        <v>379</v>
      </c>
      <c r="D7" s="144" t="s">
        <v>375</v>
      </c>
      <c r="E7" s="144" t="s">
        <v>384</v>
      </c>
    </row>
    <row r="8" spans="1:6" ht="15.75">
      <c r="A8" s="2">
        <v>1</v>
      </c>
      <c r="B8" s="2" t="s">
        <v>322</v>
      </c>
      <c r="C8" s="189">
        <v>700000</v>
      </c>
      <c r="D8" s="189">
        <v>700000</v>
      </c>
      <c r="E8" s="189">
        <v>1191887</v>
      </c>
    </row>
    <row r="9" spans="1:6" ht="31.5">
      <c r="A9" s="2">
        <v>2</v>
      </c>
      <c r="B9" s="2" t="s">
        <v>323</v>
      </c>
      <c r="C9" s="189">
        <v>0</v>
      </c>
      <c r="D9" s="189">
        <v>0</v>
      </c>
      <c r="E9" s="189">
        <v>0</v>
      </c>
    </row>
    <row r="10" spans="1:6" ht="15.75">
      <c r="A10" s="2">
        <v>3</v>
      </c>
      <c r="B10" s="2" t="s">
        <v>324</v>
      </c>
      <c r="C10" s="189">
        <v>0</v>
      </c>
      <c r="D10" s="189">
        <v>0</v>
      </c>
      <c r="E10" s="189">
        <v>0</v>
      </c>
    </row>
    <row r="11" spans="1:6" ht="31.5">
      <c r="A11" s="2">
        <v>4</v>
      </c>
      <c r="B11" s="2" t="s">
        <v>325</v>
      </c>
      <c r="C11" s="189">
        <v>0</v>
      </c>
      <c r="D11" s="189">
        <v>0</v>
      </c>
      <c r="E11" s="189">
        <v>0</v>
      </c>
    </row>
    <row r="12" spans="1:6" ht="15.75">
      <c r="A12" s="2">
        <v>5</v>
      </c>
      <c r="B12" s="2" t="s">
        <v>326</v>
      </c>
      <c r="C12" s="189">
        <v>0</v>
      </c>
      <c r="D12" s="189">
        <v>0</v>
      </c>
      <c r="E12" s="189">
        <v>0</v>
      </c>
    </row>
    <row r="13" spans="1:6" ht="15.75">
      <c r="A13" s="2">
        <v>6</v>
      </c>
      <c r="B13" s="2" t="s">
        <v>327</v>
      </c>
      <c r="C13" s="189">
        <v>0</v>
      </c>
      <c r="D13" s="189">
        <v>0</v>
      </c>
      <c r="E13" s="189">
        <v>0</v>
      </c>
    </row>
    <row r="14" spans="1:6" ht="15.75">
      <c r="A14" s="241" t="s">
        <v>328</v>
      </c>
      <c r="B14" s="241"/>
      <c r="C14" s="190">
        <f>SUM(C8:C13)</f>
        <v>700000</v>
      </c>
      <c r="D14" s="190">
        <f>SUM(D8:D13)</f>
        <v>700000</v>
      </c>
      <c r="E14" s="190">
        <f>SUM(E8:E13)</f>
        <v>1191887</v>
      </c>
    </row>
    <row r="15" spans="1:6" ht="15.75">
      <c r="A15" s="241" t="s">
        <v>329</v>
      </c>
      <c r="B15" s="241"/>
      <c r="C15" s="191">
        <f t="shared" ref="C15:E15" si="0">C14/2</f>
        <v>350000</v>
      </c>
      <c r="D15" s="191">
        <f t="shared" si="0"/>
        <v>350000</v>
      </c>
      <c r="E15" s="191">
        <f t="shared" si="0"/>
        <v>595943.5</v>
      </c>
    </row>
    <row r="16" spans="1:6" ht="15.75">
      <c r="A16" s="242" t="s">
        <v>330</v>
      </c>
      <c r="B16" s="242"/>
      <c r="C16" s="192">
        <f t="shared" ref="C16:D16" si="1">SUM(C17:C24)</f>
        <v>0</v>
      </c>
      <c r="D16" s="192">
        <f t="shared" si="1"/>
        <v>0</v>
      </c>
      <c r="E16" s="192">
        <f t="shared" ref="E16" si="2">SUM(E17:E24)</f>
        <v>0</v>
      </c>
    </row>
    <row r="17" spans="1:5" ht="15.75">
      <c r="A17" s="2">
        <v>7</v>
      </c>
      <c r="B17" s="2" t="s">
        <v>331</v>
      </c>
      <c r="C17" s="189">
        <v>0</v>
      </c>
      <c r="D17" s="189">
        <v>0</v>
      </c>
      <c r="E17" s="189">
        <v>0</v>
      </c>
    </row>
    <row r="18" spans="1:5" ht="15.75">
      <c r="A18" s="2">
        <v>8</v>
      </c>
      <c r="B18" s="2" t="s">
        <v>332</v>
      </c>
      <c r="C18" s="189">
        <v>0</v>
      </c>
      <c r="D18" s="189">
        <v>0</v>
      </c>
      <c r="E18" s="189">
        <v>0</v>
      </c>
    </row>
    <row r="19" spans="1:5" ht="15.75">
      <c r="A19" s="2">
        <v>9</v>
      </c>
      <c r="B19" s="2" t="s">
        <v>333</v>
      </c>
      <c r="C19" s="189">
        <v>0</v>
      </c>
      <c r="D19" s="189">
        <v>0</v>
      </c>
      <c r="E19" s="189">
        <v>0</v>
      </c>
    </row>
    <row r="20" spans="1:5" ht="15.75">
      <c r="A20" s="2">
        <v>10</v>
      </c>
      <c r="B20" s="2" t="s">
        <v>334</v>
      </c>
      <c r="C20" s="189">
        <v>0</v>
      </c>
      <c r="D20" s="189">
        <v>0</v>
      </c>
      <c r="E20" s="189">
        <v>0</v>
      </c>
    </row>
    <row r="21" spans="1:5" ht="15.75">
      <c r="A21" s="2">
        <v>11</v>
      </c>
      <c r="B21" s="2" t="s">
        <v>335</v>
      </c>
      <c r="C21" s="189">
        <v>0</v>
      </c>
      <c r="D21" s="189">
        <v>0</v>
      </c>
      <c r="E21" s="189">
        <v>0</v>
      </c>
    </row>
    <row r="22" spans="1:5" ht="15.75">
      <c r="A22" s="2">
        <v>12</v>
      </c>
      <c r="B22" s="2" t="s">
        <v>336</v>
      </c>
      <c r="C22" s="189"/>
      <c r="D22" s="189"/>
      <c r="E22" s="189"/>
    </row>
    <row r="23" spans="1:5" ht="15.75">
      <c r="A23" s="2">
        <v>13</v>
      </c>
      <c r="B23" s="2" t="s">
        <v>337</v>
      </c>
      <c r="C23" s="189">
        <v>0</v>
      </c>
      <c r="D23" s="189">
        <v>0</v>
      </c>
      <c r="E23" s="189">
        <v>0</v>
      </c>
    </row>
    <row r="24" spans="1:5" ht="15.75">
      <c r="A24" s="2">
        <v>14</v>
      </c>
      <c r="B24" s="2" t="s">
        <v>338</v>
      </c>
      <c r="C24" s="189">
        <v>0</v>
      </c>
      <c r="D24" s="189">
        <v>0</v>
      </c>
      <c r="E24" s="189">
        <v>0</v>
      </c>
    </row>
    <row r="25" spans="1:5" ht="15.75">
      <c r="A25" s="242" t="s">
        <v>339</v>
      </c>
      <c r="B25" s="242"/>
      <c r="C25" s="192">
        <f t="shared" ref="C25:D25" si="3">SUM(C26:C33)</f>
        <v>0</v>
      </c>
      <c r="D25" s="192">
        <f t="shared" si="3"/>
        <v>0</v>
      </c>
      <c r="E25" s="192">
        <f t="shared" ref="E25" si="4">SUM(E26:E33)</f>
        <v>0</v>
      </c>
    </row>
    <row r="26" spans="1:5" ht="15.75">
      <c r="A26" s="2">
        <v>15</v>
      </c>
      <c r="B26" s="2" t="s">
        <v>331</v>
      </c>
      <c r="C26" s="189">
        <v>0</v>
      </c>
      <c r="D26" s="189">
        <v>0</v>
      </c>
      <c r="E26" s="189">
        <v>0</v>
      </c>
    </row>
    <row r="27" spans="1:5" ht="15.75">
      <c r="A27" s="2">
        <v>16</v>
      </c>
      <c r="B27" s="2" t="s">
        <v>332</v>
      </c>
      <c r="C27" s="189">
        <v>0</v>
      </c>
      <c r="D27" s="189">
        <v>0</v>
      </c>
      <c r="E27" s="189">
        <v>0</v>
      </c>
    </row>
    <row r="28" spans="1:5" ht="15.75">
      <c r="A28" s="2">
        <v>17</v>
      </c>
      <c r="B28" s="2" t="s">
        <v>333</v>
      </c>
      <c r="C28" s="189">
        <v>0</v>
      </c>
      <c r="D28" s="189">
        <v>0</v>
      </c>
      <c r="E28" s="189">
        <v>0</v>
      </c>
    </row>
    <row r="29" spans="1:5" ht="15.75">
      <c r="A29" s="2">
        <v>18</v>
      </c>
      <c r="B29" s="2" t="s">
        <v>334</v>
      </c>
      <c r="C29" s="189">
        <v>0</v>
      </c>
      <c r="D29" s="189">
        <v>0</v>
      </c>
      <c r="E29" s="189">
        <v>0</v>
      </c>
    </row>
    <row r="30" spans="1:5" ht="15.75">
      <c r="A30" s="2">
        <v>19</v>
      </c>
      <c r="B30" s="2" t="s">
        <v>335</v>
      </c>
      <c r="C30" s="189">
        <v>0</v>
      </c>
      <c r="D30" s="189">
        <v>0</v>
      </c>
      <c r="E30" s="189">
        <v>0</v>
      </c>
    </row>
    <row r="31" spans="1:5" ht="15.75">
      <c r="A31" s="2">
        <v>20</v>
      </c>
      <c r="B31" s="2" t="s">
        <v>336</v>
      </c>
      <c r="C31" s="189">
        <v>0</v>
      </c>
      <c r="D31" s="189">
        <v>0</v>
      </c>
      <c r="E31" s="189">
        <v>0</v>
      </c>
    </row>
    <row r="32" spans="1:5" ht="15.75">
      <c r="A32" s="2">
        <v>21</v>
      </c>
      <c r="B32" s="2" t="s">
        <v>337</v>
      </c>
      <c r="C32" s="189">
        <v>0</v>
      </c>
      <c r="D32" s="189">
        <v>0</v>
      </c>
      <c r="E32" s="189">
        <v>0</v>
      </c>
    </row>
    <row r="33" spans="1:5" ht="15.75">
      <c r="A33" s="2">
        <v>22</v>
      </c>
      <c r="B33" s="2" t="s">
        <v>338</v>
      </c>
      <c r="C33" s="189">
        <v>0</v>
      </c>
      <c r="D33" s="189">
        <v>0</v>
      </c>
      <c r="E33" s="189">
        <v>0</v>
      </c>
    </row>
    <row r="34" spans="1:5" ht="15.75">
      <c r="A34" s="241" t="s">
        <v>340</v>
      </c>
      <c r="B34" s="241"/>
      <c r="C34" s="190">
        <f t="shared" ref="C34:D34" si="5">SUM(C16,C25)</f>
        <v>0</v>
      </c>
      <c r="D34" s="190">
        <f t="shared" si="5"/>
        <v>0</v>
      </c>
      <c r="E34" s="190">
        <f t="shared" ref="E34" si="6">SUM(E16,E25)</f>
        <v>0</v>
      </c>
    </row>
    <row r="35" spans="1:5" ht="15.75">
      <c r="A35" s="241" t="s">
        <v>341</v>
      </c>
      <c r="B35" s="241"/>
      <c r="C35" s="190">
        <f t="shared" ref="C35:D35" si="7">C15-C34</f>
        <v>350000</v>
      </c>
      <c r="D35" s="190">
        <f t="shared" si="7"/>
        <v>350000</v>
      </c>
      <c r="E35" s="190">
        <f t="shared" ref="E35" si="8">E15-E34</f>
        <v>595943.5</v>
      </c>
    </row>
  </sheetData>
  <mergeCells count="9">
    <mergeCell ref="B1:E1"/>
    <mergeCell ref="A2:E2"/>
    <mergeCell ref="A4:E4"/>
    <mergeCell ref="A34:B34"/>
    <mergeCell ref="A35:B35"/>
    <mergeCell ref="A14:B14"/>
    <mergeCell ref="A15:B15"/>
    <mergeCell ref="A16:B16"/>
    <mergeCell ref="A25:B25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konyveles</cp:lastModifiedBy>
  <cp:lastPrinted>2018-05-10T09:02:47Z</cp:lastPrinted>
  <dcterms:created xsi:type="dcterms:W3CDTF">2015-02-23T07:05:39Z</dcterms:created>
  <dcterms:modified xsi:type="dcterms:W3CDTF">2018-05-28T07:52:58Z</dcterms:modified>
</cp:coreProperties>
</file>