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1.melléklet" sheetId="7" state="visible" r:id="rId8"/>
    <sheet name="6.2.melléklet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<sst xmlns="http://schemas.openxmlformats.org/spreadsheetml/2006/main" count="910" uniqueCount="416">
  <si>
    <t xml:space="preserve">1.melléklet 3/2018. (V.30.) önkormányzati rendelethez</t>
  </si>
  <si>
    <t xml:space="preserve">B E V É T E L E K</t>
  </si>
  <si>
    <t xml:space="preserve"> forintban</t>
  </si>
  <si>
    <t xml:space="preserve">Sor-
szám</t>
  </si>
  <si>
    <t xml:space="preserve">Bevételi jogcím</t>
  </si>
  <si>
    <t xml:space="preserve">2017.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</si>
  <si>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</si>
  <si>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</si>
  <si>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</si>
  <si>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</si>
  <si>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</si>
  <si>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</si>
  <si>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</si>
  <si>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</si>
  <si>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</si>
  <si>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</si>
  <si>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</si>
  <si>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</si>
  <si>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</si>
  <si>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Elszámolásból származó bevétel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</si>
  <si>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</si>
  <si>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</si>
  <si>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</si>
  <si>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</si>
  <si>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</si>
  <si>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 </t>
  </si>
  <si>
    <t xml:space="preserve">2.3.</t>
  </si>
  <si>
    <t xml:space="preserve">Működési célú visszatérítendő támogatások, kölcsönök visszatérülése 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</si>
  <si>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</si>
  <si>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</si>
  <si>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</si>
  <si>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 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</si>
  <si>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</si>
  <si>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</si>
  <si>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</si>
  <si>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</si>
  <si>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</si>
  <si>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</si>
  <si>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</si>
  <si>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</si>
  <si>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</si>
  <si>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</si>
  <si>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</si>
  <si>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</si>
  <si>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</si>
  <si>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</si>
  <si>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</si>
  <si>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</si>
  <si>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 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</si>
  <si>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</si>
  <si>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</si>
  <si>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</si>
  <si>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</si>
  <si>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</si>
  <si>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</si>
  <si>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</si>
  <si>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</si>
  <si>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</si>
  <si>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</si>
  <si>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</si>
  <si>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</si>
  <si>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</si>
  <si>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</si>
  <si>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</si>
  <si>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</si>
  <si>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</si>
  <si>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</si>
  <si>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</si>
  <si>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</si>
  <si>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</si>
  <si>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</si>
  <si>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</si>
  <si>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</si>
  <si>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</si>
  <si>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</si>
  <si>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 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</si>
  <si>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</si>
  <si>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</si>
  <si>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</si>
  <si>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</si>
  <si>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</si>
  <si>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</si>
  <si>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</si>
  <si>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</si>
  <si>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</si>
  <si>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</si>
  <si>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</si>
  <si>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</si>
  <si>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</si>
  <si>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</si>
  <si>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</si>
  <si>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</si>
  <si>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</si>
  <si>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</si>
  <si>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</si>
  <si>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</si>
  <si>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 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</si>
  <si>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</si>
  <si>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</si>
  <si>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</si>
  <si>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</si>
  <si>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</si>
  <si>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</si>
  <si>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</si>
  <si>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</si>
  <si>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</si>
  <si>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</si>
  <si>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</si>
  <si>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</si>
  <si>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</si>
  <si>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</si>
  <si>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</si>
  <si>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</si>
  <si>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</si>
  <si>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</si>
  <si>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</si>
  <si>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</si>
  <si>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</si>
  <si>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   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</si>
  <si>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</si>
  <si>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</si>
  <si>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</si>
  <si>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</si>
  <si>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</si>
  <si>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</si>
  <si>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    Rövid lejáratú  hitelek, kölcsönök felvétele</t>
  </si>
  <si>
    <t xml:space="preserve">   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</si>
  <si>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</si>
  <si>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</si>
  <si>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</si>
  <si>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</si>
  <si>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</si>
  <si>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</si>
  <si>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</si>
  <si>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</si>
  <si>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</si>
  <si>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    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</si>
  <si>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</si>
  <si>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</si>
  <si>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</si>
  <si>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</si>
  <si>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</si>
  <si>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    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</si>
  <si>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</si>
  <si>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</si>
  <si>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</si>
  <si>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</si>
  <si>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</si>
  <si>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</si>
  <si>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</si>
  <si>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    14.</t>
  </si>
  <si>
    <t xml:space="preserve">Külföldi finanszírozás bevételei (14.1.+…14.4.)</t>
  </si>
  <si>
    <t xml:space="preserve">    14.1.</t>
  </si>
  <si>
    <t xml:space="preserve">Forgatási célú külföldi értékpapírok beváltása,  értékesítése</t>
  </si>
  <si>
    <t xml:space="preserve">    14.2.</t>
  </si>
  <si>
    <t xml:space="preserve">Befektetési célú külföldi értékpapírok beváltása,  értékesítése</t>
  </si>
  <si>
    <t xml:space="preserve">    14.3.</t>
  </si>
  <si>
    <t xml:space="preserve">Külföldi értékpapírok kibocsátása</t>
  </si>
  <si>
    <t xml:space="preserve">    14.4.</t>
  </si>
  <si>
    <t xml:space="preserve">Külföldi hitelek, kölcsönök felvétele</t>
  </si>
  <si>
    <t xml:space="preserve">    15.</t>
  </si>
  <si>
    <t xml:space="preserve">Adóssághoz nem kapcsolódó származékos ügyletek bevételei</t>
  </si>
  <si>
    <t xml:space="preserve">    16.</t>
  </si>
  <si>
    <t xml:space="preserve">FINANSZÍROZÁSI BEVÉTELEK ÖSSZESEN: (10. + … +15.)</t>
  </si>
  <si>
    <t xml:space="preserve">    17.</t>
  </si>
  <si>
    <t xml:space="preserve">KÖLTSÉGVETÉSI ÉS FINANSZÍROZÁSI BEVÉTELEK ÖSSZESEN: (9+16)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</si>
  <si>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</si>
  <si>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</si>
  <si>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   Működési költségvetés kiadásai </t>
    </r>
    <r>
      <rPr>
        <sz val="8"/>
        <rFont val="Times New Roman CE"/>
        <family val="0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</si>
  <si>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</si>
  <si>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</si>
  <si>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</si>
  <si>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</si>
  <si>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</si>
  <si>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</si>
  <si>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 - az 1.5-ből: - Elvonások és befizetések</t>
  </si>
  <si>
    <t xml:space="preserve">1.7.</t>
  </si>
  <si>
    <t xml:space="preserve">   - Garancia- és kezességvállalásból kifizetés ÁH-n belülre</t>
  </si>
  <si>
    <t xml:space="preserve">1.8.</t>
  </si>
  <si>
    <t xml:space="preserve">   -Visszatérítendő támogatások, kölcsönök nyújtása ÁH-n belülre</t>
  </si>
  <si>
    <t xml:space="preserve">1.9.</t>
  </si>
  <si>
    <t xml:space="preserve">   - Visszatérítendő támogatások, kölcsönök törlesztése ÁH-n belülre</t>
  </si>
  <si>
    <t xml:space="preserve">1.10.</t>
  </si>
  <si>
    <t xml:space="preserve">   - Egyéb működési célú támogatások ÁH-n belülre</t>
  </si>
  <si>
    <t xml:space="preserve">1.11.</t>
  </si>
  <si>
    <t xml:space="preserve">   - Garancia és kezességvállalásból kifizetés ÁH-n kívülre</t>
  </si>
  <si>
    <t xml:space="preserve">1.12.</t>
  </si>
  <si>
    <t xml:space="preserve">   - Visszatérítendő támogatások, kölcsönök nyújtása ÁH-n kívülre</t>
  </si>
  <si>
    <t xml:space="preserve">1.13.</t>
  </si>
  <si>
    <t xml:space="preserve">   - Árkiegészítések, ártámogatások</t>
  </si>
  <si>
    <t xml:space="preserve">1.14.</t>
  </si>
  <si>
    <t xml:space="preserve">   - Kamattámogatások</t>
  </si>
  <si>
    <t xml:space="preserve">1.15.</t>
  </si>
  <si>
    <t xml:space="preserve">   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</si>
  <si>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   Felhalmozási költségvetés kiadásai </t>
    </r>
    <r>
      <rPr>
        <sz val="8"/>
        <rFont val="Times New Roman CE"/>
        <family val="0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</si>
  <si>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</si>
  <si>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</si>
  <si>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</si>
  <si>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</si>
  <si>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</si>
  <si>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</si>
  <si>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</si>
  <si>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   - Visszatérítendő támogatások, kölcsönök nyújtása ÁH-n belülre</t>
  </si>
  <si>
    <t xml:space="preserve">2.8.</t>
  </si>
  <si>
    <t xml:space="preserve">2.9.</t>
  </si>
  <si>
    <t xml:space="preserve">   - Egyéb felhalmozási célú támogatások ÁH-n belülre</t>
  </si>
  <si>
    <t xml:space="preserve">2.10.</t>
  </si>
  <si>
    <t xml:space="preserve">   - Garancia- és kezességvállalásból kifizetés ÁH-n kívülre</t>
  </si>
  <si>
    <t xml:space="preserve">2.11.</t>
  </si>
  <si>
    <t xml:space="preserve">2.12.</t>
  </si>
  <si>
    <t xml:space="preserve">   - Lakástámogatás</t>
  </si>
  <si>
    <t xml:space="preserve">2.13.</t>
  </si>
  <si>
    <t xml:space="preserve">   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</si>
  <si>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</si>
  <si>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</si>
  <si>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</si>
  <si>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4.</t>
  </si>
  <si>
    <t xml:space="preserve">KÖLTSÉGVETÉSI KIADÁSOK ÖSSZESEN (1+2+3)</t>
  </si>
  <si>
    <t xml:space="preserve"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</si>
  <si>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</si>
  <si>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</si>
  <si>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</si>
  <si>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</si>
  <si>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</si>
  <si>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</si>
  <si>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</si>
  <si>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</si>
  <si>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 xml:space="preserve">7.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</si>
  <si>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</si>
  <si>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</si>
  <si>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</si>
  <si>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 Pénzeszközök betétként elhelyezése </t>
  </si>
  <si>
    <t xml:space="preserve"> Pénzügyi lízing kiadásai</t>
  </si>
  <si>
    <t xml:space="preserve"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</si>
  <si>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</si>
  <si>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</si>
  <si>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</si>
  <si>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</si>
  <si>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 xml:space="preserve">FINANSZÍROZÁSI KIADÁSOK ÖSSZESEN: (5.+…+8.)</t>
  </si>
  <si>
    <t xml:space="preserve">10.</t>
  </si>
  <si>
    <t xml:space="preserve">KIADÁSOK ÖSSZESEN: (4+9)</t>
  </si>
  <si>
    <t xml:space="preserve">2.1. melléklet az 3/2018. (V.30.) önkormányzati rendelethez</t>
  </si>
  <si>
    <t xml:space="preserve">I. Működési célú bevételek és kiadások mérlege
(Önkormányzati szinten)</t>
  </si>
  <si>
    <t xml:space="preserve">  forintban 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</si>
  <si>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</si>
  <si>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</si>
  <si>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</si>
  <si>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</si>
  <si>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</si>
  <si>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</si>
  <si>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</si>
  <si>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 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</si>
  <si>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</si>
  <si>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</si>
  <si>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</si>
  <si>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</si>
  <si>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11.</t>
  </si>
  <si>
    <t xml:space="preserve">12.</t>
  </si>
  <si>
    <t xml:space="preserve">13.</t>
  </si>
  <si>
    <t xml:space="preserve">Költségvetési bevételek összesen (1.+2.+4.+5.+7.+…+12.)</t>
  </si>
  <si>
    <t xml:space="preserve">Költségvetési kiadások összesen (1.+...+12.)</t>
  </si>
  <si>
    <t xml:space="preserve">14.</t>
  </si>
  <si>
    <t xml:space="preserve">Hiány belső finanszírozásának bevételei (15.+…+18. )</t>
  </si>
  <si>
    <t xml:space="preserve">Értékpapír vásárlása, visszavásárlása</t>
  </si>
  <si>
    <t xml:space="preserve">15.</t>
  </si>
  <si>
    <t xml:space="preserve">   Költségvetési maradvány igénybevétele </t>
  </si>
  <si>
    <t xml:space="preserve">Likviditási célú hitelek törlesztése</t>
  </si>
  <si>
    <t xml:space="preserve">16.</t>
  </si>
  <si>
    <t xml:space="preserve">   Vállalkozási maradvány igénybevétele </t>
  </si>
  <si>
    <t xml:space="preserve">Rövid lejáratú hitelek törlesztése</t>
  </si>
  <si>
    <t xml:space="preserve">17.</t>
  </si>
  <si>
    <t xml:space="preserve">   Betét visszavonásából származó bevétel </t>
  </si>
  <si>
    <t xml:space="preserve">Hosszú lejáratú hitelek törlesztése</t>
  </si>
  <si>
    <t xml:space="preserve">18.</t>
  </si>
  <si>
    <t xml:space="preserve">   Egyéb belső finanszírozási bevételek</t>
  </si>
  <si>
    <t xml:space="preserve">Kölcsön törlesztése</t>
  </si>
  <si>
    <t xml:space="preserve">19.</t>
  </si>
  <si>
    <t xml:space="preserve">Hiány külső finanszírozásának bevételei (20.+…+21.) </t>
  </si>
  <si>
    <t xml:space="preserve">Forgatási célú belföldi, külföldi értékpapírok vásárlása</t>
  </si>
  <si>
    <t xml:space="preserve">20.</t>
  </si>
  <si>
    <t xml:space="preserve">   Likviditási célú hitelek, kölcsönök felvétele</t>
  </si>
  <si>
    <t xml:space="preserve">Államháztartáson belüli megelőlegezés  visszafizetése</t>
  </si>
  <si>
    <t xml:space="preserve">21.</t>
  </si>
  <si>
    <t xml:space="preserve">   Értékpapírok bevételei</t>
  </si>
  <si>
    <t xml:space="preserve">Irányító 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</si>
  <si>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</si>
  <si>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</si>
  <si>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</si>
  <si>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</si>
  <si>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</si>
  <si>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</si>
  <si>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</si>
  <si>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</si>
  <si>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</si>
  <si>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</si>
  <si>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</si>
  <si>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</si>
  <si>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 melléklet az 3/2018. (V.30.)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</si>
  <si>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</si>
  <si>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</si>
  <si>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</si>
  <si>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</si>
  <si>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</si>
  <si>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</si>
  <si>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</si>
  <si>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</si>
  <si>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</si>
  <si>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</si>
  <si>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</si>
  <si>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</si>
  <si>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Költségvetési maradvány igénybevétele</t>
  </si>
  <si>
    <t xml:space="preserve">Hitelek törlesztése</t>
  </si>
  <si>
    <t xml:space="preserve">Vállalkozási maradvány igénybevétele </t>
  </si>
  <si>
    <t xml:space="preserve">Betét visszavonásából származó bevétel 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</si>
  <si>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</si>
  <si>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</si>
  <si>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</si>
  <si>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</si>
  <si>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</si>
  <si>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</si>
  <si>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Pénzügyi lízing kiadásai</t>
  </si>
  <si>
    <t xml:space="preserve">Likviditási célú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</si>
  <si>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</si>
  <si>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</si>
  <si>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</si>
  <si>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</si>
  <si>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</si>
  <si>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</si>
  <si>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</si>
  <si>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</si>
  <si>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</si>
  <si>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</si>
  <si>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3/2018. (V.30.)önkormányzati rendelethez</t>
  </si>
  <si>
    <t xml:space="preserve">Előirányzat-felhasználási terv 2017.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</si>
  <si>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</si>
  <si>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</si>
  <si>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</si>
  <si>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</si>
  <si>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</si>
  <si>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</si>
  <si>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</si>
  <si>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</si>
  <si>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</si>
  <si>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</si>
  <si>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</si>
  <si>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</si>
  <si>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</si>
  <si>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</si>
  <si>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</si>
  <si>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</si>
  <si>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</si>
  <si>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támogatás áh.belülről</t>
  </si>
  <si>
    <t xml:space="preserve">Felhalmozási célú átvett pénzeszközök</t>
  </si>
  <si>
    <t xml:space="preserve">Finanszírozási bevételek</t>
  </si>
  <si>
    <t xml:space="preserve"> Egyéb működési célú kiadások</t>
  </si>
  <si>
    <t xml:space="preserve">Tartalék</t>
  </si>
  <si>
    <t xml:space="preserve">Finanszírozási kiadások</t>
  </si>
  <si>
    <t xml:space="preserve">4.melléklet 3/2018. (V.30.) önkormányzati rendelethez</t>
  </si>
  <si>
    <t xml:space="preserve">A 2017. évi általános működés és ágazati feladatok támogatásának alakulása jogcímenként</t>
  </si>
  <si>
    <t xml:space="preserve">adatok forintban</t>
  </si>
  <si>
    <t xml:space="preserve">Jogcím</t>
  </si>
  <si>
    <t xml:space="preserve">2017.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</si>
  <si>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</si>
  <si>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</si>
  <si>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</si>
  <si>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Elszámolásból származó bevételek</t>
  </si>
  <si>
    <t xml:space="preserve">5.melléklet 3/2018. (V.30.) önkormányzati rendelethez</t>
  </si>
  <si>
    <t xml:space="preserve">Felújítási, beruházási kiadások előirányzata felújításonként</t>
  </si>
  <si>
    <t xml:space="preserve">Felújítás, beruházás  megnevezése</t>
  </si>
  <si>
    <t xml:space="preserve">Teljes költség</t>
  </si>
  <si>
    <t xml:space="preserve">Kivitelezés kezdési és befejezési éve</t>
  </si>
  <si>
    <t xml:space="preserve">Felhasználás 2016. XII.31-ig</t>
  </si>
  <si>
    <t xml:space="preserve">2017. év utáni szükséglet
(6=2 - 4 - 5)</t>
  </si>
  <si>
    <t xml:space="preserve">Árkok, utak felújtása</t>
  </si>
  <si>
    <t xml:space="preserve">2017</t>
  </si>
  <si>
    <t xml:space="preserve">Ravatalozó felújítása</t>
  </si>
  <si>
    <t xml:space="preserve">Büszkeségpont kialakítása</t>
  </si>
  <si>
    <t xml:space="preserve">Közösségi Ház felújítása</t>
  </si>
  <si>
    <t xml:space="preserve">6.1. melléklet a 3/2018. (V.30.) önkormányzati rendelethze</t>
  </si>
  <si>
    <t xml:space="preserve">Pápakovácsi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</si>
  <si>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</si>
  <si>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</si>
  <si>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</si>
  <si>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</si>
  <si>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 10.</t>
  </si>
  <si>
    <t xml:space="preserve">BEVÉTELEK ÖSSZESEN: (9+16)</t>
  </si>
  <si>
    <t xml:space="preserve">Éves engedélyezett létszám előirányzat (fő)</t>
  </si>
  <si>
    <t xml:space="preserve">Közfoglalkoztatottak létszáma (fő)</t>
  </si>
  <si>
    <t xml:space="preserve">6.2. melléklet a 3/2018. (V.30.) önkormányzati rendelethez</t>
  </si>
  <si>
    <t xml:space="preserve">Költségvetési szerv megnevezése</t>
  </si>
  <si>
    <t xml:space="preserve">Közös Önkormányzati Hivatal</t>
  </si>
  <si>
    <t xml:space="preserve"> forintban </t>
  </si>
  <si>
    <t xml:space="preserve">Működési bevételek (1.1.+…+1.10.)</t>
  </si>
  <si>
    <t xml:space="preserve">Kiszámlázott általános forgalmi adó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</si>
  <si>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</si>
  <si>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</si>
  <si>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</si>
  <si>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</si>
  <si>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 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</si>
  <si>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</si>
  <si>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</si>
  <si>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</si>
  <si>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</si>
  <si>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</si>
  <si>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</si>
  <si>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</si>
  <si>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</si>
  <si>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Vállalkozási maradvány igénybevétele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</si>
  <si>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</si>
  <si>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</si>
  <si>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</si>
  <si>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</si>
  <si>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</si>
  <si>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</si>
  <si>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 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</si>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</sst>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3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Times New Roman CE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0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8"/>
      <name val="Times New Roman CE"/>
      <family val="0"/>
      <charset val="238"/>
    </font>
    <font>
      <sz val="8"/>
      <name val="Times New Roman CE"/>
      <family val="0"/>
      <charset val="238"/>
    </font>
    <font>
      <b val="true"/>
      <sz val="9"/>
      <name val="Times New Roman"/>
      <family val="1"/>
      <charset val="238"/>
    </font>
    <font>
      <i val="true"/>
      <sz val="10"/>
      <name val="Times New Roman CE"/>
      <family val="0"/>
      <charset val="238"/>
    </font>
    <font>
      <b val="true"/>
      <sz val="9"/>
      <name val="Times New Roman CE"/>
      <family val="0"/>
      <charset val="238"/>
    </font>
    <font>
      <b val="true"/>
      <sz val="10"/>
      <name val="Times New Roman CE"/>
      <family val="0"/>
      <charset val="238"/>
    </font>
    <font>
      <sz val="10"/>
      <name val="Times New Roman CE"/>
      <family val="0"/>
      <charset val="238"/>
    </font>
    <font>
      <i val="true"/>
      <sz val="8"/>
      <name val="Times New Roman CE"/>
      <family val="0"/>
      <charset val="238"/>
    </font>
    <font>
      <b val="true"/>
      <sz val="12"/>
      <name val="Times New Roman CE"/>
      <family val="0"/>
      <charset val="238"/>
    </font>
    <font>
      <b val="true"/>
      <i val="true"/>
      <sz val="9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b val="true"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bottom" textRotation="0" wrapText="false" indent="8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3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5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bottom" textRotation="18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4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9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0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9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0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1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14" fillId="0" borderId="12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2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21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2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2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8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4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6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6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6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6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6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2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9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8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51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_KVRENMUNKA" xfId="20" builtinId="53" customBuiltin="true"/>
    <cellStyle name="Normál_SEGEDLETEK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67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0.14"/>
    <col collapsed="false" customWidth="true" hidden="false" outlineLevel="0" max="3" min="3" style="0" width="18.14"/>
    <col collapsed="false" customWidth="true" hidden="false" outlineLevel="0" max="1025" min="4" style="0" width="8.67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95339204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47465995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24365113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19866168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1899944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541984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10203672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10203672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1250000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1250000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23" t="n">
        <f aca="false">+C29+C32+C33+C34</f>
        <v>15025822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4" t="n">
        <v>12761539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630249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12131290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1890670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/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373613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7739229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936500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 t="n">
        <v>1041296</v>
      </c>
    </row>
    <row r="39" customFormat="false" ht="15" hidden="false" customHeight="true" outlineLevel="0" collapsed="false">
      <c r="A39" s="16" t="s">
        <v>70</v>
      </c>
      <c r="B39" s="17" t="s">
        <v>71</v>
      </c>
      <c r="C39" s="18"/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5230402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858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25"/>
    </row>
    <row r="45" customFormat="false" ht="15" hidden="false" customHeight="true" outlineLevel="0" collapsed="false">
      <c r="A45" s="19" t="s">
        <v>82</v>
      </c>
      <c r="B45" s="20" t="s">
        <v>83</v>
      </c>
      <c r="C45" s="26" t="n">
        <v>530173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v>400000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27"/>
    </row>
    <row r="48" customFormat="false" ht="15" hidden="false" customHeight="true" outlineLevel="0" collapsed="false">
      <c r="A48" s="16" t="s">
        <v>88</v>
      </c>
      <c r="B48" s="17" t="s">
        <v>89</v>
      </c>
      <c r="C48" s="25" t="n">
        <v>400000</v>
      </c>
    </row>
    <row r="49" customFormat="false" ht="15" hidden="false" customHeight="true" outlineLevel="0" collapsed="false">
      <c r="A49" s="16" t="s">
        <v>90</v>
      </c>
      <c r="B49" s="17" t="s">
        <v>91</v>
      </c>
      <c r="C49" s="25"/>
    </row>
    <row r="50" customFormat="false" ht="12" hidden="false" customHeight="true" outlineLevel="0" collapsed="false">
      <c r="A50" s="16" t="s">
        <v>92</v>
      </c>
      <c r="B50" s="17" t="s">
        <v>93</v>
      </c>
      <c r="C50" s="25"/>
    </row>
    <row r="51" customFormat="false" ht="12" hidden="false" customHeight="true" outlineLevel="0" collapsed="false">
      <c r="A51" s="19" t="s">
        <v>94</v>
      </c>
      <c r="B51" s="20" t="s">
        <v>95</v>
      </c>
      <c r="C51" s="26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110000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 t="n">
        <v>110000</v>
      </c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4383842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25"/>
    </row>
    <row r="59" customFormat="false" ht="12" hidden="false" customHeight="true" outlineLevel="0" collapsed="false">
      <c r="A59" s="16" t="s">
        <v>110</v>
      </c>
      <c r="B59" s="17" t="s">
        <v>111</v>
      </c>
      <c r="C59" s="25"/>
    </row>
    <row r="60" customFormat="false" ht="12" hidden="false" customHeight="true" outlineLevel="0" collapsed="false">
      <c r="A60" s="16" t="s">
        <v>112</v>
      </c>
      <c r="B60" s="17" t="s">
        <v>113</v>
      </c>
      <c r="C60" s="25" t="n">
        <v>4383842</v>
      </c>
    </row>
    <row r="61" customFormat="false" ht="12" hidden="false" customHeight="true" outlineLevel="0" collapsed="false">
      <c r="A61" s="19" t="s">
        <v>114</v>
      </c>
      <c r="B61" s="20" t="s">
        <v>115</v>
      </c>
      <c r="C61" s="25"/>
    </row>
    <row r="62" customFormat="false" ht="15" hidden="false" customHeight="true" outlineLevel="0" collapsed="false">
      <c r="A62" s="10" t="s">
        <v>116</v>
      </c>
      <c r="B62" s="11" t="s">
        <v>117</v>
      </c>
      <c r="C62" s="23" t="n">
        <f aca="false">+C7+C14+C21+C28+C35+C46+C52+C57</f>
        <v>134451769</v>
      </c>
    </row>
    <row r="63" customFormat="false" ht="15" hidden="false" customHeight="true" outlineLevel="0" collapsed="false">
      <c r="A63" s="28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25"/>
    </row>
    <row r="65" customFormat="false" ht="15" hidden="false" customHeight="true" outlineLevel="0" collapsed="false">
      <c r="A65" s="16" t="s">
        <v>122</v>
      </c>
      <c r="B65" s="17" t="s">
        <v>123</v>
      </c>
      <c r="C65" s="25"/>
    </row>
    <row r="66" customFormat="false" ht="15" hidden="false" customHeight="true" outlineLevel="0" collapsed="false">
      <c r="A66" s="19" t="s">
        <v>124</v>
      </c>
      <c r="B66" s="29" t="s">
        <v>125</v>
      </c>
      <c r="C66" s="25"/>
    </row>
    <row r="67" customFormat="false" ht="15" hidden="false" customHeight="true" outlineLevel="0" collapsed="false">
      <c r="A67" s="28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25"/>
    </row>
    <row r="69" customFormat="false" ht="15" hidden="false" customHeight="true" outlineLevel="0" collapsed="false">
      <c r="A69" s="16" t="s">
        <v>130</v>
      </c>
      <c r="B69" s="17" t="s">
        <v>131</v>
      </c>
      <c r="C69" s="25"/>
    </row>
    <row r="70" customFormat="false" ht="15" hidden="false" customHeight="true" outlineLevel="0" collapsed="false">
      <c r="A70" s="16" t="s">
        <v>132</v>
      </c>
      <c r="B70" s="17" t="s">
        <v>133</v>
      </c>
      <c r="C70" s="25"/>
    </row>
    <row r="71" customFormat="false" ht="15" hidden="false" customHeight="true" outlineLevel="0" collapsed="false">
      <c r="A71" s="19" t="s">
        <v>134</v>
      </c>
      <c r="B71" s="20" t="s">
        <v>135</v>
      </c>
      <c r="C71" s="25"/>
    </row>
    <row r="72" customFormat="false" ht="15" hidden="false" customHeight="true" outlineLevel="0" collapsed="false">
      <c r="A72" s="28" t="s">
        <v>136</v>
      </c>
      <c r="B72" s="21" t="s">
        <v>137</v>
      </c>
      <c r="C72" s="12" t="n">
        <f aca="false">SUM(C73:C74)</f>
        <v>37551649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25" t="n">
        <v>37551649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25"/>
    </row>
    <row r="75" customFormat="false" ht="12" hidden="false" customHeight="true" outlineLevel="0" collapsed="false">
      <c r="A75" s="28" t="s">
        <v>142</v>
      </c>
      <c r="B75" s="21" t="s">
        <v>143</v>
      </c>
      <c r="C75" s="12" t="n">
        <f aca="false">SUM(C76:C78)</f>
        <v>4250764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25" t="n">
        <v>4250764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25"/>
    </row>
    <row r="78" customFormat="false" ht="12" hidden="false" customHeight="true" outlineLevel="0" collapsed="false">
      <c r="A78" s="19" t="s">
        <v>148</v>
      </c>
      <c r="B78" s="20" t="s">
        <v>149</v>
      </c>
      <c r="C78" s="25"/>
    </row>
    <row r="79" customFormat="false" ht="12" hidden="false" customHeight="true" outlineLevel="0" collapsed="false">
      <c r="A79" s="28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30" t="s">
        <v>152</v>
      </c>
      <c r="B80" s="14" t="s">
        <v>153</v>
      </c>
      <c r="C80" s="25"/>
    </row>
    <row r="81" customFormat="false" ht="12" hidden="false" customHeight="true" outlineLevel="0" collapsed="false">
      <c r="A81" s="31" t="s">
        <v>154</v>
      </c>
      <c r="B81" s="17" t="s">
        <v>155</v>
      </c>
      <c r="C81" s="25"/>
    </row>
    <row r="82" customFormat="false" ht="12" hidden="false" customHeight="true" outlineLevel="0" collapsed="false">
      <c r="A82" s="31" t="s">
        <v>156</v>
      </c>
      <c r="B82" s="17" t="s">
        <v>157</v>
      </c>
      <c r="C82" s="25"/>
    </row>
    <row r="83" customFormat="false" ht="12" hidden="false" customHeight="true" outlineLevel="0" collapsed="false">
      <c r="A83" s="32" t="s">
        <v>158</v>
      </c>
      <c r="B83" s="20" t="s">
        <v>159</v>
      </c>
      <c r="C83" s="25"/>
    </row>
    <row r="84" customFormat="false" ht="12" hidden="false" customHeight="true" outlineLevel="0" collapsed="false">
      <c r="A84" s="28" t="s">
        <v>160</v>
      </c>
      <c r="B84" s="21" t="s">
        <v>161</v>
      </c>
      <c r="C84" s="33"/>
    </row>
    <row r="85" customFormat="false" ht="15" hidden="false" customHeight="true" outlineLevel="0" collapsed="false">
      <c r="A85" s="28" t="s">
        <v>162</v>
      </c>
      <c r="B85" s="34" t="s">
        <v>163</v>
      </c>
      <c r="C85" s="23" t="n">
        <f aca="false">+C63+C67+C72+C75+C79+C84</f>
        <v>41802413</v>
      </c>
    </row>
    <row r="86" customFormat="false" ht="15" hidden="false" customHeight="true" outlineLevel="0" collapsed="false">
      <c r="A86" s="35" t="s">
        <v>164</v>
      </c>
      <c r="B86" s="36" t="s">
        <v>165</v>
      </c>
      <c r="C86" s="23" t="n">
        <f aca="false">+C62+C85</f>
        <v>176254182</v>
      </c>
    </row>
    <row r="87" customFormat="false" ht="15" hidden="false" customHeight="true" outlineLevel="0" collapsed="false">
      <c r="A87" s="37"/>
      <c r="B87" s="37"/>
      <c r="C87" s="38"/>
    </row>
    <row r="88" customFormat="false" ht="15" hidden="false" customHeight="true" outlineLevel="0" collapsed="false">
      <c r="A88" s="37"/>
      <c r="B88" s="37"/>
      <c r="C88" s="38"/>
    </row>
    <row r="89" customFormat="false" ht="15" hidden="false" customHeight="true" outlineLevel="0" collapsed="false">
      <c r="A89" s="37"/>
      <c r="B89" s="37"/>
      <c r="C89" s="38"/>
    </row>
    <row r="90" customFormat="false" ht="15" hidden="false" customHeight="true" outlineLevel="0" collapsed="false">
      <c r="A90" s="37"/>
      <c r="B90" s="37"/>
      <c r="C90" s="38"/>
    </row>
    <row r="91" customFormat="false" ht="15" hidden="false" customHeight="true" outlineLevel="0" collapsed="false">
      <c r="A91" s="37"/>
      <c r="B91" s="37"/>
      <c r="C91" s="38"/>
    </row>
    <row r="92" customFormat="false" ht="15" hidden="false" customHeight="true" outlineLevel="0" collapsed="false">
      <c r="A92" s="37"/>
      <c r="B92" s="37"/>
      <c r="C92" s="38"/>
    </row>
    <row r="93" customFormat="false" ht="15" hidden="false" customHeight="true" outlineLevel="0" collapsed="false">
      <c r="A93" s="37"/>
      <c r="B93" s="37"/>
      <c r="C93" s="38"/>
    </row>
    <row r="94" customFormat="false" ht="15" hidden="false" customHeight="true" outlineLevel="0" collapsed="false">
      <c r="A94" s="37"/>
      <c r="B94" s="37"/>
      <c r="C94" s="38"/>
    </row>
    <row r="95" customFormat="false" ht="15" hidden="false" customHeight="true" outlineLevel="0" collapsed="false">
      <c r="A95" s="37"/>
      <c r="B95" s="37"/>
      <c r="C95" s="38"/>
    </row>
    <row r="96" customFormat="false" ht="15" hidden="false" customHeight="true" outlineLevel="0" collapsed="false">
      <c r="A96" s="37"/>
      <c r="B96" s="37"/>
      <c r="C96" s="38"/>
    </row>
    <row r="97" customFormat="false" ht="15" hidden="false" customHeight="true" outlineLevel="0" collapsed="false">
      <c r="A97" s="37"/>
      <c r="B97" s="37"/>
      <c r="C97" s="38"/>
    </row>
    <row r="98" customFormat="false" ht="15" hidden="false" customHeight="true" outlineLevel="0" collapsed="false">
      <c r="A98" s="37"/>
      <c r="B98" s="37"/>
      <c r="C98" s="38"/>
    </row>
    <row r="99" customFormat="false" ht="15" hidden="false" customHeight="true" outlineLevel="0" collapsed="false">
      <c r="A99" s="37"/>
      <c r="B99" s="37"/>
      <c r="C99" s="38"/>
    </row>
    <row r="100" customFormat="false" ht="15" hidden="false" customHeight="true" outlineLevel="0" collapsed="false">
      <c r="A100" s="37"/>
      <c r="B100" s="37"/>
      <c r="C100" s="38"/>
    </row>
    <row r="101" customFormat="false" ht="15" hidden="false" customHeight="true" outlineLevel="0" collapsed="false">
      <c r="A101" s="37"/>
      <c r="B101" s="37"/>
      <c r="C101" s="38"/>
    </row>
    <row r="102" customFormat="false" ht="15" hidden="false" customHeight="true" outlineLevel="0" collapsed="false">
      <c r="A102" s="37"/>
      <c r="B102" s="37"/>
      <c r="C102" s="38"/>
    </row>
    <row r="103" customFormat="false" ht="15" hidden="false" customHeight="true" outlineLevel="0" collapsed="false">
      <c r="A103" s="37"/>
      <c r="B103" s="37"/>
      <c r="C103" s="38"/>
    </row>
    <row r="104" customFormat="false" ht="15" hidden="false" customHeight="true" outlineLevel="0" collapsed="false">
      <c r="A104" s="37"/>
      <c r="B104" s="37"/>
      <c r="C104" s="38"/>
    </row>
    <row r="105" customFormat="false" ht="15" hidden="false" customHeight="true" outlineLevel="0" collapsed="false">
      <c r="A105" s="37"/>
      <c r="B105" s="37"/>
      <c r="C105" s="38"/>
    </row>
    <row r="106" customFormat="false" ht="15" hidden="false" customHeight="true" outlineLevel="0" collapsed="false">
      <c r="A106" s="37"/>
      <c r="B106" s="37"/>
      <c r="C106" s="38"/>
    </row>
    <row r="107" customFormat="false" ht="20.1" hidden="false" customHeight="true" outlineLevel="0" collapsed="false">
      <c r="A107" s="39"/>
      <c r="C107" s="40"/>
    </row>
    <row r="108" customFormat="false" ht="20.1" hidden="false" customHeight="true" outlineLevel="0" collapsed="false">
      <c r="A108" s="1" t="s">
        <v>166</v>
      </c>
      <c r="B108" s="1"/>
      <c r="C108" s="1"/>
    </row>
    <row r="109" customFormat="false" ht="20.1" hidden="false" customHeight="true" outlineLevel="0" collapsed="false">
      <c r="A109" s="41"/>
      <c r="B109" s="41"/>
      <c r="C109" s="42" t="s">
        <v>2</v>
      </c>
    </row>
    <row r="110" customFormat="false" ht="20.1" hidden="false" customHeight="true" outlineLevel="0" collapsed="false">
      <c r="A110" s="4" t="s">
        <v>3</v>
      </c>
      <c r="B110" s="5" t="s">
        <v>167</v>
      </c>
      <c r="C110" s="6" t="s">
        <v>5</v>
      </c>
    </row>
    <row r="111" customFormat="false" ht="15" hidden="false" customHeight="true" outlineLevel="0" collapsed="false">
      <c r="A111" s="43" t="n">
        <v>1</v>
      </c>
      <c r="B111" s="44" t="n">
        <v>2</v>
      </c>
      <c r="C111" s="45" t="n">
        <v>3</v>
      </c>
    </row>
    <row r="112" customFormat="false" ht="15" hidden="false" customHeight="true" outlineLevel="0" collapsed="false">
      <c r="A112" s="46" t="s">
        <v>6</v>
      </c>
      <c r="B112" s="47" t="s">
        <v>168</v>
      </c>
      <c r="C112" s="48" t="n">
        <f aca="false">SUM(C113:C117)</f>
        <v>140075331</v>
      </c>
    </row>
    <row r="113" customFormat="false" ht="15" hidden="false" customHeight="true" outlineLevel="0" collapsed="false">
      <c r="A113" s="49" t="s">
        <v>8</v>
      </c>
      <c r="B113" s="50" t="s">
        <v>169</v>
      </c>
      <c r="C113" s="51" t="n">
        <v>46334079</v>
      </c>
    </row>
    <row r="114" customFormat="false" ht="15" hidden="false" customHeight="true" outlineLevel="0" collapsed="false">
      <c r="A114" s="16" t="s">
        <v>10</v>
      </c>
      <c r="B114" s="52" t="s">
        <v>170</v>
      </c>
      <c r="C114" s="18" t="n">
        <v>10346984</v>
      </c>
    </row>
    <row r="115" customFormat="false" ht="15" hidden="false" customHeight="true" outlineLevel="0" collapsed="false">
      <c r="A115" s="16" t="s">
        <v>12</v>
      </c>
      <c r="B115" s="52" t="s">
        <v>171</v>
      </c>
      <c r="C115" s="22" t="n">
        <v>48950703</v>
      </c>
    </row>
    <row r="116" customFormat="false" ht="15" hidden="false" customHeight="true" outlineLevel="0" collapsed="false">
      <c r="A116" s="16" t="s">
        <v>14</v>
      </c>
      <c r="B116" s="53" t="s">
        <v>172</v>
      </c>
      <c r="C116" s="22" t="n">
        <v>3179345</v>
      </c>
    </row>
    <row r="117" customFormat="false" ht="15" hidden="false" customHeight="true" outlineLevel="0" collapsed="false">
      <c r="A117" s="16" t="s">
        <v>173</v>
      </c>
      <c r="B117" s="54" t="s">
        <v>174</v>
      </c>
      <c r="C117" s="22" t="n">
        <v>31264220</v>
      </c>
    </row>
    <row r="118" customFormat="false" ht="15" hidden="false" customHeight="true" outlineLevel="0" collapsed="false">
      <c r="A118" s="16" t="s">
        <v>18</v>
      </c>
      <c r="B118" s="52" t="s">
        <v>175</v>
      </c>
      <c r="C118" s="22"/>
    </row>
    <row r="119" customFormat="false" ht="15" hidden="false" customHeight="true" outlineLevel="0" collapsed="false">
      <c r="A119" s="16" t="s">
        <v>176</v>
      </c>
      <c r="B119" s="55" t="s">
        <v>177</v>
      </c>
      <c r="C119" s="22"/>
    </row>
    <row r="120" customFormat="false" ht="15" hidden="false" customHeight="true" outlineLevel="0" collapsed="false">
      <c r="A120" s="16" t="s">
        <v>178</v>
      </c>
      <c r="B120" s="56" t="s">
        <v>179</v>
      </c>
      <c r="C120" s="22"/>
    </row>
    <row r="121" customFormat="false" ht="15" hidden="false" customHeight="true" outlineLevel="0" collapsed="false">
      <c r="A121" s="16" t="s">
        <v>180</v>
      </c>
      <c r="B121" s="56" t="s">
        <v>181</v>
      </c>
      <c r="C121" s="22"/>
    </row>
    <row r="122" customFormat="false" ht="15" hidden="false" customHeight="true" outlineLevel="0" collapsed="false">
      <c r="A122" s="16" t="s">
        <v>182</v>
      </c>
      <c r="B122" s="55" t="s">
        <v>183</v>
      </c>
      <c r="C122" s="22" t="n">
        <v>30694220</v>
      </c>
    </row>
    <row r="123" customFormat="false" ht="15" hidden="false" customHeight="true" outlineLevel="0" collapsed="false">
      <c r="A123" s="16" t="s">
        <v>184</v>
      </c>
      <c r="B123" s="55" t="s">
        <v>185</v>
      </c>
      <c r="C123" s="22"/>
    </row>
    <row r="124" customFormat="false" ht="15" hidden="false" customHeight="true" outlineLevel="0" collapsed="false">
      <c r="A124" s="16" t="s">
        <v>186</v>
      </c>
      <c r="B124" s="56" t="s">
        <v>187</v>
      </c>
      <c r="C124" s="22"/>
    </row>
    <row r="125" customFormat="false" ht="15" hidden="false" customHeight="true" outlineLevel="0" collapsed="false">
      <c r="A125" s="57" t="s">
        <v>188</v>
      </c>
      <c r="B125" s="58" t="s">
        <v>189</v>
      </c>
      <c r="C125" s="22"/>
    </row>
    <row r="126" customFormat="false" ht="15" hidden="false" customHeight="true" outlineLevel="0" collapsed="false">
      <c r="A126" s="16" t="s">
        <v>190</v>
      </c>
      <c r="B126" s="58" t="s">
        <v>191</v>
      </c>
      <c r="C126" s="22"/>
    </row>
    <row r="127" customFormat="false" ht="15" hidden="false" customHeight="true" outlineLevel="0" collapsed="false">
      <c r="A127" s="59" t="s">
        <v>192</v>
      </c>
      <c r="B127" s="60" t="s">
        <v>193</v>
      </c>
      <c r="C127" s="61" t="n">
        <v>570000</v>
      </c>
    </row>
    <row r="128" customFormat="false" ht="15" hidden="false" customHeight="true" outlineLevel="0" collapsed="false">
      <c r="A128" s="10" t="s">
        <v>20</v>
      </c>
      <c r="B128" s="62" t="s">
        <v>194</v>
      </c>
      <c r="C128" s="12" t="n">
        <f aca="false">SUM(C129:C133)</f>
        <v>25446061</v>
      </c>
    </row>
    <row r="129" customFormat="false" ht="15" hidden="false" customHeight="true" outlineLevel="0" collapsed="false">
      <c r="A129" s="13" t="s">
        <v>22</v>
      </c>
      <c r="B129" s="52" t="s">
        <v>195</v>
      </c>
      <c r="C129" s="15" t="n">
        <v>5383840</v>
      </c>
    </row>
    <row r="130" customFormat="false" ht="15" hidden="false" customHeight="true" outlineLevel="0" collapsed="false">
      <c r="A130" s="13" t="s">
        <v>24</v>
      </c>
      <c r="B130" s="63" t="s">
        <v>196</v>
      </c>
      <c r="C130" s="15"/>
    </row>
    <row r="131" customFormat="false" ht="15" hidden="false" customHeight="true" outlineLevel="0" collapsed="false">
      <c r="A131" s="13" t="s">
        <v>26</v>
      </c>
      <c r="B131" s="63" t="s">
        <v>197</v>
      </c>
      <c r="C131" s="18" t="n">
        <v>20062221</v>
      </c>
    </row>
    <row r="132" customFormat="false" ht="12" hidden="false" customHeight="true" outlineLevel="0" collapsed="false">
      <c r="A132" s="13" t="s">
        <v>28</v>
      </c>
      <c r="B132" s="63" t="s">
        <v>198</v>
      </c>
      <c r="C132" s="64"/>
    </row>
    <row r="133" customFormat="false" ht="12" hidden="false" customHeight="true" outlineLevel="0" collapsed="false">
      <c r="A133" s="13" t="s">
        <v>30</v>
      </c>
      <c r="B133" s="65" t="s">
        <v>199</v>
      </c>
      <c r="C133" s="64"/>
    </row>
    <row r="134" customFormat="false" ht="12" hidden="false" customHeight="true" outlineLevel="0" collapsed="false">
      <c r="A134" s="13" t="s">
        <v>32</v>
      </c>
      <c r="B134" s="66" t="s">
        <v>200</v>
      </c>
      <c r="C134" s="64"/>
    </row>
    <row r="135" customFormat="false" ht="12" hidden="false" customHeight="true" outlineLevel="0" collapsed="false">
      <c r="A135" s="13" t="s">
        <v>201</v>
      </c>
      <c r="B135" s="67" t="s">
        <v>202</v>
      </c>
      <c r="C135" s="64"/>
    </row>
    <row r="136" customFormat="false" ht="12" hidden="false" customHeight="true" outlineLevel="0" collapsed="false">
      <c r="A136" s="13" t="s">
        <v>203</v>
      </c>
      <c r="B136" s="56" t="s">
        <v>181</v>
      </c>
      <c r="C136" s="64"/>
    </row>
    <row r="137" customFormat="false" ht="12" hidden="false" customHeight="true" outlineLevel="0" collapsed="false">
      <c r="A137" s="13" t="s">
        <v>204</v>
      </c>
      <c r="B137" s="56" t="s">
        <v>205</v>
      </c>
      <c r="C137" s="64"/>
    </row>
    <row r="138" customFormat="false" ht="12" hidden="false" customHeight="true" outlineLevel="0" collapsed="false">
      <c r="A138" s="13" t="s">
        <v>206</v>
      </c>
      <c r="B138" s="56" t="s">
        <v>207</v>
      </c>
      <c r="C138" s="64"/>
    </row>
    <row r="139" customFormat="false" ht="12" hidden="false" customHeight="true" outlineLevel="0" collapsed="false">
      <c r="A139" s="13" t="s">
        <v>208</v>
      </c>
      <c r="B139" s="56" t="s">
        <v>187</v>
      </c>
      <c r="C139" s="64"/>
    </row>
    <row r="140" customFormat="false" ht="12" hidden="false" customHeight="true" outlineLevel="0" collapsed="false">
      <c r="A140" s="13" t="s">
        <v>209</v>
      </c>
      <c r="B140" s="56" t="s">
        <v>210</v>
      </c>
      <c r="C140" s="64"/>
    </row>
    <row r="141" customFormat="false" ht="12" hidden="false" customHeight="true" outlineLevel="0" collapsed="false">
      <c r="A141" s="57" t="s">
        <v>211</v>
      </c>
      <c r="B141" s="56" t="s">
        <v>212</v>
      </c>
      <c r="C141" s="68"/>
    </row>
    <row r="142" customFormat="false" ht="15" hidden="false" customHeight="true" outlineLevel="0" collapsed="false">
      <c r="A142" s="10" t="s">
        <v>34</v>
      </c>
      <c r="B142" s="69" t="s">
        <v>213</v>
      </c>
      <c r="C142" s="12" t="n">
        <f aca="false">SUM(C143:C144)</f>
        <v>6622527</v>
      </c>
    </row>
    <row r="143" customFormat="false" ht="15" hidden="false" customHeight="true" outlineLevel="0" collapsed="false">
      <c r="A143" s="13" t="s">
        <v>36</v>
      </c>
      <c r="B143" s="70" t="s">
        <v>214</v>
      </c>
      <c r="C143" s="15" t="n">
        <v>6472527</v>
      </c>
    </row>
    <row r="144" customFormat="false" ht="15" hidden="false" customHeight="true" outlineLevel="0" collapsed="false">
      <c r="A144" s="19" t="s">
        <v>38</v>
      </c>
      <c r="B144" s="63" t="s">
        <v>215</v>
      </c>
      <c r="C144" s="22" t="n">
        <v>150000</v>
      </c>
    </row>
    <row r="145" customFormat="false" ht="15" hidden="false" customHeight="true" outlineLevel="0" collapsed="false">
      <c r="A145" s="10" t="s">
        <v>216</v>
      </c>
      <c r="B145" s="69" t="s">
        <v>217</v>
      </c>
      <c r="C145" s="12" t="n">
        <v>152253386</v>
      </c>
    </row>
    <row r="146" customFormat="false" ht="15" hidden="false" customHeight="true" outlineLevel="0" collapsed="false">
      <c r="A146" s="10" t="s">
        <v>62</v>
      </c>
      <c r="B146" s="69" t="s">
        <v>218</v>
      </c>
      <c r="C146" s="12"/>
    </row>
    <row r="147" customFormat="false" ht="12" hidden="false" customHeight="true" outlineLevel="0" collapsed="false">
      <c r="A147" s="13" t="s">
        <v>64</v>
      </c>
      <c r="B147" s="70" t="s">
        <v>219</v>
      </c>
      <c r="C147" s="64"/>
    </row>
    <row r="148" customFormat="false" ht="12" hidden="false" customHeight="true" outlineLevel="0" collapsed="false">
      <c r="A148" s="13" t="s">
        <v>66</v>
      </c>
      <c r="B148" s="70" t="s">
        <v>220</v>
      </c>
      <c r="C148" s="64"/>
    </row>
    <row r="149" customFormat="false" ht="12" hidden="false" customHeight="true" outlineLevel="0" collapsed="false">
      <c r="A149" s="57" t="s">
        <v>68</v>
      </c>
      <c r="B149" s="71" t="s">
        <v>221</v>
      </c>
      <c r="C149" s="64"/>
    </row>
    <row r="150" customFormat="false" ht="12" hidden="false" customHeight="true" outlineLevel="0" collapsed="false">
      <c r="A150" s="10" t="s">
        <v>84</v>
      </c>
      <c r="B150" s="69" t="s">
        <v>222</v>
      </c>
      <c r="C150" s="12"/>
    </row>
    <row r="151" customFormat="false" ht="12" hidden="false" customHeight="true" outlineLevel="0" collapsed="false">
      <c r="A151" s="13" t="s">
        <v>86</v>
      </c>
      <c r="B151" s="70" t="s">
        <v>223</v>
      </c>
      <c r="C151" s="64"/>
    </row>
    <row r="152" customFormat="false" ht="12" hidden="false" customHeight="true" outlineLevel="0" collapsed="false">
      <c r="A152" s="13" t="s">
        <v>88</v>
      </c>
      <c r="B152" s="70" t="s">
        <v>224</v>
      </c>
      <c r="C152" s="64"/>
    </row>
    <row r="153" customFormat="false" ht="12" hidden="false" customHeight="true" outlineLevel="0" collapsed="false">
      <c r="A153" s="13" t="s">
        <v>90</v>
      </c>
      <c r="B153" s="70" t="s">
        <v>225</v>
      </c>
      <c r="C153" s="64"/>
    </row>
    <row r="154" customFormat="false" ht="12" hidden="false" customHeight="true" outlineLevel="0" collapsed="false">
      <c r="A154" s="57" t="s">
        <v>92</v>
      </c>
      <c r="B154" s="71" t="s">
        <v>226</v>
      </c>
      <c r="C154" s="64"/>
    </row>
    <row r="155" customFormat="false" ht="12" hidden="false" customHeight="true" outlineLevel="0" collapsed="false">
      <c r="A155" s="10" t="s">
        <v>227</v>
      </c>
      <c r="B155" s="69" t="s">
        <v>228</v>
      </c>
      <c r="C155" s="23" t="n">
        <f aca="false">SUM(C156:C158)</f>
        <v>4110263</v>
      </c>
    </row>
    <row r="156" customFormat="false" ht="12" hidden="false" customHeight="true" outlineLevel="0" collapsed="false">
      <c r="A156" s="13" t="s">
        <v>98</v>
      </c>
      <c r="B156" s="70" t="s">
        <v>229</v>
      </c>
      <c r="C156" s="64"/>
    </row>
    <row r="157" customFormat="false" ht="12" hidden="false" customHeight="true" outlineLevel="0" collapsed="false">
      <c r="A157" s="13" t="s">
        <v>100</v>
      </c>
      <c r="B157" s="70" t="s">
        <v>230</v>
      </c>
      <c r="C157" s="64" t="n">
        <v>4110263</v>
      </c>
    </row>
    <row r="158" customFormat="false" ht="12" hidden="false" customHeight="true" outlineLevel="0" collapsed="false">
      <c r="A158" s="13" t="s">
        <v>102</v>
      </c>
      <c r="B158" s="70" t="s">
        <v>231</v>
      </c>
      <c r="C158" s="64"/>
    </row>
    <row r="159" customFormat="false" ht="12" hidden="false" customHeight="true" outlineLevel="0" collapsed="false">
      <c r="A159" s="57" t="s">
        <v>104</v>
      </c>
      <c r="B159" s="71" t="s">
        <v>232</v>
      </c>
      <c r="C159" s="64"/>
    </row>
    <row r="160" customFormat="false" ht="12" hidden="false" customHeight="true" outlineLevel="0" collapsed="false">
      <c r="A160" s="10" t="s">
        <v>106</v>
      </c>
      <c r="B160" s="69" t="s">
        <v>233</v>
      </c>
      <c r="C160" s="72" t="n">
        <f aca="false">+C161+C162+C163+C164</f>
        <v>0</v>
      </c>
    </row>
    <row r="161" customFormat="false" ht="12" hidden="false" customHeight="true" outlineLevel="0" collapsed="false">
      <c r="A161" s="13" t="s">
        <v>108</v>
      </c>
      <c r="B161" s="70" t="s">
        <v>234</v>
      </c>
      <c r="C161" s="64"/>
    </row>
    <row r="162" customFormat="false" ht="12" hidden="false" customHeight="true" outlineLevel="0" collapsed="false">
      <c r="A162" s="13" t="s">
        <v>110</v>
      </c>
      <c r="B162" s="70" t="s">
        <v>235</v>
      </c>
      <c r="C162" s="64"/>
    </row>
    <row r="163" customFormat="false" ht="12" hidden="false" customHeight="true" outlineLevel="0" collapsed="false">
      <c r="A163" s="13" t="s">
        <v>112</v>
      </c>
      <c r="B163" s="70" t="s">
        <v>236</v>
      </c>
      <c r="C163" s="64"/>
    </row>
    <row r="164" customFormat="false" ht="12" hidden="false" customHeight="true" outlineLevel="0" collapsed="false">
      <c r="A164" s="13" t="s">
        <v>114</v>
      </c>
      <c r="B164" s="70" t="s">
        <v>237</v>
      </c>
      <c r="C164" s="64"/>
    </row>
    <row r="165" customFormat="false" ht="12" hidden="false" customHeight="true" outlineLevel="0" collapsed="false">
      <c r="A165" s="10" t="s">
        <v>116</v>
      </c>
      <c r="B165" s="69" t="s">
        <v>238</v>
      </c>
      <c r="C165" s="73" t="n">
        <v>4110263</v>
      </c>
    </row>
    <row r="166" customFormat="false" ht="15" hidden="false" customHeight="true" outlineLevel="0" collapsed="false">
      <c r="A166" s="74" t="s">
        <v>239</v>
      </c>
      <c r="B166" s="75" t="s">
        <v>240</v>
      </c>
      <c r="C166" s="73" t="n">
        <v>176254182</v>
      </c>
    </row>
    <row r="167" customFormat="false" ht="20.1" hidden="false" customHeight="true" outlineLevel="0" collapsed="false"/>
    <row r="168" customFormat="false" ht="20.1" hidden="false" customHeight="true" outlineLevel="0" collapsed="false"/>
  </sheetData>
  <mergeCells count="4">
    <mergeCell ref="A3:C3"/>
    <mergeCell ref="A4:B4"/>
    <mergeCell ref="A108:C108"/>
    <mergeCell ref="A109:B10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7.01"/>
    <col collapsed="false" customWidth="true" hidden="false" outlineLevel="0" max="3" min="3" style="0" width="16.86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0" t="s">
        <v>241</v>
      </c>
    </row>
    <row r="2" customFormat="false" ht="30" hidden="false" customHeight="true" outlineLevel="0" collapsed="false">
      <c r="A2" s="76"/>
      <c r="B2" s="77" t="s">
        <v>242</v>
      </c>
      <c r="C2" s="77"/>
      <c r="D2" s="77"/>
      <c r="E2" s="77"/>
      <c r="F2" s="78"/>
    </row>
    <row r="3" customFormat="false" ht="20.1" hidden="false" customHeight="true" outlineLevel="0" collapsed="false">
      <c r="A3" s="76"/>
      <c r="B3" s="79"/>
      <c r="C3" s="76"/>
      <c r="D3" s="76"/>
      <c r="E3" s="80" t="s">
        <v>243</v>
      </c>
      <c r="F3" s="78"/>
    </row>
    <row r="4" customFormat="false" ht="20.1" hidden="false" customHeight="true" outlineLevel="0" collapsed="false">
      <c r="A4" s="81" t="s">
        <v>3</v>
      </c>
      <c r="B4" s="82" t="s">
        <v>244</v>
      </c>
      <c r="C4" s="82"/>
      <c r="D4" s="83" t="s">
        <v>245</v>
      </c>
      <c r="E4" s="83"/>
      <c r="F4" s="78"/>
    </row>
    <row r="5" customFormat="false" ht="20.1" hidden="false" customHeight="true" outlineLevel="0" collapsed="false">
      <c r="A5" s="81"/>
      <c r="B5" s="82" t="s">
        <v>246</v>
      </c>
      <c r="C5" s="84" t="s">
        <v>5</v>
      </c>
      <c r="D5" s="82" t="s">
        <v>246</v>
      </c>
      <c r="E5" s="85" t="s">
        <v>5</v>
      </c>
      <c r="F5" s="78"/>
    </row>
    <row r="6" customFormat="false" ht="20.1" hidden="false" customHeight="true" outlineLevel="0" collapsed="false">
      <c r="A6" s="86" t="n">
        <v>1</v>
      </c>
      <c r="B6" s="87" t="n">
        <v>2</v>
      </c>
      <c r="C6" s="88" t="s">
        <v>34</v>
      </c>
      <c r="D6" s="87" t="s">
        <v>216</v>
      </c>
      <c r="E6" s="89" t="s">
        <v>62</v>
      </c>
      <c r="F6" s="78"/>
    </row>
    <row r="7" customFormat="false" ht="15" hidden="false" customHeight="true" outlineLevel="0" collapsed="false">
      <c r="A7" s="90" t="s">
        <v>6</v>
      </c>
      <c r="B7" s="91" t="s">
        <v>247</v>
      </c>
      <c r="C7" s="92" t="n">
        <v>95339204</v>
      </c>
      <c r="D7" s="91" t="s">
        <v>248</v>
      </c>
      <c r="E7" s="93" t="n">
        <v>14718355</v>
      </c>
      <c r="F7" s="78"/>
    </row>
    <row r="8" customFormat="false" ht="15" hidden="false" customHeight="true" outlineLevel="0" collapsed="false">
      <c r="A8" s="94" t="s">
        <v>20</v>
      </c>
      <c r="B8" s="95" t="s">
        <v>249</v>
      </c>
      <c r="C8" s="96" t="n">
        <v>8586177</v>
      </c>
      <c r="D8" s="95" t="s">
        <v>170</v>
      </c>
      <c r="E8" s="97" t="n">
        <v>2962308</v>
      </c>
      <c r="F8" s="78"/>
    </row>
    <row r="9" customFormat="false" ht="15" hidden="false" customHeight="true" outlineLevel="0" collapsed="false">
      <c r="A9" s="94" t="s">
        <v>34</v>
      </c>
      <c r="B9" s="95" t="s">
        <v>250</v>
      </c>
      <c r="C9" s="96"/>
      <c r="D9" s="95" t="s">
        <v>251</v>
      </c>
      <c r="E9" s="97" t="n">
        <v>42799582</v>
      </c>
      <c r="F9" s="78"/>
    </row>
    <row r="10" customFormat="false" ht="15" hidden="false" customHeight="true" outlineLevel="0" collapsed="false">
      <c r="A10" s="94" t="s">
        <v>216</v>
      </c>
      <c r="B10" s="95" t="s">
        <v>252</v>
      </c>
      <c r="C10" s="96" t="n">
        <v>15025822</v>
      </c>
      <c r="D10" s="95" t="s">
        <v>172</v>
      </c>
      <c r="E10" s="97" t="n">
        <v>3179345</v>
      </c>
      <c r="F10" s="78"/>
    </row>
    <row r="11" customFormat="false" ht="15" hidden="false" customHeight="true" outlineLevel="0" collapsed="false">
      <c r="A11" s="94" t="s">
        <v>62</v>
      </c>
      <c r="B11" s="98" t="s">
        <v>253</v>
      </c>
      <c r="C11" s="96" t="n">
        <v>110000</v>
      </c>
      <c r="D11" s="95" t="s">
        <v>174</v>
      </c>
      <c r="E11" s="97" t="n">
        <v>31264220</v>
      </c>
      <c r="F11" s="78"/>
    </row>
    <row r="12" customFormat="false" ht="15" hidden="false" customHeight="true" outlineLevel="0" collapsed="false">
      <c r="A12" s="94" t="s">
        <v>84</v>
      </c>
      <c r="B12" s="95" t="s">
        <v>254</v>
      </c>
      <c r="C12" s="99"/>
      <c r="D12" s="95" t="s">
        <v>255</v>
      </c>
      <c r="E12" s="97" t="n">
        <v>6622527</v>
      </c>
      <c r="F12" s="78"/>
    </row>
    <row r="13" customFormat="false" ht="15" hidden="false" customHeight="true" outlineLevel="0" collapsed="false">
      <c r="A13" s="94" t="s">
        <v>227</v>
      </c>
      <c r="B13" s="95" t="s">
        <v>83</v>
      </c>
      <c r="C13" s="96" t="n">
        <v>7739229</v>
      </c>
      <c r="D13" s="100"/>
      <c r="E13" s="97"/>
      <c r="F13" s="78"/>
    </row>
    <row r="14" customFormat="false" ht="12" hidden="false" customHeight="true" outlineLevel="0" collapsed="false">
      <c r="A14" s="94" t="s">
        <v>106</v>
      </c>
      <c r="B14" s="100"/>
      <c r="C14" s="96"/>
      <c r="D14" s="100"/>
      <c r="E14" s="97"/>
      <c r="F14" s="78"/>
    </row>
    <row r="15" customFormat="false" ht="12" hidden="false" customHeight="true" outlineLevel="0" collapsed="false">
      <c r="A15" s="94" t="s">
        <v>116</v>
      </c>
      <c r="B15" s="101"/>
      <c r="C15" s="99"/>
      <c r="D15" s="100"/>
      <c r="E15" s="97"/>
      <c r="F15" s="78"/>
    </row>
    <row r="16" customFormat="false" ht="12" hidden="false" customHeight="true" outlineLevel="0" collapsed="false">
      <c r="A16" s="94" t="s">
        <v>239</v>
      </c>
      <c r="B16" s="100"/>
      <c r="C16" s="96"/>
      <c r="D16" s="100"/>
      <c r="E16" s="97"/>
      <c r="F16" s="78"/>
    </row>
    <row r="17" customFormat="false" ht="12" hidden="false" customHeight="true" outlineLevel="0" collapsed="false">
      <c r="A17" s="94" t="s">
        <v>256</v>
      </c>
      <c r="B17" s="100"/>
      <c r="C17" s="96"/>
      <c r="D17" s="100"/>
      <c r="E17" s="97"/>
      <c r="F17" s="78"/>
    </row>
    <row r="18" customFormat="false" ht="12" hidden="false" customHeight="true" outlineLevel="0" collapsed="false">
      <c r="A18" s="94" t="s">
        <v>257</v>
      </c>
      <c r="B18" s="102"/>
      <c r="C18" s="103"/>
      <c r="D18" s="100"/>
      <c r="E18" s="104"/>
      <c r="F18" s="78"/>
    </row>
    <row r="19" customFormat="false" ht="20.1" hidden="false" customHeight="true" outlineLevel="0" collapsed="false">
      <c r="A19" s="105" t="s">
        <v>258</v>
      </c>
      <c r="B19" s="106" t="s">
        <v>259</v>
      </c>
      <c r="C19" s="107" t="n">
        <f aca="false">SUM(C7:C13)</f>
        <v>126800432</v>
      </c>
      <c r="D19" s="106" t="s">
        <v>260</v>
      </c>
      <c r="E19" s="108" t="n">
        <f aca="false">SUM(E7:E13)</f>
        <v>101546337</v>
      </c>
      <c r="F19" s="78"/>
    </row>
    <row r="20" customFormat="false" ht="15" hidden="false" customHeight="true" outlineLevel="0" collapsed="false">
      <c r="A20" s="109" t="s">
        <v>261</v>
      </c>
      <c r="B20" s="110" t="s">
        <v>262</v>
      </c>
      <c r="C20" s="111"/>
      <c r="D20" s="112" t="s">
        <v>263</v>
      </c>
      <c r="E20" s="113"/>
      <c r="F20" s="78"/>
    </row>
    <row r="21" customFormat="false" ht="15" hidden="false" customHeight="true" outlineLevel="0" collapsed="false">
      <c r="A21" s="114" t="s">
        <v>264</v>
      </c>
      <c r="B21" s="112" t="s">
        <v>265</v>
      </c>
      <c r="C21" s="115"/>
      <c r="D21" s="112" t="s">
        <v>266</v>
      </c>
      <c r="E21" s="116"/>
      <c r="F21" s="78"/>
    </row>
    <row r="22" customFormat="false" ht="15" hidden="false" customHeight="true" outlineLevel="0" collapsed="false">
      <c r="A22" s="114" t="s">
        <v>267</v>
      </c>
      <c r="B22" s="112" t="s">
        <v>268</v>
      </c>
      <c r="C22" s="115"/>
      <c r="D22" s="112" t="s">
        <v>269</v>
      </c>
      <c r="E22" s="116"/>
      <c r="F22" s="78"/>
    </row>
    <row r="23" customFormat="false" ht="15" hidden="false" customHeight="true" outlineLevel="0" collapsed="false">
      <c r="A23" s="114" t="s">
        <v>270</v>
      </c>
      <c r="B23" s="112" t="s">
        <v>271</v>
      </c>
      <c r="C23" s="115"/>
      <c r="D23" s="112" t="s">
        <v>272</v>
      </c>
      <c r="E23" s="116"/>
      <c r="F23" s="78"/>
    </row>
    <row r="24" customFormat="false" ht="15" hidden="false" customHeight="true" outlineLevel="0" collapsed="false">
      <c r="A24" s="114" t="s">
        <v>273</v>
      </c>
      <c r="B24" s="112" t="s">
        <v>274</v>
      </c>
      <c r="C24" s="115"/>
      <c r="D24" s="110" t="s">
        <v>275</v>
      </c>
      <c r="E24" s="116"/>
      <c r="F24" s="78"/>
    </row>
    <row r="25" customFormat="false" ht="15" hidden="false" customHeight="true" outlineLevel="0" collapsed="false">
      <c r="A25" s="114" t="s">
        <v>276</v>
      </c>
      <c r="B25" s="112" t="s">
        <v>277</v>
      </c>
      <c r="C25" s="117"/>
      <c r="D25" s="112" t="s">
        <v>278</v>
      </c>
      <c r="E25" s="116"/>
      <c r="F25" s="78"/>
    </row>
    <row r="26" customFormat="false" ht="15" hidden="false" customHeight="true" outlineLevel="0" collapsed="false">
      <c r="A26" s="109" t="s">
        <v>279</v>
      </c>
      <c r="B26" s="110" t="s">
        <v>280</v>
      </c>
      <c r="C26" s="118"/>
      <c r="D26" s="91" t="s">
        <v>281</v>
      </c>
      <c r="E26" s="113" t="n">
        <v>4110263</v>
      </c>
      <c r="F26" s="78"/>
    </row>
    <row r="27" customFormat="false" ht="15" hidden="false" customHeight="true" outlineLevel="0" collapsed="false">
      <c r="A27" s="114" t="s">
        <v>282</v>
      </c>
      <c r="B27" s="112" t="s">
        <v>283</v>
      </c>
      <c r="C27" s="115"/>
      <c r="D27" s="100" t="s">
        <v>284</v>
      </c>
      <c r="E27" s="116" t="n">
        <v>39893092</v>
      </c>
      <c r="F27" s="78"/>
    </row>
    <row r="28" customFormat="false" ht="15" hidden="false" customHeight="true" outlineLevel="0" collapsed="false">
      <c r="A28" s="105" t="s">
        <v>285</v>
      </c>
      <c r="B28" s="106" t="s">
        <v>286</v>
      </c>
      <c r="C28" s="107"/>
      <c r="D28" s="106" t="s">
        <v>287</v>
      </c>
      <c r="E28" s="108" t="n">
        <f aca="false">SUM(E26:E27)</f>
        <v>44003355</v>
      </c>
      <c r="F28" s="78"/>
    </row>
    <row r="29" customFormat="false" ht="15" hidden="false" customHeight="true" outlineLevel="0" collapsed="false">
      <c r="A29" s="105" t="s">
        <v>288</v>
      </c>
      <c r="B29" s="119" t="s">
        <v>289</v>
      </c>
      <c r="C29" s="120" t="n">
        <v>126800432</v>
      </c>
      <c r="D29" s="119" t="s">
        <v>290</v>
      </c>
      <c r="E29" s="120" t="n">
        <v>145549692</v>
      </c>
      <c r="F29" s="78"/>
    </row>
    <row r="30" customFormat="false" ht="15" hidden="false" customHeight="true" outlineLevel="0" collapsed="false">
      <c r="A30" s="105" t="s">
        <v>291</v>
      </c>
      <c r="B30" s="119" t="s">
        <v>292</v>
      </c>
      <c r="C30" s="120"/>
      <c r="D30" s="119" t="s">
        <v>293</v>
      </c>
      <c r="E30" s="120"/>
      <c r="F30" s="78"/>
    </row>
    <row r="31" customFormat="false" ht="15" hidden="false" customHeight="true" outlineLevel="0" collapsed="false">
      <c r="A31" s="105" t="s">
        <v>294</v>
      </c>
      <c r="B31" s="119" t="s">
        <v>295</v>
      </c>
      <c r="C31" s="120"/>
      <c r="D31" s="119" t="s">
        <v>296</v>
      </c>
      <c r="E31" s="120"/>
      <c r="F31" s="78"/>
    </row>
  </sheetData>
  <mergeCells count="5">
    <mergeCell ref="B2:E2"/>
    <mergeCell ref="F2:F31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0" t="s">
        <v>297</v>
      </c>
    </row>
    <row r="2" customFormat="false" ht="35.1" hidden="false" customHeight="true" outlineLevel="0" collapsed="false">
      <c r="A2" s="76"/>
      <c r="B2" s="77" t="s">
        <v>298</v>
      </c>
      <c r="C2" s="77"/>
      <c r="D2" s="77"/>
      <c r="E2" s="77"/>
      <c r="F2" s="78"/>
    </row>
    <row r="3" customFormat="false" ht="15" hidden="false" customHeight="true" outlineLevel="0" collapsed="false">
      <c r="A3" s="76"/>
      <c r="B3" s="79"/>
      <c r="C3" s="76"/>
      <c r="D3" s="76"/>
      <c r="E3" s="80" t="s">
        <v>243</v>
      </c>
      <c r="F3" s="78"/>
    </row>
    <row r="4" customFormat="false" ht="20.1" hidden="false" customHeight="true" outlineLevel="0" collapsed="false">
      <c r="A4" s="81" t="s">
        <v>3</v>
      </c>
      <c r="B4" s="82" t="s">
        <v>244</v>
      </c>
      <c r="C4" s="82"/>
      <c r="D4" s="83" t="s">
        <v>245</v>
      </c>
      <c r="E4" s="83"/>
      <c r="F4" s="78"/>
    </row>
    <row r="5" customFormat="false" ht="20.1" hidden="false" customHeight="true" outlineLevel="0" collapsed="false">
      <c r="A5" s="81"/>
      <c r="B5" s="82" t="s">
        <v>246</v>
      </c>
      <c r="C5" s="84" t="s">
        <v>5</v>
      </c>
      <c r="D5" s="82" t="s">
        <v>246</v>
      </c>
      <c r="E5" s="84" t="s">
        <v>5</v>
      </c>
      <c r="F5" s="78"/>
    </row>
    <row r="6" customFormat="false" ht="20.1" hidden="false" customHeight="true" outlineLevel="0" collapsed="false">
      <c r="A6" s="86" t="n">
        <v>1</v>
      </c>
      <c r="B6" s="87" t="n">
        <v>2</v>
      </c>
      <c r="C6" s="88" t="n">
        <v>3</v>
      </c>
      <c r="D6" s="87" t="n">
        <v>4</v>
      </c>
      <c r="E6" s="89" t="n">
        <v>5</v>
      </c>
      <c r="F6" s="78"/>
    </row>
    <row r="7" customFormat="false" ht="15" hidden="false" customHeight="true" outlineLevel="0" collapsed="false">
      <c r="A7" s="90" t="s">
        <v>6</v>
      </c>
      <c r="B7" s="91" t="s">
        <v>299</v>
      </c>
      <c r="C7" s="92" t="n">
        <v>1250000</v>
      </c>
      <c r="D7" s="91" t="s">
        <v>195</v>
      </c>
      <c r="E7" s="93" t="n">
        <v>5383840</v>
      </c>
      <c r="F7" s="78"/>
    </row>
    <row r="8" customFormat="false" ht="15" hidden="false" customHeight="true" outlineLevel="0" collapsed="false">
      <c r="A8" s="94" t="s">
        <v>20</v>
      </c>
      <c r="B8" s="95" t="s">
        <v>300</v>
      </c>
      <c r="C8" s="96"/>
      <c r="D8" s="95" t="s">
        <v>301</v>
      </c>
      <c r="E8" s="97"/>
      <c r="F8" s="78"/>
    </row>
    <row r="9" customFormat="false" ht="15" hidden="false" customHeight="true" outlineLevel="0" collapsed="false">
      <c r="A9" s="94" t="s">
        <v>34</v>
      </c>
      <c r="B9" s="95" t="s">
        <v>302</v>
      </c>
      <c r="C9" s="96" t="n">
        <v>400000</v>
      </c>
      <c r="D9" s="95" t="s">
        <v>197</v>
      </c>
      <c r="E9" s="97" t="n">
        <v>20062221</v>
      </c>
      <c r="F9" s="78"/>
    </row>
    <row r="10" customFormat="false" ht="15" hidden="false" customHeight="true" outlineLevel="0" collapsed="false">
      <c r="A10" s="94" t="s">
        <v>216</v>
      </c>
      <c r="B10" s="95" t="s">
        <v>303</v>
      </c>
      <c r="C10" s="96"/>
      <c r="D10" s="95" t="s">
        <v>304</v>
      </c>
      <c r="E10" s="97"/>
      <c r="F10" s="78"/>
    </row>
    <row r="11" customFormat="false" ht="15" hidden="false" customHeight="true" outlineLevel="0" collapsed="false">
      <c r="A11" s="94" t="s">
        <v>62</v>
      </c>
      <c r="B11" s="95" t="s">
        <v>305</v>
      </c>
      <c r="C11" s="96"/>
      <c r="D11" s="95" t="s">
        <v>199</v>
      </c>
      <c r="E11" s="97"/>
      <c r="F11" s="78"/>
    </row>
    <row r="12" customFormat="false" ht="15" hidden="false" customHeight="true" outlineLevel="0" collapsed="false">
      <c r="A12" s="94" t="s">
        <v>84</v>
      </c>
      <c r="B12" s="95" t="s">
        <v>306</v>
      </c>
      <c r="C12" s="99" t="n">
        <v>4383842</v>
      </c>
      <c r="D12" s="100"/>
      <c r="E12" s="97"/>
      <c r="F12" s="78"/>
    </row>
    <row r="13" customFormat="false" ht="12" hidden="false" customHeight="true" outlineLevel="0" collapsed="false">
      <c r="A13" s="94" t="s">
        <v>227</v>
      </c>
      <c r="B13" s="100"/>
      <c r="C13" s="96"/>
      <c r="D13" s="100"/>
      <c r="E13" s="97"/>
      <c r="F13" s="78"/>
    </row>
    <row r="14" customFormat="false" ht="12" hidden="false" customHeight="true" outlineLevel="0" collapsed="false">
      <c r="A14" s="94" t="s">
        <v>106</v>
      </c>
      <c r="B14" s="100"/>
      <c r="C14" s="96"/>
      <c r="D14" s="100"/>
      <c r="E14" s="97"/>
      <c r="F14" s="78"/>
    </row>
    <row r="15" customFormat="false" ht="12" hidden="false" customHeight="true" outlineLevel="0" collapsed="false">
      <c r="A15" s="94" t="s">
        <v>116</v>
      </c>
      <c r="B15" s="100"/>
      <c r="C15" s="99"/>
      <c r="D15" s="100"/>
      <c r="E15" s="97"/>
      <c r="F15" s="78"/>
    </row>
    <row r="16" customFormat="false" ht="12" hidden="false" customHeight="true" outlineLevel="0" collapsed="false">
      <c r="A16" s="94" t="s">
        <v>239</v>
      </c>
      <c r="B16" s="100"/>
      <c r="C16" s="99"/>
      <c r="D16" s="100"/>
      <c r="E16" s="97"/>
      <c r="F16" s="78"/>
    </row>
    <row r="17" customFormat="false" ht="12" hidden="false" customHeight="true" outlineLevel="0" collapsed="false">
      <c r="A17" s="121" t="s">
        <v>256</v>
      </c>
      <c r="B17" s="122"/>
      <c r="C17" s="123"/>
      <c r="D17" s="124" t="s">
        <v>255</v>
      </c>
      <c r="E17" s="125"/>
      <c r="F17" s="78"/>
    </row>
    <row r="18" customFormat="false" ht="20.1" hidden="false" customHeight="true" outlineLevel="0" collapsed="false">
      <c r="A18" s="105" t="s">
        <v>257</v>
      </c>
      <c r="B18" s="106" t="s">
        <v>307</v>
      </c>
      <c r="C18" s="107" t="n">
        <f aca="false">+C7+C9+C10+C12+C13+C14+C15+C16+C17</f>
        <v>6033842</v>
      </c>
      <c r="D18" s="106" t="s">
        <v>308</v>
      </c>
      <c r="E18" s="108" t="n">
        <f aca="false">SUM(E7:E15)</f>
        <v>25446061</v>
      </c>
      <c r="F18" s="78"/>
    </row>
    <row r="19" customFormat="false" ht="12" hidden="false" customHeight="true" outlineLevel="0" collapsed="false">
      <c r="A19" s="90" t="s">
        <v>258</v>
      </c>
      <c r="B19" s="126" t="s">
        <v>309</v>
      </c>
      <c r="C19" s="127" t="n">
        <f aca="false">SUM(C20:C25)</f>
        <v>38161479</v>
      </c>
      <c r="D19" s="112" t="s">
        <v>263</v>
      </c>
      <c r="E19" s="128"/>
      <c r="F19" s="78"/>
    </row>
    <row r="20" customFormat="false" ht="12" hidden="false" customHeight="true" outlineLevel="0" collapsed="false">
      <c r="A20" s="94" t="s">
        <v>261</v>
      </c>
      <c r="B20" s="129" t="s">
        <v>310</v>
      </c>
      <c r="C20" s="115" t="n">
        <v>33910715</v>
      </c>
      <c r="D20" s="112" t="s">
        <v>311</v>
      </c>
      <c r="E20" s="116"/>
      <c r="F20" s="78"/>
    </row>
    <row r="21" customFormat="false" ht="12" hidden="false" customHeight="true" outlineLevel="0" collapsed="false">
      <c r="A21" s="90" t="s">
        <v>264</v>
      </c>
      <c r="B21" s="129" t="s">
        <v>312</v>
      </c>
      <c r="C21" s="115"/>
      <c r="D21" s="112" t="s">
        <v>269</v>
      </c>
      <c r="E21" s="116"/>
      <c r="F21" s="78"/>
    </row>
    <row r="22" customFormat="false" ht="12" hidden="false" customHeight="true" outlineLevel="0" collapsed="false">
      <c r="A22" s="94" t="s">
        <v>267</v>
      </c>
      <c r="B22" s="129" t="s">
        <v>313</v>
      </c>
      <c r="C22" s="115"/>
      <c r="D22" s="112" t="s">
        <v>272</v>
      </c>
      <c r="E22" s="116"/>
      <c r="F22" s="78"/>
    </row>
    <row r="23" customFormat="false" ht="12" hidden="false" customHeight="true" outlineLevel="0" collapsed="false">
      <c r="A23" s="90" t="s">
        <v>270</v>
      </c>
      <c r="B23" s="129" t="s">
        <v>314</v>
      </c>
      <c r="C23" s="115"/>
      <c r="D23" s="110" t="s">
        <v>275</v>
      </c>
      <c r="E23" s="116"/>
      <c r="F23" s="78"/>
    </row>
    <row r="24" customFormat="false" ht="12" hidden="false" customHeight="true" outlineLevel="0" collapsed="false">
      <c r="A24" s="94" t="s">
        <v>273</v>
      </c>
      <c r="B24" s="130" t="s">
        <v>315</v>
      </c>
      <c r="C24" s="115" t="n">
        <v>4250764</v>
      </c>
      <c r="D24" s="112" t="s">
        <v>316</v>
      </c>
      <c r="E24" s="116"/>
      <c r="F24" s="78"/>
    </row>
    <row r="25" customFormat="false" ht="12" hidden="false" customHeight="true" outlineLevel="0" collapsed="false">
      <c r="A25" s="90" t="s">
        <v>276</v>
      </c>
      <c r="B25" s="131" t="s">
        <v>317</v>
      </c>
      <c r="C25" s="117" t="n">
        <f aca="false">+C26+C27+C28+C29+C30</f>
        <v>0</v>
      </c>
      <c r="D25" s="132" t="s">
        <v>318</v>
      </c>
      <c r="E25" s="116"/>
      <c r="F25" s="78"/>
    </row>
    <row r="26" customFormat="false" ht="12" hidden="false" customHeight="true" outlineLevel="0" collapsed="false">
      <c r="A26" s="94" t="s">
        <v>279</v>
      </c>
      <c r="B26" s="130" t="s">
        <v>319</v>
      </c>
      <c r="C26" s="115"/>
      <c r="D26" s="132" t="s">
        <v>320</v>
      </c>
      <c r="E26" s="116"/>
      <c r="F26" s="78"/>
    </row>
    <row r="27" customFormat="false" ht="12" hidden="false" customHeight="true" outlineLevel="0" collapsed="false">
      <c r="A27" s="90" t="s">
        <v>282</v>
      </c>
      <c r="B27" s="130" t="s">
        <v>321</v>
      </c>
      <c r="C27" s="115"/>
      <c r="D27" s="133"/>
      <c r="E27" s="116"/>
      <c r="F27" s="78"/>
    </row>
    <row r="28" customFormat="false" ht="12" hidden="false" customHeight="true" outlineLevel="0" collapsed="false">
      <c r="A28" s="94" t="s">
        <v>285</v>
      </c>
      <c r="B28" s="129" t="s">
        <v>322</v>
      </c>
      <c r="C28" s="115"/>
      <c r="D28" s="134"/>
      <c r="E28" s="116"/>
      <c r="F28" s="78"/>
    </row>
    <row r="29" customFormat="false" ht="12" hidden="false" customHeight="true" outlineLevel="0" collapsed="false">
      <c r="A29" s="90" t="s">
        <v>288</v>
      </c>
      <c r="B29" s="135" t="s">
        <v>323</v>
      </c>
      <c r="C29" s="115"/>
      <c r="D29" s="100"/>
      <c r="E29" s="116"/>
      <c r="F29" s="78"/>
    </row>
    <row r="30" customFormat="false" ht="12" hidden="false" customHeight="true" outlineLevel="0" collapsed="false">
      <c r="A30" s="94" t="s">
        <v>291</v>
      </c>
      <c r="B30" s="136" t="s">
        <v>324</v>
      </c>
      <c r="C30" s="115"/>
      <c r="D30" s="134"/>
      <c r="E30" s="116"/>
      <c r="F30" s="78"/>
    </row>
    <row r="31" customFormat="false" ht="20.1" hidden="false" customHeight="true" outlineLevel="0" collapsed="false">
      <c r="A31" s="105" t="s">
        <v>294</v>
      </c>
      <c r="B31" s="106" t="s">
        <v>325</v>
      </c>
      <c r="C31" s="107" t="n">
        <f aca="false">SUM(C20:C24)</f>
        <v>38161479</v>
      </c>
      <c r="D31" s="106" t="s">
        <v>326</v>
      </c>
      <c r="E31" s="108"/>
      <c r="F31" s="78"/>
    </row>
    <row r="32" customFormat="false" ht="20.1" hidden="false" customHeight="true" outlineLevel="0" collapsed="false">
      <c r="A32" s="105" t="s">
        <v>327</v>
      </c>
      <c r="B32" s="119" t="s">
        <v>328</v>
      </c>
      <c r="C32" s="120" t="n">
        <f aca="false">+C18+C31</f>
        <v>44195321</v>
      </c>
      <c r="D32" s="119" t="s">
        <v>329</v>
      </c>
      <c r="E32" s="120" t="n">
        <v>25446061</v>
      </c>
      <c r="F32" s="78"/>
    </row>
    <row r="33" customFormat="false" ht="15" hidden="false" customHeight="true" outlineLevel="0" collapsed="false">
      <c r="A33" s="105" t="s">
        <v>330</v>
      </c>
      <c r="B33" s="119" t="s">
        <v>292</v>
      </c>
      <c r="C33" s="120"/>
      <c r="D33" s="119" t="s">
        <v>293</v>
      </c>
      <c r="E33" s="120"/>
      <c r="F33" s="78"/>
    </row>
    <row r="34" customFormat="false" ht="15" hidden="false" customHeight="true" outlineLevel="0" collapsed="false">
      <c r="A34" s="105" t="s">
        <v>331</v>
      </c>
      <c r="B34" s="119" t="s">
        <v>295</v>
      </c>
      <c r="C34" s="120"/>
      <c r="D34" s="119" t="s">
        <v>296</v>
      </c>
      <c r="E34" s="120"/>
      <c r="F34" s="78"/>
    </row>
    <row r="35" customFormat="false" ht="20.1" hidden="false" customHeight="true" outlineLevel="0" collapsed="false"/>
  </sheetData>
  <mergeCells count="5">
    <mergeCell ref="B2:E2"/>
    <mergeCell ref="F2:F34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5"/>
  <sheetViews>
    <sheetView showFormulas="false" showGridLines="true" showRowColHeaders="true" showZeros="true" rightToLeft="false" tabSelected="false" showOutlineSymbols="true" defaultGridColor="true" view="normal" topLeftCell="B1" colorId="64" zoomScale="106" zoomScaleNormal="106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7.29"/>
    <col collapsed="false" customWidth="true" hidden="false" outlineLevel="0" max="3" min="3" style="0" width="9"/>
    <col collapsed="false" customWidth="true" hidden="false" outlineLevel="0" max="4" min="4" style="0" width="8.29"/>
    <col collapsed="false" customWidth="true" hidden="false" outlineLevel="0" max="5" min="5" style="0" width="9.42"/>
    <col collapsed="false" customWidth="true" hidden="false" outlineLevel="0" max="6" min="6" style="0" width="8.42"/>
    <col collapsed="false" customWidth="true" hidden="false" outlineLevel="0" max="7" min="7" style="0" width="8.86"/>
    <col collapsed="false" customWidth="true" hidden="false" outlineLevel="0" max="8" min="8" style="0" width="9.71"/>
    <col collapsed="false" customWidth="true" hidden="false" outlineLevel="0" max="9" min="9" style="0" width="9.85"/>
    <col collapsed="false" customWidth="true" hidden="false" outlineLevel="0" max="10" min="10" style="0" width="10.58"/>
    <col collapsed="false" customWidth="true" hidden="false" outlineLevel="0" max="11" min="11" style="0" width="11.99"/>
    <col collapsed="false" customWidth="true" hidden="false" outlineLevel="0" max="12" min="12" style="0" width="10.71"/>
    <col collapsed="false" customWidth="false" hidden="false" outlineLevel="0" max="13" min="13" style="0" width="11.42"/>
    <col collapsed="false" customWidth="true" hidden="false" outlineLevel="0" max="14" min="14" style="0" width="11.99"/>
    <col collapsed="false" customWidth="true" hidden="false" outlineLevel="0" max="15" min="15" style="0" width="12.29"/>
    <col collapsed="false" customWidth="true" hidden="false" outlineLevel="0" max="1025" min="16" style="0" width="8.67"/>
  </cols>
  <sheetData>
    <row r="1" customFormat="false" ht="15" hidden="false" customHeight="false" outlineLevel="0" collapsed="false">
      <c r="B1" s="0" t="s">
        <v>332</v>
      </c>
    </row>
    <row r="2" customFormat="false" ht="20.1" hidden="false" customHeight="true" outlineLevel="0" collapsed="false">
      <c r="A2" s="137" t="s">
        <v>333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customFormat="false" ht="20.1" hidden="false" customHeight="true" outlineLevel="0" collapsed="false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0" t="s">
        <v>2</v>
      </c>
    </row>
    <row r="4" customFormat="false" ht="20.1" hidden="false" customHeight="true" outlineLevel="0" collapsed="false">
      <c r="A4" s="141" t="s">
        <v>334</v>
      </c>
      <c r="B4" s="142" t="s">
        <v>246</v>
      </c>
      <c r="C4" s="142" t="s">
        <v>335</v>
      </c>
      <c r="D4" s="142" t="s">
        <v>336</v>
      </c>
      <c r="E4" s="142" t="s">
        <v>337</v>
      </c>
      <c r="F4" s="142" t="s">
        <v>338</v>
      </c>
      <c r="G4" s="142" t="s">
        <v>339</v>
      </c>
      <c r="H4" s="142" t="s">
        <v>340</v>
      </c>
      <c r="I4" s="142" t="s">
        <v>341</v>
      </c>
      <c r="J4" s="142" t="s">
        <v>342</v>
      </c>
      <c r="K4" s="142" t="s">
        <v>343</v>
      </c>
      <c r="L4" s="142" t="s">
        <v>344</v>
      </c>
      <c r="M4" s="142" t="s">
        <v>345</v>
      </c>
      <c r="N4" s="142" t="s">
        <v>346</v>
      </c>
      <c r="O4" s="143" t="s">
        <v>347</v>
      </c>
    </row>
    <row r="5" customFormat="false" ht="20.1" hidden="false" customHeight="true" outlineLevel="0" collapsed="false">
      <c r="A5" s="144" t="s">
        <v>6</v>
      </c>
      <c r="B5" s="145" t="s">
        <v>244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customFormat="false" ht="20.1" hidden="false" customHeight="true" outlineLevel="0" collapsed="false">
      <c r="A6" s="146" t="s">
        <v>20</v>
      </c>
      <c r="B6" s="147" t="s">
        <v>247</v>
      </c>
      <c r="C6" s="148" t="n">
        <v>7510815</v>
      </c>
      <c r="D6" s="148" t="n">
        <v>7510815</v>
      </c>
      <c r="E6" s="148" t="n">
        <v>7510815</v>
      </c>
      <c r="F6" s="148" t="n">
        <v>7510815</v>
      </c>
      <c r="G6" s="148" t="n">
        <v>7510815</v>
      </c>
      <c r="H6" s="148" t="n">
        <v>8412213</v>
      </c>
      <c r="I6" s="148" t="n">
        <v>7510815</v>
      </c>
      <c r="J6" s="148" t="n">
        <v>7510815</v>
      </c>
      <c r="K6" s="148" t="n">
        <v>7510815</v>
      </c>
      <c r="L6" s="148" t="n">
        <v>7510815</v>
      </c>
      <c r="M6" s="148" t="n">
        <v>7510815</v>
      </c>
      <c r="N6" s="148" t="n">
        <v>11818841</v>
      </c>
      <c r="O6" s="149" t="n">
        <f aca="false">SUM(C6:N6)</f>
        <v>95339204</v>
      </c>
    </row>
    <row r="7" customFormat="false" ht="20.1" hidden="false" customHeight="true" outlineLevel="0" collapsed="false">
      <c r="A7" s="150" t="s">
        <v>34</v>
      </c>
      <c r="B7" s="151" t="s">
        <v>348</v>
      </c>
      <c r="C7" s="152" t="n">
        <v>576000</v>
      </c>
      <c r="D7" s="152" t="n">
        <v>576000</v>
      </c>
      <c r="E7" s="152" t="n">
        <v>576000</v>
      </c>
      <c r="F7" s="152" t="n">
        <v>576000</v>
      </c>
      <c r="G7" s="152" t="n">
        <v>576000</v>
      </c>
      <c r="H7" s="152" t="n">
        <v>576000</v>
      </c>
      <c r="I7" s="152" t="n">
        <v>576000</v>
      </c>
      <c r="J7" s="152" t="n">
        <v>576000</v>
      </c>
      <c r="K7" s="152" t="n">
        <v>576000</v>
      </c>
      <c r="L7" s="152" t="n">
        <v>576000</v>
      </c>
      <c r="M7" s="152" t="n">
        <v>2247177</v>
      </c>
      <c r="N7" s="152" t="n">
        <v>579000</v>
      </c>
      <c r="O7" s="153" t="n">
        <f aca="false">SUM(C7:N7)</f>
        <v>8586177</v>
      </c>
    </row>
    <row r="8" customFormat="false" ht="20.1" hidden="false" customHeight="true" outlineLevel="0" collapsed="false">
      <c r="A8" s="150" t="s">
        <v>216</v>
      </c>
      <c r="B8" s="154" t="s">
        <v>349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customFormat="false" ht="20.1" hidden="false" customHeight="true" outlineLevel="0" collapsed="false">
      <c r="A9" s="150" t="s">
        <v>62</v>
      </c>
      <c r="B9" s="157" t="s">
        <v>252</v>
      </c>
      <c r="C9" s="152" t="n">
        <v>920000</v>
      </c>
      <c r="D9" s="152" t="n">
        <v>920000</v>
      </c>
      <c r="E9" s="152" t="n">
        <v>920000</v>
      </c>
      <c r="F9" s="152" t="n">
        <v>925000</v>
      </c>
      <c r="G9" s="152" t="n">
        <v>982272</v>
      </c>
      <c r="H9" s="152" t="n">
        <v>920000</v>
      </c>
      <c r="I9" s="152" t="n">
        <v>817500</v>
      </c>
      <c r="J9" s="152" t="n">
        <v>817500</v>
      </c>
      <c r="K9" s="152" t="n">
        <v>2817500</v>
      </c>
      <c r="L9" s="152" t="n">
        <v>817500</v>
      </c>
      <c r="M9" s="152" t="n">
        <v>817500</v>
      </c>
      <c r="N9" s="152" t="n">
        <v>3351050</v>
      </c>
      <c r="O9" s="153" t="n">
        <f aca="false">SUM(C9:N9)</f>
        <v>15025822</v>
      </c>
    </row>
    <row r="10" customFormat="false" ht="20.1" hidden="false" customHeight="true" outlineLevel="0" collapsed="false">
      <c r="A10" s="150" t="s">
        <v>84</v>
      </c>
      <c r="B10" s="157" t="s">
        <v>350</v>
      </c>
      <c r="C10" s="152" t="n">
        <v>500000</v>
      </c>
      <c r="D10" s="152" t="n">
        <v>500000</v>
      </c>
      <c r="E10" s="152" t="n">
        <v>500000</v>
      </c>
      <c r="F10" s="152" t="n">
        <v>500000</v>
      </c>
      <c r="G10" s="152" t="n">
        <v>450000</v>
      </c>
      <c r="H10" s="152" t="n">
        <v>450000</v>
      </c>
      <c r="I10" s="152" t="n">
        <v>470259</v>
      </c>
      <c r="J10" s="152" t="n">
        <v>391666</v>
      </c>
      <c r="K10" s="152" t="n">
        <v>391666</v>
      </c>
      <c r="L10" s="152" t="n">
        <v>391666</v>
      </c>
      <c r="M10" s="152" t="n">
        <v>391666</v>
      </c>
      <c r="N10" s="152" t="n">
        <v>2802306</v>
      </c>
      <c r="O10" s="153" t="n">
        <f aca="false">SUM(C10:N10)</f>
        <v>7739229</v>
      </c>
    </row>
    <row r="11" customFormat="false" ht="20.1" hidden="false" customHeight="true" outlineLevel="0" collapsed="false">
      <c r="A11" s="150" t="s">
        <v>227</v>
      </c>
      <c r="B11" s="157" t="s">
        <v>351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 t="n">
        <v>1250000</v>
      </c>
      <c r="O11" s="153" t="n">
        <v>1250000</v>
      </c>
    </row>
    <row r="12" customFormat="false" ht="15" hidden="false" customHeight="true" outlineLevel="0" collapsed="false">
      <c r="A12" s="150" t="s">
        <v>106</v>
      </c>
      <c r="B12" s="157" t="s">
        <v>302</v>
      </c>
      <c r="C12" s="152"/>
      <c r="D12" s="152"/>
      <c r="E12" s="152"/>
      <c r="F12" s="152" t="n">
        <v>400000</v>
      </c>
      <c r="G12" s="152"/>
      <c r="H12" s="152"/>
      <c r="I12" s="152"/>
      <c r="J12" s="152"/>
      <c r="K12" s="152"/>
      <c r="L12" s="152"/>
      <c r="M12" s="152"/>
      <c r="N12" s="152"/>
      <c r="O12" s="153" t="n">
        <v>400000</v>
      </c>
    </row>
    <row r="13" customFormat="false" ht="15" hidden="false" customHeight="true" outlineLevel="0" collapsed="false">
      <c r="A13" s="150" t="s">
        <v>116</v>
      </c>
      <c r="B13" s="157" t="s">
        <v>253</v>
      </c>
      <c r="C13" s="152"/>
      <c r="D13" s="152"/>
      <c r="E13" s="152"/>
      <c r="F13" s="152" t="n">
        <v>55000</v>
      </c>
      <c r="G13" s="152"/>
      <c r="H13" s="152"/>
      <c r="I13" s="152"/>
      <c r="J13" s="152"/>
      <c r="K13" s="152"/>
      <c r="L13" s="152"/>
      <c r="M13" s="152"/>
      <c r="N13" s="152"/>
      <c r="O13" s="153" t="n">
        <v>110000</v>
      </c>
    </row>
    <row r="14" customFormat="false" ht="15" hidden="false" customHeight="true" outlineLevel="0" collapsed="false">
      <c r="A14" s="150" t="s">
        <v>239</v>
      </c>
      <c r="B14" s="151" t="s">
        <v>352</v>
      </c>
      <c r="C14" s="152"/>
      <c r="D14" s="152"/>
      <c r="E14" s="152"/>
      <c r="F14" s="152"/>
      <c r="G14" s="152" t="n">
        <v>4383842</v>
      </c>
      <c r="H14" s="152"/>
      <c r="I14" s="152"/>
      <c r="J14" s="152"/>
      <c r="K14" s="152"/>
      <c r="L14" s="152"/>
      <c r="M14" s="152"/>
      <c r="N14" s="152"/>
      <c r="O14" s="153" t="n">
        <v>4383842</v>
      </c>
    </row>
    <row r="15" customFormat="false" ht="20.1" hidden="false" customHeight="true" outlineLevel="0" collapsed="false">
      <c r="A15" s="150" t="s">
        <v>256</v>
      </c>
      <c r="B15" s="157" t="s">
        <v>353</v>
      </c>
      <c r="C15" s="152" t="n">
        <v>2900000</v>
      </c>
      <c r="D15" s="152" t="n">
        <v>2900000</v>
      </c>
      <c r="E15" s="152" t="n">
        <v>2900000</v>
      </c>
      <c r="F15" s="152" t="n">
        <v>2900000</v>
      </c>
      <c r="G15" s="152" t="n">
        <v>2900000</v>
      </c>
      <c r="H15" s="152" t="n">
        <v>2900000</v>
      </c>
      <c r="I15" s="152" t="n">
        <v>2900000</v>
      </c>
      <c r="J15" s="152" t="n">
        <v>2813235</v>
      </c>
      <c r="K15" s="152" t="n">
        <v>2800000</v>
      </c>
      <c r="L15" s="152" t="n">
        <v>2800000</v>
      </c>
      <c r="M15" s="152" t="n">
        <v>2800000</v>
      </c>
      <c r="N15" s="152" t="n">
        <v>6648244</v>
      </c>
      <c r="O15" s="153" t="n">
        <f aca="false">SUM(C15:N15)</f>
        <v>38161479</v>
      </c>
    </row>
    <row r="16" customFormat="false" ht="20.1" hidden="false" customHeight="true" outlineLevel="0" collapsed="false">
      <c r="A16" s="144" t="s">
        <v>257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customFormat="false" ht="20.1" hidden="false" customHeight="true" outlineLevel="0" collapsed="false">
      <c r="A17" s="159" t="s">
        <v>258</v>
      </c>
      <c r="B17" s="160" t="s">
        <v>248</v>
      </c>
      <c r="C17" s="155" t="n">
        <v>1000000</v>
      </c>
      <c r="D17" s="155" t="n">
        <v>1000000</v>
      </c>
      <c r="E17" s="155" t="n">
        <v>1000000</v>
      </c>
      <c r="F17" s="155" t="n">
        <v>1000000</v>
      </c>
      <c r="G17" s="155" t="n">
        <v>1000000</v>
      </c>
      <c r="H17" s="155" t="n">
        <v>1065200</v>
      </c>
      <c r="I17" s="155" t="n">
        <v>1000000</v>
      </c>
      <c r="J17" s="155" t="n">
        <v>1000000</v>
      </c>
      <c r="K17" s="155" t="n">
        <v>1000000</v>
      </c>
      <c r="L17" s="155" t="n">
        <v>1000000</v>
      </c>
      <c r="M17" s="155" t="n">
        <v>2000000</v>
      </c>
      <c r="N17" s="155" t="n">
        <v>2653155</v>
      </c>
      <c r="O17" s="156" t="n">
        <f aca="false">SUM(C17:N17)</f>
        <v>14718355</v>
      </c>
    </row>
    <row r="18" customFormat="false" ht="20.1" hidden="false" customHeight="true" outlineLevel="0" collapsed="false">
      <c r="A18" s="150" t="s">
        <v>261</v>
      </c>
      <c r="B18" s="151" t="s">
        <v>170</v>
      </c>
      <c r="C18" s="152" t="n">
        <v>230000</v>
      </c>
      <c r="D18" s="152" t="n">
        <v>230000</v>
      </c>
      <c r="E18" s="152" t="n">
        <v>230000</v>
      </c>
      <c r="F18" s="152" t="n">
        <v>230000</v>
      </c>
      <c r="G18" s="152" t="n">
        <v>230000</v>
      </c>
      <c r="H18" s="152" t="n">
        <v>240379</v>
      </c>
      <c r="I18" s="152" t="n">
        <v>230000</v>
      </c>
      <c r="J18" s="152" t="n">
        <v>230000</v>
      </c>
      <c r="K18" s="152" t="n">
        <v>230000</v>
      </c>
      <c r="L18" s="152" t="n">
        <v>230000</v>
      </c>
      <c r="M18" s="152" t="n">
        <v>230000</v>
      </c>
      <c r="N18" s="152" t="n">
        <v>421929</v>
      </c>
      <c r="O18" s="153" t="n">
        <f aca="false">SUM(C18:N18)</f>
        <v>2962308</v>
      </c>
    </row>
    <row r="19" customFormat="false" ht="20.1" hidden="false" customHeight="true" outlineLevel="0" collapsed="false">
      <c r="A19" s="150" t="s">
        <v>264</v>
      </c>
      <c r="B19" s="157" t="s">
        <v>171</v>
      </c>
      <c r="C19" s="152" t="n">
        <v>4000000</v>
      </c>
      <c r="D19" s="152" t="n">
        <v>3600000</v>
      </c>
      <c r="E19" s="152" t="n">
        <v>3600000</v>
      </c>
      <c r="F19" s="152" t="n">
        <v>2658534</v>
      </c>
      <c r="G19" s="152" t="n">
        <v>2600000</v>
      </c>
      <c r="H19" s="152" t="n">
        <v>2600000</v>
      </c>
      <c r="I19" s="152" t="n">
        <v>2600000</v>
      </c>
      <c r="J19" s="152" t="n">
        <v>2600000</v>
      </c>
      <c r="K19" s="152" t="n">
        <v>2600000</v>
      </c>
      <c r="L19" s="152" t="n">
        <v>2600000</v>
      </c>
      <c r="M19" s="152" t="n">
        <v>5600000</v>
      </c>
      <c r="N19" s="152" t="n">
        <v>7741048</v>
      </c>
      <c r="O19" s="153" t="n">
        <f aca="false">SUM(C19:N19)</f>
        <v>42799582</v>
      </c>
    </row>
    <row r="20" customFormat="false" ht="20.1" hidden="false" customHeight="true" outlineLevel="0" collapsed="false">
      <c r="A20" s="150" t="s">
        <v>267</v>
      </c>
      <c r="B20" s="157" t="s">
        <v>172</v>
      </c>
      <c r="C20" s="152" t="n">
        <v>400000</v>
      </c>
      <c r="D20" s="152" t="n">
        <v>400000</v>
      </c>
      <c r="E20" s="152" t="n">
        <v>400000</v>
      </c>
      <c r="F20" s="152" t="n">
        <v>400000</v>
      </c>
      <c r="G20" s="152" t="n">
        <v>200000</v>
      </c>
      <c r="H20" s="152" t="n">
        <v>200000</v>
      </c>
      <c r="I20" s="152" t="n">
        <v>200000</v>
      </c>
      <c r="J20" s="152" t="n">
        <v>200000</v>
      </c>
      <c r="K20" s="152" t="n">
        <v>180000</v>
      </c>
      <c r="L20" s="152" t="n">
        <v>200000</v>
      </c>
      <c r="M20" s="152" t="n">
        <v>200000</v>
      </c>
      <c r="N20" s="152" t="n">
        <v>199345</v>
      </c>
      <c r="O20" s="153" t="n">
        <f aca="false">SUM(C20:N20)</f>
        <v>3179345</v>
      </c>
    </row>
    <row r="21" customFormat="false" ht="20.1" hidden="false" customHeight="true" outlineLevel="0" collapsed="false">
      <c r="A21" s="150" t="s">
        <v>270</v>
      </c>
      <c r="B21" s="157" t="s">
        <v>354</v>
      </c>
      <c r="C21" s="152" t="n">
        <v>2390000</v>
      </c>
      <c r="D21" s="152" t="n">
        <v>2390000</v>
      </c>
      <c r="E21" s="152" t="n">
        <v>2390000</v>
      </c>
      <c r="F21" s="152" t="n">
        <v>2390000</v>
      </c>
      <c r="G21" s="152" t="n">
        <v>2390000</v>
      </c>
      <c r="H21" s="152" t="n">
        <v>2583920</v>
      </c>
      <c r="I21" s="152" t="n">
        <v>2293040</v>
      </c>
      <c r="J21" s="152" t="n">
        <v>2467260</v>
      </c>
      <c r="K21" s="152" t="n">
        <v>2390000</v>
      </c>
      <c r="L21" s="152" t="n">
        <v>2800000</v>
      </c>
      <c r="M21" s="152" t="n">
        <v>3390000</v>
      </c>
      <c r="N21" s="152" t="n">
        <v>3390000</v>
      </c>
      <c r="O21" s="153" t="n">
        <f aca="false">SUM(C21:N21)</f>
        <v>31264220</v>
      </c>
    </row>
    <row r="22" customFormat="false" ht="20.1" hidden="false" customHeight="true" outlineLevel="0" collapsed="false">
      <c r="A22" s="150" t="s">
        <v>273</v>
      </c>
      <c r="B22" s="157" t="s">
        <v>195</v>
      </c>
      <c r="C22" s="152"/>
      <c r="D22" s="152"/>
      <c r="E22" s="152"/>
      <c r="F22" s="152" t="n">
        <v>4383842</v>
      </c>
      <c r="G22" s="152"/>
      <c r="H22" s="152"/>
      <c r="I22" s="152"/>
      <c r="J22" s="152"/>
      <c r="K22" s="152"/>
      <c r="L22" s="152"/>
      <c r="M22" s="152" t="n">
        <v>999998</v>
      </c>
      <c r="N22" s="152"/>
      <c r="O22" s="153" t="n">
        <f aca="false">SUM(C22:N22)</f>
        <v>5383840</v>
      </c>
    </row>
    <row r="23" customFormat="false" ht="20.1" hidden="false" customHeight="true" outlineLevel="0" collapsed="false">
      <c r="A23" s="150" t="s">
        <v>276</v>
      </c>
      <c r="B23" s="151" t="s">
        <v>197</v>
      </c>
      <c r="C23" s="152"/>
      <c r="D23" s="152"/>
      <c r="E23" s="152"/>
      <c r="F23" s="152" t="n">
        <v>6000000</v>
      </c>
      <c r="G23" s="152" t="n">
        <v>6000000</v>
      </c>
      <c r="H23" s="152" t="n">
        <v>4000000</v>
      </c>
      <c r="I23" s="152" t="n">
        <v>3450666</v>
      </c>
      <c r="J23" s="152"/>
      <c r="K23" s="152"/>
      <c r="L23" s="152"/>
      <c r="M23" s="152"/>
      <c r="N23" s="152" t="n">
        <v>611555</v>
      </c>
      <c r="O23" s="153" t="n">
        <f aca="false">SUM(C23:N23)</f>
        <v>20062221</v>
      </c>
    </row>
    <row r="24" customFormat="false" ht="20.1" hidden="false" customHeight="true" outlineLevel="0" collapsed="false">
      <c r="A24" s="150" t="s">
        <v>279</v>
      </c>
      <c r="B24" s="157" t="s">
        <v>355</v>
      </c>
      <c r="C24" s="152" t="n">
        <v>500000</v>
      </c>
      <c r="D24" s="152" t="n">
        <v>500000</v>
      </c>
      <c r="E24" s="152" t="n">
        <v>500000</v>
      </c>
      <c r="F24" s="152" t="n">
        <v>300000</v>
      </c>
      <c r="G24" s="152" t="n">
        <v>300000</v>
      </c>
      <c r="H24" s="152" t="n">
        <v>110917</v>
      </c>
      <c r="I24" s="152" t="n">
        <v>184814</v>
      </c>
      <c r="J24" s="152"/>
      <c r="K24" s="152"/>
      <c r="L24" s="152"/>
      <c r="M24" s="152"/>
      <c r="N24" s="152" t="n">
        <v>4076796</v>
      </c>
      <c r="O24" s="153" t="n">
        <f aca="false">SUM(C24:N24)</f>
        <v>6472527</v>
      </c>
    </row>
    <row r="25" customFormat="false" ht="20.1" hidden="false" customHeight="true" outlineLevel="0" collapsed="false">
      <c r="A25" s="150" t="s">
        <v>282</v>
      </c>
      <c r="B25" s="157" t="s">
        <v>356</v>
      </c>
      <c r="C25" s="152" t="n">
        <v>3600000</v>
      </c>
      <c r="D25" s="152" t="n">
        <v>3600000</v>
      </c>
      <c r="E25" s="152" t="n">
        <v>3600000</v>
      </c>
      <c r="F25" s="152" t="n">
        <v>3600000</v>
      </c>
      <c r="G25" s="152" t="n">
        <v>3600000</v>
      </c>
      <c r="H25" s="152" t="n">
        <v>3606184</v>
      </c>
      <c r="I25" s="152" t="n">
        <v>3500000</v>
      </c>
      <c r="J25" s="152" t="n">
        <v>3500000</v>
      </c>
      <c r="K25" s="152" t="n">
        <v>3500000</v>
      </c>
      <c r="L25" s="152" t="n">
        <v>3500000</v>
      </c>
      <c r="M25" s="152" t="n">
        <v>4327608</v>
      </c>
      <c r="N25" s="152" t="n">
        <v>4069563</v>
      </c>
      <c r="O25" s="153" t="n">
        <f aca="false">SUM(C25:N25)</f>
        <v>44003355</v>
      </c>
    </row>
  </sheetData>
  <mergeCells count="3">
    <mergeCell ref="A2:O2"/>
    <mergeCell ref="B5:O5"/>
    <mergeCell ref="B16:O16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29.42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0" t="s">
        <v>357</v>
      </c>
    </row>
    <row r="4" customFormat="false" ht="20.1" hidden="false" customHeight="true" outlineLevel="0" collapsed="false">
      <c r="A4" s="161" t="s">
        <v>358</v>
      </c>
      <c r="B4" s="161"/>
    </row>
    <row r="5" customFormat="false" ht="20.1" hidden="false" customHeight="true" outlineLevel="0" collapsed="false">
      <c r="A5" s="161"/>
      <c r="B5" s="162" t="s">
        <v>359</v>
      </c>
    </row>
    <row r="6" customFormat="false" ht="20.1" hidden="false" customHeight="true" outlineLevel="0" collapsed="false">
      <c r="A6" s="163" t="s">
        <v>360</v>
      </c>
      <c r="B6" s="164" t="s">
        <v>361</v>
      </c>
    </row>
    <row r="7" customFormat="false" ht="20.1" hidden="false" customHeight="true" outlineLevel="0" collapsed="false">
      <c r="A7" s="165" t="n">
        <v>1</v>
      </c>
      <c r="B7" s="166" t="n">
        <v>2</v>
      </c>
    </row>
    <row r="8" customFormat="false" ht="20.1" hidden="false" customHeight="true" outlineLevel="0" collapsed="false">
      <c r="A8" s="167" t="s">
        <v>9</v>
      </c>
      <c r="B8" s="168" t="n">
        <v>47465995</v>
      </c>
    </row>
    <row r="9" customFormat="false" ht="20.1" hidden="false" customHeight="true" outlineLevel="0" collapsed="false">
      <c r="A9" s="169" t="s">
        <v>362</v>
      </c>
      <c r="B9" s="168" t="n">
        <v>24365113</v>
      </c>
    </row>
    <row r="10" customFormat="false" ht="20.1" hidden="false" customHeight="true" outlineLevel="0" collapsed="false">
      <c r="A10" s="169" t="s">
        <v>363</v>
      </c>
      <c r="B10" s="168" t="n">
        <v>19866168</v>
      </c>
    </row>
    <row r="11" customFormat="false" ht="20.1" hidden="false" customHeight="true" outlineLevel="0" collapsed="false">
      <c r="A11" s="169" t="s">
        <v>364</v>
      </c>
      <c r="B11" s="168" t="n">
        <v>1200000</v>
      </c>
    </row>
    <row r="12" customFormat="false" ht="20.1" hidden="false" customHeight="true" outlineLevel="0" collapsed="false">
      <c r="A12" s="169" t="s">
        <v>17</v>
      </c>
      <c r="B12" s="168" t="n">
        <v>1899944</v>
      </c>
    </row>
    <row r="13" customFormat="false" ht="20.1" hidden="false" customHeight="true" outlineLevel="0" collapsed="false">
      <c r="A13" s="170" t="s">
        <v>365</v>
      </c>
      <c r="B13" s="168" t="n">
        <v>541984</v>
      </c>
    </row>
    <row r="14" customFormat="false" ht="20.1" hidden="false" customHeight="true" outlineLevel="0" collapsed="false">
      <c r="A14" s="171" t="s">
        <v>347</v>
      </c>
      <c r="B14" s="172" t="n">
        <f aca="false">SUM(B8:B13)</f>
        <v>95339204</v>
      </c>
    </row>
  </sheetData>
  <mergeCells count="1">
    <mergeCell ref="A4:B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27.14"/>
    <col collapsed="false" customWidth="true" hidden="false" outlineLevel="0" max="2" min="2" style="0" width="11.57"/>
    <col collapsed="false" customWidth="true" hidden="false" outlineLevel="0" max="3" min="3" style="0" width="14.57"/>
    <col collapsed="false" customWidth="true" hidden="false" outlineLevel="0" max="4" min="4" style="0" width="13.57"/>
    <col collapsed="false" customWidth="true" hidden="false" outlineLevel="0" max="5" min="5" style="0" width="13.86"/>
    <col collapsed="false" customWidth="true" hidden="false" outlineLevel="0" max="6" min="6" style="0" width="17.71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0" t="s">
        <v>366</v>
      </c>
    </row>
    <row r="2" customFormat="false" ht="15.75" hidden="false" customHeight="true" outlineLevel="0" collapsed="false">
      <c r="A2" s="173" t="s">
        <v>367</v>
      </c>
      <c r="B2" s="173"/>
      <c r="C2" s="173"/>
      <c r="D2" s="173"/>
      <c r="E2" s="173"/>
      <c r="F2" s="173"/>
    </row>
    <row r="3" customFormat="false" ht="15.75" hidden="false" customHeight="false" outlineLevel="0" collapsed="false">
      <c r="A3" s="79"/>
      <c r="B3" s="76"/>
      <c r="C3" s="76"/>
      <c r="D3" s="76"/>
      <c r="E3" s="76"/>
      <c r="F3" s="174" t="s">
        <v>243</v>
      </c>
    </row>
    <row r="4" customFormat="false" ht="36.75" hidden="false" customHeight="false" outlineLevel="0" collapsed="false">
      <c r="A4" s="82" t="s">
        <v>368</v>
      </c>
      <c r="B4" s="84" t="s">
        <v>369</v>
      </c>
      <c r="C4" s="84" t="s">
        <v>370</v>
      </c>
      <c r="D4" s="84" t="s">
        <v>371</v>
      </c>
      <c r="E4" s="84" t="s">
        <v>5</v>
      </c>
      <c r="F4" s="85" t="s">
        <v>372</v>
      </c>
    </row>
    <row r="5" customFormat="false" ht="15.75" hidden="false" customHeight="false" outlineLevel="0" collapsed="false">
      <c r="A5" s="175" t="n">
        <v>1</v>
      </c>
      <c r="B5" s="176" t="n">
        <v>2</v>
      </c>
      <c r="C5" s="176" t="n">
        <v>3</v>
      </c>
      <c r="D5" s="176" t="n">
        <v>4</v>
      </c>
      <c r="E5" s="176" t="n">
        <v>5</v>
      </c>
      <c r="F5" s="177" t="n">
        <v>6</v>
      </c>
    </row>
    <row r="6" customFormat="false" ht="15" hidden="false" customHeight="false" outlineLevel="0" collapsed="false">
      <c r="A6" s="178" t="s">
        <v>373</v>
      </c>
      <c r="B6" s="179" t="n">
        <v>12037200</v>
      </c>
      <c r="C6" s="180" t="s">
        <v>374</v>
      </c>
      <c r="D6" s="179"/>
      <c r="E6" s="179" t="n">
        <v>12037200</v>
      </c>
      <c r="F6" s="181" t="n">
        <f aca="false">B6-D6-E6</f>
        <v>0</v>
      </c>
    </row>
    <row r="7" customFormat="false" ht="15" hidden="false" customHeight="false" outlineLevel="0" collapsed="false">
      <c r="A7" s="178" t="s">
        <v>375</v>
      </c>
      <c r="B7" s="179" t="n">
        <v>7775019</v>
      </c>
      <c r="C7" s="180" t="s">
        <v>374</v>
      </c>
      <c r="D7" s="179"/>
      <c r="E7" s="179" t="n">
        <v>7775019</v>
      </c>
      <c r="F7" s="181" t="n">
        <f aca="false">B7-D7-E7</f>
        <v>0</v>
      </c>
    </row>
    <row r="8" customFormat="false" ht="15" hidden="false" customHeight="false" outlineLevel="0" collapsed="false">
      <c r="A8" s="178" t="s">
        <v>376</v>
      </c>
      <c r="B8" s="179" t="n">
        <v>4383842</v>
      </c>
      <c r="C8" s="180" t="s">
        <v>374</v>
      </c>
      <c r="D8" s="179"/>
      <c r="E8" s="179" t="n">
        <v>4383842</v>
      </c>
      <c r="F8" s="181" t="n">
        <f aca="false">B8-D8-E8</f>
        <v>0</v>
      </c>
    </row>
    <row r="9" customFormat="false" ht="15.75" hidden="false" customHeight="false" outlineLevel="0" collapsed="false">
      <c r="A9" s="182" t="s">
        <v>377</v>
      </c>
      <c r="B9" s="183" t="n">
        <v>1250000</v>
      </c>
      <c r="C9" s="184" t="s">
        <v>374</v>
      </c>
      <c r="D9" s="183"/>
      <c r="E9" s="183" t="n">
        <v>1250000</v>
      </c>
      <c r="F9" s="185" t="n">
        <f aca="false">B9-D9-E9</f>
        <v>0</v>
      </c>
    </row>
    <row r="10" customFormat="false" ht="15.75" hidden="false" customHeight="false" outlineLevel="0" collapsed="false">
      <c r="A10" s="186"/>
      <c r="B10" s="187" t="n">
        <f aca="false">SUM(B6:B9)</f>
        <v>25446061</v>
      </c>
      <c r="C10" s="188"/>
      <c r="D10" s="187"/>
      <c r="E10" s="187" t="n">
        <f aca="false">SUM(E6:E9)</f>
        <v>25446061</v>
      </c>
      <c r="F10" s="189" t="n">
        <f aca="false">SUM(F6:F9)</f>
        <v>0</v>
      </c>
    </row>
  </sheetData>
  <mergeCells count="1">
    <mergeCell ref="A2:F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67"/>
  </cols>
  <sheetData>
    <row r="2" customFormat="false" ht="20.1" hidden="false" customHeight="true" outlineLevel="0" collapsed="false">
      <c r="A2" s="190"/>
      <c r="B2" s="191" t="s">
        <v>378</v>
      </c>
      <c r="C2" s="192"/>
    </row>
    <row r="3" customFormat="false" ht="20.1" hidden="false" customHeight="true" outlineLevel="0" collapsed="false">
      <c r="A3" s="193" t="s">
        <v>246</v>
      </c>
      <c r="B3" s="194" t="s">
        <v>379</v>
      </c>
      <c r="C3" s="195"/>
    </row>
    <row r="4" customFormat="false" ht="20.1" hidden="false" customHeight="true" outlineLevel="0" collapsed="false">
      <c r="A4" s="196"/>
      <c r="B4" s="197" t="s">
        <v>380</v>
      </c>
      <c r="C4" s="198"/>
    </row>
    <row r="5" customFormat="false" ht="20.1" hidden="false" customHeight="true" outlineLevel="0" collapsed="false">
      <c r="A5" s="199"/>
      <c r="B5" s="199"/>
      <c r="C5" s="200" t="s">
        <v>2</v>
      </c>
    </row>
    <row r="6" customFormat="false" ht="20.1" hidden="false" customHeight="true" outlineLevel="0" collapsed="false">
      <c r="A6" s="201" t="s">
        <v>381</v>
      </c>
      <c r="B6" s="202" t="s">
        <v>382</v>
      </c>
      <c r="C6" s="203" t="s">
        <v>383</v>
      </c>
    </row>
    <row r="7" customFormat="false" ht="20.1" hidden="false" customHeight="true" outlineLevel="0" collapsed="false">
      <c r="A7" s="204" t="n">
        <v>1</v>
      </c>
      <c r="B7" s="205" t="n">
        <v>2</v>
      </c>
      <c r="C7" s="206" t="n">
        <v>3</v>
      </c>
    </row>
    <row r="8" customFormat="false" ht="20.1" hidden="false" customHeight="true" outlineLevel="0" collapsed="false">
      <c r="A8" s="207"/>
      <c r="B8" s="208" t="s">
        <v>244</v>
      </c>
      <c r="C8" s="209"/>
    </row>
    <row r="9" customFormat="false" ht="20.1" hidden="false" customHeight="true" outlineLevel="0" collapsed="false">
      <c r="A9" s="43" t="s">
        <v>6</v>
      </c>
      <c r="B9" s="11" t="s">
        <v>7</v>
      </c>
      <c r="C9" s="12" t="n">
        <f aca="false">SUM(C10:C15)</f>
        <v>95339204</v>
      </c>
    </row>
    <row r="10" customFormat="false" ht="20.1" hidden="false" customHeight="true" outlineLevel="0" collapsed="false">
      <c r="A10" s="210" t="s">
        <v>8</v>
      </c>
      <c r="B10" s="14" t="s">
        <v>9</v>
      </c>
      <c r="C10" s="15" t="n">
        <v>47465995</v>
      </c>
    </row>
    <row r="11" customFormat="false" ht="20.1" hidden="false" customHeight="true" outlineLevel="0" collapsed="false">
      <c r="A11" s="211" t="s">
        <v>10</v>
      </c>
      <c r="B11" s="17" t="s">
        <v>11</v>
      </c>
      <c r="C11" s="18" t="n">
        <v>24365113</v>
      </c>
    </row>
    <row r="12" customFormat="false" ht="20.1" hidden="false" customHeight="true" outlineLevel="0" collapsed="false">
      <c r="A12" s="211" t="s">
        <v>12</v>
      </c>
      <c r="B12" s="17" t="s">
        <v>13</v>
      </c>
      <c r="C12" s="18" t="n">
        <v>19866168</v>
      </c>
    </row>
    <row r="13" customFormat="false" ht="20.1" hidden="false" customHeight="true" outlineLevel="0" collapsed="false">
      <c r="A13" s="211" t="s">
        <v>14</v>
      </c>
      <c r="B13" s="17" t="s">
        <v>15</v>
      </c>
      <c r="C13" s="18" t="n">
        <v>1200000</v>
      </c>
    </row>
    <row r="14" customFormat="false" ht="20.1" hidden="false" customHeight="true" outlineLevel="0" collapsed="false">
      <c r="A14" s="211" t="s">
        <v>16</v>
      </c>
      <c r="B14" s="17" t="s">
        <v>17</v>
      </c>
      <c r="C14" s="212" t="n">
        <v>1899944</v>
      </c>
    </row>
    <row r="15" customFormat="false" ht="20.1" hidden="false" customHeight="true" outlineLevel="0" collapsed="false">
      <c r="A15" s="213" t="s">
        <v>18</v>
      </c>
      <c r="B15" s="20" t="s">
        <v>365</v>
      </c>
      <c r="C15" s="214" t="n">
        <v>541984</v>
      </c>
    </row>
    <row r="16" customFormat="false" ht="20.1" hidden="false" customHeight="true" outlineLevel="0" collapsed="false">
      <c r="A16" s="43" t="s">
        <v>20</v>
      </c>
      <c r="B16" s="21" t="s">
        <v>21</v>
      </c>
      <c r="C16" s="12" t="n">
        <f aca="false">SUM(C17:C22)</f>
        <v>8586177</v>
      </c>
    </row>
    <row r="17" customFormat="false" ht="20.1" hidden="false" customHeight="true" outlineLevel="0" collapsed="false">
      <c r="A17" s="210" t="s">
        <v>22</v>
      </c>
      <c r="B17" s="14" t="s">
        <v>23</v>
      </c>
      <c r="C17" s="15"/>
    </row>
    <row r="18" customFormat="false" ht="20.1" hidden="false" customHeight="true" outlineLevel="0" collapsed="false">
      <c r="A18" s="211" t="s">
        <v>24</v>
      </c>
      <c r="B18" s="17" t="s">
        <v>25</v>
      </c>
      <c r="C18" s="18"/>
    </row>
    <row r="19" customFormat="false" ht="20.1" hidden="false" customHeight="true" outlineLevel="0" collapsed="false">
      <c r="A19" s="211" t="s">
        <v>26</v>
      </c>
      <c r="B19" s="17" t="s">
        <v>27</v>
      </c>
      <c r="C19" s="18"/>
    </row>
    <row r="20" customFormat="false" ht="20.1" hidden="false" customHeight="true" outlineLevel="0" collapsed="false">
      <c r="A20" s="211" t="s">
        <v>28</v>
      </c>
      <c r="B20" s="17" t="s">
        <v>29</v>
      </c>
      <c r="C20" s="18"/>
    </row>
    <row r="21" customFormat="false" ht="20.1" hidden="false" customHeight="true" outlineLevel="0" collapsed="false">
      <c r="A21" s="211" t="s">
        <v>30</v>
      </c>
      <c r="B21" s="17" t="s">
        <v>31</v>
      </c>
      <c r="C21" s="18" t="n">
        <v>8586177</v>
      </c>
    </row>
    <row r="22" customFormat="false" ht="15" hidden="false" customHeight="true" outlineLevel="0" collapsed="false">
      <c r="A22" s="213" t="s">
        <v>32</v>
      </c>
      <c r="B22" s="20" t="s">
        <v>33</v>
      </c>
      <c r="C22" s="22"/>
    </row>
    <row r="23" customFormat="false" ht="15" hidden="false" customHeight="true" outlineLevel="0" collapsed="false">
      <c r="A23" s="43" t="s">
        <v>34</v>
      </c>
      <c r="B23" s="11" t="s">
        <v>35</v>
      </c>
      <c r="C23" s="12" t="n">
        <v>1250000</v>
      </c>
    </row>
    <row r="24" customFormat="false" ht="15" hidden="false" customHeight="true" outlineLevel="0" collapsed="false">
      <c r="A24" s="210" t="s">
        <v>36</v>
      </c>
      <c r="B24" s="14" t="s">
        <v>37</v>
      </c>
      <c r="C24" s="15" t="n">
        <v>1250000</v>
      </c>
    </row>
    <row r="25" customFormat="false" ht="15" hidden="false" customHeight="true" outlineLevel="0" collapsed="false">
      <c r="A25" s="211" t="s">
        <v>38</v>
      </c>
      <c r="B25" s="17" t="s">
        <v>39</v>
      </c>
      <c r="C25" s="18"/>
    </row>
    <row r="26" customFormat="false" ht="15" hidden="false" customHeight="true" outlineLevel="0" collapsed="false">
      <c r="A26" s="211" t="s">
        <v>40</v>
      </c>
      <c r="B26" s="17" t="s">
        <v>41</v>
      </c>
      <c r="C26" s="18"/>
    </row>
    <row r="27" customFormat="false" ht="15" hidden="false" customHeight="true" outlineLevel="0" collapsed="false">
      <c r="A27" s="211" t="s">
        <v>42</v>
      </c>
      <c r="B27" s="17" t="s">
        <v>43</v>
      </c>
      <c r="C27" s="18"/>
    </row>
    <row r="28" customFormat="false" ht="15" hidden="false" customHeight="true" outlineLevel="0" collapsed="false">
      <c r="A28" s="211" t="s">
        <v>44</v>
      </c>
      <c r="B28" s="17" t="s">
        <v>45</v>
      </c>
      <c r="C28" s="18"/>
    </row>
    <row r="29" customFormat="false" ht="15" hidden="false" customHeight="true" outlineLevel="0" collapsed="false">
      <c r="A29" s="213" t="s">
        <v>46</v>
      </c>
      <c r="B29" s="20" t="s">
        <v>47</v>
      </c>
      <c r="C29" s="22"/>
    </row>
    <row r="30" customFormat="false" ht="20.1" hidden="false" customHeight="true" outlineLevel="0" collapsed="false">
      <c r="A30" s="43" t="s">
        <v>48</v>
      </c>
      <c r="B30" s="11" t="s">
        <v>49</v>
      </c>
      <c r="C30" s="23" t="n">
        <f aca="false">SUM(C31:C36)</f>
        <v>15025822</v>
      </c>
    </row>
    <row r="31" customFormat="false" ht="20.1" hidden="false" customHeight="true" outlineLevel="0" collapsed="false">
      <c r="A31" s="210" t="s">
        <v>50</v>
      </c>
      <c r="B31" s="14" t="s">
        <v>51</v>
      </c>
      <c r="C31" s="24"/>
    </row>
    <row r="32" customFormat="false" ht="20.1" hidden="false" customHeight="true" outlineLevel="0" collapsed="false">
      <c r="A32" s="211" t="s">
        <v>52</v>
      </c>
      <c r="B32" s="17" t="s">
        <v>53</v>
      </c>
      <c r="C32" s="18" t="n">
        <v>630249</v>
      </c>
    </row>
    <row r="33" customFormat="false" ht="20.1" hidden="false" customHeight="true" outlineLevel="0" collapsed="false">
      <c r="A33" s="211" t="s">
        <v>54</v>
      </c>
      <c r="B33" s="17" t="s">
        <v>55</v>
      </c>
      <c r="C33" s="18" t="n">
        <v>12131290</v>
      </c>
    </row>
    <row r="34" customFormat="false" ht="20.1" hidden="false" customHeight="true" outlineLevel="0" collapsed="false">
      <c r="A34" s="211" t="s">
        <v>56</v>
      </c>
      <c r="B34" s="17" t="s">
        <v>57</v>
      </c>
      <c r="C34" s="18" t="n">
        <v>1890670</v>
      </c>
    </row>
    <row r="35" customFormat="false" ht="20.1" hidden="false" customHeight="true" outlineLevel="0" collapsed="false">
      <c r="A35" s="211" t="s">
        <v>58</v>
      </c>
      <c r="B35" s="17" t="s">
        <v>59</v>
      </c>
      <c r="C35" s="18"/>
    </row>
    <row r="36" customFormat="false" ht="20.1" hidden="false" customHeight="true" outlineLevel="0" collapsed="false">
      <c r="A36" s="213" t="s">
        <v>60</v>
      </c>
      <c r="B36" s="20" t="s">
        <v>61</v>
      </c>
      <c r="C36" s="22" t="n">
        <v>373613</v>
      </c>
    </row>
    <row r="37" customFormat="false" ht="20.1" hidden="false" customHeight="true" outlineLevel="0" collapsed="false">
      <c r="A37" s="43" t="s">
        <v>62</v>
      </c>
      <c r="B37" s="11" t="s">
        <v>63</v>
      </c>
      <c r="C37" s="12" t="n">
        <f aca="false">SUM(C38:C47)</f>
        <v>7739229</v>
      </c>
    </row>
    <row r="38" customFormat="false" ht="15" hidden="false" customHeight="true" outlineLevel="0" collapsed="false">
      <c r="A38" s="210" t="s">
        <v>64</v>
      </c>
      <c r="B38" s="14" t="s">
        <v>65</v>
      </c>
      <c r="C38" s="15"/>
    </row>
    <row r="39" customFormat="false" ht="15" hidden="false" customHeight="true" outlineLevel="0" collapsed="false">
      <c r="A39" s="211" t="s">
        <v>66</v>
      </c>
      <c r="B39" s="17" t="s">
        <v>67</v>
      </c>
      <c r="C39" s="18" t="n">
        <v>936500</v>
      </c>
    </row>
    <row r="40" customFormat="false" ht="15" hidden="false" customHeight="true" outlineLevel="0" collapsed="false">
      <c r="A40" s="211" t="s">
        <v>68</v>
      </c>
      <c r="B40" s="17" t="s">
        <v>69</v>
      </c>
      <c r="C40" s="18" t="n">
        <v>1041296</v>
      </c>
    </row>
    <row r="41" customFormat="false" ht="20.1" hidden="false" customHeight="true" outlineLevel="0" collapsed="false">
      <c r="A41" s="211" t="s">
        <v>70</v>
      </c>
      <c r="B41" s="17" t="s">
        <v>71</v>
      </c>
      <c r="C41" s="18"/>
    </row>
    <row r="42" customFormat="false" ht="20.1" hidden="false" customHeight="true" outlineLevel="0" collapsed="false">
      <c r="A42" s="211" t="s">
        <v>72</v>
      </c>
      <c r="B42" s="17" t="s">
        <v>73</v>
      </c>
      <c r="C42" s="18" t="n">
        <v>5230402</v>
      </c>
    </row>
    <row r="43" customFormat="false" ht="20.1" hidden="false" customHeight="true" outlineLevel="0" collapsed="false">
      <c r="A43" s="211" t="s">
        <v>74</v>
      </c>
      <c r="B43" s="17" t="s">
        <v>75</v>
      </c>
      <c r="C43" s="18"/>
    </row>
    <row r="44" customFormat="false" ht="20.1" hidden="false" customHeight="true" outlineLevel="0" collapsed="false">
      <c r="A44" s="211" t="s">
        <v>76</v>
      </c>
      <c r="B44" s="17" t="s">
        <v>77</v>
      </c>
      <c r="C44" s="18"/>
    </row>
    <row r="45" customFormat="false" ht="20.1" hidden="false" customHeight="true" outlineLevel="0" collapsed="false">
      <c r="A45" s="211" t="s">
        <v>78</v>
      </c>
      <c r="B45" s="17" t="s">
        <v>79</v>
      </c>
      <c r="C45" s="18" t="n">
        <v>858</v>
      </c>
    </row>
    <row r="46" customFormat="false" ht="15" hidden="false" customHeight="true" outlineLevel="0" collapsed="false">
      <c r="A46" s="211" t="s">
        <v>80</v>
      </c>
      <c r="B46" s="17" t="s">
        <v>81</v>
      </c>
      <c r="C46" s="25"/>
    </row>
    <row r="47" customFormat="false" ht="15" hidden="false" customHeight="true" outlineLevel="0" collapsed="false">
      <c r="A47" s="213" t="s">
        <v>82</v>
      </c>
      <c r="B47" s="20" t="s">
        <v>83</v>
      </c>
      <c r="C47" s="26" t="n">
        <v>530173</v>
      </c>
    </row>
    <row r="48" customFormat="false" ht="15" hidden="false" customHeight="true" outlineLevel="0" collapsed="false">
      <c r="A48" s="43" t="s">
        <v>84</v>
      </c>
      <c r="B48" s="11" t="s">
        <v>85</v>
      </c>
      <c r="C48" s="12" t="n">
        <v>400000</v>
      </c>
    </row>
    <row r="49" customFormat="false" ht="15" hidden="false" customHeight="true" outlineLevel="0" collapsed="false">
      <c r="A49" s="210" t="s">
        <v>86</v>
      </c>
      <c r="B49" s="14" t="s">
        <v>87</v>
      </c>
      <c r="C49" s="27"/>
    </row>
    <row r="50" customFormat="false" ht="15" hidden="false" customHeight="true" outlineLevel="0" collapsed="false">
      <c r="A50" s="211" t="s">
        <v>88</v>
      </c>
      <c r="B50" s="17" t="s">
        <v>89</v>
      </c>
      <c r="C50" s="25" t="n">
        <v>400000</v>
      </c>
    </row>
    <row r="51" customFormat="false" ht="15" hidden="false" customHeight="true" outlineLevel="0" collapsed="false">
      <c r="A51" s="211" t="s">
        <v>90</v>
      </c>
      <c r="B51" s="17" t="s">
        <v>91</v>
      </c>
      <c r="C51" s="25"/>
    </row>
    <row r="52" customFormat="false" ht="15" hidden="false" customHeight="true" outlineLevel="0" collapsed="false">
      <c r="A52" s="211" t="s">
        <v>92</v>
      </c>
      <c r="B52" s="17" t="s">
        <v>93</v>
      </c>
      <c r="C52" s="25"/>
    </row>
    <row r="53" customFormat="false" ht="15" hidden="false" customHeight="true" outlineLevel="0" collapsed="false">
      <c r="A53" s="213" t="s">
        <v>94</v>
      </c>
      <c r="B53" s="20" t="s">
        <v>95</v>
      </c>
      <c r="C53" s="26"/>
    </row>
    <row r="54" customFormat="false" ht="15" hidden="false" customHeight="true" outlineLevel="0" collapsed="false">
      <c r="A54" s="43" t="s">
        <v>96</v>
      </c>
      <c r="B54" s="11" t="s">
        <v>97</v>
      </c>
      <c r="C54" s="12" t="n">
        <f aca="false">SUM(C55:C57)</f>
        <v>110000</v>
      </c>
    </row>
    <row r="55" customFormat="false" ht="15" hidden="false" customHeight="true" outlineLevel="0" collapsed="false">
      <c r="A55" s="210" t="s">
        <v>98</v>
      </c>
      <c r="B55" s="14" t="s">
        <v>99</v>
      </c>
      <c r="C55" s="15"/>
    </row>
    <row r="56" customFormat="false" ht="15" hidden="false" customHeight="true" outlineLevel="0" collapsed="false">
      <c r="A56" s="211" t="s">
        <v>100</v>
      </c>
      <c r="B56" s="17" t="s">
        <v>101</v>
      </c>
      <c r="C56" s="18"/>
    </row>
    <row r="57" customFormat="false" ht="15" hidden="false" customHeight="true" outlineLevel="0" collapsed="false">
      <c r="A57" s="211" t="s">
        <v>102</v>
      </c>
      <c r="B57" s="17" t="s">
        <v>103</v>
      </c>
      <c r="C57" s="18" t="n">
        <v>110000</v>
      </c>
    </row>
    <row r="58" customFormat="false" ht="15" hidden="false" customHeight="true" outlineLevel="0" collapsed="false">
      <c r="A58" s="213" t="s">
        <v>104</v>
      </c>
      <c r="B58" s="20" t="s">
        <v>105</v>
      </c>
      <c r="C58" s="22"/>
    </row>
    <row r="59" customFormat="false" ht="15" hidden="false" customHeight="true" outlineLevel="0" collapsed="false">
      <c r="A59" s="43" t="s">
        <v>106</v>
      </c>
      <c r="B59" s="21" t="s">
        <v>107</v>
      </c>
      <c r="C59" s="12" t="n">
        <v>4383842</v>
      </c>
    </row>
    <row r="60" customFormat="false" ht="15" hidden="false" customHeight="true" outlineLevel="0" collapsed="false">
      <c r="A60" s="210" t="s">
        <v>108</v>
      </c>
      <c r="B60" s="14" t="s">
        <v>109</v>
      </c>
      <c r="C60" s="25"/>
    </row>
    <row r="61" customFormat="false" ht="15" hidden="false" customHeight="true" outlineLevel="0" collapsed="false">
      <c r="A61" s="211" t="s">
        <v>110</v>
      </c>
      <c r="B61" s="17" t="s">
        <v>111</v>
      </c>
      <c r="C61" s="25"/>
    </row>
    <row r="62" customFormat="false" ht="15" hidden="false" customHeight="true" outlineLevel="0" collapsed="false">
      <c r="A62" s="211" t="s">
        <v>112</v>
      </c>
      <c r="B62" s="17" t="s">
        <v>113</v>
      </c>
      <c r="C62" s="25" t="n">
        <v>4383842</v>
      </c>
    </row>
    <row r="63" customFormat="false" ht="15" hidden="false" customHeight="true" outlineLevel="0" collapsed="false">
      <c r="A63" s="213" t="s">
        <v>114</v>
      </c>
      <c r="B63" s="20" t="s">
        <v>115</v>
      </c>
      <c r="C63" s="25"/>
    </row>
    <row r="64" customFormat="false" ht="20.1" hidden="false" customHeight="true" outlineLevel="0" collapsed="false">
      <c r="A64" s="43" t="s">
        <v>116</v>
      </c>
      <c r="B64" s="11" t="s">
        <v>117</v>
      </c>
      <c r="C64" s="23" t="n">
        <v>132834274</v>
      </c>
    </row>
    <row r="65" customFormat="false" ht="15" hidden="false" customHeight="true" outlineLevel="0" collapsed="false">
      <c r="A65" s="215" t="s">
        <v>384</v>
      </c>
      <c r="B65" s="21" t="s">
        <v>119</v>
      </c>
      <c r="C65" s="12" t="n">
        <f aca="false">SUM(C66:C68)</f>
        <v>0</v>
      </c>
    </row>
    <row r="66" customFormat="false" ht="15" hidden="false" customHeight="true" outlineLevel="0" collapsed="false">
      <c r="A66" s="210" t="s">
        <v>120</v>
      </c>
      <c r="B66" s="14" t="s">
        <v>121</v>
      </c>
      <c r="C66" s="25"/>
    </row>
    <row r="67" customFormat="false" ht="15" hidden="false" customHeight="true" outlineLevel="0" collapsed="false">
      <c r="A67" s="211" t="s">
        <v>122</v>
      </c>
      <c r="B67" s="17" t="s">
        <v>123</v>
      </c>
      <c r="C67" s="25"/>
    </row>
    <row r="68" customFormat="false" ht="15" hidden="false" customHeight="true" outlineLevel="0" collapsed="false">
      <c r="A68" s="213" t="s">
        <v>124</v>
      </c>
      <c r="B68" s="29" t="s">
        <v>125</v>
      </c>
      <c r="C68" s="25"/>
    </row>
    <row r="69" customFormat="false" ht="15" hidden="false" customHeight="true" outlineLevel="0" collapsed="false">
      <c r="A69" s="215" t="s">
        <v>126</v>
      </c>
      <c r="B69" s="21" t="s">
        <v>127</v>
      </c>
      <c r="C69" s="12" t="n">
        <f aca="false">SUM(C70:C73)</f>
        <v>0</v>
      </c>
    </row>
    <row r="70" customFormat="false" ht="15" hidden="false" customHeight="true" outlineLevel="0" collapsed="false">
      <c r="A70" s="210" t="s">
        <v>128</v>
      </c>
      <c r="B70" s="14" t="s">
        <v>129</v>
      </c>
      <c r="C70" s="25"/>
    </row>
    <row r="71" customFormat="false" ht="15" hidden="false" customHeight="true" outlineLevel="0" collapsed="false">
      <c r="A71" s="211" t="s">
        <v>130</v>
      </c>
      <c r="B71" s="17" t="s">
        <v>131</v>
      </c>
      <c r="C71" s="25"/>
    </row>
    <row r="72" customFormat="false" ht="15" hidden="false" customHeight="true" outlineLevel="0" collapsed="false">
      <c r="A72" s="211" t="s">
        <v>132</v>
      </c>
      <c r="B72" s="17" t="s">
        <v>133</v>
      </c>
      <c r="C72" s="25"/>
    </row>
    <row r="73" customFormat="false" ht="15" hidden="false" customHeight="true" outlineLevel="0" collapsed="false">
      <c r="A73" s="213" t="s">
        <v>134</v>
      </c>
      <c r="B73" s="20" t="s">
        <v>135</v>
      </c>
      <c r="C73" s="25"/>
    </row>
    <row r="74" customFormat="false" ht="20.1" hidden="false" customHeight="true" outlineLevel="0" collapsed="false">
      <c r="A74" s="215" t="s">
        <v>136</v>
      </c>
      <c r="B74" s="21" t="s">
        <v>137</v>
      </c>
      <c r="C74" s="12" t="n">
        <v>33910715</v>
      </c>
    </row>
    <row r="75" customFormat="false" ht="14.1" hidden="false" customHeight="true" outlineLevel="0" collapsed="false">
      <c r="A75" s="210" t="s">
        <v>138</v>
      </c>
      <c r="B75" s="14" t="s">
        <v>139</v>
      </c>
      <c r="C75" s="25" t="n">
        <v>33910715</v>
      </c>
    </row>
    <row r="76" customFormat="false" ht="14.1" hidden="false" customHeight="true" outlineLevel="0" collapsed="false">
      <c r="A76" s="213" t="s">
        <v>140</v>
      </c>
      <c r="B76" s="20" t="s">
        <v>141</v>
      </c>
      <c r="C76" s="25"/>
    </row>
    <row r="77" customFormat="false" ht="14.1" hidden="false" customHeight="true" outlineLevel="0" collapsed="false">
      <c r="A77" s="215" t="s">
        <v>142</v>
      </c>
      <c r="B77" s="21" t="s">
        <v>143</v>
      </c>
      <c r="C77" s="12" t="n">
        <v>4250764</v>
      </c>
    </row>
    <row r="78" customFormat="false" ht="14.1" hidden="false" customHeight="true" outlineLevel="0" collapsed="false">
      <c r="A78" s="210" t="s">
        <v>144</v>
      </c>
      <c r="B78" s="14" t="s">
        <v>145</v>
      </c>
      <c r="C78" s="25" t="n">
        <v>4250764</v>
      </c>
    </row>
    <row r="79" customFormat="false" ht="14.1" hidden="false" customHeight="true" outlineLevel="0" collapsed="false">
      <c r="A79" s="211" t="s">
        <v>146</v>
      </c>
      <c r="B79" s="17" t="s">
        <v>147</v>
      </c>
      <c r="C79" s="25"/>
    </row>
    <row r="80" customFormat="false" ht="14.1" hidden="false" customHeight="true" outlineLevel="0" collapsed="false">
      <c r="A80" s="213" t="s">
        <v>148</v>
      </c>
      <c r="B80" s="20" t="s">
        <v>149</v>
      </c>
      <c r="C80" s="25"/>
    </row>
    <row r="81" customFormat="false" ht="14.1" hidden="false" customHeight="true" outlineLevel="0" collapsed="false">
      <c r="A81" s="215" t="s">
        <v>150</v>
      </c>
      <c r="B81" s="21" t="s">
        <v>151</v>
      </c>
      <c r="C81" s="12"/>
    </row>
    <row r="82" customFormat="false" ht="14.1" hidden="false" customHeight="true" outlineLevel="0" collapsed="false">
      <c r="A82" s="216" t="s">
        <v>152</v>
      </c>
      <c r="B82" s="14" t="s">
        <v>153</v>
      </c>
      <c r="C82" s="25"/>
    </row>
    <row r="83" customFormat="false" ht="14.1" hidden="false" customHeight="true" outlineLevel="0" collapsed="false">
      <c r="A83" s="217" t="s">
        <v>154</v>
      </c>
      <c r="B83" s="17" t="s">
        <v>155</v>
      </c>
      <c r="C83" s="25"/>
    </row>
    <row r="84" customFormat="false" ht="14.1" hidden="false" customHeight="true" outlineLevel="0" collapsed="false">
      <c r="A84" s="217" t="s">
        <v>156</v>
      </c>
      <c r="B84" s="17" t="s">
        <v>157</v>
      </c>
      <c r="C84" s="25"/>
    </row>
    <row r="85" customFormat="false" ht="14.1" hidden="false" customHeight="true" outlineLevel="0" collapsed="false">
      <c r="A85" s="218" t="s">
        <v>158</v>
      </c>
      <c r="B85" s="20" t="s">
        <v>159</v>
      </c>
      <c r="C85" s="25"/>
    </row>
    <row r="86" customFormat="false" ht="14.1" hidden="false" customHeight="true" outlineLevel="0" collapsed="false">
      <c r="A86" s="215" t="s">
        <v>160</v>
      </c>
      <c r="B86" s="21" t="s">
        <v>161</v>
      </c>
      <c r="C86" s="33"/>
    </row>
    <row r="87" customFormat="false" ht="20.1" hidden="false" customHeight="true" outlineLevel="0" collapsed="false">
      <c r="A87" s="215" t="s">
        <v>162</v>
      </c>
      <c r="B87" s="34" t="s">
        <v>163</v>
      </c>
      <c r="C87" s="23" t="n">
        <v>38161479</v>
      </c>
    </row>
    <row r="88" customFormat="false" ht="20.1" hidden="false" customHeight="true" outlineLevel="0" collapsed="false">
      <c r="A88" s="219" t="s">
        <v>164</v>
      </c>
      <c r="B88" s="36" t="s">
        <v>385</v>
      </c>
      <c r="C88" s="23" t="n">
        <v>170995753</v>
      </c>
    </row>
    <row r="89" customFormat="false" ht="20.1" hidden="false" customHeight="true" outlineLevel="0" collapsed="false">
      <c r="A89" s="220"/>
      <c r="B89" s="221"/>
      <c r="C89" s="222"/>
    </row>
    <row r="90" customFormat="false" ht="20.1" hidden="false" customHeight="true" outlineLevel="0" collapsed="false">
      <c r="A90" s="223"/>
      <c r="B90" s="191"/>
      <c r="C90" s="192"/>
    </row>
    <row r="91" customFormat="false" ht="20.1" hidden="false" customHeight="true" outlineLevel="0" collapsed="false">
      <c r="A91" s="224"/>
      <c r="B91" s="225" t="s">
        <v>245</v>
      </c>
      <c r="C91" s="226"/>
    </row>
    <row r="92" customFormat="false" ht="20.1" hidden="false" customHeight="true" outlineLevel="0" collapsed="false">
      <c r="A92" s="7" t="s">
        <v>6</v>
      </c>
      <c r="B92" s="47" t="s">
        <v>168</v>
      </c>
      <c r="C92" s="48" t="n">
        <f aca="false">SUM(C93:C98)</f>
        <v>94923810</v>
      </c>
    </row>
    <row r="93" customFormat="false" ht="20.1" hidden="false" customHeight="true" outlineLevel="0" collapsed="false">
      <c r="A93" s="227" t="s">
        <v>8</v>
      </c>
      <c r="B93" s="50" t="s">
        <v>169</v>
      </c>
      <c r="C93" s="51" t="n">
        <v>14718355</v>
      </c>
    </row>
    <row r="94" customFormat="false" ht="20.1" hidden="false" customHeight="true" outlineLevel="0" collapsed="false">
      <c r="A94" s="211" t="s">
        <v>10</v>
      </c>
      <c r="B94" s="52" t="s">
        <v>170</v>
      </c>
      <c r="C94" s="18" t="n">
        <v>2962308</v>
      </c>
    </row>
    <row r="95" customFormat="false" ht="20.1" hidden="false" customHeight="true" outlineLevel="0" collapsed="false">
      <c r="A95" s="211" t="s">
        <v>12</v>
      </c>
      <c r="B95" s="52" t="s">
        <v>171</v>
      </c>
      <c r="C95" s="22" t="n">
        <v>42799582</v>
      </c>
    </row>
    <row r="96" customFormat="false" ht="20.1" hidden="false" customHeight="true" outlineLevel="0" collapsed="false">
      <c r="A96" s="211" t="s">
        <v>14</v>
      </c>
      <c r="B96" s="53" t="s">
        <v>172</v>
      </c>
      <c r="C96" s="22" t="n">
        <v>3179345</v>
      </c>
    </row>
    <row r="97" customFormat="false" ht="20.1" hidden="false" customHeight="true" outlineLevel="0" collapsed="false">
      <c r="A97" s="211" t="s">
        <v>173</v>
      </c>
      <c r="B97" s="54" t="s">
        <v>174</v>
      </c>
      <c r="C97" s="22" t="n">
        <v>31264220</v>
      </c>
    </row>
    <row r="98" customFormat="false" ht="20.1" hidden="false" customHeight="true" outlineLevel="0" collapsed="false">
      <c r="A98" s="211" t="s">
        <v>18</v>
      </c>
      <c r="B98" s="52" t="s">
        <v>175</v>
      </c>
      <c r="C98" s="22"/>
    </row>
    <row r="99" customFormat="false" ht="12" hidden="false" customHeight="true" outlineLevel="0" collapsed="false">
      <c r="A99" s="211" t="s">
        <v>176</v>
      </c>
      <c r="B99" s="55" t="s">
        <v>177</v>
      </c>
      <c r="C99" s="22"/>
    </row>
    <row r="100" customFormat="false" ht="12" hidden="false" customHeight="true" outlineLevel="0" collapsed="false">
      <c r="A100" s="211" t="s">
        <v>178</v>
      </c>
      <c r="B100" s="56" t="s">
        <v>179</v>
      </c>
      <c r="C100" s="22"/>
    </row>
    <row r="101" customFormat="false" ht="12" hidden="false" customHeight="true" outlineLevel="0" collapsed="false">
      <c r="A101" s="211" t="s">
        <v>180</v>
      </c>
      <c r="B101" s="56" t="s">
        <v>181</v>
      </c>
      <c r="C101" s="22"/>
    </row>
    <row r="102" customFormat="false" ht="20.1" hidden="false" customHeight="true" outlineLevel="0" collapsed="false">
      <c r="A102" s="211" t="s">
        <v>182</v>
      </c>
      <c r="B102" s="55" t="s">
        <v>183</v>
      </c>
      <c r="C102" s="22" t="n">
        <v>30694220</v>
      </c>
    </row>
    <row r="103" customFormat="false" ht="12" hidden="false" customHeight="true" outlineLevel="0" collapsed="false">
      <c r="A103" s="211" t="s">
        <v>184</v>
      </c>
      <c r="B103" s="55" t="s">
        <v>185</v>
      </c>
      <c r="C103" s="22"/>
    </row>
    <row r="104" customFormat="false" ht="12" hidden="false" customHeight="true" outlineLevel="0" collapsed="false">
      <c r="A104" s="211" t="s">
        <v>186</v>
      </c>
      <c r="B104" s="56" t="s">
        <v>187</v>
      </c>
      <c r="C104" s="22"/>
    </row>
    <row r="105" customFormat="false" ht="12" hidden="false" customHeight="true" outlineLevel="0" collapsed="false">
      <c r="A105" s="228" t="s">
        <v>188</v>
      </c>
      <c r="B105" s="58" t="s">
        <v>189</v>
      </c>
      <c r="C105" s="22"/>
    </row>
    <row r="106" customFormat="false" ht="12" hidden="false" customHeight="true" outlineLevel="0" collapsed="false">
      <c r="A106" s="211" t="s">
        <v>190</v>
      </c>
      <c r="B106" s="58" t="s">
        <v>191</v>
      </c>
      <c r="C106" s="22"/>
    </row>
    <row r="107" customFormat="false" ht="20.1" hidden="false" customHeight="true" outlineLevel="0" collapsed="false">
      <c r="A107" s="229" t="s">
        <v>192</v>
      </c>
      <c r="B107" s="60" t="s">
        <v>193</v>
      </c>
      <c r="C107" s="61" t="n">
        <v>570000</v>
      </c>
    </row>
    <row r="108" customFormat="false" ht="20.1" hidden="false" customHeight="true" outlineLevel="0" collapsed="false">
      <c r="A108" s="43" t="s">
        <v>20</v>
      </c>
      <c r="B108" s="62" t="s">
        <v>194</v>
      </c>
      <c r="C108" s="12" t="n">
        <f aca="false">SUM(C109:C114)</f>
        <v>25446061</v>
      </c>
    </row>
    <row r="109" customFormat="false" ht="12" hidden="false" customHeight="true" outlineLevel="0" collapsed="false">
      <c r="A109" s="210" t="s">
        <v>22</v>
      </c>
      <c r="B109" s="52" t="s">
        <v>195</v>
      </c>
      <c r="C109" s="15" t="n">
        <v>5383840</v>
      </c>
    </row>
    <row r="110" customFormat="false" ht="12" hidden="false" customHeight="true" outlineLevel="0" collapsed="false">
      <c r="A110" s="210" t="s">
        <v>24</v>
      </c>
      <c r="B110" s="63" t="s">
        <v>196</v>
      </c>
      <c r="C110" s="15"/>
    </row>
    <row r="111" customFormat="false" ht="20.1" hidden="false" customHeight="true" outlineLevel="0" collapsed="false">
      <c r="A111" s="210" t="s">
        <v>26</v>
      </c>
      <c r="B111" s="63" t="s">
        <v>197</v>
      </c>
      <c r="C111" s="18" t="n">
        <v>20062221</v>
      </c>
    </row>
    <row r="112" customFormat="false" ht="12" hidden="false" customHeight="true" outlineLevel="0" collapsed="false">
      <c r="A112" s="210" t="s">
        <v>28</v>
      </c>
      <c r="B112" s="63" t="s">
        <v>198</v>
      </c>
      <c r="C112" s="64"/>
    </row>
    <row r="113" customFormat="false" ht="12" hidden="false" customHeight="true" outlineLevel="0" collapsed="false">
      <c r="A113" s="210" t="s">
        <v>30</v>
      </c>
      <c r="B113" s="65" t="s">
        <v>199</v>
      </c>
      <c r="C113" s="64"/>
    </row>
    <row r="114" customFormat="false" ht="12" hidden="false" customHeight="true" outlineLevel="0" collapsed="false">
      <c r="A114" s="210" t="s">
        <v>32</v>
      </c>
      <c r="B114" s="66" t="s">
        <v>200</v>
      </c>
      <c r="C114" s="64"/>
    </row>
    <row r="115" customFormat="false" ht="12" hidden="false" customHeight="true" outlineLevel="0" collapsed="false">
      <c r="A115" s="210" t="s">
        <v>201</v>
      </c>
      <c r="B115" s="67" t="s">
        <v>202</v>
      </c>
      <c r="C115" s="64"/>
    </row>
    <row r="116" customFormat="false" ht="12" hidden="false" customHeight="true" outlineLevel="0" collapsed="false">
      <c r="A116" s="210" t="s">
        <v>203</v>
      </c>
      <c r="B116" s="56" t="s">
        <v>181</v>
      </c>
      <c r="C116" s="64"/>
    </row>
    <row r="117" customFormat="false" ht="12" hidden="false" customHeight="true" outlineLevel="0" collapsed="false">
      <c r="A117" s="210" t="s">
        <v>204</v>
      </c>
      <c r="B117" s="56" t="s">
        <v>205</v>
      </c>
      <c r="C117" s="64"/>
    </row>
    <row r="118" customFormat="false" ht="12" hidden="false" customHeight="true" outlineLevel="0" collapsed="false">
      <c r="A118" s="210" t="s">
        <v>206</v>
      </c>
      <c r="B118" s="56" t="s">
        <v>207</v>
      </c>
      <c r="C118" s="64"/>
    </row>
    <row r="119" customFormat="false" ht="12" hidden="false" customHeight="true" outlineLevel="0" collapsed="false">
      <c r="A119" s="210" t="s">
        <v>208</v>
      </c>
      <c r="B119" s="56" t="s">
        <v>187</v>
      </c>
      <c r="C119" s="64"/>
    </row>
    <row r="120" customFormat="false" ht="12" hidden="false" customHeight="true" outlineLevel="0" collapsed="false">
      <c r="A120" s="210" t="s">
        <v>209</v>
      </c>
      <c r="B120" s="56" t="s">
        <v>210</v>
      </c>
      <c r="C120" s="64"/>
    </row>
    <row r="121" customFormat="false" ht="12" hidden="false" customHeight="true" outlineLevel="0" collapsed="false">
      <c r="A121" s="228" t="s">
        <v>211</v>
      </c>
      <c r="B121" s="56" t="s">
        <v>212</v>
      </c>
      <c r="C121" s="68"/>
    </row>
    <row r="122" customFormat="false" ht="20.1" hidden="false" customHeight="true" outlineLevel="0" collapsed="false">
      <c r="A122" s="43" t="s">
        <v>34</v>
      </c>
      <c r="B122" s="69" t="s">
        <v>213</v>
      </c>
      <c r="C122" s="12" t="n">
        <f aca="false">SUM(C123:C124)</f>
        <v>6622527</v>
      </c>
    </row>
    <row r="123" customFormat="false" ht="20.1" hidden="false" customHeight="true" outlineLevel="0" collapsed="false">
      <c r="A123" s="210" t="s">
        <v>36</v>
      </c>
      <c r="B123" s="70" t="s">
        <v>214</v>
      </c>
      <c r="C123" s="15" t="n">
        <v>6472527</v>
      </c>
    </row>
    <row r="124" customFormat="false" ht="20.1" hidden="false" customHeight="true" outlineLevel="0" collapsed="false">
      <c r="A124" s="213" t="s">
        <v>38</v>
      </c>
      <c r="B124" s="63" t="s">
        <v>215</v>
      </c>
      <c r="C124" s="22" t="n">
        <v>150000</v>
      </c>
    </row>
    <row r="125" customFormat="false" ht="20.1" hidden="false" customHeight="true" outlineLevel="0" collapsed="false">
      <c r="A125" s="43" t="s">
        <v>216</v>
      </c>
      <c r="B125" s="69" t="s">
        <v>217</v>
      </c>
      <c r="C125" s="12" t="n">
        <v>126992398</v>
      </c>
    </row>
    <row r="126" customFormat="false" ht="12" hidden="false" customHeight="true" outlineLevel="0" collapsed="false">
      <c r="A126" s="43" t="s">
        <v>62</v>
      </c>
      <c r="B126" s="69" t="s">
        <v>218</v>
      </c>
      <c r="C126" s="12"/>
    </row>
    <row r="127" customFormat="false" ht="12" hidden="false" customHeight="true" outlineLevel="0" collapsed="false">
      <c r="A127" s="210" t="s">
        <v>64</v>
      </c>
      <c r="B127" s="70" t="s">
        <v>219</v>
      </c>
      <c r="C127" s="64"/>
    </row>
    <row r="128" customFormat="false" ht="12" hidden="false" customHeight="true" outlineLevel="0" collapsed="false">
      <c r="A128" s="210" t="s">
        <v>66</v>
      </c>
      <c r="B128" s="70" t="s">
        <v>220</v>
      </c>
      <c r="C128" s="64"/>
    </row>
    <row r="129" customFormat="false" ht="12" hidden="false" customHeight="true" outlineLevel="0" collapsed="false">
      <c r="A129" s="228" t="s">
        <v>68</v>
      </c>
      <c r="B129" s="71" t="s">
        <v>221</v>
      </c>
      <c r="C129" s="64"/>
    </row>
    <row r="130" customFormat="false" ht="12" hidden="false" customHeight="true" outlineLevel="0" collapsed="false">
      <c r="A130" s="43" t="s">
        <v>84</v>
      </c>
      <c r="B130" s="69" t="s">
        <v>222</v>
      </c>
      <c r="C130" s="12" t="n">
        <f aca="false">+C131+C132+C133+C134</f>
        <v>0</v>
      </c>
    </row>
    <row r="131" customFormat="false" ht="12" hidden="false" customHeight="true" outlineLevel="0" collapsed="false">
      <c r="A131" s="210" t="s">
        <v>86</v>
      </c>
      <c r="B131" s="70" t="s">
        <v>223</v>
      </c>
      <c r="C131" s="64"/>
    </row>
    <row r="132" customFormat="false" ht="12" hidden="false" customHeight="true" outlineLevel="0" collapsed="false">
      <c r="A132" s="210" t="s">
        <v>88</v>
      </c>
      <c r="B132" s="70" t="s">
        <v>224</v>
      </c>
      <c r="C132" s="64"/>
    </row>
    <row r="133" customFormat="false" ht="12" hidden="false" customHeight="true" outlineLevel="0" collapsed="false">
      <c r="A133" s="210" t="s">
        <v>90</v>
      </c>
      <c r="B133" s="70" t="s">
        <v>225</v>
      </c>
      <c r="C133" s="64"/>
    </row>
    <row r="134" customFormat="false" ht="12" hidden="false" customHeight="true" outlineLevel="0" collapsed="false">
      <c r="A134" s="228" t="s">
        <v>92</v>
      </c>
      <c r="B134" s="71" t="s">
        <v>226</v>
      </c>
      <c r="C134" s="64"/>
    </row>
    <row r="135" customFormat="false" ht="20.1" hidden="false" customHeight="true" outlineLevel="0" collapsed="false">
      <c r="A135" s="43" t="s">
        <v>227</v>
      </c>
      <c r="B135" s="69" t="s">
        <v>228</v>
      </c>
      <c r="C135" s="23" t="n">
        <f aca="false">SUM(C136:C139)</f>
        <v>44003355</v>
      </c>
    </row>
    <row r="136" customFormat="false" ht="15" hidden="false" customHeight="true" outlineLevel="0" collapsed="false">
      <c r="A136" s="210" t="s">
        <v>98</v>
      </c>
      <c r="B136" s="70" t="s">
        <v>229</v>
      </c>
      <c r="C136" s="64"/>
    </row>
    <row r="137" customFormat="false" ht="15" hidden="false" customHeight="true" outlineLevel="0" collapsed="false">
      <c r="A137" s="210" t="s">
        <v>100</v>
      </c>
      <c r="B137" s="70" t="s">
        <v>230</v>
      </c>
      <c r="C137" s="64" t="n">
        <v>4110263</v>
      </c>
    </row>
    <row r="138" customFormat="false" ht="15" hidden="false" customHeight="true" outlineLevel="0" collapsed="false">
      <c r="A138" s="210" t="s">
        <v>102</v>
      </c>
      <c r="B138" s="70" t="s">
        <v>231</v>
      </c>
      <c r="C138" s="64"/>
    </row>
    <row r="139" customFormat="false" ht="20.1" hidden="false" customHeight="true" outlineLevel="0" collapsed="false">
      <c r="A139" s="228" t="s">
        <v>104</v>
      </c>
      <c r="B139" s="71" t="s">
        <v>284</v>
      </c>
      <c r="C139" s="64" t="n">
        <v>39893092</v>
      </c>
    </row>
    <row r="140" customFormat="false" ht="12" hidden="false" customHeight="true" outlineLevel="0" collapsed="false">
      <c r="A140" s="43" t="s">
        <v>106</v>
      </c>
      <c r="B140" s="69" t="s">
        <v>233</v>
      </c>
      <c r="C140" s="72"/>
    </row>
    <row r="141" customFormat="false" ht="12" hidden="false" customHeight="true" outlineLevel="0" collapsed="false">
      <c r="A141" s="210" t="s">
        <v>108</v>
      </c>
      <c r="B141" s="70" t="s">
        <v>234</v>
      </c>
      <c r="C141" s="64"/>
    </row>
    <row r="142" customFormat="false" ht="12" hidden="false" customHeight="true" outlineLevel="0" collapsed="false">
      <c r="A142" s="210" t="s">
        <v>110</v>
      </c>
      <c r="B142" s="70" t="s">
        <v>235</v>
      </c>
      <c r="C142" s="64"/>
    </row>
    <row r="143" customFormat="false" ht="12" hidden="false" customHeight="true" outlineLevel="0" collapsed="false">
      <c r="A143" s="210" t="s">
        <v>112</v>
      </c>
      <c r="B143" s="70" t="s">
        <v>236</v>
      </c>
      <c r="C143" s="64"/>
    </row>
    <row r="144" customFormat="false" ht="12" hidden="false" customHeight="true" outlineLevel="0" collapsed="false">
      <c r="A144" s="210" t="s">
        <v>114</v>
      </c>
      <c r="B144" s="70" t="s">
        <v>237</v>
      </c>
      <c r="C144" s="64"/>
    </row>
    <row r="145" customFormat="false" ht="20.1" hidden="false" customHeight="true" outlineLevel="0" collapsed="false">
      <c r="A145" s="43" t="s">
        <v>116</v>
      </c>
      <c r="B145" s="69" t="s">
        <v>238</v>
      </c>
      <c r="C145" s="73" t="n">
        <f aca="false">SUM(C137:C139)</f>
        <v>44003355</v>
      </c>
    </row>
    <row r="146" customFormat="false" ht="20.1" hidden="false" customHeight="true" outlineLevel="0" collapsed="false">
      <c r="A146" s="230" t="s">
        <v>239</v>
      </c>
      <c r="B146" s="75" t="s">
        <v>240</v>
      </c>
      <c r="C146" s="73" t="n">
        <v>170995753</v>
      </c>
    </row>
    <row r="147" customFormat="false" ht="20.1" hidden="false" customHeight="true" outlineLevel="0" collapsed="false">
      <c r="A147" s="231"/>
      <c r="B147" s="232"/>
      <c r="C147" s="233"/>
    </row>
    <row r="148" customFormat="false" ht="20.1" hidden="false" customHeight="true" outlineLevel="0" collapsed="false">
      <c r="A148" s="234" t="s">
        <v>386</v>
      </c>
      <c r="B148" s="235"/>
      <c r="C148" s="236" t="n">
        <v>3</v>
      </c>
    </row>
    <row r="149" customFormat="false" ht="20.1" hidden="false" customHeight="true" outlineLevel="0" collapsed="false">
      <c r="A149" s="234" t="s">
        <v>387</v>
      </c>
      <c r="B149" s="235"/>
      <c r="C149" s="236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237"/>
      <c r="B1" s="192" t="s">
        <v>388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193" t="s">
        <v>389</v>
      </c>
      <c r="B3" s="194" t="s">
        <v>390</v>
      </c>
      <c r="C3" s="238"/>
    </row>
    <row r="4" customFormat="false" ht="20.1" hidden="false" customHeight="true" outlineLevel="0" collapsed="false">
      <c r="A4" s="239"/>
      <c r="B4" s="197" t="s">
        <v>380</v>
      </c>
      <c r="C4" s="240"/>
    </row>
    <row r="5" customFormat="false" ht="20.1" hidden="false" customHeight="true" outlineLevel="0" collapsed="false">
      <c r="A5" s="199"/>
      <c r="B5" s="199"/>
      <c r="C5" s="200" t="s">
        <v>391</v>
      </c>
    </row>
    <row r="6" customFormat="false" ht="20.1" hidden="false" customHeight="true" outlineLevel="0" collapsed="false">
      <c r="A6" s="201" t="s">
        <v>381</v>
      </c>
      <c r="B6" s="202" t="s">
        <v>382</v>
      </c>
      <c r="C6" s="241" t="s">
        <v>383</v>
      </c>
    </row>
    <row r="7" customFormat="false" ht="20.1" hidden="false" customHeight="true" outlineLevel="0" collapsed="false">
      <c r="A7" s="204" t="n">
        <v>1</v>
      </c>
      <c r="B7" s="205" t="n">
        <v>2</v>
      </c>
      <c r="C7" s="206" t="n">
        <v>3</v>
      </c>
    </row>
    <row r="8" customFormat="false" ht="20.1" hidden="false" customHeight="true" outlineLevel="0" collapsed="false">
      <c r="A8" s="207"/>
      <c r="B8" s="208" t="s">
        <v>244</v>
      </c>
      <c r="C8" s="242"/>
    </row>
    <row r="9" customFormat="false" ht="15" hidden="false" customHeight="true" outlineLevel="0" collapsed="false">
      <c r="A9" s="204" t="s">
        <v>6</v>
      </c>
      <c r="B9" s="243" t="s">
        <v>392</v>
      </c>
      <c r="C9" s="108" t="n">
        <f aca="false">SUM(C11:C19)</f>
        <v>0</v>
      </c>
    </row>
    <row r="10" customFormat="false" ht="15" hidden="false" customHeight="true" outlineLevel="0" collapsed="false">
      <c r="A10" s="244" t="s">
        <v>8</v>
      </c>
      <c r="B10" s="50" t="s">
        <v>65</v>
      </c>
      <c r="C10" s="245"/>
    </row>
    <row r="11" customFormat="false" ht="15" hidden="false" customHeight="true" outlineLevel="0" collapsed="false">
      <c r="A11" s="246" t="s">
        <v>10</v>
      </c>
      <c r="B11" s="52" t="s">
        <v>67</v>
      </c>
      <c r="C11" s="97"/>
    </row>
    <row r="12" customFormat="false" ht="15" hidden="false" customHeight="true" outlineLevel="0" collapsed="false">
      <c r="A12" s="246" t="s">
        <v>12</v>
      </c>
      <c r="B12" s="52" t="s">
        <v>69</v>
      </c>
      <c r="C12" s="97"/>
    </row>
    <row r="13" customFormat="false" ht="15" hidden="false" customHeight="true" outlineLevel="0" collapsed="false">
      <c r="A13" s="246" t="s">
        <v>14</v>
      </c>
      <c r="B13" s="52" t="s">
        <v>71</v>
      </c>
      <c r="C13" s="97"/>
    </row>
    <row r="14" customFormat="false" ht="15" hidden="false" customHeight="true" outlineLevel="0" collapsed="false">
      <c r="A14" s="246" t="s">
        <v>16</v>
      </c>
      <c r="B14" s="52" t="s">
        <v>73</v>
      </c>
      <c r="C14" s="97"/>
    </row>
    <row r="15" customFormat="false" ht="15" hidden="false" customHeight="true" outlineLevel="0" collapsed="false">
      <c r="A15" s="246" t="s">
        <v>18</v>
      </c>
      <c r="B15" s="52" t="s">
        <v>393</v>
      </c>
      <c r="C15" s="97"/>
    </row>
    <row r="16" customFormat="false" ht="15" hidden="false" customHeight="true" outlineLevel="0" collapsed="false">
      <c r="A16" s="246" t="s">
        <v>176</v>
      </c>
      <c r="B16" s="71" t="s">
        <v>394</v>
      </c>
      <c r="C16" s="97"/>
    </row>
    <row r="17" customFormat="false" ht="15" hidden="false" customHeight="true" outlineLevel="0" collapsed="false">
      <c r="A17" s="246" t="s">
        <v>178</v>
      </c>
      <c r="B17" s="52" t="s">
        <v>79</v>
      </c>
      <c r="C17" s="125"/>
    </row>
    <row r="18" customFormat="false" ht="15" hidden="false" customHeight="true" outlineLevel="0" collapsed="false">
      <c r="A18" s="246" t="s">
        <v>180</v>
      </c>
      <c r="B18" s="52" t="s">
        <v>81</v>
      </c>
      <c r="C18" s="97"/>
    </row>
    <row r="19" customFormat="false" ht="15" hidden="false" customHeight="true" outlineLevel="0" collapsed="false">
      <c r="A19" s="246" t="s">
        <v>182</v>
      </c>
      <c r="B19" s="71" t="s">
        <v>83</v>
      </c>
      <c r="C19" s="104"/>
    </row>
    <row r="20" customFormat="false" ht="15" hidden="false" customHeight="true" outlineLevel="0" collapsed="false">
      <c r="A20" s="204" t="s">
        <v>20</v>
      </c>
      <c r="B20" s="243" t="s">
        <v>395</v>
      </c>
      <c r="C20" s="108" t="n">
        <f aca="false">SUM(C21:C23)</f>
        <v>1617495</v>
      </c>
    </row>
    <row r="21" customFormat="false" ht="15" hidden="false" customHeight="true" outlineLevel="0" collapsed="false">
      <c r="A21" s="246" t="s">
        <v>22</v>
      </c>
      <c r="B21" s="70" t="s">
        <v>23</v>
      </c>
      <c r="C21" s="97"/>
    </row>
    <row r="22" customFormat="false" ht="15" hidden="false" customHeight="true" outlineLevel="0" collapsed="false">
      <c r="A22" s="246" t="s">
        <v>24</v>
      </c>
      <c r="B22" s="52" t="s">
        <v>396</v>
      </c>
      <c r="C22" s="97"/>
    </row>
    <row r="23" customFormat="false" ht="15" hidden="false" customHeight="true" outlineLevel="0" collapsed="false">
      <c r="A23" s="246" t="s">
        <v>26</v>
      </c>
      <c r="B23" s="52" t="s">
        <v>397</v>
      </c>
      <c r="C23" s="97" t="n">
        <v>1617495</v>
      </c>
    </row>
    <row r="24" customFormat="false" ht="15" hidden="false" customHeight="true" outlineLevel="0" collapsed="false">
      <c r="A24" s="246" t="s">
        <v>28</v>
      </c>
      <c r="B24" s="52" t="s">
        <v>398</v>
      </c>
      <c r="C24" s="97"/>
    </row>
    <row r="25" customFormat="false" ht="15" hidden="false" customHeight="true" outlineLevel="0" collapsed="false">
      <c r="A25" s="247" t="s">
        <v>34</v>
      </c>
      <c r="B25" s="69" t="s">
        <v>252</v>
      </c>
      <c r="C25" s="248"/>
    </row>
    <row r="26" customFormat="false" ht="15" hidden="false" customHeight="true" outlineLevel="0" collapsed="false">
      <c r="A26" s="247" t="s">
        <v>216</v>
      </c>
      <c r="B26" s="69" t="s">
        <v>399</v>
      </c>
      <c r="C26" s="108" t="n">
        <f aca="false">+C27+C28</f>
        <v>0</v>
      </c>
    </row>
    <row r="27" customFormat="false" ht="15" hidden="false" customHeight="true" outlineLevel="0" collapsed="false">
      <c r="A27" s="249" t="s">
        <v>50</v>
      </c>
      <c r="B27" s="250" t="s">
        <v>396</v>
      </c>
      <c r="C27" s="128"/>
    </row>
    <row r="28" customFormat="false" ht="15" hidden="false" customHeight="true" outlineLevel="0" collapsed="false">
      <c r="A28" s="249" t="s">
        <v>56</v>
      </c>
      <c r="B28" s="251" t="s">
        <v>400</v>
      </c>
      <c r="C28" s="113"/>
    </row>
    <row r="29" customFormat="false" ht="15" hidden="false" customHeight="true" outlineLevel="0" collapsed="false">
      <c r="A29" s="246" t="s">
        <v>58</v>
      </c>
      <c r="B29" s="252" t="s">
        <v>401</v>
      </c>
      <c r="C29" s="253"/>
    </row>
    <row r="30" customFormat="false" ht="15" hidden="false" customHeight="true" outlineLevel="0" collapsed="false">
      <c r="A30" s="247" t="s">
        <v>62</v>
      </c>
      <c r="B30" s="69" t="s">
        <v>402</v>
      </c>
      <c r="C30" s="108" t="n">
        <f aca="false">+C31+C32+C33</f>
        <v>0</v>
      </c>
    </row>
    <row r="31" customFormat="false" ht="15" hidden="false" customHeight="true" outlineLevel="0" collapsed="false">
      <c r="A31" s="249" t="s">
        <v>64</v>
      </c>
      <c r="B31" s="250" t="s">
        <v>87</v>
      </c>
      <c r="C31" s="128"/>
    </row>
    <row r="32" customFormat="false" ht="15" hidden="false" customHeight="true" outlineLevel="0" collapsed="false">
      <c r="A32" s="249" t="s">
        <v>66</v>
      </c>
      <c r="B32" s="251" t="s">
        <v>89</v>
      </c>
      <c r="C32" s="113"/>
    </row>
    <row r="33" customFormat="false" ht="15" hidden="false" customHeight="true" outlineLevel="0" collapsed="false">
      <c r="A33" s="246" t="s">
        <v>68</v>
      </c>
      <c r="B33" s="252" t="s">
        <v>91</v>
      </c>
      <c r="C33" s="253"/>
    </row>
    <row r="34" customFormat="false" ht="15" hidden="false" customHeight="true" outlineLevel="0" collapsed="false">
      <c r="A34" s="247" t="s">
        <v>84</v>
      </c>
      <c r="B34" s="69" t="s">
        <v>253</v>
      </c>
      <c r="C34" s="248"/>
    </row>
    <row r="35" customFormat="false" ht="15" hidden="false" customHeight="true" outlineLevel="0" collapsed="false">
      <c r="A35" s="247" t="s">
        <v>227</v>
      </c>
      <c r="B35" s="69" t="s">
        <v>352</v>
      </c>
      <c r="C35" s="254"/>
    </row>
    <row r="36" customFormat="false" ht="15" hidden="false" customHeight="true" outlineLevel="0" collapsed="false">
      <c r="A36" s="204" t="s">
        <v>106</v>
      </c>
      <c r="B36" s="69" t="s">
        <v>403</v>
      </c>
      <c r="C36" s="255" t="n">
        <f aca="false">+C9+C20+C25+C26+C30+C34+C35</f>
        <v>1617495</v>
      </c>
    </row>
    <row r="37" customFormat="false" ht="20.1" hidden="false" customHeight="true" outlineLevel="0" collapsed="false">
      <c r="A37" s="256" t="s">
        <v>116</v>
      </c>
      <c r="B37" s="69" t="s">
        <v>404</v>
      </c>
      <c r="C37" s="255" t="n">
        <f aca="false">+C38+C39+C40</f>
        <v>43534026</v>
      </c>
    </row>
    <row r="38" customFormat="false" ht="20.1" hidden="false" customHeight="true" outlineLevel="0" collapsed="false">
      <c r="A38" s="249" t="s">
        <v>405</v>
      </c>
      <c r="B38" s="250" t="s">
        <v>310</v>
      </c>
      <c r="C38" s="128" t="n">
        <v>3640934</v>
      </c>
    </row>
    <row r="39" customFormat="false" ht="20.1" hidden="false" customHeight="true" outlineLevel="0" collapsed="false">
      <c r="A39" s="249" t="s">
        <v>406</v>
      </c>
      <c r="B39" s="251" t="s">
        <v>407</v>
      </c>
      <c r="C39" s="113"/>
    </row>
    <row r="40" customFormat="false" ht="20.1" hidden="false" customHeight="true" outlineLevel="0" collapsed="false">
      <c r="A40" s="246" t="s">
        <v>408</v>
      </c>
      <c r="B40" s="252" t="s">
        <v>409</v>
      </c>
      <c r="C40" s="253" t="n">
        <v>39893092</v>
      </c>
    </row>
    <row r="41" customFormat="false" ht="20.1" hidden="false" customHeight="true" outlineLevel="0" collapsed="false">
      <c r="A41" s="256" t="s">
        <v>239</v>
      </c>
      <c r="B41" s="257" t="s">
        <v>410</v>
      </c>
      <c r="C41" s="226" t="n">
        <f aca="false">+C36+C37</f>
        <v>45151521</v>
      </c>
    </row>
    <row r="42" customFormat="false" ht="20.1" hidden="false" customHeight="true" outlineLevel="0" collapsed="false">
      <c r="A42" s="258"/>
      <c r="B42" s="259"/>
      <c r="C42" s="222"/>
    </row>
    <row r="43" customFormat="false" ht="20.1" hidden="false" customHeight="true" outlineLevel="0" collapsed="false">
      <c r="A43" s="258"/>
      <c r="B43" s="259"/>
      <c r="C43" s="222"/>
    </row>
    <row r="44" customFormat="false" ht="20.1" hidden="false" customHeight="true" outlineLevel="0" collapsed="false">
      <c r="A44" s="258"/>
      <c r="B44" s="259"/>
      <c r="C44" s="222"/>
    </row>
    <row r="45" customFormat="false" ht="20.1" hidden="false" customHeight="true" outlineLevel="0" collapsed="false">
      <c r="A45" s="258"/>
      <c r="B45" s="259"/>
      <c r="C45" s="222"/>
    </row>
    <row r="46" customFormat="false" ht="20.1" hidden="false" customHeight="true" outlineLevel="0" collapsed="false">
      <c r="A46" s="220"/>
      <c r="B46" s="221"/>
      <c r="C46" s="222"/>
    </row>
    <row r="47" customFormat="false" ht="20.1" hidden="false" customHeight="true" outlineLevel="0" collapsed="false">
      <c r="B47" s="192"/>
      <c r="C47" s="260"/>
    </row>
    <row r="48" customFormat="false" ht="20.1" hidden="false" customHeight="true" outlineLevel="0" collapsed="false">
      <c r="A48" s="224"/>
      <c r="B48" s="225" t="s">
        <v>245</v>
      </c>
      <c r="C48" s="226"/>
    </row>
    <row r="49" customFormat="false" ht="20.1" hidden="false" customHeight="true" outlineLevel="0" collapsed="false">
      <c r="A49" s="247" t="s">
        <v>6</v>
      </c>
      <c r="B49" s="69" t="s">
        <v>411</v>
      </c>
      <c r="C49" s="108" t="n">
        <f aca="false">SUM(C50:C54)</f>
        <v>45151521</v>
      </c>
    </row>
    <row r="50" customFormat="false" ht="20.1" hidden="false" customHeight="true" outlineLevel="0" collapsed="false">
      <c r="A50" s="246" t="s">
        <v>8</v>
      </c>
      <c r="B50" s="70" t="s">
        <v>169</v>
      </c>
      <c r="C50" s="128" t="n">
        <v>31615724</v>
      </c>
    </row>
    <row r="51" customFormat="false" ht="20.1" hidden="false" customHeight="true" outlineLevel="0" collapsed="false">
      <c r="A51" s="246" t="s">
        <v>10</v>
      </c>
      <c r="B51" s="52" t="s">
        <v>170</v>
      </c>
      <c r="C51" s="116" t="n">
        <v>7384676</v>
      </c>
    </row>
    <row r="52" customFormat="false" ht="20.1" hidden="false" customHeight="true" outlineLevel="0" collapsed="false">
      <c r="A52" s="246" t="s">
        <v>12</v>
      </c>
      <c r="B52" s="52" t="s">
        <v>171</v>
      </c>
      <c r="C52" s="116" t="n">
        <v>6151121</v>
      </c>
    </row>
    <row r="53" customFormat="false" ht="20.1" hidden="false" customHeight="true" outlineLevel="0" collapsed="false">
      <c r="A53" s="246" t="s">
        <v>14</v>
      </c>
      <c r="B53" s="52" t="s">
        <v>172</v>
      </c>
      <c r="C53" s="116"/>
    </row>
    <row r="54" customFormat="false" ht="20.1" hidden="false" customHeight="true" outlineLevel="0" collapsed="false">
      <c r="A54" s="246" t="s">
        <v>16</v>
      </c>
      <c r="B54" s="52" t="s">
        <v>174</v>
      </c>
      <c r="C54" s="116"/>
    </row>
    <row r="55" customFormat="false" ht="20.1" hidden="false" customHeight="true" outlineLevel="0" collapsed="false">
      <c r="A55" s="247" t="s">
        <v>20</v>
      </c>
      <c r="B55" s="69" t="s">
        <v>412</v>
      </c>
      <c r="C55" s="108" t="n">
        <f aca="false">SUM(C56:C58)</f>
        <v>0</v>
      </c>
    </row>
    <row r="56" customFormat="false" ht="20.1" hidden="false" customHeight="true" outlineLevel="0" collapsed="false">
      <c r="A56" s="246" t="s">
        <v>22</v>
      </c>
      <c r="B56" s="70" t="s">
        <v>195</v>
      </c>
      <c r="C56" s="128"/>
    </row>
    <row r="57" customFormat="false" ht="20.1" hidden="false" customHeight="true" outlineLevel="0" collapsed="false">
      <c r="A57" s="246" t="s">
        <v>24</v>
      </c>
      <c r="B57" s="52" t="s">
        <v>197</v>
      </c>
      <c r="C57" s="116"/>
    </row>
    <row r="58" customFormat="false" ht="20.1" hidden="false" customHeight="true" outlineLevel="0" collapsed="false">
      <c r="A58" s="246" t="s">
        <v>26</v>
      </c>
      <c r="B58" s="52" t="s">
        <v>413</v>
      </c>
      <c r="C58" s="116"/>
    </row>
    <row r="59" customFormat="false" ht="20.1" hidden="false" customHeight="true" outlineLevel="0" collapsed="false">
      <c r="A59" s="246" t="s">
        <v>28</v>
      </c>
      <c r="B59" s="52" t="s">
        <v>414</v>
      </c>
      <c r="C59" s="116"/>
    </row>
    <row r="60" customFormat="false" ht="20.1" hidden="false" customHeight="true" outlineLevel="0" collapsed="false">
      <c r="A60" s="247" t="s">
        <v>34</v>
      </c>
      <c r="B60" s="261" t="s">
        <v>415</v>
      </c>
      <c r="C60" s="262" t="n">
        <f aca="false">+C49+C55</f>
        <v>45151521</v>
      </c>
    </row>
    <row r="61" customFormat="false" ht="20.1" hidden="false" customHeight="true" outlineLevel="0" collapsed="false">
      <c r="A61" s="263"/>
      <c r="B61" s="264"/>
      <c r="C61" s="265"/>
    </row>
    <row r="62" customFormat="false" ht="20.1" hidden="false" customHeight="true" outlineLevel="0" collapsed="false">
      <c r="A62" s="234" t="s">
        <v>386</v>
      </c>
      <c r="B62" s="235"/>
      <c r="C62" s="236" t="n">
        <v>9</v>
      </c>
    </row>
    <row r="63" customFormat="false" ht="20.1" hidden="false" customHeight="true" outlineLevel="0" collapsed="false">
      <c r="A63" s="234" t="s">
        <v>387</v>
      </c>
      <c r="B63" s="235"/>
      <c r="C63" s="236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2017-08-08T11:22:40Z</cp:lastPrinted>
  <dcterms:modified xsi:type="dcterms:W3CDTF">2018-05-31T10:40:48Z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