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4"/>
  </bookViews>
  <sheets>
    <sheet name="hivatal" sheetId="1" r:id="rId1"/>
    <sheet name="önkorm" sheetId="2" r:id="rId2"/>
    <sheet name="ovoda" sheetId="3" r:id="rId3"/>
    <sheet name="beruházás" sheetId="4" r:id="rId4"/>
    <sheet name="összesített" sheetId="5" r:id="rId5"/>
  </sheets>
  <definedNames/>
  <calcPr fullCalcOnLoad="1"/>
</workbook>
</file>

<file path=xl/sharedStrings.xml><?xml version="1.0" encoding="utf-8"?>
<sst xmlns="http://schemas.openxmlformats.org/spreadsheetml/2006/main" count="295" uniqueCount="129">
  <si>
    <t>adatok ezer forintban</t>
  </si>
  <si>
    <t>Megnevezés</t>
  </si>
  <si>
    <t>Bevételek</t>
  </si>
  <si>
    <t>Sorsz.</t>
  </si>
  <si>
    <t>1.</t>
  </si>
  <si>
    <t>2.</t>
  </si>
  <si>
    <t>3.</t>
  </si>
  <si>
    <t>4.</t>
  </si>
  <si>
    <t>6.</t>
  </si>
  <si>
    <t>5.</t>
  </si>
  <si>
    <t xml:space="preserve">Zsámbok Község Önkormányzat  </t>
  </si>
  <si>
    <t xml:space="preserve">Bevételek mindösszesen </t>
  </si>
  <si>
    <t>Kiadások</t>
  </si>
  <si>
    <t>Működési kiadások</t>
  </si>
  <si>
    <t>Felhalmozási célú kiadás</t>
  </si>
  <si>
    <t>ebből: Általános tartalék</t>
  </si>
  <si>
    <t xml:space="preserve">          Céltartalék</t>
  </si>
  <si>
    <t>Kiadások mindösszesen:</t>
  </si>
  <si>
    <t>Eredeti ei</t>
  </si>
  <si>
    <t>Módosított ei</t>
  </si>
  <si>
    <t>bevételei és kiadásai</t>
  </si>
  <si>
    <t>Módosítás</t>
  </si>
  <si>
    <t>Készletértékesítés B401</t>
  </si>
  <si>
    <t>Szolgáltatások ellenértéke B402</t>
  </si>
  <si>
    <t>Közvetített szolgáltatások ellenértéke   (Továbbszámlázott belföldi szolgáltatás) B403</t>
  </si>
  <si>
    <t>Tulajdonosi bevételek B404 (Bérleti díj bev. 2300, Osztalék 750, Egyéb önkorm.vagyon bérbead. 1800)</t>
  </si>
  <si>
    <t>Ellátási díjak B405  (Intézmények alaptevékenységének bev.)</t>
  </si>
  <si>
    <t>Kiszámlázott áfa B406 (Áfa bevételek és visszatérüllések)</t>
  </si>
  <si>
    <t>Egyéb működési bevételek B410 (Intézmények egyéb bevételei)</t>
  </si>
  <si>
    <t>Működési bevételek</t>
  </si>
  <si>
    <t>Működési c. visszatér.tám.államh.kívülről B62  (Korábban nyújtott hitelek visszatér. Lakosságtól)</t>
  </si>
  <si>
    <t>Működési c. átvett pek</t>
  </si>
  <si>
    <t>Egyéb köznevelési tám. B112</t>
  </si>
  <si>
    <t>Szociális, gyermekjóléti, gyermekétkezt. Tám. B113</t>
  </si>
  <si>
    <t>Kulturális felad. Tám. B114</t>
  </si>
  <si>
    <t>Önkorm. működési tám.</t>
  </si>
  <si>
    <t>Egyéb működési c. tám. Államházt. Belülről (TB) B16</t>
  </si>
  <si>
    <t>Műk.célú tám.állmházt.belülről</t>
  </si>
  <si>
    <t>Vagyoni típusú adók B34 (Kommunális adó)</t>
  </si>
  <si>
    <t>Értékesítési és forgalmi adó B351 (Iparűzési adó)</t>
  </si>
  <si>
    <t>Gépjárműadó B354</t>
  </si>
  <si>
    <t>Termékek és szolgáltatások adói</t>
  </si>
  <si>
    <t>Egyéb közhatalmi bev. B36 (Bírság, pótlék)</t>
  </si>
  <si>
    <t>Közhatalmi bevételek</t>
  </si>
  <si>
    <t>Egyéb felhalm.célú átvett pek B73 (Felhalm.célra átvett pek 7423, 9918)</t>
  </si>
  <si>
    <t xml:space="preserve">Felhalm. Célra átvett pénzeszk.összesen: </t>
  </si>
  <si>
    <t>Költségvetési bevételek</t>
  </si>
  <si>
    <t>Befekt.célú belföldi ép visszaváltása, értékes. B8123</t>
  </si>
  <si>
    <t>Finanszírozási bevételek</t>
  </si>
  <si>
    <t>ebből személyi juttatások K1</t>
  </si>
  <si>
    <t xml:space="preserve">         járulék K2</t>
  </si>
  <si>
    <t xml:space="preserve">        dologi kiadások K3</t>
  </si>
  <si>
    <t xml:space="preserve">        ellátottak juttatásai K4</t>
  </si>
  <si>
    <t xml:space="preserve">          felújítás K7</t>
  </si>
  <si>
    <t>ebből: beruházás K6</t>
  </si>
  <si>
    <t>Tartalékok K512</t>
  </si>
  <si>
    <t>Finanszírozási kiadások</t>
  </si>
  <si>
    <t>Intézményfinanszírozás K915</t>
  </si>
  <si>
    <t xml:space="preserve">        pénzek.átadás, támogatás K5</t>
  </si>
  <si>
    <t>Egyéb felhalm.célú tám.</t>
  </si>
  <si>
    <t>Felhalmozási célú tám. K8</t>
  </si>
  <si>
    <t>Polgármesteri Hivatal</t>
  </si>
  <si>
    <t>Helyi önkorm.műk.általános tám. B111</t>
  </si>
  <si>
    <t>Egyéb közhatalmi bev. B36 (Igazgatási díj))</t>
  </si>
  <si>
    <t>Központi, irányítószervi tám. B816 (Intézményfinansz.)</t>
  </si>
  <si>
    <t>Kacó Napköziotthonos Óvoda</t>
  </si>
  <si>
    <t>Önkorm.</t>
  </si>
  <si>
    <t>Hivatal</t>
  </si>
  <si>
    <t>Óvoda</t>
  </si>
  <si>
    <t>Összesen</t>
  </si>
  <si>
    <t>13. melléklet a 1/2014.(I.31) Ör-hez</t>
  </si>
  <si>
    <t>2/a.melléklet a 1/2014.(I.31.) Ör-hez</t>
  </si>
  <si>
    <t xml:space="preserve">Zsámbok Község Önkormányzat </t>
  </si>
  <si>
    <t>Csatorna</t>
  </si>
  <si>
    <t>ASP</t>
  </si>
  <si>
    <t>Felújítás</t>
  </si>
  <si>
    <t>Utak</t>
  </si>
  <si>
    <t>Beruházás</t>
  </si>
  <si>
    <t>Önkormányzat össz</t>
  </si>
  <si>
    <t>Hivatal összesen</t>
  </si>
  <si>
    <t>Számítógép</t>
  </si>
  <si>
    <t>Porszívó</t>
  </si>
  <si>
    <t>Bojler</t>
  </si>
  <si>
    <t>Óvoda összesen:</t>
  </si>
  <si>
    <t>Mindösszesen</t>
  </si>
  <si>
    <t>Műv.ház szám.gép</t>
  </si>
  <si>
    <t>Fűnyírógép</t>
  </si>
  <si>
    <t>Sportöltöző</t>
  </si>
  <si>
    <t>6. melléklet a 1/2014.(I.31.) Ör-hez</t>
  </si>
  <si>
    <t>beruházási, felújítási előirányzatai (Áfával)</t>
  </si>
  <si>
    <t>7.melléklet a 1/2014.(I.31.) Ör-hez</t>
  </si>
  <si>
    <t>8. melléklet a 1/2014.(I.31.) Ör.-hez</t>
  </si>
  <si>
    <t>Egyéb műk.c.tám államh.belülről B16 (Választás)</t>
  </si>
  <si>
    <t>Műk.célú közp.előirányz. B115</t>
  </si>
  <si>
    <t>Helyi önkorm.kieg.tám. B116</t>
  </si>
  <si>
    <t>Maradvány igénybevétele B813</t>
  </si>
  <si>
    <t>Műk.célú közp.előir.B115</t>
  </si>
  <si>
    <t>Központi, irányítőszervi tám.816</t>
  </si>
  <si>
    <t>Mindösszesen:</t>
  </si>
  <si>
    <t>Fényképezőgép</t>
  </si>
  <si>
    <t>Kamerarendszer</t>
  </si>
  <si>
    <t>Teherautó</t>
  </si>
  <si>
    <t>Felhalmozási célú önk. Tám (B21)</t>
  </si>
  <si>
    <t>Egyéb tárgyi ek. értékesítése(B53)</t>
  </si>
  <si>
    <t>Működési c. átvett pek (B63)</t>
  </si>
  <si>
    <t>Felhalmozási c. bevételek</t>
  </si>
  <si>
    <t>Felhalm. Célú támogatás B21</t>
  </si>
  <si>
    <t>Egyéb tárgyi ek. Éártékes. B53</t>
  </si>
  <si>
    <t>Műk. Célú átvett pek B63</t>
  </si>
  <si>
    <t>Pénzmaradvány B813</t>
  </si>
  <si>
    <t>Szék</t>
  </si>
  <si>
    <t>Program szoc.</t>
  </si>
  <si>
    <t>Tulajdonosi bevételek B404 (Osztalék 750, Egyéb önkorm.vagyon bérbead. 1800)</t>
  </si>
  <si>
    <t>CGR program</t>
  </si>
  <si>
    <t>Kerékpár házigond.</t>
  </si>
  <si>
    <t>Mosógép sport</t>
  </si>
  <si>
    <t>Értékpapír K912</t>
  </si>
  <si>
    <t>Betétek megszüntetése B817</t>
  </si>
  <si>
    <t>Betételhelyezés K916</t>
  </si>
  <si>
    <t>Megelőlegezés visszaf. Áh-n b. K914</t>
  </si>
  <si>
    <t>Megelőlegezés Áht-n b. B814</t>
  </si>
  <si>
    <t>Értékpapírok vásárlása K912</t>
  </si>
  <si>
    <t>Megelőleg. visszafiz. Áht-n b.K914</t>
  </si>
  <si>
    <t>Megelőlegezés Áht-n b.B814</t>
  </si>
  <si>
    <t>4. melléklet 6/2015. (II.26.) Ör.-hez</t>
  </si>
  <si>
    <t>2. melléklet a 5/2015. (II.26.) Ör.-hez</t>
  </si>
  <si>
    <t>5. melléklet a 5/2015. (II.26.) Ör. -hez</t>
  </si>
  <si>
    <t>3.melléklet a 5/2015.(II.26.) Ör-hez</t>
  </si>
  <si>
    <t>1. melléklet a 5/2015. (II.26.) Ör.-hez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</si>
</sst>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Fon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vertical="top" wrapText="1"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 vertical="top"/>
    </xf>
    <xf numFmtId="0" fontId="20" fillId="0" borderId="10" xfId="0" applyFont="1" applyBorder="1" applyAlignment="1">
      <alignment horizontal="justify" vertical="top"/>
    </xf>
    <xf numFmtId="0" fontId="21" fillId="0" borderId="10" xfId="0" applyFont="1" applyBorder="1" applyAlignment="1">
      <alignment horizontal="justify" vertical="top"/>
    </xf>
    <xf numFmtId="0" fontId="21" fillId="0" borderId="10" xfId="0" applyFont="1" applyBorder="1" applyAlignment="1">
      <alignment horizontal="right" vertical="top"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3" fillId="0" borderId="10" xfId="0" applyFont="1" applyBorder="1" applyAlignment="1">
      <alignment horizontal="justify" vertical="top"/>
    </xf>
    <xf numFmtId="0" fontId="23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vertical="top"/>
    </xf>
    <xf numFmtId="14" fontId="0" fillId="0" borderId="11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right" vertical="top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14" fontId="18" fillId="0" borderId="14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7.140625" style="0" customWidth="1"/>
    <col min="2" max="2" width="30.28125" style="0" customWidth="1"/>
    <col min="3" max="3" width="12.00390625" style="0" customWidth="1"/>
    <col min="4" max="4" width="10.140625" style="0" customWidth="1"/>
    <col min="5" max="5" width="14.00390625" style="0" customWidth="1"/>
  </cols>
  <sheetData>
    <row r="1" spans="1:5" ht="12.75">
      <c r="A1" s="40" t="s">
        <v>124</v>
      </c>
      <c r="B1" s="40"/>
      <c r="C1" s="1"/>
      <c r="D1" s="1"/>
      <c r="E1" s="1"/>
    </row>
    <row r="2" spans="1:5" ht="12.75">
      <c r="A2" s="41" t="s">
        <v>90</v>
      </c>
      <c r="B2" s="41"/>
      <c r="C2" s="7"/>
      <c r="D2" s="1"/>
      <c r="E2" s="1"/>
    </row>
    <row r="3" spans="1:5" ht="12.75">
      <c r="A3" s="29"/>
      <c r="B3" s="29"/>
      <c r="C3" s="7"/>
      <c r="D3" s="1"/>
      <c r="E3" s="1"/>
    </row>
    <row r="4" spans="1:5" ht="15.75">
      <c r="A4" s="8"/>
      <c r="B4" s="42" t="s">
        <v>61</v>
      </c>
      <c r="C4" s="42"/>
      <c r="D4" s="1"/>
      <c r="E4" s="1"/>
    </row>
    <row r="5" spans="1:5" ht="15.75">
      <c r="A5" s="8"/>
      <c r="B5" s="42" t="s">
        <v>20</v>
      </c>
      <c r="C5" s="42"/>
      <c r="D5" s="1"/>
      <c r="E5" s="1"/>
    </row>
    <row r="6" spans="1:5" ht="15.75">
      <c r="A6" s="9"/>
      <c r="B6" s="36">
        <v>42004</v>
      </c>
      <c r="C6" s="37"/>
      <c r="D6" s="1"/>
      <c r="E6" s="1"/>
    </row>
    <row r="7" spans="1:5" ht="12.75">
      <c r="A7" s="9"/>
      <c r="B7" s="10"/>
      <c r="C7" s="23"/>
      <c r="D7" s="38" t="s">
        <v>0</v>
      </c>
      <c r="E7" s="39"/>
    </row>
    <row r="8" spans="1:5" ht="12.75">
      <c r="A8" s="9"/>
      <c r="B8" s="10"/>
      <c r="C8" s="24"/>
      <c r="D8" s="1"/>
      <c r="E8" s="1"/>
    </row>
    <row r="9" spans="1:5" ht="12.75">
      <c r="A9" s="22" t="s">
        <v>3</v>
      </c>
      <c r="B9" s="22" t="s">
        <v>1</v>
      </c>
      <c r="C9" s="25" t="s">
        <v>18</v>
      </c>
      <c r="D9" s="2" t="s">
        <v>21</v>
      </c>
      <c r="E9" s="2" t="s">
        <v>19</v>
      </c>
    </row>
    <row r="10" spans="1:5" ht="12.75">
      <c r="A10" s="11"/>
      <c r="B10" s="12"/>
      <c r="C10" s="12"/>
      <c r="D10" s="1"/>
      <c r="E10" s="1"/>
    </row>
    <row r="11" spans="1:5" ht="12.75">
      <c r="A11" s="13"/>
      <c r="B11" s="14" t="s">
        <v>2</v>
      </c>
      <c r="C11" s="9"/>
      <c r="D11" s="1"/>
      <c r="E11" s="1"/>
    </row>
    <row r="12" spans="1:5" ht="25.5">
      <c r="A12" s="13">
        <v>1</v>
      </c>
      <c r="B12" s="13" t="s">
        <v>92</v>
      </c>
      <c r="C12" s="9">
        <v>0</v>
      </c>
      <c r="D12" s="1">
        <f>E12-C12</f>
        <v>1646</v>
      </c>
      <c r="E12" s="1">
        <v>1646</v>
      </c>
    </row>
    <row r="13" spans="1:5" ht="25.5">
      <c r="A13" s="13">
        <v>2</v>
      </c>
      <c r="B13" s="13" t="s">
        <v>63</v>
      </c>
      <c r="C13" s="9">
        <v>100</v>
      </c>
      <c r="D13" s="1">
        <f aca="true" t="shared" si="0" ref="D13:D57">E13-C13</f>
        <v>0</v>
      </c>
      <c r="E13" s="18">
        <v>100</v>
      </c>
    </row>
    <row r="14" spans="1:5" ht="12.75">
      <c r="A14" s="13">
        <v>3</v>
      </c>
      <c r="B14" s="15" t="s">
        <v>43</v>
      </c>
      <c r="C14" s="16">
        <f>SUM(C13)</f>
        <v>100</v>
      </c>
      <c r="D14" s="1">
        <f t="shared" si="0"/>
        <v>0</v>
      </c>
      <c r="E14" s="16">
        <f>SUM(E13)</f>
        <v>100</v>
      </c>
    </row>
    <row r="15" spans="1:5" ht="12.75">
      <c r="A15" s="13">
        <v>4</v>
      </c>
      <c r="B15" s="13" t="s">
        <v>22</v>
      </c>
      <c r="C15" s="9">
        <v>0</v>
      </c>
      <c r="D15" s="1">
        <f t="shared" si="0"/>
        <v>0</v>
      </c>
      <c r="E15" s="1">
        <v>0</v>
      </c>
    </row>
    <row r="16" spans="1:5" ht="12.75">
      <c r="A16" s="13">
        <v>5</v>
      </c>
      <c r="B16" s="13" t="s">
        <v>23</v>
      </c>
      <c r="C16" s="9">
        <v>10</v>
      </c>
      <c r="D16" s="1">
        <f t="shared" si="0"/>
        <v>400</v>
      </c>
      <c r="E16" s="1">
        <v>410</v>
      </c>
    </row>
    <row r="17" spans="1:5" ht="38.25">
      <c r="A17" s="13">
        <v>6</v>
      </c>
      <c r="B17" s="13" t="s">
        <v>24</v>
      </c>
      <c r="C17" s="9"/>
      <c r="D17" s="1">
        <f t="shared" si="0"/>
        <v>0</v>
      </c>
      <c r="E17" s="1"/>
    </row>
    <row r="18" spans="1:5" ht="51">
      <c r="A18" s="13">
        <v>7</v>
      </c>
      <c r="B18" s="13" t="s">
        <v>25</v>
      </c>
      <c r="C18" s="9"/>
      <c r="D18" s="1">
        <f t="shared" si="0"/>
        <v>0</v>
      </c>
      <c r="E18" s="1"/>
    </row>
    <row r="19" spans="1:5" ht="25.5">
      <c r="A19" s="13">
        <v>8</v>
      </c>
      <c r="B19" s="13" t="s">
        <v>26</v>
      </c>
      <c r="C19" s="9"/>
      <c r="D19" s="1">
        <f t="shared" si="0"/>
        <v>0</v>
      </c>
      <c r="E19" s="1"/>
    </row>
    <row r="20" spans="1:5" ht="25.5">
      <c r="A20" s="13">
        <v>9</v>
      </c>
      <c r="B20" s="13" t="s">
        <v>27</v>
      </c>
      <c r="C20" s="9">
        <v>55</v>
      </c>
      <c r="D20" s="1">
        <f t="shared" si="0"/>
        <v>0</v>
      </c>
      <c r="E20" s="1">
        <v>55</v>
      </c>
    </row>
    <row r="21" spans="1:5" ht="25.5">
      <c r="A21" s="13">
        <v>10</v>
      </c>
      <c r="B21" s="13" t="s">
        <v>28</v>
      </c>
      <c r="C21" s="9">
        <v>400</v>
      </c>
      <c r="D21" s="1">
        <f t="shared" si="0"/>
        <v>-400</v>
      </c>
      <c r="E21" s="1">
        <v>0</v>
      </c>
    </row>
    <row r="22" spans="1:5" ht="12.75">
      <c r="A22" s="13">
        <v>11</v>
      </c>
      <c r="B22" s="15" t="s">
        <v>29</v>
      </c>
      <c r="C22" s="16">
        <f>SUM(C15:C21)</f>
        <v>465</v>
      </c>
      <c r="D22" s="1">
        <f t="shared" si="0"/>
        <v>0</v>
      </c>
      <c r="E22" s="16">
        <f>SUM(E15:E21)</f>
        <v>465</v>
      </c>
    </row>
    <row r="23" spans="1:5" ht="51">
      <c r="A23" s="13">
        <v>12</v>
      </c>
      <c r="B23" s="13" t="s">
        <v>30</v>
      </c>
      <c r="C23" s="9"/>
      <c r="D23" s="1">
        <f t="shared" si="0"/>
        <v>0</v>
      </c>
      <c r="E23" s="18"/>
    </row>
    <row r="24" spans="1:5" ht="12.75">
      <c r="A24" s="13">
        <v>13</v>
      </c>
      <c r="B24" s="15" t="s">
        <v>31</v>
      </c>
      <c r="C24" s="16"/>
      <c r="D24" s="1">
        <f t="shared" si="0"/>
        <v>0</v>
      </c>
      <c r="E24" s="17"/>
    </row>
    <row r="25" spans="1:5" ht="38.25">
      <c r="A25" s="13">
        <v>14</v>
      </c>
      <c r="B25" s="13" t="s">
        <v>44</v>
      </c>
      <c r="C25" s="9"/>
      <c r="D25" s="1">
        <f t="shared" si="0"/>
        <v>0</v>
      </c>
      <c r="E25" s="17"/>
    </row>
    <row r="26" spans="1:5" ht="25.5">
      <c r="A26" s="13">
        <v>15</v>
      </c>
      <c r="B26" s="15" t="s">
        <v>45</v>
      </c>
      <c r="C26" s="16"/>
      <c r="D26" s="1">
        <f t="shared" si="0"/>
        <v>0</v>
      </c>
      <c r="E26" s="16">
        <f>SUM(E25)</f>
        <v>0</v>
      </c>
    </row>
    <row r="27" spans="1:5" ht="12.75">
      <c r="A27" s="13">
        <v>16</v>
      </c>
      <c r="B27" s="19" t="s">
        <v>46</v>
      </c>
      <c r="C27" s="20">
        <f>C14+C22+C24+C26</f>
        <v>565</v>
      </c>
      <c r="D27" s="1">
        <f t="shared" si="0"/>
        <v>1646</v>
      </c>
      <c r="E27" s="20">
        <f>E14+E22+E24+E26+E12</f>
        <v>2211</v>
      </c>
    </row>
    <row r="28" spans="1:5" ht="25.5">
      <c r="A28" s="13">
        <v>17</v>
      </c>
      <c r="B28" s="13" t="s">
        <v>47</v>
      </c>
      <c r="C28" s="9"/>
      <c r="D28" s="1">
        <f t="shared" si="0"/>
        <v>0</v>
      </c>
      <c r="E28" s="18"/>
    </row>
    <row r="29" spans="1:5" ht="12.75">
      <c r="A29" s="13"/>
      <c r="B29" s="13" t="s">
        <v>109</v>
      </c>
      <c r="C29" s="9"/>
      <c r="D29" s="1">
        <f t="shared" si="0"/>
        <v>276</v>
      </c>
      <c r="E29" s="18">
        <v>276</v>
      </c>
    </row>
    <row r="30" spans="1:5" ht="25.5">
      <c r="A30" s="13">
        <v>18</v>
      </c>
      <c r="B30" s="13" t="s">
        <v>64</v>
      </c>
      <c r="C30" s="9">
        <v>57622</v>
      </c>
      <c r="D30" s="1">
        <f t="shared" si="0"/>
        <v>15306</v>
      </c>
      <c r="E30" s="18">
        <v>72928</v>
      </c>
    </row>
    <row r="31" spans="1:5" ht="12.75">
      <c r="A31" s="13">
        <v>19</v>
      </c>
      <c r="B31" s="19" t="s">
        <v>48</v>
      </c>
      <c r="C31" s="20">
        <f>SUM(C28:C30)</f>
        <v>57622</v>
      </c>
      <c r="D31" s="20">
        <f>SUM(D28:D30)</f>
        <v>15582</v>
      </c>
      <c r="E31" s="20">
        <f>SUM(E28:E30)</f>
        <v>73204</v>
      </c>
    </row>
    <row r="32" spans="1:5" ht="12.75">
      <c r="A32" s="13">
        <v>20</v>
      </c>
      <c r="B32" s="19"/>
      <c r="C32" s="20"/>
      <c r="D32" s="1">
        <f t="shared" si="0"/>
        <v>0</v>
      </c>
      <c r="E32" s="20"/>
    </row>
    <row r="33" spans="1:5" ht="12.75">
      <c r="A33" s="13">
        <v>21</v>
      </c>
      <c r="B33" s="14" t="s">
        <v>11</v>
      </c>
      <c r="C33" s="21">
        <f>C27+C31</f>
        <v>58187</v>
      </c>
      <c r="D33" s="21">
        <f>D27+D31</f>
        <v>17228</v>
      </c>
      <c r="E33" s="21">
        <f>E27+E31</f>
        <v>75415</v>
      </c>
    </row>
    <row r="34" spans="1:5" ht="12.75">
      <c r="A34" s="1"/>
      <c r="B34" s="1"/>
      <c r="C34" s="1"/>
      <c r="D34" s="1">
        <f t="shared" si="0"/>
        <v>0</v>
      </c>
      <c r="E34" s="1"/>
    </row>
    <row r="35" spans="1:5" ht="12.75">
      <c r="A35" s="1"/>
      <c r="B35" s="2" t="s">
        <v>12</v>
      </c>
      <c r="C35" s="1"/>
      <c r="D35" s="1">
        <f t="shared" si="0"/>
        <v>0</v>
      </c>
      <c r="E35" s="1"/>
    </row>
    <row r="36" spans="1:5" ht="12.75">
      <c r="A36" s="2" t="s">
        <v>4</v>
      </c>
      <c r="B36" s="2" t="s">
        <v>13</v>
      </c>
      <c r="C36" s="2">
        <f>SUM(C37:C41)</f>
        <v>50764</v>
      </c>
      <c r="D36" s="1">
        <f t="shared" si="0"/>
        <v>24125</v>
      </c>
      <c r="E36" s="2">
        <f>SUM(E37:E41)</f>
        <v>74889</v>
      </c>
    </row>
    <row r="37" spans="1:5" ht="12.75">
      <c r="A37" s="1"/>
      <c r="B37" s="1" t="s">
        <v>49</v>
      </c>
      <c r="C37" s="1">
        <v>30718</v>
      </c>
      <c r="D37" s="1">
        <f t="shared" si="0"/>
        <v>1266</v>
      </c>
      <c r="E37" s="1">
        <v>31984</v>
      </c>
    </row>
    <row r="38" spans="1:5" ht="12.75">
      <c r="A38" s="1"/>
      <c r="B38" s="1" t="s">
        <v>50</v>
      </c>
      <c r="C38" s="1">
        <v>7696</v>
      </c>
      <c r="D38" s="1">
        <f t="shared" si="0"/>
        <v>890</v>
      </c>
      <c r="E38" s="1">
        <v>8586</v>
      </c>
    </row>
    <row r="39" spans="1:5" ht="12.75">
      <c r="A39" s="1"/>
      <c r="B39" s="1" t="s">
        <v>51</v>
      </c>
      <c r="C39" s="1">
        <v>8030</v>
      </c>
      <c r="D39" s="1">
        <f t="shared" si="0"/>
        <v>575</v>
      </c>
      <c r="E39" s="1">
        <v>8605</v>
      </c>
    </row>
    <row r="40" spans="1:5" ht="12.75">
      <c r="A40" s="1"/>
      <c r="B40" s="1" t="s">
        <v>52</v>
      </c>
      <c r="C40" s="1">
        <v>4320</v>
      </c>
      <c r="D40" s="1">
        <f t="shared" si="0"/>
        <v>21394</v>
      </c>
      <c r="E40" s="1">
        <v>25714</v>
      </c>
    </row>
    <row r="41" spans="1:5" ht="12.75">
      <c r="A41" s="1"/>
      <c r="B41" s="1" t="s">
        <v>58</v>
      </c>
      <c r="C41" s="1"/>
      <c r="D41" s="1">
        <f t="shared" si="0"/>
        <v>0</v>
      </c>
      <c r="E41" s="1"/>
    </row>
    <row r="42" spans="1:5" ht="12.75">
      <c r="A42" s="1"/>
      <c r="B42" s="1"/>
      <c r="C42" s="1"/>
      <c r="D42" s="1">
        <f t="shared" si="0"/>
        <v>0</v>
      </c>
      <c r="E42" s="1"/>
    </row>
    <row r="43" spans="1:5" ht="12.75">
      <c r="A43" s="2" t="s">
        <v>5</v>
      </c>
      <c r="B43" s="2" t="s">
        <v>14</v>
      </c>
      <c r="C43" s="2">
        <f>SUM(C44:C45)</f>
        <v>7423</v>
      </c>
      <c r="D43" s="1">
        <f t="shared" si="0"/>
        <v>-6897</v>
      </c>
      <c r="E43" s="2">
        <f>SUM(E44:E45)</f>
        <v>526</v>
      </c>
    </row>
    <row r="44" spans="1:5" ht="12.75">
      <c r="A44" s="1"/>
      <c r="B44" s="1" t="s">
        <v>54</v>
      </c>
      <c r="C44" s="1">
        <v>7423</v>
      </c>
      <c r="D44" s="1">
        <f t="shared" si="0"/>
        <v>-6897</v>
      </c>
      <c r="E44" s="1">
        <v>526</v>
      </c>
    </row>
    <row r="45" spans="1:5" ht="12.75">
      <c r="A45" s="1"/>
      <c r="B45" s="1" t="s">
        <v>53</v>
      </c>
      <c r="C45" s="1"/>
      <c r="D45" s="1">
        <f t="shared" si="0"/>
        <v>0</v>
      </c>
      <c r="E45" s="1"/>
    </row>
    <row r="46" spans="1:5" ht="12.75">
      <c r="A46" s="1"/>
      <c r="B46" s="1"/>
      <c r="C46" s="1"/>
      <c r="D46" s="1">
        <f t="shared" si="0"/>
        <v>0</v>
      </c>
      <c r="E46" s="1"/>
    </row>
    <row r="47" spans="1:5" ht="12.75">
      <c r="A47" s="2" t="s">
        <v>6</v>
      </c>
      <c r="B47" s="2" t="s">
        <v>60</v>
      </c>
      <c r="C47" s="2">
        <f>C48</f>
        <v>0</v>
      </c>
      <c r="D47" s="1">
        <f t="shared" si="0"/>
        <v>0</v>
      </c>
      <c r="E47" s="1">
        <v>0</v>
      </c>
    </row>
    <row r="48" spans="1:5" ht="12.75">
      <c r="A48" s="1"/>
      <c r="B48" s="1" t="s">
        <v>59</v>
      </c>
      <c r="C48" s="1"/>
      <c r="D48" s="1">
        <f t="shared" si="0"/>
        <v>0</v>
      </c>
      <c r="E48" s="1"/>
    </row>
    <row r="49" spans="1:5" ht="12.75">
      <c r="A49" s="1"/>
      <c r="B49" s="1"/>
      <c r="C49" s="1"/>
      <c r="D49" s="1">
        <f t="shared" si="0"/>
        <v>0</v>
      </c>
      <c r="E49" s="1"/>
    </row>
    <row r="50" spans="1:5" ht="12.75">
      <c r="A50" s="2" t="s">
        <v>7</v>
      </c>
      <c r="B50" s="2" t="s">
        <v>55</v>
      </c>
      <c r="C50" s="2">
        <f>C51</f>
        <v>0</v>
      </c>
      <c r="D50" s="1">
        <f t="shared" si="0"/>
        <v>0</v>
      </c>
      <c r="E50" s="2">
        <f>E51</f>
        <v>0</v>
      </c>
    </row>
    <row r="51" spans="1:5" ht="12.75">
      <c r="A51" s="1"/>
      <c r="B51" s="1" t="s">
        <v>15</v>
      </c>
      <c r="C51" s="1"/>
      <c r="D51" s="1">
        <f t="shared" si="0"/>
        <v>0</v>
      </c>
      <c r="E51" s="1"/>
    </row>
    <row r="52" spans="1:5" ht="12.75">
      <c r="A52" s="1"/>
      <c r="B52" s="1" t="s">
        <v>16</v>
      </c>
      <c r="C52" s="1"/>
      <c r="D52" s="1">
        <f t="shared" si="0"/>
        <v>0</v>
      </c>
      <c r="E52" s="1"/>
    </row>
    <row r="53" spans="1:5" ht="12.75">
      <c r="A53" s="1"/>
      <c r="B53" s="1"/>
      <c r="C53" s="1"/>
      <c r="D53" s="1">
        <f t="shared" si="0"/>
        <v>0</v>
      </c>
      <c r="E53" s="1"/>
    </row>
    <row r="54" spans="1:5" ht="12.75">
      <c r="A54" s="2" t="s">
        <v>9</v>
      </c>
      <c r="B54" s="2" t="s">
        <v>56</v>
      </c>
      <c r="C54" s="2">
        <f>C55</f>
        <v>0</v>
      </c>
      <c r="D54" s="1">
        <f t="shared" si="0"/>
        <v>0</v>
      </c>
      <c r="E54" s="2">
        <f>E55</f>
        <v>0</v>
      </c>
    </row>
    <row r="55" spans="1:5" ht="12.75">
      <c r="A55" s="1"/>
      <c r="B55" s="1" t="s">
        <v>57</v>
      </c>
      <c r="C55" s="1"/>
      <c r="D55" s="1">
        <f t="shared" si="0"/>
        <v>0</v>
      </c>
      <c r="E55" s="1"/>
    </row>
    <row r="56" spans="1:5" ht="12.75">
      <c r="A56" s="1"/>
      <c r="B56" s="1"/>
      <c r="C56" s="1"/>
      <c r="D56" s="1">
        <f t="shared" si="0"/>
        <v>0</v>
      </c>
      <c r="E56" s="1"/>
    </row>
    <row r="57" spans="1:5" ht="12.75">
      <c r="A57" s="2" t="s">
        <v>8</v>
      </c>
      <c r="B57" s="2" t="s">
        <v>17</v>
      </c>
      <c r="C57" s="2">
        <f>C36+C43+C47+C50+C54</f>
        <v>58187</v>
      </c>
      <c r="D57" s="2">
        <f t="shared" si="0"/>
        <v>17228</v>
      </c>
      <c r="E57" s="2">
        <f>E36+E43+E47+E50+E54</f>
        <v>75415</v>
      </c>
    </row>
  </sheetData>
  <sheetProtection/>
  <mergeCells count="6">
    <mergeCell ref="B6:C6"/>
    <mergeCell ref="D7:E7"/>
    <mergeCell ref="A1:B1"/>
    <mergeCell ref="A2:B2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6.8515625" style="0" customWidth="1"/>
    <col min="2" max="2" width="30.140625" style="0" customWidth="1"/>
    <col min="3" max="3" width="10.57421875" style="0" customWidth="1"/>
    <col min="4" max="4" width="9.8515625" style="0" customWidth="1"/>
    <col min="5" max="5" width="12.7109375" style="0" customWidth="1"/>
  </cols>
  <sheetData>
    <row r="1" spans="1:5" ht="12.75">
      <c r="A1" s="40" t="s">
        <v>125</v>
      </c>
      <c r="B1" s="40"/>
      <c r="C1" s="1"/>
      <c r="D1" s="1"/>
      <c r="E1" s="1"/>
    </row>
    <row r="2" spans="1:5" ht="12.75">
      <c r="A2" s="41" t="s">
        <v>70</v>
      </c>
      <c r="B2" s="41"/>
      <c r="C2" s="7"/>
      <c r="D2" s="1"/>
      <c r="E2" s="1"/>
    </row>
    <row r="3" spans="1:5" ht="12.75">
      <c r="A3" s="29"/>
      <c r="B3" s="29"/>
      <c r="C3" s="7"/>
      <c r="D3" s="1"/>
      <c r="E3" s="1"/>
    </row>
    <row r="4" spans="1:5" ht="15.75">
      <c r="A4" s="8"/>
      <c r="B4" s="42" t="s">
        <v>10</v>
      </c>
      <c r="C4" s="42"/>
      <c r="D4" s="1"/>
      <c r="E4" s="1"/>
    </row>
    <row r="5" spans="1:5" ht="15.75">
      <c r="A5" s="8"/>
      <c r="B5" s="42" t="s">
        <v>20</v>
      </c>
      <c r="C5" s="42"/>
      <c r="D5" s="1"/>
      <c r="E5" s="1"/>
    </row>
    <row r="6" spans="1:5" ht="15.75">
      <c r="A6" s="9"/>
      <c r="B6" s="36">
        <v>42004</v>
      </c>
      <c r="C6" s="37"/>
      <c r="D6" s="1"/>
      <c r="E6" s="1"/>
    </row>
    <row r="7" spans="1:5" ht="13.5" customHeight="1">
      <c r="A7" s="9"/>
      <c r="B7" s="10"/>
      <c r="C7" s="23"/>
      <c r="D7" s="38" t="s">
        <v>0</v>
      </c>
      <c r="E7" s="39"/>
    </row>
    <row r="8" spans="1:5" ht="12.75">
      <c r="A8" s="9"/>
      <c r="B8" s="10"/>
      <c r="C8" s="24"/>
      <c r="D8" s="1"/>
      <c r="E8" s="1"/>
    </row>
    <row r="9" spans="1:5" s="5" customFormat="1" ht="12.75">
      <c r="A9" s="22" t="s">
        <v>3</v>
      </c>
      <c r="B9" s="22" t="s">
        <v>1</v>
      </c>
      <c r="C9" s="25" t="s">
        <v>18</v>
      </c>
      <c r="D9" s="2" t="s">
        <v>21</v>
      </c>
      <c r="E9" s="2" t="s">
        <v>19</v>
      </c>
    </row>
    <row r="10" spans="1:5" ht="12.75">
      <c r="A10" s="11"/>
      <c r="B10" s="12"/>
      <c r="C10" s="12"/>
      <c r="D10" s="1"/>
      <c r="E10" s="1"/>
    </row>
    <row r="11" spans="1:5" ht="12.75">
      <c r="A11" s="13"/>
      <c r="B11" s="14" t="s">
        <v>2</v>
      </c>
      <c r="C11" s="9"/>
      <c r="D11" s="1"/>
      <c r="E11" s="1"/>
    </row>
    <row r="12" spans="1:5" ht="25.5">
      <c r="A12" s="13">
        <v>1</v>
      </c>
      <c r="B12" s="13" t="s">
        <v>62</v>
      </c>
      <c r="C12" s="9">
        <v>57770</v>
      </c>
      <c r="D12" s="1">
        <f>E12-C12</f>
        <v>0</v>
      </c>
      <c r="E12" s="1">
        <v>57770</v>
      </c>
    </row>
    <row r="13" spans="1:5" ht="12.75">
      <c r="A13" s="13">
        <v>2</v>
      </c>
      <c r="B13" s="13" t="s">
        <v>32</v>
      </c>
      <c r="C13" s="9">
        <v>33318</v>
      </c>
      <c r="D13" s="1">
        <f aca="true" t="shared" si="0" ref="D13:D77">E13-C13</f>
        <v>0</v>
      </c>
      <c r="E13" s="1">
        <v>33318</v>
      </c>
    </row>
    <row r="14" spans="1:5" ht="25.5">
      <c r="A14" s="13">
        <v>3</v>
      </c>
      <c r="B14" s="13" t="s">
        <v>33</v>
      </c>
      <c r="C14" s="9">
        <v>20618</v>
      </c>
      <c r="D14" s="1">
        <f t="shared" si="0"/>
        <v>18848</v>
      </c>
      <c r="E14" s="1">
        <v>39466</v>
      </c>
    </row>
    <row r="15" spans="1:5" ht="12.75">
      <c r="A15" s="13">
        <v>4</v>
      </c>
      <c r="B15" s="13" t="s">
        <v>34</v>
      </c>
      <c r="C15" s="9">
        <v>2795</v>
      </c>
      <c r="D15" s="1">
        <f t="shared" si="0"/>
        <v>-1</v>
      </c>
      <c r="E15" s="1">
        <v>2794</v>
      </c>
    </row>
    <row r="16" spans="1:5" ht="12.75">
      <c r="A16" s="13">
        <v>5</v>
      </c>
      <c r="B16" s="13" t="s">
        <v>93</v>
      </c>
      <c r="C16" s="9">
        <v>0</v>
      </c>
      <c r="D16" s="1">
        <f t="shared" si="0"/>
        <v>199</v>
      </c>
      <c r="E16" s="1">
        <v>199</v>
      </c>
    </row>
    <row r="17" spans="1:5" ht="12.75">
      <c r="A17" s="13">
        <v>6</v>
      </c>
      <c r="B17" s="13" t="s">
        <v>94</v>
      </c>
      <c r="C17" s="9">
        <v>0</v>
      </c>
      <c r="D17" s="1">
        <f t="shared" si="0"/>
        <v>3106</v>
      </c>
      <c r="E17" s="1">
        <v>3106</v>
      </c>
    </row>
    <row r="18" spans="1:5" s="4" customFormat="1" ht="12.75">
      <c r="A18" s="13">
        <v>7</v>
      </c>
      <c r="B18" s="15" t="s">
        <v>35</v>
      </c>
      <c r="C18" s="16">
        <f>SUM(C12:C17)</f>
        <v>114501</v>
      </c>
      <c r="D18" s="1">
        <f t="shared" si="0"/>
        <v>22152</v>
      </c>
      <c r="E18" s="16">
        <f>SUM(E12:E17)</f>
        <v>136653</v>
      </c>
    </row>
    <row r="19" spans="1:5" ht="25.5">
      <c r="A19" s="13">
        <v>8</v>
      </c>
      <c r="B19" s="13" t="s">
        <v>36</v>
      </c>
      <c r="C19" s="9">
        <v>4200</v>
      </c>
      <c r="D19" s="1">
        <f t="shared" si="0"/>
        <v>38808</v>
      </c>
      <c r="E19" s="1">
        <v>43008</v>
      </c>
    </row>
    <row r="20" spans="1:5" s="4" customFormat="1" ht="12.75">
      <c r="A20" s="13">
        <v>9</v>
      </c>
      <c r="B20" s="15" t="s">
        <v>37</v>
      </c>
      <c r="C20" s="16">
        <f>SUM(C18:C19)</f>
        <v>118701</v>
      </c>
      <c r="D20" s="1">
        <f t="shared" si="0"/>
        <v>60960</v>
      </c>
      <c r="E20" s="16">
        <f>SUM(E18:E19)</f>
        <v>179661</v>
      </c>
    </row>
    <row r="21" spans="1:5" s="4" customFormat="1" ht="25.5">
      <c r="A21" s="13"/>
      <c r="B21" s="15" t="s">
        <v>102</v>
      </c>
      <c r="C21" s="16"/>
      <c r="D21" s="1">
        <f t="shared" si="0"/>
        <v>6315</v>
      </c>
      <c r="E21" s="16">
        <v>6315</v>
      </c>
    </row>
    <row r="22" spans="1:5" s="4" customFormat="1" ht="25.5">
      <c r="A22" s="13">
        <v>10</v>
      </c>
      <c r="B22" s="13" t="s">
        <v>38</v>
      </c>
      <c r="C22" s="9">
        <v>6000</v>
      </c>
      <c r="D22" s="1">
        <f t="shared" si="0"/>
        <v>684</v>
      </c>
      <c r="E22" s="17">
        <v>6684</v>
      </c>
    </row>
    <row r="23" spans="1:5" s="4" customFormat="1" ht="25.5">
      <c r="A23" s="13">
        <v>11</v>
      </c>
      <c r="B23" s="13" t="s">
        <v>39</v>
      </c>
      <c r="C23" s="9">
        <v>27000</v>
      </c>
      <c r="D23" s="1">
        <f t="shared" si="0"/>
        <v>3342</v>
      </c>
      <c r="E23" s="17">
        <v>30342</v>
      </c>
    </row>
    <row r="24" spans="1:5" s="4" customFormat="1" ht="12.75">
      <c r="A24" s="13">
        <v>12</v>
      </c>
      <c r="B24" s="13" t="s">
        <v>40</v>
      </c>
      <c r="C24" s="9">
        <v>5500</v>
      </c>
      <c r="D24" s="1">
        <f t="shared" si="0"/>
        <v>266</v>
      </c>
      <c r="E24" s="17">
        <v>5766</v>
      </c>
    </row>
    <row r="25" spans="1:5" s="4" customFormat="1" ht="12.75">
      <c r="A25" s="13">
        <v>13</v>
      </c>
      <c r="B25" s="15" t="s">
        <v>41</v>
      </c>
      <c r="C25" s="16">
        <f>SUM(C23:C24)</f>
        <v>32500</v>
      </c>
      <c r="D25" s="1">
        <f t="shared" si="0"/>
        <v>3608</v>
      </c>
      <c r="E25" s="16">
        <f>SUM(E23:E24)</f>
        <v>36108</v>
      </c>
    </row>
    <row r="26" spans="1:5" s="3" customFormat="1" ht="25.5">
      <c r="A26" s="13">
        <v>14</v>
      </c>
      <c r="B26" s="13" t="s">
        <v>42</v>
      </c>
      <c r="C26" s="9">
        <v>1300</v>
      </c>
      <c r="D26" s="1">
        <f t="shared" si="0"/>
        <v>0</v>
      </c>
      <c r="E26" s="18">
        <v>1300</v>
      </c>
    </row>
    <row r="27" spans="1:5" s="4" customFormat="1" ht="12.75">
      <c r="A27" s="13">
        <v>15</v>
      </c>
      <c r="B27" s="15" t="s">
        <v>43</v>
      </c>
      <c r="C27" s="16">
        <f>SUM(C25+C26+C22)</f>
        <v>39800</v>
      </c>
      <c r="D27" s="1">
        <f t="shared" si="0"/>
        <v>4292</v>
      </c>
      <c r="E27" s="16">
        <f>SUM(E25+E26+E22)</f>
        <v>44092</v>
      </c>
    </row>
    <row r="28" spans="1:5" ht="12.75">
      <c r="A28" s="13">
        <v>16</v>
      </c>
      <c r="B28" s="13" t="s">
        <v>22</v>
      </c>
      <c r="C28" s="9">
        <v>0</v>
      </c>
      <c r="D28" s="1">
        <f t="shared" si="0"/>
        <v>0</v>
      </c>
      <c r="E28" s="1">
        <v>0</v>
      </c>
    </row>
    <row r="29" spans="1:5" ht="12.75">
      <c r="A29" s="13">
        <v>17</v>
      </c>
      <c r="B29" s="13" t="s">
        <v>23</v>
      </c>
      <c r="C29" s="9">
        <v>20</v>
      </c>
      <c r="D29" s="1">
        <f t="shared" si="0"/>
        <v>6612</v>
      </c>
      <c r="E29" s="1">
        <v>6632</v>
      </c>
    </row>
    <row r="30" spans="1:5" ht="38.25">
      <c r="A30" s="13">
        <v>18</v>
      </c>
      <c r="B30" s="13" t="s">
        <v>24</v>
      </c>
      <c r="C30" s="9">
        <v>5730</v>
      </c>
      <c r="D30" s="1">
        <f t="shared" si="0"/>
        <v>0</v>
      </c>
      <c r="E30" s="1">
        <v>5730</v>
      </c>
    </row>
    <row r="31" spans="1:5" ht="51">
      <c r="A31" s="13">
        <v>19</v>
      </c>
      <c r="B31" s="13" t="s">
        <v>25</v>
      </c>
      <c r="C31" s="9">
        <v>4850</v>
      </c>
      <c r="D31" s="1">
        <f t="shared" si="0"/>
        <v>-2300</v>
      </c>
      <c r="E31" s="1">
        <v>2550</v>
      </c>
    </row>
    <row r="32" spans="1:5" ht="25.5">
      <c r="A32" s="13">
        <v>20</v>
      </c>
      <c r="B32" s="13" t="s">
        <v>26</v>
      </c>
      <c r="C32" s="9">
        <v>2304</v>
      </c>
      <c r="D32" s="1">
        <f t="shared" si="0"/>
        <v>413</v>
      </c>
      <c r="E32" s="1">
        <v>2717</v>
      </c>
    </row>
    <row r="33" spans="1:5" ht="25.5">
      <c r="A33" s="13">
        <v>21</v>
      </c>
      <c r="B33" s="13" t="s">
        <v>27</v>
      </c>
      <c r="C33" s="9">
        <v>2310</v>
      </c>
      <c r="D33" s="1">
        <f t="shared" si="0"/>
        <v>223</v>
      </c>
      <c r="E33" s="1">
        <v>2533</v>
      </c>
    </row>
    <row r="34" spans="1:5" ht="25.5">
      <c r="A34" s="13">
        <v>22</v>
      </c>
      <c r="B34" s="13" t="s">
        <v>28</v>
      </c>
      <c r="C34" s="9">
        <v>600</v>
      </c>
      <c r="D34" s="1">
        <f t="shared" si="0"/>
        <v>317</v>
      </c>
      <c r="E34" s="1">
        <v>917</v>
      </c>
    </row>
    <row r="35" spans="1:5" ht="12.75">
      <c r="A35" s="13">
        <v>23</v>
      </c>
      <c r="B35" s="15" t="s">
        <v>29</v>
      </c>
      <c r="C35" s="16">
        <f>SUM(C28:C34)</f>
        <v>15814</v>
      </c>
      <c r="D35" s="1">
        <f t="shared" si="0"/>
        <v>5265</v>
      </c>
      <c r="E35" s="16">
        <f>SUM(E28:E34)</f>
        <v>21079</v>
      </c>
    </row>
    <row r="36" spans="1:5" s="3" customFormat="1" ht="25.5">
      <c r="A36" s="13"/>
      <c r="B36" s="13" t="s">
        <v>103</v>
      </c>
      <c r="C36" s="9"/>
      <c r="D36" s="1">
        <f t="shared" si="0"/>
        <v>339</v>
      </c>
      <c r="E36" s="9">
        <v>339</v>
      </c>
    </row>
    <row r="37" spans="1:5" s="4" customFormat="1" ht="12.75">
      <c r="A37" s="15"/>
      <c r="B37" s="15" t="s">
        <v>105</v>
      </c>
      <c r="C37" s="16"/>
      <c r="D37" s="1">
        <f t="shared" si="0"/>
        <v>339</v>
      </c>
      <c r="E37" s="16">
        <f>SUM(E36)</f>
        <v>339</v>
      </c>
    </row>
    <row r="38" spans="1:5" s="3" customFormat="1" ht="51">
      <c r="A38" s="13">
        <v>24</v>
      </c>
      <c r="B38" s="13" t="s">
        <v>30</v>
      </c>
      <c r="C38" s="9">
        <v>600</v>
      </c>
      <c r="D38" s="1">
        <f t="shared" si="0"/>
        <v>1359</v>
      </c>
      <c r="E38" s="18">
        <v>1959</v>
      </c>
    </row>
    <row r="39" spans="1:5" s="3" customFormat="1" ht="12.75">
      <c r="A39" s="13"/>
      <c r="B39" s="13" t="s">
        <v>104</v>
      </c>
      <c r="C39" s="9"/>
      <c r="D39" s="1">
        <f t="shared" si="0"/>
        <v>10815</v>
      </c>
      <c r="E39" s="18">
        <v>10815</v>
      </c>
    </row>
    <row r="40" spans="1:5" s="4" customFormat="1" ht="12.75">
      <c r="A40" s="13">
        <v>25</v>
      </c>
      <c r="B40" s="15" t="s">
        <v>31</v>
      </c>
      <c r="C40" s="16">
        <v>600</v>
      </c>
      <c r="D40" s="1">
        <f t="shared" si="0"/>
        <v>12174</v>
      </c>
      <c r="E40" s="17">
        <f>SUM(E38:E39)</f>
        <v>12774</v>
      </c>
    </row>
    <row r="41" spans="1:5" s="4" customFormat="1" ht="38.25">
      <c r="A41" s="13">
        <v>26</v>
      </c>
      <c r="B41" s="13" t="s">
        <v>44</v>
      </c>
      <c r="C41" s="9">
        <v>17341</v>
      </c>
      <c r="D41" s="1">
        <f t="shared" si="0"/>
        <v>3391</v>
      </c>
      <c r="E41" s="17">
        <v>20732</v>
      </c>
    </row>
    <row r="42" spans="1:5" ht="25.5">
      <c r="A42" s="13">
        <v>27</v>
      </c>
      <c r="B42" s="15" t="s">
        <v>45</v>
      </c>
      <c r="C42" s="16">
        <f>SUM(C41)</f>
        <v>17341</v>
      </c>
      <c r="D42" s="1">
        <f t="shared" si="0"/>
        <v>3391</v>
      </c>
      <c r="E42" s="16">
        <f>SUM(E41)</f>
        <v>20732</v>
      </c>
    </row>
    <row r="43" spans="1:5" s="5" customFormat="1" ht="12.75">
      <c r="A43" s="13">
        <v>28</v>
      </c>
      <c r="B43" s="19" t="s">
        <v>46</v>
      </c>
      <c r="C43" s="20">
        <f>C20+C27+C35+C40+C42</f>
        <v>192256</v>
      </c>
      <c r="D43" s="1">
        <f t="shared" si="0"/>
        <v>92736</v>
      </c>
      <c r="E43" s="20">
        <f>E20+E27+E35+E40+E42+E21+E37</f>
        <v>284992</v>
      </c>
    </row>
    <row r="44" spans="1:5" s="3" customFormat="1" ht="25.5">
      <c r="A44" s="13">
        <v>29</v>
      </c>
      <c r="B44" s="13" t="s">
        <v>47</v>
      </c>
      <c r="C44" s="9">
        <v>24000</v>
      </c>
      <c r="D44" s="1">
        <f t="shared" si="0"/>
        <v>0</v>
      </c>
      <c r="E44" s="18">
        <v>24000</v>
      </c>
    </row>
    <row r="45" spans="1:5" s="3" customFormat="1" ht="12.75">
      <c r="A45" s="13">
        <v>30</v>
      </c>
      <c r="B45" s="13" t="s">
        <v>95</v>
      </c>
      <c r="C45" s="9">
        <v>0</v>
      </c>
      <c r="D45" s="1">
        <f t="shared" si="0"/>
        <v>21652</v>
      </c>
      <c r="E45" s="18">
        <v>21652</v>
      </c>
    </row>
    <row r="46" spans="1:5" s="3" customFormat="1" ht="12.75">
      <c r="A46" s="13"/>
      <c r="B46" s="13" t="s">
        <v>120</v>
      </c>
      <c r="C46" s="9"/>
      <c r="D46" s="1">
        <f t="shared" si="0"/>
        <v>4022</v>
      </c>
      <c r="E46" s="18">
        <v>4022</v>
      </c>
    </row>
    <row r="47" spans="1:5" s="3" customFormat="1" ht="12.75">
      <c r="A47" s="13"/>
      <c r="B47" s="13" t="s">
        <v>117</v>
      </c>
      <c r="C47" s="9"/>
      <c r="D47" s="1">
        <f t="shared" si="0"/>
        <v>5000</v>
      </c>
      <c r="E47" s="18">
        <v>5000</v>
      </c>
    </row>
    <row r="48" spans="1:5" s="6" customFormat="1" ht="12.75">
      <c r="A48" s="13">
        <v>31</v>
      </c>
      <c r="B48" s="19" t="s">
        <v>48</v>
      </c>
      <c r="C48" s="20">
        <f>SUM(C44:C47)</f>
        <v>24000</v>
      </c>
      <c r="D48" s="1">
        <f t="shared" si="0"/>
        <v>30674</v>
      </c>
      <c r="E48" s="20">
        <f>SUM(E44:E47)</f>
        <v>54674</v>
      </c>
    </row>
    <row r="49" spans="1:5" s="6" customFormat="1" ht="12.75">
      <c r="A49" s="13">
        <v>32</v>
      </c>
      <c r="B49" s="19"/>
      <c r="C49" s="20"/>
      <c r="D49" s="1">
        <f t="shared" si="0"/>
        <v>0</v>
      </c>
      <c r="E49" s="20"/>
    </row>
    <row r="50" spans="1:5" ht="12.75">
      <c r="A50" s="13">
        <v>33</v>
      </c>
      <c r="B50" s="14" t="s">
        <v>11</v>
      </c>
      <c r="C50" s="21">
        <f>C43+C48</f>
        <v>216256</v>
      </c>
      <c r="D50" s="1">
        <f t="shared" si="0"/>
        <v>123410</v>
      </c>
      <c r="E50" s="21">
        <f>E43+E48</f>
        <v>339666</v>
      </c>
    </row>
    <row r="51" spans="1:5" ht="12.75">
      <c r="A51" s="1"/>
      <c r="B51" s="1"/>
      <c r="C51" s="1"/>
      <c r="D51" s="1">
        <f t="shared" si="0"/>
        <v>0</v>
      </c>
      <c r="E51" s="1"/>
    </row>
    <row r="52" spans="1:5" ht="12.75">
      <c r="A52" s="1"/>
      <c r="B52" s="2" t="s">
        <v>12</v>
      </c>
      <c r="C52" s="1"/>
      <c r="D52" s="1">
        <f t="shared" si="0"/>
        <v>0</v>
      </c>
      <c r="E52" s="1"/>
    </row>
    <row r="53" spans="1:5" ht="12.75">
      <c r="A53" s="2" t="s">
        <v>4</v>
      </c>
      <c r="B53" s="2" t="s">
        <v>13</v>
      </c>
      <c r="C53" s="2">
        <f>SUM(C54:C58)</f>
        <v>56282</v>
      </c>
      <c r="D53" s="1">
        <f t="shared" si="0"/>
        <v>66052</v>
      </c>
      <c r="E53" s="2">
        <f>SUM(E54:E58)</f>
        <v>122334</v>
      </c>
    </row>
    <row r="54" spans="1:5" ht="12.75">
      <c r="A54" s="1"/>
      <c r="B54" s="1" t="s">
        <v>49</v>
      </c>
      <c r="C54" s="1">
        <v>14947</v>
      </c>
      <c r="D54" s="1">
        <f t="shared" si="0"/>
        <v>33596</v>
      </c>
      <c r="E54" s="1">
        <v>48543</v>
      </c>
    </row>
    <row r="55" spans="1:5" ht="12.75">
      <c r="A55" s="1"/>
      <c r="B55" s="1" t="s">
        <v>50</v>
      </c>
      <c r="C55" s="1">
        <v>3757</v>
      </c>
      <c r="D55" s="1">
        <f t="shared" si="0"/>
        <v>4822</v>
      </c>
      <c r="E55" s="1">
        <v>8579</v>
      </c>
    </row>
    <row r="56" spans="1:5" ht="12.75">
      <c r="A56" s="1"/>
      <c r="B56" s="1" t="s">
        <v>51</v>
      </c>
      <c r="C56" s="1">
        <v>29878</v>
      </c>
      <c r="D56" s="1">
        <f t="shared" si="0"/>
        <v>14272</v>
      </c>
      <c r="E56" s="1">
        <v>44150</v>
      </c>
    </row>
    <row r="57" spans="1:5" ht="12.75">
      <c r="A57" s="1"/>
      <c r="B57" s="1" t="s">
        <v>52</v>
      </c>
      <c r="C57" s="1">
        <v>5650</v>
      </c>
      <c r="D57" s="1">
        <f t="shared" si="0"/>
        <v>1399</v>
      </c>
      <c r="E57" s="1">
        <v>7049</v>
      </c>
    </row>
    <row r="58" spans="1:5" ht="12.75">
      <c r="A58" s="1"/>
      <c r="B58" s="1" t="s">
        <v>58</v>
      </c>
      <c r="C58" s="1">
        <v>2050</v>
      </c>
      <c r="D58" s="1">
        <f t="shared" si="0"/>
        <v>11963</v>
      </c>
      <c r="E58" s="1">
        <v>14013</v>
      </c>
    </row>
    <row r="59" spans="1:5" ht="12.75">
      <c r="A59" s="1"/>
      <c r="B59" s="1"/>
      <c r="C59" s="1"/>
      <c r="D59" s="1">
        <f t="shared" si="0"/>
        <v>0</v>
      </c>
      <c r="E59" s="1"/>
    </row>
    <row r="60" spans="1:5" ht="12.75">
      <c r="A60" s="2" t="s">
        <v>5</v>
      </c>
      <c r="B60" s="2" t="s">
        <v>14</v>
      </c>
      <c r="C60" s="2">
        <f>SUM(C61:C62)</f>
        <v>36898</v>
      </c>
      <c r="D60" s="1">
        <f t="shared" si="0"/>
        <v>26537</v>
      </c>
      <c r="E60" s="2">
        <f>SUM(E61:E62)</f>
        <v>63435</v>
      </c>
    </row>
    <row r="61" spans="1:5" ht="12.75">
      <c r="A61" s="1"/>
      <c r="B61" s="1" t="s">
        <v>54</v>
      </c>
      <c r="C61" s="1">
        <v>9918</v>
      </c>
      <c r="D61" s="1">
        <f t="shared" si="0"/>
        <v>19528</v>
      </c>
      <c r="E61" s="1">
        <v>29446</v>
      </c>
    </row>
    <row r="62" spans="1:5" ht="12.75">
      <c r="A62" s="1"/>
      <c r="B62" s="1" t="s">
        <v>53</v>
      </c>
      <c r="C62" s="1">
        <v>26980</v>
      </c>
      <c r="D62" s="1">
        <f t="shared" si="0"/>
        <v>7009</v>
      </c>
      <c r="E62" s="1">
        <v>33989</v>
      </c>
    </row>
    <row r="63" spans="1:5" ht="12.75">
      <c r="A63" s="1"/>
      <c r="B63" s="1"/>
      <c r="C63" s="1"/>
      <c r="D63" s="1">
        <f t="shared" si="0"/>
        <v>0</v>
      </c>
      <c r="E63" s="1"/>
    </row>
    <row r="64" spans="1:5" ht="12.75">
      <c r="A64" s="2" t="s">
        <v>6</v>
      </c>
      <c r="B64" s="2" t="s">
        <v>60</v>
      </c>
      <c r="C64" s="2">
        <f>C65</f>
        <v>250</v>
      </c>
      <c r="D64" s="1">
        <f t="shared" si="0"/>
        <v>0</v>
      </c>
      <c r="E64" s="2">
        <v>250</v>
      </c>
    </row>
    <row r="65" spans="1:5" ht="12.75">
      <c r="A65" s="1"/>
      <c r="B65" s="1" t="s">
        <v>59</v>
      </c>
      <c r="C65" s="1">
        <v>250</v>
      </c>
      <c r="D65" s="1">
        <f t="shared" si="0"/>
        <v>0</v>
      </c>
      <c r="E65" s="1">
        <v>250</v>
      </c>
    </row>
    <row r="66" spans="1:5" ht="12.75">
      <c r="A66" s="1"/>
      <c r="B66" s="1"/>
      <c r="C66" s="1"/>
      <c r="D66" s="1">
        <f t="shared" si="0"/>
        <v>0</v>
      </c>
      <c r="E66" s="1"/>
    </row>
    <row r="67" spans="1:5" ht="12.75">
      <c r="A67" s="2" t="s">
        <v>7</v>
      </c>
      <c r="B67" s="2" t="s">
        <v>55</v>
      </c>
      <c r="C67" s="2">
        <f>C68</f>
        <v>13380</v>
      </c>
      <c r="D67" s="1">
        <f t="shared" si="0"/>
        <v>-3942</v>
      </c>
      <c r="E67" s="2">
        <f>E68</f>
        <v>9438</v>
      </c>
    </row>
    <row r="68" spans="1:5" ht="12.75">
      <c r="A68" s="1"/>
      <c r="B68" s="1" t="s">
        <v>15</v>
      </c>
      <c r="C68" s="1">
        <v>13380</v>
      </c>
      <c r="D68" s="1">
        <f t="shared" si="0"/>
        <v>-3942</v>
      </c>
      <c r="E68" s="1">
        <v>9438</v>
      </c>
    </row>
    <row r="69" spans="1:5" ht="12.75">
      <c r="A69" s="1"/>
      <c r="B69" s="1" t="s">
        <v>16</v>
      </c>
      <c r="C69" s="1"/>
      <c r="D69" s="1">
        <f t="shared" si="0"/>
        <v>0</v>
      </c>
      <c r="E69" s="1"/>
    </row>
    <row r="70" spans="1:5" ht="12.75">
      <c r="A70" s="1"/>
      <c r="B70" s="1"/>
      <c r="C70" s="1"/>
      <c r="D70" s="1">
        <f t="shared" si="0"/>
        <v>0</v>
      </c>
      <c r="E70" s="1"/>
    </row>
    <row r="71" spans="1:5" ht="12.75">
      <c r="A71" s="2" t="s">
        <v>9</v>
      </c>
      <c r="B71" s="2" t="s">
        <v>56</v>
      </c>
      <c r="C71" s="2">
        <f>C72</f>
        <v>109446</v>
      </c>
      <c r="D71" s="1">
        <f t="shared" si="0"/>
        <v>34763</v>
      </c>
      <c r="E71" s="2">
        <f>SUM(E72:E75)</f>
        <v>144209</v>
      </c>
    </row>
    <row r="72" spans="1:5" ht="12.75">
      <c r="A72" s="1"/>
      <c r="B72" s="1" t="s">
        <v>57</v>
      </c>
      <c r="C72" s="1">
        <v>109446</v>
      </c>
      <c r="D72" s="1">
        <f t="shared" si="0"/>
        <v>15741</v>
      </c>
      <c r="E72" s="1">
        <v>125187</v>
      </c>
    </row>
    <row r="73" spans="1:5" ht="12.75">
      <c r="A73" s="1"/>
      <c r="B73" s="1" t="s">
        <v>121</v>
      </c>
      <c r="C73" s="1"/>
      <c r="D73" s="1"/>
      <c r="E73" s="1">
        <v>10000</v>
      </c>
    </row>
    <row r="74" spans="1:5" ht="12.75">
      <c r="A74" s="1"/>
      <c r="B74" s="1" t="s">
        <v>122</v>
      </c>
      <c r="C74" s="1"/>
      <c r="D74" s="1"/>
      <c r="E74" s="1">
        <v>4022</v>
      </c>
    </row>
    <row r="75" spans="1:5" ht="12.75">
      <c r="A75" s="1"/>
      <c r="B75" s="1" t="s">
        <v>118</v>
      </c>
      <c r="C75" s="1"/>
      <c r="D75" s="1"/>
      <c r="E75" s="1">
        <v>5000</v>
      </c>
    </row>
    <row r="76" spans="1:5" ht="12.75">
      <c r="A76" s="1"/>
      <c r="B76" s="1"/>
      <c r="C76" s="1"/>
      <c r="D76" s="1"/>
      <c r="E76" s="1"/>
    </row>
    <row r="77" spans="1:5" ht="12.75">
      <c r="A77" s="2" t="s">
        <v>8</v>
      </c>
      <c r="B77" s="2" t="s">
        <v>17</v>
      </c>
      <c r="C77" s="2">
        <f>C53+C60+C64+C67+C71</f>
        <v>216256</v>
      </c>
      <c r="D77" s="2">
        <f t="shared" si="0"/>
        <v>123410</v>
      </c>
      <c r="E77" s="2">
        <f>E53+E60+E64+E67+E71</f>
        <v>339666</v>
      </c>
    </row>
  </sheetData>
  <sheetProtection/>
  <mergeCells count="6">
    <mergeCell ref="D7:E7"/>
    <mergeCell ref="B6:C6"/>
    <mergeCell ref="A1:B1"/>
    <mergeCell ref="A2:B2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0.00390625" style="0" customWidth="1"/>
    <col min="4" max="4" width="10.28125" style="0" customWidth="1"/>
    <col min="5" max="5" width="12.7109375" style="0" customWidth="1"/>
  </cols>
  <sheetData>
    <row r="1" spans="1:5" ht="12.75">
      <c r="A1" s="40" t="s">
        <v>126</v>
      </c>
      <c r="B1" s="40"/>
      <c r="C1" s="1"/>
      <c r="D1" s="1"/>
      <c r="E1" s="1"/>
    </row>
    <row r="2" spans="1:5" ht="12.75">
      <c r="A2" s="41" t="s">
        <v>91</v>
      </c>
      <c r="B2" s="41"/>
      <c r="C2" s="7"/>
      <c r="D2" s="1"/>
      <c r="E2" s="1"/>
    </row>
    <row r="3" spans="1:5" ht="12.75">
      <c r="A3" s="29"/>
      <c r="B3" s="29"/>
      <c r="C3" s="7"/>
      <c r="D3" s="1"/>
      <c r="E3" s="1"/>
    </row>
    <row r="4" spans="1:5" ht="15.75">
      <c r="A4" s="8"/>
      <c r="B4" s="42" t="s">
        <v>65</v>
      </c>
      <c r="C4" s="42"/>
      <c r="D4" s="1"/>
      <c r="E4" s="1"/>
    </row>
    <row r="5" spans="1:5" ht="15.75">
      <c r="A5" s="8"/>
      <c r="B5" s="42" t="s">
        <v>20</v>
      </c>
      <c r="C5" s="42"/>
      <c r="D5" s="1"/>
      <c r="E5" s="1"/>
    </row>
    <row r="6" spans="1:5" ht="15.75">
      <c r="A6" s="9"/>
      <c r="B6" s="36">
        <v>42004</v>
      </c>
      <c r="C6" s="37"/>
      <c r="D6" s="1"/>
      <c r="E6" s="1"/>
    </row>
    <row r="7" spans="1:5" ht="12.75">
      <c r="A7" s="9"/>
      <c r="B7" s="10"/>
      <c r="C7" s="23"/>
      <c r="D7" s="38" t="s">
        <v>0</v>
      </c>
      <c r="E7" s="39"/>
    </row>
    <row r="8" spans="1:5" ht="12.75">
      <c r="A8" s="9"/>
      <c r="B8" s="10"/>
      <c r="C8" s="24"/>
      <c r="D8" s="1"/>
      <c r="E8" s="1"/>
    </row>
    <row r="9" spans="1:5" ht="12.75">
      <c r="A9" s="22" t="s">
        <v>3</v>
      </c>
      <c r="B9" s="22" t="s">
        <v>1</v>
      </c>
      <c r="C9" s="25" t="s">
        <v>18</v>
      </c>
      <c r="D9" s="2" t="s">
        <v>21</v>
      </c>
      <c r="E9" s="2" t="s">
        <v>19</v>
      </c>
    </row>
    <row r="10" spans="1:5" ht="12.75">
      <c r="A10" s="11"/>
      <c r="B10" s="12"/>
      <c r="C10" s="12"/>
      <c r="D10" s="1"/>
      <c r="E10" s="1"/>
    </row>
    <row r="11" spans="1:5" ht="12.75">
      <c r="A11" s="13"/>
      <c r="B11" s="14" t="s">
        <v>2</v>
      </c>
      <c r="C11" s="9"/>
      <c r="D11" s="1"/>
      <c r="E11" s="1"/>
    </row>
    <row r="12" spans="1:5" ht="12.75">
      <c r="A12" s="13">
        <v>1</v>
      </c>
      <c r="B12" s="13" t="s">
        <v>22</v>
      </c>
      <c r="C12" s="9">
        <v>0</v>
      </c>
      <c r="D12" s="1">
        <f>E12-C12</f>
        <v>0</v>
      </c>
      <c r="E12" s="1">
        <v>0</v>
      </c>
    </row>
    <row r="13" spans="1:5" ht="12.75">
      <c r="A13" s="13">
        <v>2</v>
      </c>
      <c r="B13" s="13" t="s">
        <v>23</v>
      </c>
      <c r="C13" s="9">
        <v>0</v>
      </c>
      <c r="D13" s="1">
        <f aca="true" t="shared" si="0" ref="D13:D53">E13-C13</f>
        <v>0</v>
      </c>
      <c r="E13" s="1"/>
    </row>
    <row r="14" spans="1:5" ht="38.25">
      <c r="A14" s="13">
        <v>3</v>
      </c>
      <c r="B14" s="13" t="s">
        <v>24</v>
      </c>
      <c r="C14" s="9"/>
      <c r="D14" s="1">
        <f t="shared" si="0"/>
        <v>0</v>
      </c>
      <c r="E14" s="1"/>
    </row>
    <row r="15" spans="1:5" ht="38.25">
      <c r="A15" s="13">
        <v>4</v>
      </c>
      <c r="B15" s="13" t="s">
        <v>25</v>
      </c>
      <c r="C15" s="9"/>
      <c r="D15" s="1">
        <f t="shared" si="0"/>
        <v>0</v>
      </c>
      <c r="E15" s="1"/>
    </row>
    <row r="16" spans="1:5" ht="25.5">
      <c r="A16" s="13">
        <v>5</v>
      </c>
      <c r="B16" s="13" t="s">
        <v>26</v>
      </c>
      <c r="C16" s="9">
        <v>3806</v>
      </c>
      <c r="D16" s="1">
        <f t="shared" si="0"/>
        <v>0</v>
      </c>
      <c r="E16" s="1">
        <v>3806</v>
      </c>
    </row>
    <row r="17" spans="1:5" ht="25.5">
      <c r="A17" s="13">
        <v>6</v>
      </c>
      <c r="B17" s="13" t="s">
        <v>27</v>
      </c>
      <c r="C17" s="9">
        <v>1151</v>
      </c>
      <c r="D17" s="1">
        <f t="shared" si="0"/>
        <v>0</v>
      </c>
      <c r="E17" s="1">
        <v>1151</v>
      </c>
    </row>
    <row r="18" spans="1:5" ht="25.5">
      <c r="A18" s="13">
        <v>7</v>
      </c>
      <c r="B18" s="13" t="s">
        <v>28</v>
      </c>
      <c r="C18" s="9">
        <v>457</v>
      </c>
      <c r="D18" s="1">
        <f t="shared" si="0"/>
        <v>0</v>
      </c>
      <c r="E18" s="1">
        <v>457</v>
      </c>
    </row>
    <row r="19" spans="1:5" ht="12.75">
      <c r="A19" s="13">
        <v>8</v>
      </c>
      <c r="B19" s="15" t="s">
        <v>29</v>
      </c>
      <c r="C19" s="16">
        <f>SUM(C12:C18)</f>
        <v>5414</v>
      </c>
      <c r="D19" s="1">
        <f t="shared" si="0"/>
        <v>0</v>
      </c>
      <c r="E19" s="16">
        <f>SUM(E12:E18)</f>
        <v>5414</v>
      </c>
    </row>
    <row r="20" spans="1:5" ht="51">
      <c r="A20" s="13">
        <v>9</v>
      </c>
      <c r="B20" s="13" t="s">
        <v>30</v>
      </c>
      <c r="C20" s="9"/>
      <c r="D20" s="1">
        <f t="shared" si="0"/>
        <v>0</v>
      </c>
      <c r="E20" s="18"/>
    </row>
    <row r="21" spans="1:5" ht="12.75">
      <c r="A21" s="13">
        <v>10</v>
      </c>
      <c r="B21" s="15" t="s">
        <v>31</v>
      </c>
      <c r="C21" s="16"/>
      <c r="D21" s="1">
        <f t="shared" si="0"/>
        <v>0</v>
      </c>
      <c r="E21" s="17"/>
    </row>
    <row r="22" spans="1:5" ht="38.25">
      <c r="A22" s="13">
        <v>11</v>
      </c>
      <c r="B22" s="13" t="s">
        <v>44</v>
      </c>
      <c r="C22" s="9"/>
      <c r="D22" s="1">
        <f t="shared" si="0"/>
        <v>0</v>
      </c>
      <c r="E22" s="17"/>
    </row>
    <row r="23" spans="1:5" ht="25.5">
      <c r="A23" s="13">
        <v>12</v>
      </c>
      <c r="B23" s="15" t="s">
        <v>45</v>
      </c>
      <c r="C23" s="16"/>
      <c r="D23" s="1">
        <f t="shared" si="0"/>
        <v>0</v>
      </c>
      <c r="E23" s="16">
        <f>SUM(E22)</f>
        <v>0</v>
      </c>
    </row>
    <row r="24" spans="1:5" ht="12.75">
      <c r="A24" s="13">
        <v>13</v>
      </c>
      <c r="B24" s="19" t="s">
        <v>46</v>
      </c>
      <c r="C24" s="20">
        <f>C19+C21+C23</f>
        <v>5414</v>
      </c>
      <c r="D24" s="1">
        <f t="shared" si="0"/>
        <v>0</v>
      </c>
      <c r="E24" s="20">
        <f>E19+E21+E23</f>
        <v>5414</v>
      </c>
    </row>
    <row r="25" spans="1:5" ht="25.5">
      <c r="A25" s="13">
        <v>14</v>
      </c>
      <c r="B25" s="13" t="s">
        <v>47</v>
      </c>
      <c r="C25" s="9"/>
      <c r="D25" s="1">
        <f t="shared" si="0"/>
        <v>0</v>
      </c>
      <c r="E25" s="18"/>
    </row>
    <row r="26" spans="1:5" ht="25.5">
      <c r="A26" s="13">
        <v>15</v>
      </c>
      <c r="B26" s="13" t="s">
        <v>64</v>
      </c>
      <c r="C26" s="9">
        <v>51824</v>
      </c>
      <c r="D26" s="1">
        <f t="shared" si="0"/>
        <v>435</v>
      </c>
      <c r="E26" s="18">
        <v>52259</v>
      </c>
    </row>
    <row r="27" spans="1:5" ht="12.75">
      <c r="A27" s="13">
        <v>16</v>
      </c>
      <c r="B27" s="19" t="s">
        <v>48</v>
      </c>
      <c r="C27" s="20">
        <f>SUM(C25:C26)</f>
        <v>51824</v>
      </c>
      <c r="D27" s="20">
        <f>SUM(D25:D26)</f>
        <v>435</v>
      </c>
      <c r="E27" s="20">
        <f>SUM(E25:E26)</f>
        <v>52259</v>
      </c>
    </row>
    <row r="28" spans="1:5" ht="12.75">
      <c r="A28" s="13">
        <v>17</v>
      </c>
      <c r="B28" s="19"/>
      <c r="C28" s="20"/>
      <c r="D28" s="1">
        <f t="shared" si="0"/>
        <v>0</v>
      </c>
      <c r="E28" s="20"/>
    </row>
    <row r="29" spans="1:5" ht="12.75">
      <c r="A29" s="13">
        <v>18</v>
      </c>
      <c r="B29" s="14" t="s">
        <v>11</v>
      </c>
      <c r="C29" s="21">
        <f>C24+C27</f>
        <v>57238</v>
      </c>
      <c r="D29" s="21">
        <f>D24+D27</f>
        <v>435</v>
      </c>
      <c r="E29" s="21">
        <f>E24+E27</f>
        <v>57673</v>
      </c>
    </row>
    <row r="30" spans="1:5" ht="12.75">
      <c r="A30" s="1"/>
      <c r="B30" s="1"/>
      <c r="C30" s="1"/>
      <c r="D30" s="1">
        <f t="shared" si="0"/>
        <v>0</v>
      </c>
      <c r="E30" s="1"/>
    </row>
    <row r="31" spans="1:5" ht="12.75">
      <c r="A31" s="1"/>
      <c r="B31" s="2" t="s">
        <v>12</v>
      </c>
      <c r="C31" s="1"/>
      <c r="D31" s="1">
        <f t="shared" si="0"/>
        <v>0</v>
      </c>
      <c r="E31" s="1"/>
    </row>
    <row r="32" spans="1:5" ht="12.75">
      <c r="A32" s="2" t="s">
        <v>4</v>
      </c>
      <c r="B32" s="2" t="s">
        <v>13</v>
      </c>
      <c r="C32" s="2">
        <f>SUM(C33:C37)</f>
        <v>57238</v>
      </c>
      <c r="D32" s="1">
        <f t="shared" si="0"/>
        <v>340</v>
      </c>
      <c r="E32" s="2">
        <f>SUM(E33:E37)</f>
        <v>57578</v>
      </c>
    </row>
    <row r="33" spans="1:5" ht="12.75">
      <c r="A33" s="1"/>
      <c r="B33" s="1" t="s">
        <v>49</v>
      </c>
      <c r="C33" s="1">
        <v>31278</v>
      </c>
      <c r="D33" s="1">
        <f t="shared" si="0"/>
        <v>290</v>
      </c>
      <c r="E33" s="1">
        <v>31568</v>
      </c>
    </row>
    <row r="34" spans="1:5" ht="12.75">
      <c r="A34" s="1"/>
      <c r="B34" s="1" t="s">
        <v>50</v>
      </c>
      <c r="C34" s="1">
        <v>8448</v>
      </c>
      <c r="D34" s="1">
        <f t="shared" si="0"/>
        <v>75</v>
      </c>
      <c r="E34" s="1">
        <v>8523</v>
      </c>
    </row>
    <row r="35" spans="1:5" ht="12.75">
      <c r="A35" s="1"/>
      <c r="B35" s="1" t="s">
        <v>51</v>
      </c>
      <c r="C35" s="1">
        <v>17512</v>
      </c>
      <c r="D35" s="1">
        <f t="shared" si="0"/>
        <v>-25</v>
      </c>
      <c r="E35" s="1">
        <v>17487</v>
      </c>
    </row>
    <row r="36" spans="1:5" ht="12.75">
      <c r="A36" s="1"/>
      <c r="B36" s="1" t="s">
        <v>52</v>
      </c>
      <c r="C36" s="1"/>
      <c r="D36" s="1">
        <f t="shared" si="0"/>
        <v>0</v>
      </c>
      <c r="E36" s="1"/>
    </row>
    <row r="37" spans="1:5" ht="12.75">
      <c r="A37" s="1"/>
      <c r="B37" s="1" t="s">
        <v>58</v>
      </c>
      <c r="C37" s="1"/>
      <c r="D37" s="1">
        <f t="shared" si="0"/>
        <v>0</v>
      </c>
      <c r="E37" s="1"/>
    </row>
    <row r="38" spans="1:5" ht="12.75">
      <c r="A38" s="1"/>
      <c r="B38" s="1"/>
      <c r="C38" s="1"/>
      <c r="D38" s="1">
        <f t="shared" si="0"/>
        <v>0</v>
      </c>
      <c r="E38" s="1"/>
    </row>
    <row r="39" spans="1:5" ht="12.75">
      <c r="A39" s="2" t="s">
        <v>5</v>
      </c>
      <c r="B39" s="2" t="s">
        <v>14</v>
      </c>
      <c r="C39" s="2">
        <f>SUM(C40:C41)</f>
        <v>0</v>
      </c>
      <c r="D39" s="1">
        <f t="shared" si="0"/>
        <v>95</v>
      </c>
      <c r="E39" s="2">
        <f>SUM(E40:E41)</f>
        <v>95</v>
      </c>
    </row>
    <row r="40" spans="1:5" ht="12.75">
      <c r="A40" s="1"/>
      <c r="B40" s="1" t="s">
        <v>54</v>
      </c>
      <c r="C40" s="1"/>
      <c r="D40" s="1">
        <f t="shared" si="0"/>
        <v>95</v>
      </c>
      <c r="E40" s="1">
        <v>95</v>
      </c>
    </row>
    <row r="41" spans="1:5" ht="12.75">
      <c r="A41" s="1"/>
      <c r="B41" s="1" t="s">
        <v>53</v>
      </c>
      <c r="C41" s="1"/>
      <c r="D41" s="1">
        <f t="shared" si="0"/>
        <v>0</v>
      </c>
      <c r="E41" s="1"/>
    </row>
    <row r="42" spans="1:5" ht="12.75">
      <c r="A42" s="1"/>
      <c r="B42" s="1"/>
      <c r="C42" s="1"/>
      <c r="D42" s="1">
        <f t="shared" si="0"/>
        <v>0</v>
      </c>
      <c r="E42" s="1"/>
    </row>
    <row r="43" spans="1:5" ht="12.75">
      <c r="A43" s="2" t="s">
        <v>6</v>
      </c>
      <c r="B43" s="2" t="s">
        <v>60</v>
      </c>
      <c r="C43" s="2">
        <f>C44</f>
        <v>0</v>
      </c>
      <c r="D43" s="1">
        <f t="shared" si="0"/>
        <v>0</v>
      </c>
      <c r="E43" s="1">
        <v>0</v>
      </c>
    </row>
    <row r="44" spans="1:5" ht="12.75">
      <c r="A44" s="1"/>
      <c r="B44" s="1" t="s">
        <v>59</v>
      </c>
      <c r="C44" s="1"/>
      <c r="D44" s="1">
        <f t="shared" si="0"/>
        <v>0</v>
      </c>
      <c r="E44" s="1"/>
    </row>
    <row r="45" spans="1:5" ht="12.75">
      <c r="A45" s="1"/>
      <c r="B45" s="1"/>
      <c r="C45" s="1"/>
      <c r="D45" s="1">
        <f t="shared" si="0"/>
        <v>0</v>
      </c>
      <c r="E45" s="1"/>
    </row>
    <row r="46" spans="1:5" ht="12.75">
      <c r="A46" s="2" t="s">
        <v>7</v>
      </c>
      <c r="B46" s="2" t="s">
        <v>55</v>
      </c>
      <c r="C46" s="2">
        <f>C47</f>
        <v>0</v>
      </c>
      <c r="D46" s="1">
        <f t="shared" si="0"/>
        <v>0</v>
      </c>
      <c r="E46" s="2">
        <f>E47</f>
        <v>0</v>
      </c>
    </row>
    <row r="47" spans="1:5" ht="12.75">
      <c r="A47" s="1"/>
      <c r="B47" s="1" t="s">
        <v>15</v>
      </c>
      <c r="C47" s="1"/>
      <c r="D47" s="1">
        <f t="shared" si="0"/>
        <v>0</v>
      </c>
      <c r="E47" s="1"/>
    </row>
    <row r="48" spans="1:5" ht="12.75">
      <c r="A48" s="1"/>
      <c r="B48" s="1" t="s">
        <v>16</v>
      </c>
      <c r="C48" s="1"/>
      <c r="D48" s="1">
        <f t="shared" si="0"/>
        <v>0</v>
      </c>
      <c r="E48" s="1"/>
    </row>
    <row r="49" spans="1:5" ht="12.75">
      <c r="A49" s="1"/>
      <c r="B49" s="1"/>
      <c r="C49" s="1"/>
      <c r="D49" s="1">
        <f t="shared" si="0"/>
        <v>0</v>
      </c>
      <c r="E49" s="1"/>
    </row>
    <row r="50" spans="1:5" ht="12.75">
      <c r="A50" s="2" t="s">
        <v>9</v>
      </c>
      <c r="B50" s="2" t="s">
        <v>56</v>
      </c>
      <c r="C50" s="2">
        <f>C51</f>
        <v>0</v>
      </c>
      <c r="D50" s="1">
        <f t="shared" si="0"/>
        <v>0</v>
      </c>
      <c r="E50" s="2">
        <f>E51</f>
        <v>0</v>
      </c>
    </row>
    <row r="51" spans="1:5" ht="12.75">
      <c r="A51" s="1"/>
      <c r="B51" s="1" t="s">
        <v>57</v>
      </c>
      <c r="C51" s="1"/>
      <c r="D51" s="1">
        <f t="shared" si="0"/>
        <v>0</v>
      </c>
      <c r="E51" s="1"/>
    </row>
    <row r="52" spans="1:5" ht="12.75">
      <c r="A52" s="1"/>
      <c r="B52" s="1"/>
      <c r="C52" s="1"/>
      <c r="D52" s="1">
        <f t="shared" si="0"/>
        <v>0</v>
      </c>
      <c r="E52" s="1"/>
    </row>
    <row r="53" spans="1:5" ht="12.75">
      <c r="A53" s="2" t="s">
        <v>8</v>
      </c>
      <c r="B53" s="2" t="s">
        <v>17</v>
      </c>
      <c r="C53" s="2">
        <f>C32+C39+C43+C46+C50</f>
        <v>57238</v>
      </c>
      <c r="D53" s="2">
        <f t="shared" si="0"/>
        <v>435</v>
      </c>
      <c r="E53" s="2">
        <f>E32+E39+E43+E46+E50</f>
        <v>57673</v>
      </c>
    </row>
  </sheetData>
  <sheetProtection/>
  <mergeCells count="6">
    <mergeCell ref="B6:C6"/>
    <mergeCell ref="D7:E7"/>
    <mergeCell ref="A1:B1"/>
    <mergeCell ref="A2:B2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9.57421875" style="0" customWidth="1"/>
    <col min="2" max="2" width="10.28125" style="0" customWidth="1"/>
    <col min="3" max="3" width="12.8515625" style="0" customWidth="1"/>
  </cols>
  <sheetData>
    <row r="1" spans="1:3" ht="12.75">
      <c r="A1" s="45" t="s">
        <v>127</v>
      </c>
      <c r="B1" s="45"/>
      <c r="C1" s="45"/>
    </row>
    <row r="2" spans="1:3" ht="12.75">
      <c r="A2" s="45" t="s">
        <v>88</v>
      </c>
      <c r="B2" s="45"/>
      <c r="C2" s="45"/>
    </row>
    <row r="3" spans="1:3" ht="12.75">
      <c r="A3" s="30"/>
      <c r="B3" s="30"/>
      <c r="C3" s="30"/>
    </row>
    <row r="4" spans="1:3" ht="12.75">
      <c r="A4" s="30"/>
      <c r="B4" s="30"/>
      <c r="C4" s="30"/>
    </row>
    <row r="5" spans="1:3" ht="12.75">
      <c r="A5" s="30"/>
      <c r="B5" s="30"/>
      <c r="C5" s="30"/>
    </row>
    <row r="7" spans="1:7" ht="12.75">
      <c r="A7" s="43" t="s">
        <v>72</v>
      </c>
      <c r="B7" s="43"/>
      <c r="C7" s="43"/>
      <c r="D7" s="43"/>
      <c r="E7" s="43"/>
      <c r="F7" s="43"/>
      <c r="G7" s="43"/>
    </row>
    <row r="8" spans="1:7" ht="12.75">
      <c r="A8" s="43" t="s">
        <v>89</v>
      </c>
      <c r="B8" s="43"/>
      <c r="C8" s="43"/>
      <c r="D8" s="43"/>
      <c r="E8" s="43"/>
      <c r="F8" s="43"/>
      <c r="G8" s="43"/>
    </row>
    <row r="9" spans="1:7" ht="12.75">
      <c r="A9" s="32"/>
      <c r="B9" s="32"/>
      <c r="C9" s="32"/>
      <c r="D9" s="32"/>
      <c r="E9" s="32"/>
      <c r="F9" s="32"/>
      <c r="G9" s="32"/>
    </row>
    <row r="10" spans="1:7" ht="12.75">
      <c r="A10" s="32"/>
      <c r="B10" s="32"/>
      <c r="C10" s="32"/>
      <c r="D10" s="32"/>
      <c r="E10" s="32"/>
      <c r="F10" s="32"/>
      <c r="G10" s="32"/>
    </row>
    <row r="12" spans="1:7" ht="12.75">
      <c r="A12" s="5" t="s">
        <v>1</v>
      </c>
      <c r="B12" s="46" t="s">
        <v>0</v>
      </c>
      <c r="C12" s="46"/>
      <c r="D12" s="44">
        <v>42004</v>
      </c>
      <c r="E12" s="45"/>
      <c r="F12" s="44"/>
      <c r="G12" s="45"/>
    </row>
    <row r="13" spans="1:7" ht="12.75">
      <c r="A13" s="5"/>
      <c r="B13" s="33"/>
      <c r="C13" s="33"/>
      <c r="D13" s="31"/>
      <c r="E13" s="30"/>
      <c r="F13" s="31"/>
      <c r="G13" s="30"/>
    </row>
    <row r="14" spans="1:3" s="5" customFormat="1" ht="12.75">
      <c r="A14" s="2" t="s">
        <v>77</v>
      </c>
      <c r="B14" s="2" t="s">
        <v>18</v>
      </c>
      <c r="C14" s="2" t="s">
        <v>19</v>
      </c>
    </row>
    <row r="15" spans="1:3" ht="12.75">
      <c r="A15" s="1" t="s">
        <v>73</v>
      </c>
      <c r="B15" s="1">
        <v>9918</v>
      </c>
      <c r="C15" s="1">
        <v>9918</v>
      </c>
    </row>
    <row r="16" spans="1:3" ht="12.75">
      <c r="A16" s="1" t="s">
        <v>74</v>
      </c>
      <c r="B16" s="1">
        <v>0</v>
      </c>
      <c r="C16" s="1">
        <v>7423</v>
      </c>
    </row>
    <row r="17" spans="1:3" ht="12.75">
      <c r="A17" s="1" t="s">
        <v>85</v>
      </c>
      <c r="B17" s="1">
        <v>0</v>
      </c>
      <c r="C17" s="1">
        <v>135</v>
      </c>
    </row>
    <row r="18" spans="1:3" ht="12.75">
      <c r="A18" s="1" t="s">
        <v>86</v>
      </c>
      <c r="B18" s="1">
        <v>0</v>
      </c>
      <c r="C18" s="1">
        <v>900</v>
      </c>
    </row>
    <row r="19" spans="1:3" ht="12.75">
      <c r="A19" s="1" t="s">
        <v>100</v>
      </c>
      <c r="B19" s="1">
        <v>0</v>
      </c>
      <c r="C19" s="1">
        <v>10000</v>
      </c>
    </row>
    <row r="20" spans="1:3" ht="12.75">
      <c r="A20" s="1" t="s">
        <v>101</v>
      </c>
      <c r="B20" s="1">
        <v>0</v>
      </c>
      <c r="C20" s="1">
        <v>700</v>
      </c>
    </row>
    <row r="21" spans="1:3" ht="12.75">
      <c r="A21" s="1" t="s">
        <v>113</v>
      </c>
      <c r="B21" s="1">
        <v>0</v>
      </c>
      <c r="C21" s="1">
        <v>254</v>
      </c>
    </row>
    <row r="22" spans="1:3" ht="12.75">
      <c r="A22" s="1" t="s">
        <v>114</v>
      </c>
      <c r="B22" s="1">
        <v>0</v>
      </c>
      <c r="C22" s="1">
        <v>46</v>
      </c>
    </row>
    <row r="23" spans="1:3" ht="12.75">
      <c r="A23" s="1" t="s">
        <v>115</v>
      </c>
      <c r="B23" s="1">
        <v>0</v>
      </c>
      <c r="C23" s="1">
        <v>70</v>
      </c>
    </row>
    <row r="24" spans="1:3" s="5" customFormat="1" ht="12.75">
      <c r="A24" s="2" t="s">
        <v>78</v>
      </c>
      <c r="B24" s="2">
        <f>SUM(B15:B23)</f>
        <v>9918</v>
      </c>
      <c r="C24" s="2">
        <f>SUM(C15:C23)</f>
        <v>29446</v>
      </c>
    </row>
    <row r="25" spans="1:3" ht="12.75">
      <c r="A25" s="1" t="s">
        <v>74</v>
      </c>
      <c r="B25" s="1">
        <v>7423</v>
      </c>
      <c r="C25" s="1">
        <v>0</v>
      </c>
    </row>
    <row r="26" spans="1:3" ht="12.75">
      <c r="A26" s="1" t="s">
        <v>80</v>
      </c>
      <c r="B26" s="1">
        <v>0</v>
      </c>
      <c r="C26" s="1">
        <v>364</v>
      </c>
    </row>
    <row r="27" spans="1:3" ht="12.75">
      <c r="A27" s="1" t="s">
        <v>99</v>
      </c>
      <c r="B27" s="1">
        <v>0</v>
      </c>
      <c r="C27" s="1">
        <v>43</v>
      </c>
    </row>
    <row r="28" spans="1:3" ht="12.75">
      <c r="A28" s="1" t="s">
        <v>111</v>
      </c>
      <c r="B28" s="1">
        <v>0</v>
      </c>
      <c r="C28" s="1">
        <v>119</v>
      </c>
    </row>
    <row r="29" spans="1:3" s="5" customFormat="1" ht="12.75">
      <c r="A29" s="2" t="s">
        <v>79</v>
      </c>
      <c r="B29" s="2">
        <f>SUM(B25:B28)</f>
        <v>7423</v>
      </c>
      <c r="C29" s="2">
        <f>SUM(C25:C28)</f>
        <v>526</v>
      </c>
    </row>
    <row r="30" spans="1:3" ht="12.75">
      <c r="A30" s="1" t="s">
        <v>81</v>
      </c>
      <c r="B30" s="1">
        <v>0</v>
      </c>
      <c r="C30" s="1">
        <v>20</v>
      </c>
    </row>
    <row r="31" spans="1:3" ht="12.75">
      <c r="A31" s="1" t="s">
        <v>82</v>
      </c>
      <c r="B31" s="1">
        <v>0</v>
      </c>
      <c r="C31" s="1">
        <v>70</v>
      </c>
    </row>
    <row r="32" spans="1:3" ht="12.75">
      <c r="A32" s="1" t="s">
        <v>110</v>
      </c>
      <c r="B32" s="1">
        <v>0</v>
      </c>
      <c r="C32" s="1">
        <v>5</v>
      </c>
    </row>
    <row r="33" spans="1:3" s="5" customFormat="1" ht="12.75">
      <c r="A33" s="2" t="s">
        <v>83</v>
      </c>
      <c r="B33" s="2">
        <f>SUM(B30:B32)</f>
        <v>0</v>
      </c>
      <c r="C33" s="2">
        <f>SUM(C30:C32)</f>
        <v>95</v>
      </c>
    </row>
    <row r="34" spans="1:3" s="5" customFormat="1" ht="12.75">
      <c r="A34" s="2" t="s">
        <v>84</v>
      </c>
      <c r="B34" s="2">
        <f>B24+B29+B33</f>
        <v>17341</v>
      </c>
      <c r="C34" s="2">
        <f>C24+C29+C33</f>
        <v>30067</v>
      </c>
    </row>
    <row r="35" spans="1:3" ht="12.75">
      <c r="A35" s="1"/>
      <c r="B35" s="1"/>
      <c r="C35" s="1"/>
    </row>
    <row r="36" spans="1:3" ht="12.75">
      <c r="A36" s="2" t="s">
        <v>75</v>
      </c>
      <c r="B36" s="1"/>
      <c r="C36" s="1"/>
    </row>
    <row r="37" spans="1:3" ht="12.75">
      <c r="A37" s="1" t="s">
        <v>76</v>
      </c>
      <c r="B37" s="1">
        <v>26980</v>
      </c>
      <c r="C37" s="1">
        <v>33622</v>
      </c>
    </row>
    <row r="38" spans="1:3" ht="12.75">
      <c r="A38" s="34" t="s">
        <v>87</v>
      </c>
      <c r="B38" s="1">
        <v>0</v>
      </c>
      <c r="C38" s="1">
        <v>367</v>
      </c>
    </row>
    <row r="39" spans="1:3" ht="12.75">
      <c r="A39" s="35" t="s">
        <v>69</v>
      </c>
      <c r="B39" s="2">
        <f>SUM(B37:B38)</f>
        <v>26980</v>
      </c>
      <c r="C39" s="2">
        <f>SUM(C37:C38)</f>
        <v>33989</v>
      </c>
    </row>
    <row r="41" spans="1:3" ht="12.75">
      <c r="A41" t="s">
        <v>98</v>
      </c>
      <c r="B41">
        <f>B34+B39</f>
        <v>44321</v>
      </c>
      <c r="C41">
        <f>C34+C39</f>
        <v>64056</v>
      </c>
    </row>
  </sheetData>
  <sheetProtection/>
  <mergeCells count="7">
    <mergeCell ref="A7:G7"/>
    <mergeCell ref="A8:G8"/>
    <mergeCell ref="F12:G12"/>
    <mergeCell ref="A1:C1"/>
    <mergeCell ref="A2:C2"/>
    <mergeCell ref="D12:E12"/>
    <mergeCell ref="B12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6.8515625" style="0" customWidth="1"/>
    <col min="2" max="2" width="31.140625" style="0" customWidth="1"/>
    <col min="3" max="3" width="9.57421875" style="0" customWidth="1"/>
    <col min="4" max="4" width="8.421875" style="0" customWidth="1"/>
    <col min="5" max="5" width="9.57421875" style="0" customWidth="1"/>
  </cols>
  <sheetData>
    <row r="1" spans="1:5" ht="12.75">
      <c r="A1" s="41" t="s">
        <v>128</v>
      </c>
      <c r="B1" s="40"/>
      <c r="C1" s="1"/>
      <c r="D1" s="1"/>
      <c r="E1" s="1"/>
    </row>
    <row r="2" spans="1:5" ht="12.75">
      <c r="A2" s="41" t="s">
        <v>71</v>
      </c>
      <c r="B2" s="41"/>
      <c r="C2" s="7"/>
      <c r="D2" s="1"/>
      <c r="E2" s="1"/>
    </row>
    <row r="3" spans="1:5" ht="12.75">
      <c r="A3" s="29"/>
      <c r="B3" s="29"/>
      <c r="C3" s="7"/>
      <c r="D3" s="1"/>
      <c r="E3" s="1"/>
    </row>
    <row r="4" spans="1:5" ht="15.75">
      <c r="A4" s="8"/>
      <c r="B4" s="42" t="s">
        <v>10</v>
      </c>
      <c r="C4" s="42"/>
      <c r="D4" s="1"/>
      <c r="E4" s="1"/>
    </row>
    <row r="5" spans="1:5" ht="15.75">
      <c r="A5" s="8"/>
      <c r="B5" s="42" t="s">
        <v>20</v>
      </c>
      <c r="C5" s="42"/>
      <c r="D5" s="1"/>
      <c r="E5" s="1"/>
    </row>
    <row r="6" spans="1:5" ht="15.75">
      <c r="A6" s="9"/>
      <c r="B6" s="36">
        <v>42004</v>
      </c>
      <c r="C6" s="37"/>
      <c r="D6" s="1"/>
      <c r="E6" s="1"/>
    </row>
    <row r="7" spans="1:5" ht="12.75">
      <c r="A7" s="9"/>
      <c r="B7" s="10"/>
      <c r="C7" s="23"/>
      <c r="D7" s="38" t="s">
        <v>0</v>
      </c>
      <c r="E7" s="39"/>
    </row>
    <row r="8" spans="1:5" ht="12.75">
      <c r="A8" s="26"/>
      <c r="B8" s="27"/>
      <c r="C8" s="10"/>
      <c r="D8" s="28"/>
      <c r="E8" s="28"/>
    </row>
    <row r="9" spans="1:6" ht="12.75">
      <c r="A9" s="22" t="s">
        <v>3</v>
      </c>
      <c r="B9" s="22" t="s">
        <v>1</v>
      </c>
      <c r="C9" s="25" t="s">
        <v>66</v>
      </c>
      <c r="D9" s="2" t="s">
        <v>67</v>
      </c>
      <c r="E9" s="2" t="s">
        <v>68</v>
      </c>
      <c r="F9" s="2" t="s">
        <v>69</v>
      </c>
    </row>
    <row r="10" spans="1:6" ht="12.75">
      <c r="A10" s="11"/>
      <c r="B10" s="12"/>
      <c r="C10" s="12"/>
      <c r="D10" s="1"/>
      <c r="E10" s="1"/>
      <c r="F10" s="1"/>
    </row>
    <row r="11" spans="1:6" ht="12.75">
      <c r="A11" s="13"/>
      <c r="B11" s="14" t="s">
        <v>2</v>
      </c>
      <c r="C11" s="9"/>
      <c r="D11" s="1"/>
      <c r="E11" s="1"/>
      <c r="F11" s="1"/>
    </row>
    <row r="12" spans="1:6" ht="25.5">
      <c r="A12" s="13">
        <v>1</v>
      </c>
      <c r="B12" s="13" t="s">
        <v>62</v>
      </c>
      <c r="C12" s="1">
        <v>57770</v>
      </c>
      <c r="D12" s="1"/>
      <c r="E12" s="1"/>
      <c r="F12" s="1">
        <f>SUM(C12:E12)</f>
        <v>57770</v>
      </c>
    </row>
    <row r="13" spans="1:6" ht="12.75">
      <c r="A13" s="13">
        <v>2</v>
      </c>
      <c r="B13" s="13" t="s">
        <v>32</v>
      </c>
      <c r="C13" s="1">
        <v>33318</v>
      </c>
      <c r="D13" s="1"/>
      <c r="E13" s="1"/>
      <c r="F13" s="1">
        <f aca="true" t="shared" si="0" ref="F13:F75">SUM(C13:E13)</f>
        <v>33318</v>
      </c>
    </row>
    <row r="14" spans="1:6" ht="25.5">
      <c r="A14" s="13">
        <v>3</v>
      </c>
      <c r="B14" s="13" t="s">
        <v>33</v>
      </c>
      <c r="C14" s="1">
        <v>39466</v>
      </c>
      <c r="D14" s="1"/>
      <c r="E14" s="1"/>
      <c r="F14" s="1">
        <f t="shared" si="0"/>
        <v>39466</v>
      </c>
    </row>
    <row r="15" spans="1:6" ht="12.75">
      <c r="A15" s="13">
        <v>4</v>
      </c>
      <c r="B15" s="13" t="s">
        <v>34</v>
      </c>
      <c r="C15" s="1">
        <v>2794</v>
      </c>
      <c r="D15" s="1"/>
      <c r="E15" s="1"/>
      <c r="F15" s="1">
        <f t="shared" si="0"/>
        <v>2794</v>
      </c>
    </row>
    <row r="16" spans="1:6" ht="12.75">
      <c r="A16" s="13">
        <v>5</v>
      </c>
      <c r="B16" s="13" t="s">
        <v>96</v>
      </c>
      <c r="C16" s="1">
        <v>199</v>
      </c>
      <c r="D16" s="1"/>
      <c r="E16" s="1"/>
      <c r="F16" s="1">
        <f t="shared" si="0"/>
        <v>199</v>
      </c>
    </row>
    <row r="17" spans="1:6" ht="12.75">
      <c r="A17" s="13">
        <v>6</v>
      </c>
      <c r="B17" s="13" t="s">
        <v>94</v>
      </c>
      <c r="C17" s="1">
        <v>3106</v>
      </c>
      <c r="D17" s="1"/>
      <c r="E17" s="1"/>
      <c r="F17" s="1">
        <f t="shared" si="0"/>
        <v>3106</v>
      </c>
    </row>
    <row r="18" spans="1:6" ht="12.75">
      <c r="A18" s="13">
        <v>7</v>
      </c>
      <c r="B18" s="15" t="s">
        <v>35</v>
      </c>
      <c r="C18" s="16">
        <f>SUM(C12:C17)</f>
        <v>136653</v>
      </c>
      <c r="D18" s="16">
        <f>SUM(D12:D17)</f>
        <v>0</v>
      </c>
      <c r="E18" s="16">
        <f>SUM(E12:E17)</f>
        <v>0</v>
      </c>
      <c r="F18" s="1">
        <f t="shared" si="0"/>
        <v>136653</v>
      </c>
    </row>
    <row r="19" spans="1:6" ht="25.5">
      <c r="A19" s="13">
        <v>8</v>
      </c>
      <c r="B19" s="13" t="s">
        <v>36</v>
      </c>
      <c r="C19" s="1">
        <v>43008</v>
      </c>
      <c r="D19" s="1">
        <v>1646</v>
      </c>
      <c r="E19" s="1"/>
      <c r="F19" s="1">
        <f t="shared" si="0"/>
        <v>44654</v>
      </c>
    </row>
    <row r="20" spans="1:6" ht="12.75">
      <c r="A20" s="13">
        <v>9</v>
      </c>
      <c r="B20" s="15" t="s">
        <v>37</v>
      </c>
      <c r="C20" s="16">
        <f>SUM(C18:C19)</f>
        <v>179661</v>
      </c>
      <c r="D20" s="16">
        <f>SUM(D18:D19)</f>
        <v>1646</v>
      </c>
      <c r="E20" s="16">
        <f>SUM(E18:E19)</f>
        <v>0</v>
      </c>
      <c r="F20" s="1">
        <f t="shared" si="0"/>
        <v>181307</v>
      </c>
    </row>
    <row r="21" spans="1:6" ht="12.75">
      <c r="A21" s="13"/>
      <c r="B21" s="15" t="s">
        <v>106</v>
      </c>
      <c r="C21" s="16">
        <v>6315</v>
      </c>
      <c r="D21" s="16"/>
      <c r="E21" s="16"/>
      <c r="F21" s="1">
        <f t="shared" si="0"/>
        <v>6315</v>
      </c>
    </row>
    <row r="22" spans="1:6" ht="25.5">
      <c r="A22" s="13">
        <v>10</v>
      </c>
      <c r="B22" s="13" t="s">
        <v>38</v>
      </c>
      <c r="C22" s="18">
        <v>6684</v>
      </c>
      <c r="D22" s="17"/>
      <c r="E22" s="17"/>
      <c r="F22" s="1">
        <f t="shared" si="0"/>
        <v>6684</v>
      </c>
    </row>
    <row r="23" spans="1:6" ht="25.5">
      <c r="A23" s="13">
        <v>11</v>
      </c>
      <c r="B23" s="13" t="s">
        <v>39</v>
      </c>
      <c r="C23" s="18">
        <v>30342</v>
      </c>
      <c r="D23" s="17"/>
      <c r="E23" s="17"/>
      <c r="F23" s="1">
        <f t="shared" si="0"/>
        <v>30342</v>
      </c>
    </row>
    <row r="24" spans="1:6" ht="12.75">
      <c r="A24" s="13">
        <v>12</v>
      </c>
      <c r="B24" s="13" t="s">
        <v>40</v>
      </c>
      <c r="C24" s="18">
        <v>5766</v>
      </c>
      <c r="D24" s="17"/>
      <c r="E24" s="17"/>
      <c r="F24" s="1">
        <f t="shared" si="0"/>
        <v>5766</v>
      </c>
    </row>
    <row r="25" spans="1:6" ht="12.75">
      <c r="A25" s="13">
        <v>13</v>
      </c>
      <c r="B25" s="15" t="s">
        <v>41</v>
      </c>
      <c r="C25" s="16">
        <f>SUM(C23:C24)</f>
        <v>36108</v>
      </c>
      <c r="D25" s="16">
        <f>SUM(D23:D24)</f>
        <v>0</v>
      </c>
      <c r="E25" s="16">
        <f>SUM(E23:E24)</f>
        <v>0</v>
      </c>
      <c r="F25" s="1">
        <f t="shared" si="0"/>
        <v>36108</v>
      </c>
    </row>
    <row r="26" spans="1:6" ht="25.5">
      <c r="A26" s="13">
        <v>14</v>
      </c>
      <c r="B26" s="13" t="s">
        <v>42</v>
      </c>
      <c r="C26" s="18">
        <v>1300</v>
      </c>
      <c r="D26" s="18">
        <v>100</v>
      </c>
      <c r="E26" s="18"/>
      <c r="F26" s="1">
        <f t="shared" si="0"/>
        <v>1400</v>
      </c>
    </row>
    <row r="27" spans="1:6" ht="12.75">
      <c r="A27" s="13">
        <v>15</v>
      </c>
      <c r="B27" s="15" t="s">
        <v>43</v>
      </c>
      <c r="C27" s="16">
        <f>SUM(C25+C26+C22)</f>
        <v>44092</v>
      </c>
      <c r="D27" s="16">
        <f>SUM(D25+D26+D22)</f>
        <v>100</v>
      </c>
      <c r="E27" s="16">
        <f>SUM(E25+E26+E22)</f>
        <v>0</v>
      </c>
      <c r="F27" s="1">
        <f t="shared" si="0"/>
        <v>44192</v>
      </c>
    </row>
    <row r="28" spans="1:6" ht="12.75">
      <c r="A28" s="13">
        <v>16</v>
      </c>
      <c r="B28" s="13" t="s">
        <v>22</v>
      </c>
      <c r="C28" s="1">
        <v>0</v>
      </c>
      <c r="D28" s="1"/>
      <c r="E28" s="1"/>
      <c r="F28" s="1">
        <f t="shared" si="0"/>
        <v>0</v>
      </c>
    </row>
    <row r="29" spans="1:6" ht="12.75">
      <c r="A29" s="13">
        <v>17</v>
      </c>
      <c r="B29" s="13" t="s">
        <v>23</v>
      </c>
      <c r="C29" s="1">
        <v>6632</v>
      </c>
      <c r="D29" s="1">
        <v>410</v>
      </c>
      <c r="E29" s="1"/>
      <c r="F29" s="1">
        <f t="shared" si="0"/>
        <v>7042</v>
      </c>
    </row>
    <row r="30" spans="1:6" ht="38.25">
      <c r="A30" s="13">
        <v>18</v>
      </c>
      <c r="B30" s="13" t="s">
        <v>24</v>
      </c>
      <c r="C30" s="1">
        <v>5730</v>
      </c>
      <c r="D30" s="1"/>
      <c r="E30" s="1"/>
      <c r="F30" s="1">
        <f t="shared" si="0"/>
        <v>5730</v>
      </c>
    </row>
    <row r="31" spans="1:6" ht="38.25">
      <c r="A31" s="13">
        <v>19</v>
      </c>
      <c r="B31" s="13" t="s">
        <v>112</v>
      </c>
      <c r="C31" s="1">
        <v>2550</v>
      </c>
      <c r="D31" s="1"/>
      <c r="E31" s="1"/>
      <c r="F31" s="1">
        <f t="shared" si="0"/>
        <v>2550</v>
      </c>
    </row>
    <row r="32" spans="1:6" ht="25.5">
      <c r="A32" s="13">
        <v>20</v>
      </c>
      <c r="B32" s="13" t="s">
        <v>26</v>
      </c>
      <c r="C32" s="1">
        <v>2717</v>
      </c>
      <c r="D32" s="1"/>
      <c r="E32" s="1">
        <v>3806</v>
      </c>
      <c r="F32" s="1">
        <f t="shared" si="0"/>
        <v>6523</v>
      </c>
    </row>
    <row r="33" spans="1:6" ht="25.5">
      <c r="A33" s="13">
        <v>21</v>
      </c>
      <c r="B33" s="13" t="s">
        <v>27</v>
      </c>
      <c r="C33" s="1">
        <v>2533</v>
      </c>
      <c r="D33" s="1">
        <v>55</v>
      </c>
      <c r="E33" s="1">
        <v>1151</v>
      </c>
      <c r="F33" s="1">
        <f t="shared" si="0"/>
        <v>3739</v>
      </c>
    </row>
    <row r="34" spans="1:6" ht="25.5">
      <c r="A34" s="13">
        <v>22</v>
      </c>
      <c r="B34" s="13" t="s">
        <v>28</v>
      </c>
      <c r="C34" s="1">
        <v>917</v>
      </c>
      <c r="D34" s="1"/>
      <c r="E34" s="1">
        <v>457</v>
      </c>
      <c r="F34" s="1">
        <f t="shared" si="0"/>
        <v>1374</v>
      </c>
    </row>
    <row r="35" spans="1:6" ht="12.75">
      <c r="A35" s="13">
        <v>23</v>
      </c>
      <c r="B35" s="15" t="s">
        <v>29</v>
      </c>
      <c r="C35" s="16">
        <f>SUM(C28:C34)</f>
        <v>21079</v>
      </c>
      <c r="D35" s="16">
        <f>SUM(D28:D34)</f>
        <v>465</v>
      </c>
      <c r="E35" s="16">
        <f>SUM(E28:E34)</f>
        <v>5414</v>
      </c>
      <c r="F35" s="1">
        <f t="shared" si="0"/>
        <v>26958</v>
      </c>
    </row>
    <row r="36" spans="1:6" ht="12.75">
      <c r="A36" s="13"/>
      <c r="B36" s="15" t="s">
        <v>107</v>
      </c>
      <c r="C36" s="16">
        <v>339</v>
      </c>
      <c r="D36" s="16"/>
      <c r="E36" s="16"/>
      <c r="F36" s="1">
        <f t="shared" si="0"/>
        <v>339</v>
      </c>
    </row>
    <row r="37" spans="1:6" ht="51">
      <c r="A37" s="13">
        <v>24</v>
      </c>
      <c r="B37" s="13" t="s">
        <v>30</v>
      </c>
      <c r="C37" s="18">
        <v>1959</v>
      </c>
      <c r="D37" s="18"/>
      <c r="E37" s="18"/>
      <c r="F37" s="1">
        <f t="shared" si="0"/>
        <v>1959</v>
      </c>
    </row>
    <row r="38" spans="1:6" ht="12.75">
      <c r="A38" s="13"/>
      <c r="B38" s="13" t="s">
        <v>108</v>
      </c>
      <c r="C38" s="18">
        <v>10815</v>
      </c>
      <c r="D38" s="18"/>
      <c r="E38" s="18"/>
      <c r="F38" s="1">
        <f t="shared" si="0"/>
        <v>10815</v>
      </c>
    </row>
    <row r="39" spans="1:6" ht="12.75">
      <c r="A39" s="13">
        <v>25</v>
      </c>
      <c r="B39" s="15" t="s">
        <v>31</v>
      </c>
      <c r="C39" s="17">
        <f>SUM(C37:C38)</f>
        <v>12774</v>
      </c>
      <c r="D39" s="17"/>
      <c r="E39" s="17"/>
      <c r="F39" s="1">
        <f t="shared" si="0"/>
        <v>12774</v>
      </c>
    </row>
    <row r="40" spans="1:6" ht="38.25">
      <c r="A40" s="13">
        <v>26</v>
      </c>
      <c r="B40" s="13" t="s">
        <v>44</v>
      </c>
      <c r="C40" s="18">
        <v>20732</v>
      </c>
      <c r="D40" s="17"/>
      <c r="E40" s="17"/>
      <c r="F40" s="1">
        <f t="shared" si="0"/>
        <v>20732</v>
      </c>
    </row>
    <row r="41" spans="1:6" ht="25.5">
      <c r="A41" s="13">
        <v>27</v>
      </c>
      <c r="B41" s="15" t="s">
        <v>45</v>
      </c>
      <c r="C41" s="16">
        <f>SUM(C40)</f>
        <v>20732</v>
      </c>
      <c r="D41" s="16">
        <f>SUM(D40)</f>
        <v>0</v>
      </c>
      <c r="E41" s="16">
        <f>SUM(E40)</f>
        <v>0</v>
      </c>
      <c r="F41" s="1">
        <f t="shared" si="0"/>
        <v>20732</v>
      </c>
    </row>
    <row r="42" spans="1:6" ht="12.75">
      <c r="A42" s="13">
        <v>28</v>
      </c>
      <c r="B42" s="19" t="s">
        <v>46</v>
      </c>
      <c r="C42" s="20">
        <f>C20+C27+C35+C39+C41+C36+C21</f>
        <v>284992</v>
      </c>
      <c r="D42" s="20">
        <f>D20+D27+D35+D39+D41</f>
        <v>2211</v>
      </c>
      <c r="E42" s="20">
        <f>E20+E27+E35+E39+E41</f>
        <v>5414</v>
      </c>
      <c r="F42" s="1">
        <f t="shared" si="0"/>
        <v>292617</v>
      </c>
    </row>
    <row r="43" spans="1:6" ht="25.5">
      <c r="A43" s="13">
        <v>29</v>
      </c>
      <c r="B43" s="13" t="s">
        <v>47</v>
      </c>
      <c r="C43" s="18">
        <v>24000</v>
      </c>
      <c r="D43" s="18"/>
      <c r="E43" s="18"/>
      <c r="F43" s="1">
        <f t="shared" si="0"/>
        <v>24000</v>
      </c>
    </row>
    <row r="44" spans="1:6" ht="12.75">
      <c r="A44" s="13">
        <v>30</v>
      </c>
      <c r="B44" s="13" t="s">
        <v>95</v>
      </c>
      <c r="C44" s="18">
        <v>21652</v>
      </c>
      <c r="D44" s="18">
        <v>276</v>
      </c>
      <c r="E44" s="18"/>
      <c r="F44" s="1">
        <f t="shared" si="0"/>
        <v>21928</v>
      </c>
    </row>
    <row r="45" spans="1:6" ht="12.75">
      <c r="A45" s="13"/>
      <c r="B45" s="13" t="s">
        <v>123</v>
      </c>
      <c r="C45" s="18">
        <v>4022</v>
      </c>
      <c r="D45" s="18"/>
      <c r="E45" s="18"/>
      <c r="F45" s="1">
        <f t="shared" si="0"/>
        <v>4022</v>
      </c>
    </row>
    <row r="46" spans="1:6" ht="12.75">
      <c r="A46" s="13">
        <v>31</v>
      </c>
      <c r="B46" s="13" t="s">
        <v>97</v>
      </c>
      <c r="C46" s="18"/>
      <c r="D46" s="18">
        <v>72928</v>
      </c>
      <c r="E46" s="18">
        <v>52259</v>
      </c>
      <c r="F46" s="1">
        <f t="shared" si="0"/>
        <v>125187</v>
      </c>
    </row>
    <row r="47" spans="1:6" ht="12.75">
      <c r="A47" s="13"/>
      <c r="B47" s="13" t="s">
        <v>117</v>
      </c>
      <c r="C47" s="18">
        <v>5000</v>
      </c>
      <c r="D47" s="18"/>
      <c r="E47" s="18"/>
      <c r="F47" s="1">
        <f t="shared" si="0"/>
        <v>5000</v>
      </c>
    </row>
    <row r="48" spans="1:6" ht="12.75">
      <c r="A48" s="13">
        <v>32</v>
      </c>
      <c r="B48" s="19" t="s">
        <v>48</v>
      </c>
      <c r="C48" s="20">
        <f>SUM(C43:C47)</f>
        <v>54674</v>
      </c>
      <c r="D48" s="20">
        <f>SUM(D43:D46)</f>
        <v>73204</v>
      </c>
      <c r="E48" s="20">
        <f>SUM(E43:E46)</f>
        <v>52259</v>
      </c>
      <c r="F48" s="20">
        <f>SUM(F43:F47)</f>
        <v>180137</v>
      </c>
    </row>
    <row r="49" spans="1:6" ht="12.75">
      <c r="A49" s="13">
        <v>33</v>
      </c>
      <c r="B49" s="19"/>
      <c r="C49" s="20"/>
      <c r="D49" s="20"/>
      <c r="E49" s="20"/>
      <c r="F49" s="1">
        <f t="shared" si="0"/>
        <v>0</v>
      </c>
    </row>
    <row r="50" spans="1:6" ht="12.75">
      <c r="A50" s="13">
        <v>34</v>
      </c>
      <c r="B50" s="14" t="s">
        <v>11</v>
      </c>
      <c r="C50" s="21">
        <f>C42+C48</f>
        <v>339666</v>
      </c>
      <c r="D50" s="21">
        <f>D42+D48</f>
        <v>75415</v>
      </c>
      <c r="E50" s="21">
        <f>E42+E48</f>
        <v>57673</v>
      </c>
      <c r="F50" s="21">
        <f>F42+F48-F46</f>
        <v>347567</v>
      </c>
    </row>
    <row r="51" spans="1:6" ht="12.75">
      <c r="A51" s="1"/>
      <c r="B51" s="1"/>
      <c r="C51" s="1"/>
      <c r="D51" s="1"/>
      <c r="E51" s="1"/>
      <c r="F51" s="1">
        <f t="shared" si="0"/>
        <v>0</v>
      </c>
    </row>
    <row r="52" spans="1:6" ht="12.75">
      <c r="A52" s="1"/>
      <c r="B52" s="2" t="s">
        <v>12</v>
      </c>
      <c r="C52" s="1"/>
      <c r="D52" s="1"/>
      <c r="E52" s="1"/>
      <c r="F52" s="1">
        <f t="shared" si="0"/>
        <v>0</v>
      </c>
    </row>
    <row r="53" spans="1:6" ht="12.75">
      <c r="A53" s="2" t="s">
        <v>4</v>
      </c>
      <c r="B53" s="2" t="s">
        <v>13</v>
      </c>
      <c r="C53" s="2">
        <f>SUM(C54:C58)</f>
        <v>122334</v>
      </c>
      <c r="D53" s="2">
        <f>SUM(D54:D58)</f>
        <v>74889</v>
      </c>
      <c r="E53" s="2">
        <f>SUM(E54:E58)</f>
        <v>57578</v>
      </c>
      <c r="F53" s="1">
        <f t="shared" si="0"/>
        <v>254801</v>
      </c>
    </row>
    <row r="54" spans="1:6" ht="12.75">
      <c r="A54" s="1"/>
      <c r="B54" s="1" t="s">
        <v>49</v>
      </c>
      <c r="C54" s="1">
        <v>48543</v>
      </c>
      <c r="D54" s="1">
        <v>31984</v>
      </c>
      <c r="E54" s="1">
        <v>31568</v>
      </c>
      <c r="F54" s="1">
        <f t="shared" si="0"/>
        <v>112095</v>
      </c>
    </row>
    <row r="55" spans="1:6" ht="12.75">
      <c r="A55" s="1"/>
      <c r="B55" s="1" t="s">
        <v>50</v>
      </c>
      <c r="C55" s="1">
        <v>8579</v>
      </c>
      <c r="D55" s="1">
        <v>8586</v>
      </c>
      <c r="E55" s="1">
        <v>8523</v>
      </c>
      <c r="F55" s="1">
        <f t="shared" si="0"/>
        <v>25688</v>
      </c>
    </row>
    <row r="56" spans="1:6" ht="12.75">
      <c r="A56" s="1"/>
      <c r="B56" s="1" t="s">
        <v>51</v>
      </c>
      <c r="C56" s="1">
        <v>44150</v>
      </c>
      <c r="D56" s="1">
        <v>8605</v>
      </c>
      <c r="E56" s="1">
        <v>17487</v>
      </c>
      <c r="F56" s="1">
        <f t="shared" si="0"/>
        <v>70242</v>
      </c>
    </row>
    <row r="57" spans="1:6" ht="12.75">
      <c r="A57" s="1"/>
      <c r="B57" s="1" t="s">
        <v>52</v>
      </c>
      <c r="C57" s="1">
        <v>7049</v>
      </c>
      <c r="D57" s="1">
        <v>25714</v>
      </c>
      <c r="E57" s="1"/>
      <c r="F57" s="1">
        <f t="shared" si="0"/>
        <v>32763</v>
      </c>
    </row>
    <row r="58" spans="1:6" ht="12.75">
      <c r="A58" s="1"/>
      <c r="B58" s="1" t="s">
        <v>58</v>
      </c>
      <c r="C58" s="1">
        <v>14013</v>
      </c>
      <c r="D58" s="1"/>
      <c r="E58" s="1"/>
      <c r="F58" s="1">
        <f t="shared" si="0"/>
        <v>14013</v>
      </c>
    </row>
    <row r="59" spans="1:6" ht="12.75">
      <c r="A59" s="1"/>
      <c r="B59" s="1"/>
      <c r="C59" s="1"/>
      <c r="D59" s="1"/>
      <c r="E59" s="1"/>
      <c r="F59" s="1">
        <f t="shared" si="0"/>
        <v>0</v>
      </c>
    </row>
    <row r="60" spans="1:6" ht="12.75">
      <c r="A60" s="2" t="s">
        <v>5</v>
      </c>
      <c r="B60" s="2" t="s">
        <v>14</v>
      </c>
      <c r="C60" s="2">
        <f>SUM(C61:C62)</f>
        <v>63435</v>
      </c>
      <c r="D60" s="2">
        <f>SUM(D61:D62)</f>
        <v>526</v>
      </c>
      <c r="E60" s="2">
        <f>SUM(E61:E62)</f>
        <v>95</v>
      </c>
      <c r="F60" s="1">
        <f t="shared" si="0"/>
        <v>64056</v>
      </c>
    </row>
    <row r="61" spans="1:6" ht="12.75">
      <c r="A61" s="1"/>
      <c r="B61" s="1" t="s">
        <v>54</v>
      </c>
      <c r="C61" s="1">
        <v>29446</v>
      </c>
      <c r="D61" s="1">
        <v>526</v>
      </c>
      <c r="E61" s="1">
        <v>95</v>
      </c>
      <c r="F61" s="1">
        <f t="shared" si="0"/>
        <v>30067</v>
      </c>
    </row>
    <row r="62" spans="1:6" ht="12.75">
      <c r="A62" s="1"/>
      <c r="B62" s="1" t="s">
        <v>53</v>
      </c>
      <c r="C62" s="1">
        <v>33989</v>
      </c>
      <c r="D62" s="1"/>
      <c r="E62" s="1"/>
      <c r="F62" s="1">
        <f t="shared" si="0"/>
        <v>33989</v>
      </c>
    </row>
    <row r="63" spans="1:6" ht="12.75">
      <c r="A63" s="1"/>
      <c r="B63" s="1"/>
      <c r="C63" s="1"/>
      <c r="D63" s="1"/>
      <c r="E63" s="1"/>
      <c r="F63" s="1">
        <f t="shared" si="0"/>
        <v>0</v>
      </c>
    </row>
    <row r="64" spans="1:6" ht="12.75">
      <c r="A64" s="2" t="s">
        <v>6</v>
      </c>
      <c r="B64" s="2" t="s">
        <v>60</v>
      </c>
      <c r="C64" s="2">
        <v>250</v>
      </c>
      <c r="D64" s="1">
        <v>0</v>
      </c>
      <c r="E64" s="1">
        <v>0</v>
      </c>
      <c r="F64" s="1">
        <f t="shared" si="0"/>
        <v>250</v>
      </c>
    </row>
    <row r="65" spans="1:6" ht="12.75">
      <c r="A65" s="1"/>
      <c r="B65" s="1" t="s">
        <v>59</v>
      </c>
      <c r="C65" s="1">
        <v>250</v>
      </c>
      <c r="D65" s="1"/>
      <c r="E65" s="1"/>
      <c r="F65" s="1">
        <f t="shared" si="0"/>
        <v>250</v>
      </c>
    </row>
    <row r="66" spans="1:6" ht="12.75">
      <c r="A66" s="1"/>
      <c r="B66" s="1"/>
      <c r="C66" s="1"/>
      <c r="D66" s="1"/>
      <c r="E66" s="1"/>
      <c r="F66" s="1">
        <f t="shared" si="0"/>
        <v>0</v>
      </c>
    </row>
    <row r="67" spans="1:6" ht="12.75">
      <c r="A67" s="2" t="s">
        <v>7</v>
      </c>
      <c r="B67" s="2" t="s">
        <v>55</v>
      </c>
      <c r="C67" s="2">
        <f>C68</f>
        <v>9438</v>
      </c>
      <c r="D67" s="2">
        <f>D68</f>
        <v>0</v>
      </c>
      <c r="E67" s="2">
        <f>E68</f>
        <v>0</v>
      </c>
      <c r="F67" s="1">
        <f t="shared" si="0"/>
        <v>9438</v>
      </c>
    </row>
    <row r="68" spans="1:6" ht="12.75">
      <c r="A68" s="1"/>
      <c r="B68" s="1" t="s">
        <v>15</v>
      </c>
      <c r="C68" s="1">
        <v>9438</v>
      </c>
      <c r="D68" s="1"/>
      <c r="E68" s="1"/>
      <c r="F68" s="1">
        <f t="shared" si="0"/>
        <v>9438</v>
      </c>
    </row>
    <row r="69" spans="1:6" ht="12.75">
      <c r="A69" s="1"/>
      <c r="B69" s="1" t="s">
        <v>16</v>
      </c>
      <c r="C69" s="1"/>
      <c r="D69" s="1"/>
      <c r="E69" s="1"/>
      <c r="F69" s="1">
        <f t="shared" si="0"/>
        <v>0</v>
      </c>
    </row>
    <row r="70" spans="1:6" ht="12.75">
      <c r="A70" s="1"/>
      <c r="B70" s="1"/>
      <c r="C70" s="1"/>
      <c r="D70" s="1"/>
      <c r="E70" s="1"/>
      <c r="F70" s="1">
        <f t="shared" si="0"/>
        <v>0</v>
      </c>
    </row>
    <row r="71" spans="1:6" ht="12.75">
      <c r="A71" s="2" t="s">
        <v>9</v>
      </c>
      <c r="B71" s="2" t="s">
        <v>56</v>
      </c>
      <c r="C71" s="2">
        <f>SUM(C72:C75)</f>
        <v>144209</v>
      </c>
      <c r="D71" s="2">
        <f>D72</f>
        <v>0</v>
      </c>
      <c r="E71" s="2">
        <f>E72</f>
        <v>0</v>
      </c>
      <c r="F71" s="1">
        <f t="shared" si="0"/>
        <v>144209</v>
      </c>
    </row>
    <row r="72" spans="1:6" ht="12.75">
      <c r="A72" s="1"/>
      <c r="B72" s="1" t="s">
        <v>57</v>
      </c>
      <c r="C72" s="1">
        <v>125187</v>
      </c>
      <c r="D72" s="1"/>
      <c r="E72" s="1"/>
      <c r="F72" s="1">
        <f t="shared" si="0"/>
        <v>125187</v>
      </c>
    </row>
    <row r="73" spans="1:6" ht="12.75">
      <c r="A73" s="1"/>
      <c r="B73" s="1" t="s">
        <v>116</v>
      </c>
      <c r="C73" s="1">
        <v>10000</v>
      </c>
      <c r="D73" s="1"/>
      <c r="E73" s="1"/>
      <c r="F73" s="1">
        <f t="shared" si="0"/>
        <v>10000</v>
      </c>
    </row>
    <row r="74" spans="1:6" ht="12.75">
      <c r="A74" s="1"/>
      <c r="B74" s="1" t="s">
        <v>119</v>
      </c>
      <c r="C74" s="1">
        <v>4022</v>
      </c>
      <c r="D74" s="1"/>
      <c r="E74" s="1"/>
      <c r="F74" s="1">
        <f t="shared" si="0"/>
        <v>4022</v>
      </c>
    </row>
    <row r="75" spans="1:6" ht="12.75">
      <c r="A75" s="1"/>
      <c r="B75" s="1" t="s">
        <v>118</v>
      </c>
      <c r="C75" s="1">
        <v>5000</v>
      </c>
      <c r="D75" s="1"/>
      <c r="E75" s="1"/>
      <c r="F75" s="1">
        <f t="shared" si="0"/>
        <v>5000</v>
      </c>
    </row>
    <row r="76" spans="1:6" ht="12.75">
      <c r="A76" s="1"/>
      <c r="B76" s="1"/>
      <c r="C76" s="1"/>
      <c r="D76" s="1"/>
      <c r="E76" s="1"/>
      <c r="F76" s="1"/>
    </row>
    <row r="77" spans="1:6" ht="12.75">
      <c r="A77" s="2" t="s">
        <v>8</v>
      </c>
      <c r="B77" s="2" t="s">
        <v>17</v>
      </c>
      <c r="C77" s="2">
        <f>C53+C60+C64+C67+C71</f>
        <v>339666</v>
      </c>
      <c r="D77" s="2">
        <f>D53+D60+D64+D67+D71</f>
        <v>75415</v>
      </c>
      <c r="E77" s="2">
        <f>E53+E60+E64+E67+E71</f>
        <v>57673</v>
      </c>
      <c r="F77" s="2">
        <f>SUM(C77:E77)-F72</f>
        <v>347567</v>
      </c>
    </row>
  </sheetData>
  <sheetProtection/>
  <mergeCells count="6">
    <mergeCell ref="B6:C6"/>
    <mergeCell ref="D7:E7"/>
    <mergeCell ref="A1:B1"/>
    <mergeCell ref="A2:B2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Rácz Sándorné</dc:creator>
  <cp:keywords/>
  <dc:description/>
  <cp:lastModifiedBy>Rádóczki Lászlóné</cp:lastModifiedBy>
  <cp:lastPrinted>2015-03-05T09:53:53Z</cp:lastPrinted>
  <dcterms:created xsi:type="dcterms:W3CDTF">2014-05-21T15:40:23Z</dcterms:created>
  <dcterms:modified xsi:type="dcterms:W3CDTF">2015-03-05T09:53:59Z</dcterms:modified>
  <cp:category/>
  <cp:version/>
  <cp:contentType/>
  <cp:contentStatus/>
</cp:coreProperties>
</file>