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035" windowHeight="11760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. Gazd.szerv.rész." sheetId="6" r:id="rId15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4">'13. Gazd.szerv.rész.'!$A$1:$F$26</definedName>
    <definedName name="_xlnm.Print_Area" localSheetId="1">'2,a Elemi bevételek'!$A$1:$E$49</definedName>
    <definedName name="_xlnm.Print_Area" localSheetId="2">'2,b Elemi kiadások'!$A$1:$E$67</definedName>
    <definedName name="_xlnm.Print_Area" localSheetId="3">'3. Állami tám.'!$A:$H</definedName>
    <definedName name="_xlnm.Print_Area" localSheetId="4">'4. Felhalmozás '!$A$1:$R$25</definedName>
    <definedName name="_xlnm.Print_Area" localSheetId="5">'5.Tám.ért. kiadások'!$A$1:$D$30</definedName>
  </definedNames>
  <calcPr calcId="125725"/>
</workbook>
</file>

<file path=xl/calcChain.xml><?xml version="1.0" encoding="utf-8"?>
<calcChain xmlns="http://schemas.openxmlformats.org/spreadsheetml/2006/main">
  <c r="G25" i="11"/>
  <c r="D25"/>
  <c r="D9" i="25"/>
  <c r="F9"/>
  <c r="D59" i="9"/>
  <c r="E59"/>
  <c r="G14" i="26"/>
  <c r="C26" i="27"/>
  <c r="D19" i="8"/>
  <c r="E19"/>
  <c r="C19"/>
  <c r="I33" i="7"/>
  <c r="J33"/>
  <c r="H33"/>
  <c r="I26"/>
  <c r="J26"/>
  <c r="H26"/>
  <c r="D26"/>
  <c r="C26"/>
  <c r="I13"/>
  <c r="I17" s="1"/>
  <c r="J13"/>
  <c r="J17" s="1"/>
  <c r="H13"/>
  <c r="H17" s="1"/>
  <c r="D13"/>
  <c r="D17" s="1"/>
  <c r="E13"/>
  <c r="E17" s="1"/>
  <c r="C13"/>
  <c r="C17" s="1"/>
  <c r="D38" i="24"/>
  <c r="E38"/>
  <c r="C38"/>
  <c r="D23"/>
  <c r="E23"/>
  <c r="C23"/>
  <c r="G33" i="33"/>
  <c r="F21"/>
  <c r="E21"/>
  <c r="D21"/>
  <c r="G20"/>
  <c r="G19"/>
  <c r="G18"/>
  <c r="F11"/>
  <c r="P25" i="32"/>
  <c r="N25"/>
  <c r="L25"/>
  <c r="J25"/>
  <c r="H25"/>
  <c r="F25"/>
  <c r="D25"/>
  <c r="Q25"/>
  <c r="R25"/>
  <c r="I25"/>
  <c r="D25" i="21"/>
  <c r="D14"/>
  <c r="D33" i="7"/>
  <c r="C33"/>
  <c r="D14" i="2"/>
  <c r="C12" i="25"/>
  <c r="C9"/>
  <c r="C12" i="5"/>
  <c r="G8" i="11"/>
  <c r="G33"/>
  <c r="E43" i="9"/>
  <c r="C59"/>
  <c r="C43"/>
  <c r="C7"/>
  <c r="C20"/>
  <c r="E45" i="8"/>
  <c r="E38"/>
  <c r="E27"/>
  <c r="E7"/>
  <c r="D7"/>
  <c r="D27"/>
  <c r="D38"/>
  <c r="D45"/>
  <c r="C45"/>
  <c r="C27"/>
  <c r="C7"/>
  <c r="E34" i="24"/>
  <c r="D34"/>
  <c r="D18"/>
  <c r="E18"/>
  <c r="C34"/>
  <c r="C18"/>
  <c r="C24" s="1"/>
  <c r="C25" s="1"/>
  <c r="D18" i="2"/>
  <c r="C14"/>
  <c r="C18"/>
  <c r="D18" i="1"/>
  <c r="D8"/>
  <c r="D12"/>
  <c r="D26"/>
  <c r="C18"/>
  <c r="C8"/>
  <c r="C12"/>
  <c r="C26"/>
  <c r="G12" i="25"/>
  <c r="G9"/>
  <c r="G13" s="1"/>
  <c r="G15" s="1"/>
  <c r="F12"/>
  <c r="E10"/>
  <c r="E7"/>
  <c r="D12"/>
  <c r="D26" i="27"/>
  <c r="D10" i="26"/>
  <c r="E10"/>
  <c r="F10"/>
  <c r="G10"/>
  <c r="H11"/>
  <c r="D12"/>
  <c r="E12"/>
  <c r="F12"/>
  <c r="G12"/>
  <c r="H13"/>
  <c r="H15"/>
  <c r="H41" i="11"/>
  <c r="H35"/>
  <c r="H9"/>
  <c r="H10"/>
  <c r="H11"/>
  <c r="H12"/>
  <c r="H13"/>
  <c r="H14"/>
  <c r="H15"/>
  <c r="H16"/>
  <c r="H17"/>
  <c r="H18"/>
  <c r="H19"/>
  <c r="H20"/>
  <c r="H21"/>
  <c r="H22"/>
  <c r="H23"/>
  <c r="H24"/>
  <c r="D8"/>
  <c r="G36"/>
  <c r="G40" s="1"/>
  <c r="G42" s="1"/>
  <c r="D43" i="9"/>
  <c r="E8" i="25"/>
  <c r="E16"/>
  <c r="E17"/>
  <c r="E18"/>
  <c r="E33" i="7"/>
  <c r="D36" i="11"/>
  <c r="D40" s="1"/>
  <c r="D23" i="6"/>
  <c r="E23"/>
  <c r="C8" i="5"/>
  <c r="C32" i="1"/>
  <c r="D32"/>
  <c r="C38"/>
  <c r="D38"/>
  <c r="C42"/>
  <c r="D42"/>
  <c r="E7" i="9"/>
  <c r="D13" i="25"/>
  <c r="D15" s="1"/>
  <c r="D20" i="9"/>
  <c r="E20"/>
  <c r="D7"/>
  <c r="G21" i="33" l="1"/>
  <c r="H12" i="26"/>
  <c r="E9" i="25"/>
  <c r="E13" s="1"/>
  <c r="E15" s="1"/>
  <c r="D16" i="26"/>
  <c r="H8" i="11"/>
  <c r="C21" i="2"/>
  <c r="D42" i="24"/>
  <c r="D39"/>
  <c r="D40" s="1"/>
  <c r="C39"/>
  <c r="C40" s="1"/>
  <c r="E24"/>
  <c r="E25" s="1"/>
  <c r="G16" i="26"/>
  <c r="E16"/>
  <c r="H25" i="11"/>
  <c r="H36"/>
  <c r="H40" s="1"/>
  <c r="D30" i="21"/>
  <c r="F16" i="26"/>
  <c r="E39" i="24"/>
  <c r="E40" s="1"/>
  <c r="E42"/>
  <c r="D41"/>
  <c r="C42"/>
  <c r="D24"/>
  <c r="D25" s="1"/>
  <c r="C41"/>
  <c r="C29" i="1"/>
  <c r="C45" s="1"/>
  <c r="D29"/>
  <c r="D45" s="1"/>
  <c r="D21" i="2"/>
  <c r="C11" i="5"/>
  <c r="F13" i="25"/>
  <c r="F15" s="1"/>
  <c r="C13"/>
  <c r="C15" s="1"/>
  <c r="D44" i="8"/>
  <c r="D49" s="1"/>
  <c r="D58" i="9"/>
  <c r="D64" s="1"/>
  <c r="E58"/>
  <c r="E64" s="1"/>
  <c r="D35" i="7"/>
  <c r="D37" s="1"/>
  <c r="I35"/>
  <c r="I37" s="1"/>
  <c r="J35"/>
  <c r="J37" s="1"/>
  <c r="C35"/>
  <c r="C37" s="1"/>
  <c r="E35"/>
  <c r="E37" s="1"/>
  <c r="H35"/>
  <c r="H37" s="1"/>
  <c r="E44" i="8"/>
  <c r="E49" s="1"/>
  <c r="C44"/>
  <c r="C49" s="1"/>
  <c r="C58" i="9"/>
  <c r="C64" s="1"/>
  <c r="D33" i="11"/>
  <c r="D42" s="1"/>
  <c r="H10" i="26"/>
  <c r="H16" s="1"/>
  <c r="E41" i="24"/>
  <c r="E43" l="1"/>
  <c r="H33" i="11"/>
  <c r="H42" s="1"/>
</calcChain>
</file>

<file path=xl/sharedStrings.xml><?xml version="1.0" encoding="utf-8"?>
<sst xmlns="http://schemas.openxmlformats.org/spreadsheetml/2006/main" count="987" uniqueCount="620">
  <si>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</si>
  <si>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</si>
  <si>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</si>
  <si>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</si>
  <si>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</si>
  <si>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</si>
  <si>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</si>
  <si>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</si>
  <si>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</si>
  <si>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</si>
  <si>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</si>
  <si>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</si>
  <si>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</si>
  <si>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</si>
  <si>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</si>
  <si>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</si>
  <si>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</si>
  <si>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</si>
  <si>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</si>
  <si>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</si>
  <si>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</si>
  <si>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</si>
  <si>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</si>
  <si>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</si>
  <si>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</si>
  <si>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</si>
  <si>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</si>
  <si>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</si>
  <si>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</si>
  <si>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</si>
  <si>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</si>
  <si>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</si>
  <si>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</si>
  <si>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</si>
  <si>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</si>
  <si>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</si>
  <si>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</si>
  <si>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</si>
  <si>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</si>
  <si>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</si>
  <si>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</si>
  <si>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</si>
  <si>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</si>
  <si>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</si>
  <si>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</si>
  <si>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</si>
  <si>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</si>
  <si>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</si>
  <si>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</si>
  <si>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</si>
  <si>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</si>
  <si>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</si>
  <si>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</si>
  <si>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</si>
  <si>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</si>
  <si>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</si>
  <si>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</si>
  <si>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</si>
  <si>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</si>
  <si>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</si>
  <si>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</si>
  <si>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</si>
  <si>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</si>
  <si>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</si>
  <si>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</si>
  <si>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</si>
  <si>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Lenti Többcélú Kistérségi Társulás</t>
  </si>
  <si>
    <t>Csesztregi Közös Önkormányzati Hivatal</t>
  </si>
  <si>
    <t>Központi orvosi ügyelethez való hozzájárulás</t>
  </si>
  <si>
    <t>Működési célú támogatások államháztartáson belülre</t>
  </si>
  <si>
    <t>Ssz.</t>
  </si>
  <si>
    <t>Működési támogatás</t>
  </si>
  <si>
    <t xml:space="preserve"> Adatok ezer Ft-ban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</si>
  <si>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</si>
  <si>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</si>
  <si>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</si>
  <si>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</si>
  <si>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</si>
  <si>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</si>
  <si>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2016.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</si>
  <si>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</si>
  <si>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</si>
  <si>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</si>
  <si>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</si>
  <si>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</si>
  <si>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</si>
  <si>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</si>
  <si>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</si>
  <si>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</si>
  <si>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</si>
  <si>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</si>
  <si>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</si>
  <si>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</si>
  <si>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</si>
  <si>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</si>
  <si>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</si>
  <si>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</si>
  <si>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</si>
  <si>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</si>
  <si>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 Ft/fő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</si>
  <si>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</si>
  <si>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</si>
  <si>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</si>
  <si>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</si>
  <si>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</si>
  <si>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</si>
  <si>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</si>
  <si>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</si>
  <si>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</si>
  <si>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</si>
  <si>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</si>
  <si>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</si>
  <si>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</si>
  <si>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</si>
  <si>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</si>
  <si>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</si>
  <si>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</si>
  <si>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</si>
  <si>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</si>
  <si>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</si>
  <si>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</si>
  <si>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</si>
  <si>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</si>
  <si>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</si>
  <si>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</si>
  <si>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</si>
  <si>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</si>
  <si>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</si>
  <si>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</si>
  <si>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</si>
  <si>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</si>
  <si>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</si>
  <si>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</si>
  <si>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</si>
  <si>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</si>
  <si>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</si>
  <si>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</si>
  <si>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</si>
  <si>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</si>
  <si>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</si>
  <si>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</si>
  <si>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</si>
  <si>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</si>
  <si>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</si>
  <si>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</si>
  <si>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</si>
  <si>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</si>
  <si>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</si>
  <si>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</si>
  <si>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</si>
  <si>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</si>
  <si>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</si>
  <si>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</si>
  <si>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</si>
  <si>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</si>
  <si>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</si>
  <si>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</si>
  <si>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</si>
  <si>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</si>
  <si>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</si>
  <si>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</si>
  <si>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</si>
  <si>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</si>
  <si>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</si>
  <si>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</si>
  <si>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</si>
  <si>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</si>
  <si>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</si>
  <si>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</si>
  <si>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</si>
  <si>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</si>
  <si>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</si>
  <si>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</si>
  <si>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</si>
  <si>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</si>
  <si>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</si>
  <si>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</si>
  <si>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</si>
  <si>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</si>
  <si>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</si>
  <si>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</si>
  <si>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</si>
  <si>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</si>
  <si>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</si>
  <si>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</si>
  <si>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</si>
  <si>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</si>
  <si>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</si>
  <si>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</si>
  <si>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</si>
  <si>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</si>
  <si>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</si>
  <si>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1. számú melléklet</t>
  </si>
  <si>
    <t>Adatok ezer Ft-ban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</si>
  <si>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</si>
  <si>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</si>
  <si>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</si>
  <si>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</si>
  <si>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</si>
  <si>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</si>
  <si>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</si>
  <si>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</si>
  <si>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</si>
  <si>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</si>
  <si>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</si>
  <si>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</si>
  <si>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</si>
  <si>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</si>
  <si>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</si>
  <si>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</si>
  <si>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</si>
  <si>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</si>
  <si>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</si>
  <si>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</si>
  <si>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</si>
  <si>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</si>
  <si>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</si>
  <si>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</si>
  <si>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</si>
  <si>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</si>
  <si>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</si>
  <si>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</si>
  <si>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</si>
  <si>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</si>
  <si>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</si>
  <si>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</si>
  <si>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</si>
  <si>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</si>
  <si>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</si>
  <si>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2015.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</si>
  <si>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</si>
  <si>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</si>
  <si>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</si>
  <si>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</si>
  <si>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</si>
  <si>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</si>
  <si>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</si>
  <si>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</si>
  <si>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</si>
  <si>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</si>
  <si>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</si>
  <si>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</si>
  <si>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</si>
  <si>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</si>
  <si>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</si>
  <si>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</si>
  <si>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</si>
  <si>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</si>
  <si>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</si>
  <si>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</si>
  <si>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</si>
  <si>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</si>
  <si>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</si>
  <si>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</si>
  <si>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</si>
  <si>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</si>
  <si>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</si>
  <si>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</si>
  <si>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</si>
  <si>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</si>
  <si>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</si>
  <si>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</si>
  <si>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</si>
  <si>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</si>
  <si>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</si>
  <si>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</si>
  <si>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</si>
  <si>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</si>
  <si>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</si>
  <si>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</si>
  <si>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</si>
  <si>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</si>
  <si>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</si>
  <si>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</si>
  <si>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</si>
  <si>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</si>
  <si>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</si>
  <si>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</si>
  <si>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</si>
  <si>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</si>
  <si>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</si>
  <si>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</si>
  <si>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</si>
  <si>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</si>
  <si>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</si>
  <si>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</si>
  <si>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</si>
  <si>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</si>
  <si>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</si>
  <si>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</si>
  <si>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</si>
  <si>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</si>
  <si>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</si>
  <si>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</si>
  <si>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</si>
  <si>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</si>
  <si>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</si>
  <si>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</si>
  <si>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</si>
  <si>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</si>
  <si>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</si>
  <si>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</si>
  <si>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</si>
  <si>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</si>
  <si>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</si>
  <si>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</si>
  <si>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</si>
  <si>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</si>
  <si>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</si>
  <si>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</si>
  <si>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</si>
  <si>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</si>
  <si>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</si>
  <si>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</si>
  <si>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</si>
  <si>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</si>
  <si>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</si>
  <si>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</si>
  <si>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</si>
  <si>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</si>
  <si>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</si>
  <si>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</si>
  <si>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</si>
  <si>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</si>
  <si>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</si>
  <si>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</si>
  <si>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</si>
  <si>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</si>
  <si>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</si>
  <si>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</si>
  <si>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</si>
  <si>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</si>
  <si>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</si>
  <si>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</si>
  <si>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</si>
  <si>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</si>
  <si>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</si>
  <si>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</si>
  <si>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</si>
  <si>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</si>
  <si>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</si>
  <si>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</si>
  <si>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</si>
  <si>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</si>
  <si>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</si>
  <si>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</si>
  <si>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</si>
  <si>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</si>
  <si>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</si>
  <si>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</si>
  <si>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</si>
  <si>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</si>
  <si>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</si>
  <si>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</si>
  <si>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</si>
  <si>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</si>
  <si>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</si>
  <si>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</si>
  <si>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</si>
  <si>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</si>
  <si>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</si>
  <si>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</si>
  <si>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</si>
  <si>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</si>
  <si>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</si>
  <si>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</si>
  <si>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</si>
  <si>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</si>
  <si>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</si>
  <si>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</si>
  <si>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</si>
  <si>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</si>
  <si>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</si>
  <si>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</si>
  <si>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</si>
  <si>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</si>
  <si>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</si>
  <si>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</si>
  <si>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</si>
  <si>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</si>
  <si>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</si>
  <si>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</si>
  <si>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</si>
  <si>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</si>
  <si>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</si>
  <si>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</si>
  <si>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</si>
  <si>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</si>
  <si>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</si>
  <si>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</si>
  <si>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</si>
  <si>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</si>
  <si>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</si>
  <si>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</si>
  <si>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</si>
  <si>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</si>
  <si>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</si>
  <si>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</si>
  <si>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</si>
  <si>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</si>
  <si>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</si>
  <si>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</si>
  <si>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</si>
  <si>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</si>
  <si>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</si>
  <si>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</si>
  <si>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</si>
  <si>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</si>
  <si>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</si>
  <si>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4. számú melléklet</t>
  </si>
  <si>
    <t>Hozzájárulás jogcíme</t>
  </si>
  <si>
    <t>mutató/  létszám</t>
  </si>
  <si>
    <t>Támogatás</t>
  </si>
  <si>
    <t>Hozzájárulás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</si>
  <si>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</si>
  <si>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</si>
  <si>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</si>
  <si>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</si>
  <si>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</si>
  <si>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</si>
  <si>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</si>
  <si>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</si>
  <si>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</si>
  <si>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</si>
  <si>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</si>
  <si>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</si>
  <si>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</si>
  <si>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</si>
  <si>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</si>
  <si>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</si>
  <si>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</si>
  <si>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</si>
  <si>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</si>
  <si>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</si>
  <si>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</si>
  <si>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</si>
  <si>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</si>
  <si>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</si>
  <si>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</si>
  <si>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</si>
  <si>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</si>
  <si>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</si>
  <si>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</si>
  <si>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</si>
  <si>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</si>
  <si>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</si>
  <si>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</si>
  <si>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</si>
  <si>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 xml:space="preserve">    Adatok ezer Ft-ban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</si>
  <si>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</si>
  <si>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</si>
  <si>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</si>
  <si>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</si>
  <si>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</si>
  <si>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</si>
  <si>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</si>
  <si>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</si>
  <si>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</si>
  <si>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</si>
  <si>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</si>
  <si>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</si>
  <si>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</si>
  <si>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</si>
  <si>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</si>
  <si>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</si>
  <si>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</si>
  <si>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</si>
  <si>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</si>
  <si>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</si>
  <si>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</si>
  <si>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7. számú melléklet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</si>
  <si>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</si>
  <si>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</si>
  <si>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</si>
  <si>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</si>
  <si>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</si>
  <si>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8. számú melléklet</t>
  </si>
  <si>
    <t>H=(D+E+F+G)</t>
  </si>
  <si>
    <t>Összesen (1+2+3+5+7)</t>
  </si>
  <si>
    <t xml:space="preserve">Összeg </t>
  </si>
  <si>
    <t>Adatok ezer Ft-ban!</t>
  </si>
  <si>
    <t>Tárgyidőszak</t>
  </si>
  <si>
    <t>2/a melléklet</t>
  </si>
  <si>
    <t>2/b melléklet</t>
  </si>
  <si>
    <t>Eredeti előirányzat 2015.</t>
  </si>
  <si>
    <t>Módosított előirányzat 2015.</t>
  </si>
  <si>
    <t>Teljesítés 2015.</t>
  </si>
  <si>
    <t xml:space="preserve">2015. </t>
  </si>
  <si>
    <t xml:space="preserve"> Eredeti előirányzat 2015.</t>
  </si>
  <si>
    <t>Beszámolóban elszámolt teljesítés                   2015. év</t>
  </si>
  <si>
    <t>2015. előtti kifizetés</t>
  </si>
  <si>
    <t>2017.</t>
  </si>
  <si>
    <t>PÉNZESZKÖZEINEK VÁLTOZÁSÁNAK LEVEZETÉSE 2015. ÉVBEN</t>
  </si>
  <si>
    <t>2015. ÉV</t>
  </si>
  <si>
    <t>Záró pénzkészlet 2015. december 31-én: ebből:</t>
  </si>
  <si>
    <t>Nyitó pénzkészlet 2015. január 01-én: ebből:</t>
  </si>
  <si>
    <t>2015. év</t>
  </si>
  <si>
    <t>VAGYONKIMUTATÁS
a könyvviteli mérlegben értékkel kimutatott forrásokról</t>
  </si>
  <si>
    <t>2015. ÉVI MŰKÖDÉSI ÉS FELHALMOZÁSI CÉLÚ BEVÉTELEI ÉS KIADÁSAI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</si>
  <si>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</si>
  <si>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</si>
  <si>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</si>
  <si>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</si>
  <si>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</si>
  <si>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</si>
  <si>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</si>
  <si>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</si>
  <si>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</si>
  <si>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</si>
  <si>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</si>
  <si>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</si>
  <si>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</si>
  <si>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</si>
  <si>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</si>
  <si>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</si>
  <si>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</si>
  <si>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</si>
  <si>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</si>
  <si>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</si>
  <si>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</si>
  <si>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</si>
  <si>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</si>
  <si>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</si>
  <si>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</si>
  <si>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</si>
  <si>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</si>
  <si>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</si>
  <si>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</si>
  <si>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</si>
  <si>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</si>
  <si>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</si>
  <si>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</si>
  <si>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</si>
  <si>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</si>
  <si>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 xml:space="preserve">   Előző évi költségvetési maradvány 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</si>
  <si>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</si>
  <si>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</si>
  <si>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</si>
  <si>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</si>
  <si>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</si>
  <si>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</si>
  <si>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</si>
  <si>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</si>
  <si>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</si>
  <si>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</si>
  <si>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</si>
  <si>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</si>
  <si>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</si>
  <si>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</si>
  <si>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</si>
  <si>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</si>
  <si>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</si>
  <si>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</si>
  <si>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</si>
  <si>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11. számú melléklet</t>
  </si>
  <si>
    <t>13. számú melléklet</t>
  </si>
  <si>
    <t>2015. évi teljesítés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</si>
  <si>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</si>
  <si>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</si>
  <si>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</si>
  <si>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</si>
  <si>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</si>
  <si>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</si>
  <si>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</si>
  <si>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</si>
  <si>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</si>
  <si>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</si>
  <si>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</si>
  <si>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</si>
  <si>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</si>
  <si>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</si>
  <si>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</si>
  <si>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</si>
  <si>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</si>
  <si>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</si>
  <si>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</si>
  <si>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3. számú melléklet</t>
  </si>
  <si>
    <t>5. számú melléklet</t>
  </si>
  <si>
    <t>6. számú melléklet</t>
  </si>
  <si>
    <t>9. számú melléklet</t>
  </si>
  <si>
    <t>12/a  melléklet</t>
  </si>
  <si>
    <t>12/b  melléklet</t>
  </si>
  <si>
    <t>10. melléklet</t>
  </si>
  <si>
    <t>B34.</t>
  </si>
  <si>
    <t>Vagyoni típusú adók</t>
  </si>
  <si>
    <t>Adatok  Ft-ban!</t>
  </si>
  <si>
    <t xml:space="preserve">    lásd: 4. melléklet</t>
  </si>
  <si>
    <t xml:space="preserve">   lásd: 4. melléklet</t>
  </si>
  <si>
    <t>Belső ellenőrzési feladatok ellátása</t>
  </si>
  <si>
    <t>Csesztreg Község Önkormányzata</t>
  </si>
  <si>
    <t xml:space="preserve"> Fogorvosi feladatok ellátása</t>
  </si>
  <si>
    <t>1, 2015. évi adósságkeletkeztető fejlesztési célok</t>
  </si>
  <si>
    <t>Eredeti előirányzat                                  2015. év</t>
  </si>
  <si>
    <t xml:space="preserve">   ebből: tartós részesedések társulásban</t>
  </si>
  <si>
    <t xml:space="preserve">             egyéb tartós részesedés</t>
  </si>
  <si>
    <t>3. e. (1) Falugondnoki szolgáltatás</t>
  </si>
  <si>
    <t xml:space="preserve">FELSŐSZENTERZSÉBET KÖZSÉG ÖNKORMÁNYZATA </t>
  </si>
  <si>
    <t xml:space="preserve">Felsőszenterzsébet Község Önkormányzatának elemi bevételei </t>
  </si>
  <si>
    <t>Felsőszenterzsébet Község Önkormányzatának elemi kiadásai</t>
  </si>
  <si>
    <t>FELSŐSZENTERZSÉBET KÖZSÉG ÖNKORMÁNYZATÁNAK ÁLLAMI HOZZÁJÁRULÁSA 2015. ÉVBEN</t>
  </si>
  <si>
    <t>Felsőszenterzsébet Község Önkormányzata</t>
  </si>
  <si>
    <t>FELSŐSZENTERZSÉBET KÖZSÉG ÖNKORMÁNYZATA ÁLTAL NYÚJTOTT CÉLJELLEGŰ TÁMOGATÁSOK RÉSZLETEZÉSE A 2015. ÉVBEN</t>
  </si>
  <si>
    <t>Felsőszenterzsébet Község Önkormányzata által nyútjtott közvetett támogatások 2015. évben (kedvezmények)</t>
  </si>
  <si>
    <t>Felsőszenterzsébet Község Önkormányzata többéves kihatással járó döntések számszerűsítése évenkénti bontásban és összesítve célok szerint</t>
  </si>
  <si>
    <t>Felsőszenterzsébet Község Önkormányzata adósságot keletkeztető 2015. évi fejlesztési céljai, az ügyletekből és kezességvállalásokból fennálló kötelezettségei, valamint azok fedezetéül szolgáló saját bevételek</t>
  </si>
  <si>
    <t>FELSŐSZENTERZSÉBET KÖZSÉG ÖNKORMÁNYZATA</t>
  </si>
  <si>
    <t>Felsőszenterzsébet Község Önkormányzata tulajdonában álló gazdálkodó szervezetek működésében származó kötezettségek és részesedések alakulása  2015. évben</t>
  </si>
  <si>
    <t>Számítógép + WINDOVS 8.1 operációs rendszer</t>
  </si>
  <si>
    <t>Tablet K010 ASUSTF103CX-1B006A</t>
  </si>
  <si>
    <t>Számítógép asztal, favázas főnöki fotellal</t>
  </si>
  <si>
    <t>Kéthatár Tó Egyesület</t>
  </si>
  <si>
    <t>Lakossági víz és csatornaszolgáltatás támogatása</t>
  </si>
  <si>
    <t>PA-MED Egészségügyi Szolgáltató Bt.</t>
  </si>
  <si>
    <t>Észak-zalai Víz és Csatornamű Szolg. Zrt.</t>
  </si>
  <si>
    <t xml:space="preserve">   - Szabad maradvány</t>
  </si>
  <si>
    <t xml:space="preserve">   - Kötelezettséggel terhelt maradvány</t>
  </si>
  <si>
    <t>EGYSZERŰSÍTETT MARADVÁNY-KIMUTATÁS</t>
  </si>
  <si>
    <t>Átlagos statisztikai állományi létszám</t>
  </si>
  <si>
    <t>Ebből közfoglalkoztatott</t>
  </si>
  <si>
    <t>Fogorvosi ügyelet hozzájárulás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</si>
</sst>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0"/>
    <numFmt numFmtId="168" formatCode="#,###__"/>
    <numFmt numFmtId="169" formatCode="0&quot;.&quot;"/>
  </numFmts>
  <fonts count="124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0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20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1" fillId="0" borderId="0"/>
    <xf numFmtId="0" fontId="1" fillId="0" borderId="0"/>
    <xf numFmtId="0" fontId="120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</cellStyleXfs>
  <cellXfs count="779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15" fillId="0" borderId="0" xfId="95" applyFill="1" applyAlignment="1" applyProtection="1">
      <alignment horizontal="center" vertical="center"/>
    </xf>
    <xf numFmtId="0" fontId="26" fillId="0" borderId="15" xfId="95" applyFont="1" applyFill="1" applyBorder="1" applyAlignment="1" applyProtection="1">
      <alignment vertical="center" wrapText="1"/>
    </xf>
    <xf numFmtId="167" fontId="27" fillId="0" borderId="16" xfId="94" applyNumberFormat="1" applyFont="1" applyFill="1" applyBorder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6" fillId="0" borderId="17" xfId="95" applyFont="1" applyFill="1" applyBorder="1" applyAlignment="1" applyProtection="1">
      <alignment vertical="center" wrapText="1"/>
    </xf>
    <xf numFmtId="167" fontId="27" fillId="0" borderId="18" xfId="94" applyNumberFormat="1" applyFont="1" applyFill="1" applyBorder="1" applyAlignment="1" applyProtection="1">
      <alignment horizontal="center" vertical="center"/>
    </xf>
    <xf numFmtId="0" fontId="29" fillId="0" borderId="17" xfId="95" applyFont="1" applyFill="1" applyBorder="1" applyAlignment="1" applyProtection="1">
      <alignment horizontal="left" vertical="center" wrapText="1" indent="1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167" fontId="27" fillId="0" borderId="19" xfId="94" applyNumberFormat="1" applyFont="1" applyFill="1" applyBorder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42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68" fontId="43" fillId="0" borderId="24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indent="5"/>
    </xf>
    <xf numFmtId="168" fontId="45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8" fontId="43" fillId="0" borderId="26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indent="5"/>
    </xf>
    <xf numFmtId="168" fontId="45" fillId="0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50" fillId="0" borderId="20" xfId="0" applyFont="1" applyBorder="1" applyAlignment="1" applyProtection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</xf>
    <xf numFmtId="0" fontId="49" fillId="0" borderId="22" xfId="0" applyFont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center" vertical="top" wrapText="1"/>
    </xf>
    <xf numFmtId="0" fontId="51" fillId="0" borderId="19" xfId="0" applyFont="1" applyBorder="1" applyAlignment="1" applyProtection="1">
      <alignment horizontal="left" vertical="top" wrapText="1"/>
      <protection locked="0"/>
    </xf>
    <xf numFmtId="165" fontId="51" fillId="0" borderId="19" xfId="54" applyNumberFormat="1" applyFont="1" applyBorder="1" applyAlignment="1" applyProtection="1">
      <alignment horizontal="center" vertical="center" wrapText="1"/>
      <protection locked="0"/>
    </xf>
    <xf numFmtId="165" fontId="51" fillId="0" borderId="24" xfId="54" applyNumberFormat="1" applyFont="1" applyBorder="1" applyAlignment="1" applyProtection="1">
      <alignment horizontal="center" vertical="top" wrapText="1"/>
      <protection locked="0"/>
    </xf>
    <xf numFmtId="0" fontId="49" fillId="0" borderId="17" xfId="0" applyFont="1" applyBorder="1" applyAlignment="1" applyProtection="1">
      <alignment horizontal="center" vertical="top" wrapText="1"/>
    </xf>
    <xf numFmtId="0" fontId="51" fillId="0" borderId="18" xfId="0" applyFont="1" applyBorder="1" applyAlignment="1" applyProtection="1">
      <alignment horizontal="left" vertical="top" wrapText="1"/>
      <protection locked="0"/>
    </xf>
    <xf numFmtId="9" fontId="51" fillId="0" borderId="18" xfId="103" applyFont="1" applyBorder="1" applyAlignment="1" applyProtection="1">
      <alignment horizontal="center" vertical="center" wrapText="1"/>
      <protection locked="0"/>
    </xf>
    <xf numFmtId="165" fontId="51" fillId="0" borderId="18" xfId="54" applyNumberFormat="1" applyFont="1" applyBorder="1" applyAlignment="1" applyProtection="1">
      <alignment horizontal="center" vertical="center" wrapText="1"/>
      <protection locked="0"/>
    </xf>
    <xf numFmtId="165" fontId="51" fillId="0" borderId="25" xfId="54" applyNumberFormat="1" applyFont="1" applyBorder="1" applyAlignment="1" applyProtection="1">
      <alignment horizontal="center" vertical="top" wrapText="1"/>
      <protection locked="0"/>
    </xf>
    <xf numFmtId="0" fontId="49" fillId="0" borderId="28" xfId="0" applyFont="1" applyBorder="1" applyAlignment="1" applyProtection="1">
      <alignment horizontal="center" vertical="top" wrapText="1"/>
    </xf>
    <xf numFmtId="0" fontId="51" fillId="0" borderId="29" xfId="0" applyFont="1" applyBorder="1" applyAlignment="1" applyProtection="1">
      <alignment horizontal="left" vertical="top" wrapText="1"/>
      <protection locked="0"/>
    </xf>
    <xf numFmtId="9" fontId="51" fillId="0" borderId="29" xfId="103" applyFont="1" applyBorder="1" applyAlignment="1" applyProtection="1">
      <alignment horizontal="center" vertical="center" wrapText="1"/>
      <protection locked="0"/>
    </xf>
    <xf numFmtId="165" fontId="51" fillId="0" borderId="29" xfId="54" applyNumberFormat="1" applyFont="1" applyBorder="1" applyAlignment="1" applyProtection="1">
      <alignment horizontal="center" vertical="center" wrapText="1"/>
      <protection locked="0"/>
    </xf>
    <xf numFmtId="165" fontId="51" fillId="0" borderId="30" xfId="54" applyNumberFormat="1" applyFont="1" applyBorder="1" applyAlignment="1" applyProtection="1">
      <alignment horizontal="center" vertical="top" wrapText="1"/>
      <protection locked="0"/>
    </xf>
    <xf numFmtId="0" fontId="49" fillId="26" borderId="21" xfId="0" applyFont="1" applyFill="1" applyBorder="1" applyAlignment="1" applyProtection="1">
      <alignment horizontal="center" vertical="top" wrapText="1"/>
    </xf>
    <xf numFmtId="165" fontId="51" fillId="0" borderId="21" xfId="54" applyNumberFormat="1" applyFont="1" applyBorder="1" applyAlignment="1" applyProtection="1">
      <alignment horizontal="center" vertical="center" wrapText="1"/>
    </xf>
    <xf numFmtId="165" fontId="51" fillId="0" borderId="22" xfId="54" applyNumberFormat="1" applyFont="1" applyBorder="1" applyAlignment="1" applyProtection="1">
      <alignment horizontal="center" vertical="top" wrapText="1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 wrapText="1"/>
    </xf>
    <xf numFmtId="0" fontId="20" fillId="27" borderId="33" xfId="96" applyFont="1" applyFill="1" applyBorder="1" applyAlignment="1">
      <alignment horizontal="center" vertical="center" wrapText="1"/>
    </xf>
    <xf numFmtId="0" fontId="20" fillId="27" borderId="34" xfId="96" applyFont="1" applyFill="1" applyBorder="1" applyAlignment="1">
      <alignment horizontal="center" vertical="center"/>
    </xf>
    <xf numFmtId="0" fontId="23" fillId="0" borderId="35" xfId="96" applyFont="1" applyFill="1" applyBorder="1" applyAlignment="1">
      <alignment horizontal="left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0" fontId="76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76" fillId="0" borderId="35" xfId="96" applyFont="1" applyBorder="1" applyAlignment="1">
      <alignment horizontal="left"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0" fontId="23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74" fillId="27" borderId="14" xfId="96" applyFont="1" applyFill="1" applyBorder="1" applyAlignment="1">
      <alignment horizontal="left" vertical="center"/>
    </xf>
    <xf numFmtId="3" fontId="74" fillId="27" borderId="14" xfId="96" applyNumberFormat="1" applyFont="1" applyFill="1" applyBorder="1" applyAlignment="1">
      <alignment vertical="center"/>
    </xf>
    <xf numFmtId="3" fontId="74" fillId="27" borderId="27" xfId="96" applyNumberFormat="1" applyFont="1" applyFill="1" applyBorder="1" applyAlignment="1">
      <alignment vertical="center"/>
    </xf>
    <xf numFmtId="0" fontId="74" fillId="27" borderId="39" xfId="96" applyFont="1" applyFill="1" applyBorder="1" applyAlignment="1">
      <alignment horizontal="left" vertical="center"/>
    </xf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88" fillId="0" borderId="42" xfId="92" applyFont="1" applyBorder="1" applyAlignment="1">
      <alignment wrapText="1"/>
    </xf>
    <xf numFmtId="0" fontId="88" fillId="0" borderId="18" xfId="92" applyFont="1" applyBorder="1" applyAlignment="1">
      <alignment wrapText="1"/>
    </xf>
    <xf numFmtId="3" fontId="88" fillId="0" borderId="18" xfId="92" applyNumberFormat="1" applyFont="1" applyBorder="1" applyAlignment="1">
      <alignment horizontal="right" wrapText="1"/>
    </xf>
    <xf numFmtId="0" fontId="75" fillId="0" borderId="18" xfId="92" applyFont="1" applyBorder="1" applyAlignment="1">
      <alignment wrapText="1"/>
    </xf>
    <xf numFmtId="3" fontId="75" fillId="0" borderId="18" xfId="92" applyNumberFormat="1" applyFont="1" applyBorder="1" applyAlignment="1">
      <alignment horizontal="right" wrapText="1"/>
    </xf>
    <xf numFmtId="0" fontId="86" fillId="0" borderId="42" xfId="92" applyFont="1" applyBorder="1" applyAlignment="1">
      <alignment wrapText="1"/>
    </xf>
    <xf numFmtId="0" fontId="86" fillId="0" borderId="18" xfId="92" applyFont="1" applyBorder="1" applyAlignment="1">
      <alignment wrapText="1"/>
    </xf>
    <xf numFmtId="3" fontId="86" fillId="0" borderId="18" xfId="92" applyNumberFormat="1" applyFont="1" applyBorder="1" applyAlignment="1">
      <alignment horizontal="right" wrapText="1"/>
    </xf>
    <xf numFmtId="0" fontId="58" fillId="0" borderId="0" xfId="92" applyFont="1"/>
    <xf numFmtId="0" fontId="49" fillId="0" borderId="42" xfId="92" applyFont="1" applyBorder="1" applyAlignment="1">
      <alignment wrapText="1"/>
    </xf>
    <xf numFmtId="0" fontId="49" fillId="0" borderId="18" xfId="92" applyFont="1" applyBorder="1" applyAlignment="1">
      <alignment wrapText="1"/>
    </xf>
    <xf numFmtId="3" fontId="49" fillId="0" borderId="18" xfId="92" applyNumberFormat="1" applyFont="1" applyBorder="1" applyAlignment="1">
      <alignment horizontal="right" wrapText="1"/>
    </xf>
    <xf numFmtId="0" fontId="49" fillId="0" borderId="43" xfId="92" applyFont="1" applyBorder="1" applyAlignment="1">
      <alignment wrapText="1"/>
    </xf>
    <xf numFmtId="0" fontId="49" fillId="0" borderId="44" xfId="92" applyFont="1" applyBorder="1" applyAlignment="1">
      <alignment wrapText="1"/>
    </xf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88" fillId="0" borderId="17" xfId="92" applyFont="1" applyBorder="1" applyAlignment="1">
      <alignment wrapText="1"/>
    </xf>
    <xf numFmtId="0" fontId="86" fillId="0" borderId="17" xfId="92" applyFont="1" applyBorder="1" applyAlignment="1">
      <alignment wrapText="1"/>
    </xf>
    <xf numFmtId="0" fontId="23" fillId="0" borderId="18" xfId="92" applyFont="1" applyBorder="1" applyAlignment="1">
      <alignment wrapText="1"/>
    </xf>
    <xf numFmtId="0" fontId="92" fillId="0" borderId="17" xfId="92" applyFont="1" applyBorder="1" applyAlignment="1">
      <alignment wrapText="1"/>
    </xf>
    <xf numFmtId="0" fontId="92" fillId="0" borderId="18" xfId="92" applyFont="1" applyBorder="1" applyAlignment="1">
      <alignment wrapText="1"/>
    </xf>
    <xf numFmtId="3" fontId="48" fillId="0" borderId="18" xfId="92" applyNumberFormat="1" applyFont="1" applyBorder="1" applyAlignment="1">
      <alignment horizontal="right" wrapText="1"/>
    </xf>
    <xf numFmtId="0" fontId="93" fillId="0" borderId="0" xfId="92" applyFont="1"/>
    <xf numFmtId="0" fontId="92" fillId="0" borderId="13" xfId="92" applyFont="1" applyBorder="1" applyAlignment="1">
      <alignment wrapText="1"/>
    </xf>
    <xf numFmtId="0" fontId="92" fillId="0" borderId="14" xfId="92" applyFont="1" applyBorder="1" applyAlignment="1">
      <alignment wrapText="1"/>
    </xf>
    <xf numFmtId="0" fontId="94" fillId="0" borderId="0" xfId="92" applyFont="1" applyAlignment="1">
      <alignment wrapText="1"/>
    </xf>
    <xf numFmtId="0" fontId="20" fillId="0" borderId="0" xfId="96" applyFont="1" applyAlignment="1">
      <alignment horizontal="center"/>
    </xf>
    <xf numFmtId="0" fontId="96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8" xfId="84" applyFont="1" applyFill="1" applyBorder="1" applyAlignment="1">
      <alignment horizontal="right" vertical="center" wrapText="1"/>
    </xf>
    <xf numFmtId="0" fontId="96" fillId="0" borderId="0" xfId="96" applyFont="1" applyAlignment="1">
      <alignment wrapText="1"/>
    </xf>
    <xf numFmtId="0" fontId="23" fillId="27" borderId="49" xfId="84" applyFont="1" applyFill="1" applyBorder="1" applyAlignment="1">
      <alignment horizontal="center" vertical="center"/>
    </xf>
    <xf numFmtId="0" fontId="23" fillId="27" borderId="50" xfId="84" applyFont="1" applyFill="1" applyBorder="1" applyAlignment="1">
      <alignment horizontal="center" vertical="center"/>
    </xf>
    <xf numFmtId="0" fontId="23" fillId="27" borderId="51" xfId="84" applyFont="1" applyFill="1" applyBorder="1" applyAlignment="1">
      <alignment horizontal="center" vertical="center"/>
    </xf>
    <xf numFmtId="3" fontId="23" fillId="0" borderId="52" xfId="84" applyNumberFormat="1" applyFont="1" applyFill="1" applyBorder="1"/>
    <xf numFmtId="4" fontId="23" fillId="0" borderId="53" xfId="84" applyNumberFormat="1" applyFont="1" applyFill="1" applyBorder="1"/>
    <xf numFmtId="3" fontId="23" fillId="0" borderId="53" xfId="84" applyNumberFormat="1" applyFont="1" applyFill="1" applyBorder="1"/>
    <xf numFmtId="3" fontId="80" fillId="0" borderId="53" xfId="84" applyNumberFormat="1" applyFont="1" applyFill="1" applyBorder="1"/>
    <xf numFmtId="3" fontId="81" fillId="0" borderId="53" xfId="82" applyNumberFormat="1" applyFont="1" applyFill="1" applyBorder="1" applyAlignment="1">
      <alignment horizontal="center" vertical="center"/>
    </xf>
    <xf numFmtId="4" fontId="81" fillId="0" borderId="53" xfId="82" applyNumberFormat="1" applyFont="1" applyFill="1" applyBorder="1" applyAlignment="1">
      <alignment vertical="center"/>
    </xf>
    <xf numFmtId="3" fontId="81" fillId="0" borderId="53" xfId="82" applyNumberFormat="1" applyFont="1" applyFill="1" applyBorder="1" applyAlignment="1">
      <alignment vertical="center"/>
    </xf>
    <xf numFmtId="3" fontId="23" fillId="0" borderId="53" xfId="82" applyNumberFormat="1" applyFont="1" applyFill="1" applyBorder="1" applyAlignment="1">
      <alignment vertical="center"/>
    </xf>
    <xf numFmtId="3" fontId="80" fillId="0" borderId="53" xfId="82" applyNumberFormat="1" applyFont="1" applyFill="1" applyBorder="1" applyAlignment="1">
      <alignment vertical="center"/>
    </xf>
    <xf numFmtId="3" fontId="23" fillId="30" borderId="53" xfId="84" applyNumberFormat="1" applyFont="1" applyFill="1" applyBorder="1"/>
    <xf numFmtId="166" fontId="81" fillId="0" borderId="53" xfId="84" applyNumberFormat="1" applyFont="1" applyFill="1" applyBorder="1"/>
    <xf numFmtId="3" fontId="81" fillId="0" borderId="53" xfId="84" applyNumberFormat="1" applyFont="1" applyFill="1" applyBorder="1"/>
    <xf numFmtId="0" fontId="75" fillId="0" borderId="53" xfId="82" applyFont="1" applyBorder="1" applyAlignment="1">
      <alignment vertical="center" wrapText="1"/>
    </xf>
    <xf numFmtId="3" fontId="81" fillId="0" borderId="54" xfId="82" applyNumberFormat="1" applyFont="1" applyFill="1" applyBorder="1" applyAlignment="1">
      <alignment vertical="center"/>
    </xf>
    <xf numFmtId="4" fontId="81" fillId="0" borderId="54" xfId="82" applyNumberFormat="1" applyFont="1" applyFill="1" applyBorder="1" applyAlignment="1">
      <alignment vertical="center"/>
    </xf>
    <xf numFmtId="3" fontId="81" fillId="0" borderId="54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6" fontId="81" fillId="0" borderId="55" xfId="82" applyNumberFormat="1" applyFont="1" applyBorder="1" applyAlignment="1">
      <alignment vertical="center"/>
    </xf>
    <xf numFmtId="4" fontId="81" fillId="0" borderId="55" xfId="82" applyNumberFormat="1" applyFont="1" applyFill="1" applyBorder="1" applyAlignment="1">
      <alignment vertical="center"/>
    </xf>
    <xf numFmtId="3" fontId="81" fillId="0" borderId="55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6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6" fillId="29" borderId="0" xfId="96" applyFont="1" applyFill="1"/>
    <xf numFmtId="3" fontId="82" fillId="27" borderId="18" xfId="84" applyNumberFormat="1" applyFont="1" applyFill="1" applyBorder="1"/>
    <xf numFmtId="0" fontId="82" fillId="27" borderId="18" xfId="87" applyFont="1" applyFill="1" applyBorder="1"/>
    <xf numFmtId="3" fontId="82" fillId="27" borderId="18" xfId="82" applyNumberFormat="1" applyFont="1" applyFill="1" applyBorder="1" applyAlignment="1">
      <alignment vertical="center"/>
    </xf>
    <xf numFmtId="0" fontId="81" fillId="0" borderId="0" xfId="96" applyFont="1" applyBorder="1"/>
    <xf numFmtId="164" fontId="1" fillId="0" borderId="0" xfId="89" applyNumberFormat="1" applyFill="1" applyAlignment="1" applyProtection="1">
      <alignment vertical="center" wrapText="1"/>
    </xf>
    <xf numFmtId="164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4" fillId="0" borderId="0" xfId="91" applyFont="1" applyFill="1"/>
    <xf numFmtId="0" fontId="64" fillId="0" borderId="0" xfId="91" applyFill="1"/>
    <xf numFmtId="0" fontId="105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42" fillId="0" borderId="16" xfId="91" applyFont="1" applyFill="1" applyBorder="1" applyAlignment="1">
      <alignment horizontal="center" vertical="center"/>
    </xf>
    <xf numFmtId="0" fontId="105" fillId="0" borderId="0" xfId="91" applyFont="1" applyFill="1"/>
    <xf numFmtId="0" fontId="108" fillId="0" borderId="13" xfId="91" applyNumberFormat="1" applyFont="1" applyFill="1" applyBorder="1" applyAlignment="1" applyProtection="1">
      <alignment horizontal="center" vertical="center"/>
    </xf>
    <xf numFmtId="0" fontId="108" fillId="0" borderId="14" xfId="91" applyNumberFormat="1" applyFont="1" applyFill="1" applyBorder="1" applyAlignment="1" applyProtection="1">
      <alignment horizontal="center" vertical="center"/>
    </xf>
    <xf numFmtId="0" fontId="108" fillId="0" borderId="27" xfId="91" applyNumberFormat="1" applyFont="1" applyFill="1" applyBorder="1" applyAlignment="1" applyProtection="1">
      <alignment horizontal="center" vertical="center"/>
    </xf>
    <xf numFmtId="0" fontId="64" fillId="0" borderId="0" xfId="91" applyFill="1" applyAlignment="1">
      <alignment vertical="center"/>
    </xf>
    <xf numFmtId="167" fontId="27" fillId="0" borderId="23" xfId="91" applyNumberFormat="1" applyFont="1" applyFill="1" applyBorder="1" applyAlignment="1">
      <alignment horizontal="center" vertical="center"/>
    </xf>
    <xf numFmtId="0" fontId="27" fillId="0" borderId="19" xfId="91" applyFont="1" applyFill="1" applyBorder="1" applyAlignment="1">
      <alignment horizontal="left" vertical="center" wrapText="1"/>
    </xf>
    <xf numFmtId="167" fontId="27" fillId="0" borderId="17" xfId="91" applyNumberFormat="1" applyFont="1" applyFill="1" applyBorder="1" applyAlignment="1">
      <alignment horizontal="center" vertical="center"/>
    </xf>
    <xf numFmtId="0" fontId="27" fillId="0" borderId="18" xfId="91" applyFont="1" applyFill="1" applyBorder="1" applyAlignment="1">
      <alignment horizontal="left" vertical="center" wrapText="1"/>
    </xf>
    <xf numFmtId="167" fontId="27" fillId="0" borderId="28" xfId="91" applyNumberFormat="1" applyFont="1" applyFill="1" applyBorder="1" applyAlignment="1">
      <alignment horizontal="center" vertical="center"/>
    </xf>
    <xf numFmtId="0" fontId="27" fillId="0" borderId="29" xfId="91" applyFont="1" applyFill="1" applyBorder="1" applyAlignment="1">
      <alignment horizontal="left" vertical="center" wrapText="1"/>
    </xf>
    <xf numFmtId="167" fontId="34" fillId="0" borderId="20" xfId="91" applyNumberFormat="1" applyFont="1" applyFill="1" applyBorder="1" applyAlignment="1">
      <alignment horizontal="center" vertical="center"/>
    </xf>
    <xf numFmtId="0" fontId="34" fillId="0" borderId="21" xfId="91" applyFont="1" applyFill="1" applyBorder="1" applyAlignment="1">
      <alignment horizontal="left" vertical="center" wrapText="1"/>
    </xf>
    <xf numFmtId="0" fontId="109" fillId="0" borderId="0" xfId="91" applyFont="1" applyFill="1" applyAlignment="1">
      <alignment vertical="center"/>
    </xf>
    <xf numFmtId="167" fontId="34" fillId="0" borderId="56" xfId="91" applyNumberFormat="1" applyFont="1" applyFill="1" applyBorder="1" applyAlignment="1">
      <alignment horizontal="center" vertical="center"/>
    </xf>
    <xf numFmtId="0" fontId="34" fillId="0" borderId="57" xfId="91" applyFont="1" applyFill="1" applyBorder="1" applyAlignment="1">
      <alignment horizontal="left" vertical="center" wrapText="1"/>
    </xf>
    <xf numFmtId="167" fontId="99" fillId="0" borderId="20" xfId="91" applyNumberFormat="1" applyFont="1" applyFill="1" applyBorder="1" applyAlignment="1">
      <alignment horizontal="center" vertical="center"/>
    </xf>
    <xf numFmtId="0" fontId="110" fillId="0" borderId="0" xfId="91" applyFont="1" applyFill="1"/>
    <xf numFmtId="0" fontId="95" fillId="0" borderId="0" xfId="91" applyFont="1" applyFill="1"/>
    <xf numFmtId="0" fontId="102" fillId="0" borderId="58" xfId="91" quotePrefix="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 wrapText="1"/>
    </xf>
    <xf numFmtId="167" fontId="27" fillId="0" borderId="15" xfId="91" applyNumberFormat="1" applyFont="1" applyFill="1" applyBorder="1" applyAlignment="1">
      <alignment horizontal="center" vertical="center"/>
    </xf>
    <xf numFmtId="0" fontId="27" fillId="0" borderId="16" xfId="91" applyFont="1" applyFill="1" applyBorder="1" applyAlignment="1">
      <alignment horizontal="left" vertical="center" wrapText="1" indent="1"/>
    </xf>
    <xf numFmtId="0" fontId="27" fillId="0" borderId="18" xfId="91" quotePrefix="1" applyFont="1" applyFill="1" applyBorder="1" applyAlignment="1">
      <alignment horizontal="left" vertical="center" wrapText="1" indent="1"/>
    </xf>
    <xf numFmtId="0" fontId="105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0" fontId="27" fillId="0" borderId="19" xfId="91" applyFont="1" applyFill="1" applyBorder="1" applyAlignment="1">
      <alignment horizontal="left" vertical="center" wrapText="1" indent="1"/>
    </xf>
    <xf numFmtId="167" fontId="27" fillId="0" borderId="13" xfId="91" applyNumberFormat="1" applyFont="1" applyFill="1" applyBorder="1" applyAlignment="1">
      <alignment horizontal="center" vertical="center"/>
    </xf>
    <xf numFmtId="0" fontId="27" fillId="0" borderId="14" xfId="91" quotePrefix="1" applyFont="1" applyFill="1" applyBorder="1" applyAlignment="1">
      <alignment horizontal="left" vertical="center" wrapText="1" indent="1"/>
    </xf>
    <xf numFmtId="3" fontId="88" fillId="0" borderId="18" xfId="92" applyNumberFormat="1" applyFont="1" applyBorder="1" applyAlignment="1">
      <alignment wrapText="1"/>
    </xf>
    <xf numFmtId="3" fontId="75" fillId="0" borderId="18" xfId="92" applyNumberFormat="1" applyFont="1" applyBorder="1" applyAlignment="1">
      <alignment wrapText="1"/>
    </xf>
    <xf numFmtId="0" fontId="23" fillId="27" borderId="36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/>
    </xf>
    <xf numFmtId="0" fontId="38" fillId="0" borderId="52" xfId="82" applyFont="1" applyBorder="1" applyAlignment="1">
      <alignment vertical="center" wrapText="1"/>
    </xf>
    <xf numFmtId="0" fontId="38" fillId="0" borderId="53" xfId="82" applyFont="1" applyBorder="1" applyAlignment="1">
      <alignment vertical="center" wrapText="1"/>
    </xf>
    <xf numFmtId="0" fontId="23" fillId="30" borderId="53" xfId="82" applyFont="1" applyFill="1" applyBorder="1" applyAlignment="1">
      <alignment vertical="center" wrapText="1"/>
    </xf>
    <xf numFmtId="0" fontId="75" fillId="0" borderId="54" xfId="82" applyFont="1" applyBorder="1" applyAlignment="1">
      <alignment vertical="center" wrapText="1"/>
    </xf>
    <xf numFmtId="0" fontId="75" fillId="0" borderId="18" xfId="82" applyFont="1" applyBorder="1" applyAlignment="1">
      <alignment vertical="center" wrapText="1"/>
    </xf>
    <xf numFmtId="0" fontId="23" fillId="30" borderId="18" xfId="82" applyFont="1" applyFill="1" applyBorder="1" applyAlignment="1">
      <alignment vertical="center" wrapText="1"/>
    </xf>
    <xf numFmtId="0" fontId="38" fillId="0" borderId="60" xfId="82" applyFont="1" applyBorder="1" applyAlignment="1">
      <alignment vertical="center" wrapText="1"/>
    </xf>
    <xf numFmtId="0" fontId="82" fillId="27" borderId="18" xfId="84" applyFont="1" applyFill="1" applyBorder="1" applyAlignment="1">
      <alignment wrapText="1"/>
    </xf>
    <xf numFmtId="0" fontId="38" fillId="0" borderId="0" xfId="84" applyFont="1" applyFill="1" applyBorder="1" applyAlignment="1">
      <alignment wrapText="1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26" fillId="27" borderId="48" xfId="84" applyFont="1" applyFill="1" applyBorder="1" applyAlignment="1">
      <alignment horizontal="center" vertical="center" wrapText="1"/>
    </xf>
    <xf numFmtId="0" fontId="75" fillId="0" borderId="0" xfId="0" applyFont="1"/>
    <xf numFmtId="0" fontId="37" fillId="0" borderId="5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4" fontId="75" fillId="31" borderId="62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6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wrapText="1" indent="1"/>
      <protection locked="0"/>
    </xf>
    <xf numFmtId="0" fontId="26" fillId="0" borderId="63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64" xfId="0" applyFont="1" applyBorder="1" applyAlignment="1">
      <alignment horizontal="right" vertical="center" indent="1"/>
    </xf>
    <xf numFmtId="0" fontId="30" fillId="0" borderId="51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4" fontId="112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4" fontId="112" fillId="0" borderId="0" xfId="89" applyNumberFormat="1" applyFont="1" applyFill="1" applyAlignment="1">
      <alignment vertical="center" wrapText="1"/>
    </xf>
    <xf numFmtId="164" fontId="101" fillId="0" borderId="0" xfId="89" applyNumberFormat="1" applyFont="1" applyFill="1" applyAlignment="1">
      <alignment horizontal="center" vertical="center"/>
    </xf>
    <xf numFmtId="164" fontId="106" fillId="0" borderId="0" xfId="89" applyNumberFormat="1" applyFont="1" applyFill="1" applyAlignment="1">
      <alignment vertical="center" wrapText="1"/>
    </xf>
    <xf numFmtId="164" fontId="40" fillId="0" borderId="0" xfId="89" applyNumberFormat="1" applyFont="1" applyFill="1" applyAlignment="1" applyProtection="1">
      <alignment vertical="center"/>
    </xf>
    <xf numFmtId="164" fontId="102" fillId="0" borderId="18" xfId="89" applyNumberFormat="1" applyFont="1" applyFill="1" applyBorder="1" applyAlignment="1" applyProtection="1">
      <alignment horizontal="center" vertical="center"/>
    </xf>
    <xf numFmtId="164" fontId="40" fillId="0" borderId="0" xfId="89" applyNumberFormat="1" applyFont="1" applyFill="1" applyAlignment="1" applyProtection="1">
      <alignment horizontal="center" vertical="center"/>
    </xf>
    <xf numFmtId="164" fontId="34" fillId="0" borderId="17" xfId="89" applyNumberFormat="1" applyFont="1" applyFill="1" applyBorder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center" vertical="center" wrapText="1"/>
    </xf>
    <xf numFmtId="164" fontId="34" fillId="0" borderId="25" xfId="89" applyNumberFormat="1" applyFont="1" applyFill="1" applyBorder="1" applyAlignment="1" applyProtection="1">
      <alignment horizontal="center" vertical="center" wrapText="1"/>
    </xf>
    <xf numFmtId="164" fontId="40" fillId="0" borderId="0" xfId="89" applyNumberFormat="1" applyFont="1" applyFill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left" vertical="center" wrapText="1" indent="1"/>
    </xf>
    <xf numFmtId="165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8" xfId="54" applyNumberFormat="1" applyFont="1" applyFill="1" applyBorder="1" applyAlignment="1" applyProtection="1">
      <alignment vertical="center" wrapText="1"/>
    </xf>
    <xf numFmtId="165" fontId="27" fillId="0" borderId="25" xfId="54" applyNumberFormat="1" applyFont="1" applyFill="1" applyBorder="1" applyAlignment="1" applyProtection="1">
      <alignment vertical="center" wrapText="1"/>
    </xf>
    <xf numFmtId="165" fontId="35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31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99" fillId="0" borderId="18" xfId="54" applyNumberFormat="1" applyFont="1" applyFill="1" applyBorder="1" applyAlignment="1" applyProtection="1">
      <alignment vertical="center" wrapText="1"/>
    </xf>
    <xf numFmtId="165" fontId="99" fillId="0" borderId="25" xfId="54" applyNumberFormat="1" applyFont="1" applyFill="1" applyBorder="1" applyAlignment="1" applyProtection="1">
      <alignment vertical="center" wrapText="1"/>
    </xf>
    <xf numFmtId="164" fontId="27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18" xfId="54" applyNumberFormat="1" applyFont="1" applyFill="1" applyBorder="1" applyAlignment="1" applyProtection="1">
      <alignment vertical="center" wrapText="1"/>
      <protection locked="0"/>
    </xf>
    <xf numFmtId="164" fontId="99" fillId="0" borderId="18" xfId="89" applyNumberFormat="1" applyFont="1" applyFill="1" applyBorder="1" applyAlignment="1" applyProtection="1">
      <alignment horizontal="left" vertical="center" wrapText="1" indent="1"/>
    </xf>
    <xf numFmtId="165" fontId="101" fillId="0" borderId="18" xfId="54" applyNumberFormat="1" applyFont="1" applyFill="1" applyBorder="1" applyAlignment="1" applyProtection="1">
      <alignment vertical="center" wrapText="1"/>
    </xf>
    <xf numFmtId="165" fontId="107" fillId="32" borderId="14" xfId="54" applyNumberFormat="1" applyFont="1" applyFill="1" applyBorder="1" applyAlignment="1" applyProtection="1">
      <alignment horizontal="left" vertical="center" wrapText="1" indent="2"/>
    </xf>
    <xf numFmtId="165" fontId="107" fillId="0" borderId="14" xfId="54" applyNumberFormat="1" applyFont="1" applyFill="1" applyBorder="1" applyAlignment="1" applyProtection="1">
      <alignment vertical="center" wrapText="1"/>
    </xf>
    <xf numFmtId="165" fontId="107" fillId="0" borderId="27" xfId="54" applyNumberFormat="1" applyFont="1" applyFill="1" applyBorder="1" applyAlignment="1" applyProtection="1">
      <alignment vertical="center" wrapText="1"/>
    </xf>
    <xf numFmtId="164" fontId="107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8" xfId="89" applyFont="1" applyFill="1" applyBorder="1" applyAlignment="1" applyProtection="1">
      <alignment horizontal="left" vertical="center" wrapText="1" indent="1"/>
    </xf>
    <xf numFmtId="165" fontId="1" fillId="0" borderId="48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5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4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31" fillId="0" borderId="57" xfId="89" applyFont="1" applyFill="1" applyBorder="1" applyAlignment="1" applyProtection="1">
      <alignment vertical="center" wrapText="1"/>
    </xf>
    <xf numFmtId="164" fontId="31" fillId="0" borderId="57" xfId="89" applyNumberFormat="1" applyFont="1" applyFill="1" applyBorder="1" applyAlignment="1" applyProtection="1">
      <alignment vertical="center" wrapText="1"/>
    </xf>
    <xf numFmtId="1" fontId="31" fillId="0" borderId="65" xfId="89" applyNumberFormat="1" applyFont="1" applyFill="1" applyBorder="1" applyAlignment="1" applyProtection="1">
      <alignment vertical="center" wrapText="1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8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56" xfId="89" applyFont="1" applyFill="1" applyBorder="1" applyAlignment="1">
      <alignment horizontal="center" vertical="center" wrapText="1"/>
    </xf>
    <xf numFmtId="0" fontId="42" fillId="0" borderId="57" xfId="89" applyFont="1" applyFill="1" applyBorder="1" applyAlignment="1" applyProtection="1">
      <alignment horizontal="center" vertical="center" wrapText="1"/>
    </xf>
    <xf numFmtId="0" fontId="42" fillId="0" borderId="65" xfId="89" applyFont="1" applyFill="1" applyBorder="1" applyAlignment="1" applyProtection="1">
      <alignment horizontal="center" vertical="center" wrapText="1"/>
    </xf>
    <xf numFmtId="0" fontId="31" fillId="0" borderId="56" xfId="89" applyFont="1" applyFill="1" applyBorder="1" applyAlignment="1">
      <alignment horizontal="center" vertical="center" wrapText="1"/>
    </xf>
    <xf numFmtId="0" fontId="27" fillId="0" borderId="18" xfId="91" applyFont="1" applyFill="1" applyBorder="1" applyAlignment="1">
      <alignment horizontal="left" vertical="center" wrapText="1" indent="1"/>
    </xf>
    <xf numFmtId="0" fontId="27" fillId="0" borderId="29" xfId="91" applyFont="1" applyFill="1" applyBorder="1" applyAlignment="1">
      <alignment horizontal="left" vertical="center" wrapText="1" indent="1"/>
    </xf>
    <xf numFmtId="167" fontId="99" fillId="0" borderId="15" xfId="91" applyNumberFormat="1" applyFont="1" applyFill="1" applyBorder="1" applyAlignment="1">
      <alignment horizontal="center" vertical="center"/>
    </xf>
    <xf numFmtId="0" fontId="99" fillId="0" borderId="16" xfId="91" applyFont="1" applyFill="1" applyBorder="1" applyAlignment="1">
      <alignment horizontal="left" vertical="center" wrapText="1" indent="1"/>
    </xf>
    <xf numFmtId="167" fontId="103" fillId="0" borderId="20" xfId="91" applyNumberFormat="1" applyFont="1" applyFill="1" applyBorder="1" applyAlignment="1">
      <alignment horizontal="center" vertical="center"/>
    </xf>
    <xf numFmtId="0" fontId="103" fillId="0" borderId="21" xfId="91" applyFont="1" applyFill="1" applyBorder="1" applyAlignment="1">
      <alignment horizontal="left" vertical="center" wrapText="1" indent="1"/>
    </xf>
    <xf numFmtId="167" fontId="99" fillId="0" borderId="66" xfId="91" applyNumberFormat="1" applyFont="1" applyFill="1" applyBorder="1" applyAlignment="1">
      <alignment horizontal="center" vertical="center"/>
    </xf>
    <xf numFmtId="0" fontId="99" fillId="0" borderId="37" xfId="91" applyFont="1" applyFill="1" applyBorder="1" applyAlignment="1">
      <alignment horizontal="left" vertical="center" wrapText="1" indent="1"/>
    </xf>
    <xf numFmtId="0" fontId="113" fillId="0" borderId="0" xfId="91" applyFont="1" applyFill="1" applyBorder="1" applyAlignment="1">
      <alignment vertical="center"/>
    </xf>
    <xf numFmtId="0" fontId="113" fillId="0" borderId="0" xfId="91" applyFont="1" applyFill="1" applyAlignment="1">
      <alignment vertical="center"/>
    </xf>
    <xf numFmtId="3" fontId="27" fillId="0" borderId="16" xfId="91" applyNumberFormat="1" applyFont="1" applyFill="1" applyBorder="1" applyAlignment="1" applyProtection="1">
      <alignment horizontal="right" vertical="center"/>
      <protection locked="0"/>
    </xf>
    <xf numFmtId="3" fontId="27" fillId="0" borderId="16" xfId="55" applyNumberFormat="1" applyFont="1" applyFill="1" applyBorder="1" applyAlignment="1" applyProtection="1">
      <alignment horizontal="right" vertical="center"/>
      <protection locked="0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 applyProtection="1">
      <alignment horizontal="right" vertical="center"/>
      <protection locked="0"/>
    </xf>
    <xf numFmtId="3" fontId="27" fillId="0" borderId="18" xfId="55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>
      <alignment horizontal="right" vertical="center"/>
    </xf>
    <xf numFmtId="3" fontId="27" fillId="0" borderId="18" xfId="55" quotePrefix="1" applyNumberFormat="1" applyFont="1" applyFill="1" applyBorder="1" applyAlignment="1" applyProtection="1">
      <alignment horizontal="right" vertical="center"/>
      <protection locked="0"/>
    </xf>
    <xf numFmtId="3" fontId="103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 applyProtection="1">
      <alignment horizontal="right" vertical="center"/>
      <protection locked="0"/>
    </xf>
    <xf numFmtId="3" fontId="27" fillId="0" borderId="19" xfId="55" applyNumberFormat="1" applyFont="1" applyFill="1" applyBorder="1" applyAlignment="1" applyProtection="1">
      <alignment horizontal="right" vertical="center"/>
      <protection locked="0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19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 applyProtection="1">
      <alignment horizontal="right" vertical="center"/>
      <protection locked="0"/>
    </xf>
    <xf numFmtId="3" fontId="27" fillId="0" borderId="29" xfId="55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>
      <alignment horizontal="right" vertical="center"/>
    </xf>
    <xf numFmtId="3" fontId="27" fillId="0" borderId="29" xfId="55" quotePrefix="1" applyNumberFormat="1" applyFont="1" applyFill="1" applyBorder="1" applyAlignment="1" applyProtection="1">
      <alignment horizontal="right" vertical="center"/>
      <protection locked="0"/>
    </xf>
    <xf numFmtId="3" fontId="99" fillId="0" borderId="16" xfId="91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 applyProtection="1">
      <alignment horizontal="right" vertical="center"/>
      <protection locked="0"/>
    </xf>
    <xf numFmtId="3" fontId="99" fillId="0" borderId="37" xfId="55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>
      <alignment horizontal="right" vertical="center"/>
    </xf>
    <xf numFmtId="3" fontId="99" fillId="0" borderId="37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 applyProtection="1">
      <alignment horizontal="right" vertical="center"/>
      <protection locked="0"/>
    </xf>
    <xf numFmtId="3" fontId="27" fillId="0" borderId="14" xfId="55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>
      <alignment horizontal="right" vertical="center"/>
    </xf>
    <xf numFmtId="3" fontId="27" fillId="0" borderId="14" xfId="55" quotePrefix="1" applyNumberFormat="1" applyFont="1" applyFill="1" applyBorder="1" applyAlignment="1" applyProtection="1">
      <alignment horizontal="right" vertical="center"/>
      <protection locked="0"/>
    </xf>
    <xf numFmtId="167" fontId="33" fillId="0" borderId="20" xfId="91" applyNumberFormat="1" applyFont="1" applyFill="1" applyBorder="1" applyAlignment="1">
      <alignment horizontal="center" vertical="center"/>
    </xf>
    <xf numFmtId="0" fontId="33" fillId="0" borderId="21" xfId="91" applyFont="1" applyFill="1" applyBorder="1" applyAlignment="1">
      <alignment horizontal="left" vertical="center" wrapText="1" indent="1"/>
    </xf>
    <xf numFmtId="3" fontId="33" fillId="0" borderId="21" xfId="91" applyNumberFormat="1" applyFont="1" applyFill="1" applyBorder="1" applyAlignment="1">
      <alignment horizontal="right" vertical="center"/>
    </xf>
    <xf numFmtId="0" fontId="30" fillId="0" borderId="23" xfId="95" applyFont="1" applyFill="1" applyBorder="1" applyAlignment="1" applyProtection="1">
      <alignment vertical="center" wrapText="1"/>
    </xf>
    <xf numFmtId="0" fontId="30" fillId="0" borderId="17" xfId="95" applyFont="1" applyFill="1" applyBorder="1" applyAlignment="1" applyProtection="1">
      <alignment vertical="center" wrapText="1"/>
    </xf>
    <xf numFmtId="3" fontId="28" fillId="0" borderId="16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19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18" xfId="95" applyNumberFormat="1" applyFont="1" applyFill="1" applyBorder="1" applyAlignment="1" applyProtection="1">
      <alignment horizontal="right" vertical="center" wrapText="1"/>
    </xf>
    <xf numFmtId="3" fontId="114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7" fontId="101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97" fillId="0" borderId="0" xfId="95" applyFont="1" applyFill="1" applyAlignment="1" applyProtection="1">
      <alignment vertical="center"/>
    </xf>
    <xf numFmtId="167" fontId="35" fillId="0" borderId="14" xfId="94" applyNumberFormat="1" applyFont="1" applyFill="1" applyBorder="1" applyAlignment="1" applyProtection="1">
      <alignment horizontal="center" vertical="center"/>
    </xf>
    <xf numFmtId="0" fontId="23" fillId="0" borderId="13" xfId="95" applyFont="1" applyFill="1" applyBorder="1" applyAlignment="1" applyProtection="1">
      <alignment vertical="center" wrapText="1"/>
    </xf>
    <xf numFmtId="167" fontId="115" fillId="0" borderId="14" xfId="94" applyNumberFormat="1" applyFont="1" applyFill="1" applyBorder="1" applyAlignment="1" applyProtection="1">
      <alignment horizontal="center" vertical="center"/>
    </xf>
    <xf numFmtId="3" fontId="116" fillId="0" borderId="14" xfId="95" applyNumberFormat="1" applyFont="1" applyFill="1" applyBorder="1" applyAlignment="1" applyProtection="1">
      <alignment horizontal="right" vertical="center" wrapText="1"/>
    </xf>
    <xf numFmtId="0" fontId="81" fillId="0" borderId="0" xfId="95" applyFont="1" applyFill="1" applyAlignment="1" applyProtection="1">
      <alignment vertical="center"/>
    </xf>
    <xf numFmtId="167" fontId="45" fillId="0" borderId="19" xfId="94" applyNumberFormat="1" applyFont="1" applyFill="1" applyBorder="1" applyAlignment="1" applyProtection="1">
      <alignment horizontal="center" vertical="center"/>
    </xf>
    <xf numFmtId="3" fontId="37" fillId="0" borderId="18" xfId="95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94" applyNumberFormat="1" applyFont="1" applyFill="1" applyBorder="1" applyAlignment="1" applyProtection="1">
      <alignment horizontal="center" vertical="center" wrapText="1"/>
    </xf>
    <xf numFmtId="49" fontId="34" fillId="0" borderId="18" xfId="94" applyNumberFormat="1" applyFont="1" applyFill="1" applyBorder="1" applyAlignment="1" applyProtection="1">
      <alignment horizontal="center" vertical="center"/>
    </xf>
    <xf numFmtId="49" fontId="34" fillId="0" borderId="25" xfId="94" applyNumberFormat="1" applyFont="1" applyFill="1" applyBorder="1" applyAlignment="1" applyProtection="1">
      <alignment horizontal="center" vertical="center"/>
    </xf>
    <xf numFmtId="167" fontId="36" fillId="0" borderId="18" xfId="94" applyNumberFormat="1" applyFont="1" applyFill="1" applyBorder="1" applyAlignment="1" applyProtection="1">
      <alignment horizontal="center" vertical="center"/>
    </xf>
    <xf numFmtId="0" fontId="45" fillId="0" borderId="0" xfId="94" applyFont="1" applyFill="1" applyAlignment="1" applyProtection="1">
      <alignment vertical="center"/>
    </xf>
    <xf numFmtId="0" fontId="42" fillId="0" borderId="13" xfId="94" applyFont="1" applyFill="1" applyBorder="1" applyAlignment="1" applyProtection="1">
      <alignment horizontal="left" vertical="center" wrapText="1"/>
    </xf>
    <xf numFmtId="3" fontId="27" fillId="0" borderId="18" xfId="94" applyNumberFormat="1" applyFont="1" applyFill="1" applyBorder="1" applyAlignment="1" applyProtection="1">
      <alignment vertical="center"/>
      <protection locked="0"/>
    </xf>
    <xf numFmtId="3" fontId="27" fillId="0" borderId="25" xfId="94" applyNumberFormat="1" applyFont="1" applyFill="1" applyBorder="1" applyAlignment="1" applyProtection="1">
      <alignment vertical="center"/>
      <protection locked="0"/>
    </xf>
    <xf numFmtId="3" fontId="102" fillId="0" borderId="18" xfId="94" applyNumberFormat="1" applyFont="1" applyFill="1" applyBorder="1" applyAlignment="1" applyProtection="1">
      <alignment vertical="center"/>
    </xf>
    <xf numFmtId="3" fontId="102" fillId="0" borderId="25" xfId="94" applyNumberFormat="1" applyFont="1" applyFill="1" applyBorder="1" applyAlignment="1" applyProtection="1">
      <alignment vertical="center"/>
    </xf>
    <xf numFmtId="3" fontId="101" fillId="0" borderId="18" xfId="94" applyNumberFormat="1" applyFont="1" applyFill="1" applyBorder="1" applyAlignment="1" applyProtection="1">
      <alignment vertical="center"/>
      <protection locked="0"/>
    </xf>
    <xf numFmtId="3" fontId="101" fillId="0" borderId="25" xfId="94" applyNumberFormat="1" applyFont="1" applyFill="1" applyBorder="1" applyAlignment="1" applyProtection="1">
      <alignment vertical="center"/>
      <protection locked="0"/>
    </xf>
    <xf numFmtId="3" fontId="42" fillId="0" borderId="14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</xf>
    <xf numFmtId="3" fontId="43" fillId="0" borderId="25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  <protection locked="0"/>
    </xf>
    <xf numFmtId="3" fontId="43" fillId="0" borderId="25" xfId="94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3" fontId="27" fillId="0" borderId="24" xfId="91" applyNumberFormat="1" applyFont="1" applyFill="1" applyBorder="1" applyAlignment="1" applyProtection="1">
      <alignment horizontal="right" vertical="center"/>
      <protection locked="0"/>
    </xf>
    <xf numFmtId="3" fontId="27" fillId="0" borderId="25" xfId="91" applyNumberFormat="1" applyFont="1" applyFill="1" applyBorder="1" applyAlignment="1" applyProtection="1">
      <alignment horizontal="right" vertical="center"/>
      <protection locked="0"/>
    </xf>
    <xf numFmtId="3" fontId="27" fillId="0" borderId="30" xfId="91" applyNumberFormat="1" applyFont="1" applyFill="1" applyBorder="1" applyAlignment="1" applyProtection="1">
      <alignment horizontal="right" vertical="center"/>
      <protection locked="0"/>
    </xf>
    <xf numFmtId="3" fontId="41" fillId="0" borderId="21" xfId="91" applyNumberFormat="1" applyFont="1" applyFill="1" applyBorder="1" applyAlignment="1">
      <alignment vertical="center"/>
    </xf>
    <xf numFmtId="3" fontId="27" fillId="0" borderId="29" xfId="91" applyNumberFormat="1" applyFont="1" applyFill="1" applyBorder="1" applyAlignment="1" applyProtection="1">
      <alignment vertical="center"/>
      <protection locked="0"/>
    </xf>
    <xf numFmtId="3" fontId="27" fillId="0" borderId="30" xfId="91" applyNumberFormat="1" applyFont="1" applyFill="1" applyBorder="1" applyAlignment="1" applyProtection="1">
      <alignment vertical="center"/>
      <protection locked="0"/>
    </xf>
    <xf numFmtId="3" fontId="27" fillId="0" borderId="19" xfId="91" applyNumberFormat="1" applyFont="1" applyFill="1" applyBorder="1" applyAlignment="1" applyProtection="1">
      <alignment vertical="center"/>
      <protection locked="0"/>
    </xf>
    <xf numFmtId="3" fontId="27" fillId="0" borderId="24" xfId="91" applyNumberFormat="1" applyFont="1" applyFill="1" applyBorder="1" applyAlignment="1" applyProtection="1">
      <alignment vertical="center"/>
      <protection locked="0"/>
    </xf>
    <xf numFmtId="3" fontId="27" fillId="0" borderId="18" xfId="91" applyNumberFormat="1" applyFont="1" applyFill="1" applyBorder="1" applyAlignment="1" applyProtection="1">
      <alignment vertical="center"/>
      <protection locked="0"/>
    </xf>
    <xf numFmtId="3" fontId="27" fillId="0" borderId="25" xfId="91" applyNumberFormat="1" applyFont="1" applyFill="1" applyBorder="1" applyAlignment="1" applyProtection="1">
      <alignment vertical="center"/>
      <protection locked="0"/>
    </xf>
    <xf numFmtId="3" fontId="41" fillId="0" borderId="21" xfId="91" applyNumberFormat="1" applyFont="1" applyFill="1" applyBorder="1" applyAlignment="1" applyProtection="1">
      <alignment vertical="center"/>
    </xf>
    <xf numFmtId="3" fontId="41" fillId="0" borderId="57" xfId="91" applyNumberFormat="1" applyFont="1" applyFill="1" applyBorder="1" applyAlignment="1" applyProtection="1">
      <alignment vertical="center"/>
    </xf>
    <xf numFmtId="167" fontId="102" fillId="0" borderId="20" xfId="91" applyNumberFormat="1" applyFont="1" applyFill="1" applyBorder="1" applyAlignment="1">
      <alignment horizontal="center" vertical="center"/>
    </xf>
    <xf numFmtId="0" fontId="102" fillId="0" borderId="21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>
      <alignment vertical="center"/>
    </xf>
    <xf numFmtId="0" fontId="117" fillId="0" borderId="0" xfId="91" applyFont="1" applyFill="1" applyAlignment="1">
      <alignment vertical="center"/>
    </xf>
    <xf numFmtId="167" fontId="102" fillId="0" borderId="58" xfId="91" applyNumberFormat="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 applyProtection="1">
      <alignment vertical="center"/>
    </xf>
    <xf numFmtId="167" fontId="31" fillId="0" borderId="20" xfId="91" applyNumberFormat="1" applyFont="1" applyFill="1" applyBorder="1" applyAlignment="1">
      <alignment horizontal="center" vertical="center"/>
    </xf>
    <xf numFmtId="0" fontId="42" fillId="0" borderId="21" xfId="91" applyFont="1" applyFill="1" applyBorder="1" applyAlignment="1">
      <alignment horizontal="left" vertical="center" wrapText="1"/>
    </xf>
    <xf numFmtId="3" fontId="33" fillId="0" borderId="21" xfId="91" applyNumberFormat="1" applyFont="1" applyFill="1" applyBorder="1" applyAlignment="1" applyProtection="1">
      <alignment vertical="center"/>
    </xf>
    <xf numFmtId="0" fontId="64" fillId="0" borderId="0" xfId="91" applyFont="1" applyFill="1" applyAlignment="1">
      <alignment vertical="center"/>
    </xf>
    <xf numFmtId="3" fontId="33" fillId="33" borderId="21" xfId="91" applyNumberFormat="1" applyFont="1" applyFill="1" applyBorder="1" applyAlignment="1" applyProtection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6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3" fontId="88" fillId="0" borderId="18" xfId="0" applyNumberFormat="1" applyFont="1" applyBorder="1" applyAlignment="1">
      <alignment horizontal="right" wrapText="1"/>
    </xf>
    <xf numFmtId="3" fontId="75" fillId="0" borderId="18" xfId="0" applyNumberFormat="1" applyFont="1" applyBorder="1" applyAlignment="1">
      <alignment horizontal="right" wrapText="1"/>
    </xf>
    <xf numFmtId="0" fontId="75" fillId="0" borderId="18" xfId="0" applyFont="1" applyBorder="1" applyAlignment="1">
      <alignment wrapText="1"/>
    </xf>
    <xf numFmtId="3" fontId="86" fillId="0" borderId="18" xfId="0" applyNumberFormat="1" applyFont="1" applyBorder="1" applyAlignment="1">
      <alignment horizontal="right" wrapText="1"/>
    </xf>
    <xf numFmtId="0" fontId="88" fillId="0" borderId="18" xfId="0" applyFont="1" applyBorder="1" applyAlignment="1">
      <alignment horizontal="right" wrapText="1"/>
    </xf>
    <xf numFmtId="0" fontId="88" fillId="0" borderId="18" xfId="0" applyFont="1" applyBorder="1" applyAlignment="1">
      <alignment wrapText="1"/>
    </xf>
    <xf numFmtId="0" fontId="86" fillId="0" borderId="18" xfId="0" applyFont="1" applyBorder="1" applyAlignment="1">
      <alignment horizontal="right" wrapText="1"/>
    </xf>
    <xf numFmtId="0" fontId="86" fillId="0" borderId="18" xfId="0" applyFont="1" applyBorder="1" applyAlignment="1">
      <alignment wrapText="1"/>
    </xf>
    <xf numFmtId="3" fontId="49" fillId="0" borderId="18" xfId="0" applyNumberFormat="1" applyFont="1" applyBorder="1" applyAlignment="1">
      <alignment horizontal="right" wrapText="1"/>
    </xf>
    <xf numFmtId="3" fontId="49" fillId="0" borderId="44" xfId="0" applyNumberFormat="1" applyFont="1" applyBorder="1" applyAlignment="1">
      <alignment horizontal="right" wrapText="1"/>
    </xf>
    <xf numFmtId="0" fontId="118" fillId="0" borderId="42" xfId="92" applyFont="1" applyBorder="1" applyAlignment="1">
      <alignment wrapText="1"/>
    </xf>
    <xf numFmtId="0" fontId="118" fillId="0" borderId="18" xfId="92" applyFont="1" applyBorder="1" applyAlignment="1">
      <alignment wrapText="1"/>
    </xf>
    <xf numFmtId="3" fontId="118" fillId="0" borderId="18" xfId="0" applyNumberFormat="1" applyFont="1" applyBorder="1" applyAlignment="1">
      <alignment horizontal="right" wrapText="1"/>
    </xf>
    <xf numFmtId="3" fontId="118" fillId="0" borderId="18" xfId="92" applyNumberFormat="1" applyFont="1" applyBorder="1" applyAlignment="1">
      <alignment horizontal="right" wrapText="1"/>
    </xf>
    <xf numFmtId="0" fontId="119" fillId="0" borderId="0" xfId="92" applyFont="1"/>
    <xf numFmtId="165" fontId="88" fillId="0" borderId="18" xfId="54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88" fillId="0" borderId="17" xfId="0" applyFont="1" applyBorder="1" applyAlignment="1">
      <alignment wrapText="1"/>
    </xf>
    <xf numFmtId="0" fontId="81" fillId="0" borderId="0" xfId="0" applyFont="1"/>
    <xf numFmtId="0" fontId="94" fillId="0" borderId="0" xfId="92" applyFont="1" applyBorder="1" applyAlignment="1">
      <alignment wrapText="1"/>
    </xf>
    <xf numFmtId="3" fontId="88" fillId="0" borderId="0" xfId="0" applyNumberFormat="1" applyFont="1" applyBorder="1" applyAlignment="1">
      <alignment horizontal="right" wrapText="1"/>
    </xf>
    <xf numFmtId="3" fontId="48" fillId="0" borderId="14" xfId="0" applyNumberFormat="1" applyFont="1" applyBorder="1" applyAlignment="1">
      <alignment horizontal="right" wrapText="1"/>
    </xf>
    <xf numFmtId="3" fontId="48" fillId="0" borderId="14" xfId="92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1" fillId="0" borderId="19" xfId="103" applyFont="1" applyFill="1" applyBorder="1" applyAlignment="1" applyProtection="1">
      <alignment horizontal="center" vertical="center" wrapText="1"/>
      <protection locked="0"/>
    </xf>
    <xf numFmtId="0" fontId="120" fillId="0" borderId="0" xfId="83"/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20" fillId="0" borderId="0" xfId="83" applyFont="1" applyBorder="1" applyAlignment="1">
      <alignment horizontal="center"/>
    </xf>
    <xf numFmtId="0" fontId="120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31" fillId="0" borderId="16" xfId="83" applyFont="1" applyBorder="1" applyAlignment="1">
      <alignment horizontal="center" vertical="center" wrapText="1"/>
    </xf>
    <xf numFmtId="0" fontId="31" fillId="0" borderId="16" xfId="83" applyFont="1" applyBorder="1" applyAlignment="1">
      <alignment vertical="center" wrapText="1"/>
    </xf>
    <xf numFmtId="0" fontId="31" fillId="0" borderId="69" xfId="83" applyFont="1" applyBorder="1" applyAlignment="1">
      <alignment vertical="center" wrapText="1"/>
    </xf>
    <xf numFmtId="0" fontId="99" fillId="0" borderId="17" xfId="83" applyFont="1" applyBorder="1" applyAlignment="1">
      <alignment horizontal="center"/>
    </xf>
    <xf numFmtId="0" fontId="99" fillId="0" borderId="18" xfId="83" applyFont="1" applyBorder="1" applyAlignment="1">
      <alignment horizontal="center"/>
    </xf>
    <xf numFmtId="0" fontId="99" fillId="0" borderId="36" xfId="83" applyFont="1" applyBorder="1" applyAlignment="1">
      <alignment horizontal="center"/>
    </xf>
    <xf numFmtId="0" fontId="99" fillId="0" borderId="0" xfId="83" applyFont="1"/>
    <xf numFmtId="49" fontId="120" fillId="0" borderId="17" xfId="83" applyNumberFormat="1" applyFont="1" applyBorder="1" applyAlignment="1">
      <alignment horizontal="right"/>
    </xf>
    <xf numFmtId="49" fontId="120" fillId="0" borderId="18" xfId="83" applyNumberFormat="1" applyFont="1" applyBorder="1" applyAlignment="1">
      <alignment horizontal="right"/>
    </xf>
    <xf numFmtId="164" fontId="35" fillId="34" borderId="18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34" borderId="18" xfId="83" applyNumberFormat="1" applyFont="1" applyFill="1" applyBorder="1"/>
    <xf numFmtId="3" fontId="120" fillId="0" borderId="18" xfId="83" applyNumberFormat="1" applyFont="1" applyBorder="1"/>
    <xf numFmtId="0" fontId="120" fillId="0" borderId="36" xfId="83" applyFont="1" applyBorder="1" applyAlignment="1">
      <alignment wrapText="1"/>
    </xf>
    <xf numFmtId="3" fontId="120" fillId="34" borderId="29" xfId="83" applyNumberFormat="1" applyFont="1" applyFill="1" applyBorder="1"/>
    <xf numFmtId="3" fontId="120" fillId="0" borderId="18" xfId="83" applyNumberFormat="1" applyFont="1" applyFill="1" applyBorder="1" applyAlignment="1" applyProtection="1">
      <alignment vertical="center" wrapText="1"/>
      <protection locked="0"/>
    </xf>
    <xf numFmtId="0" fontId="120" fillId="34" borderId="18" xfId="83" applyFont="1" applyFill="1" applyBorder="1"/>
    <xf numFmtId="3" fontId="120" fillId="34" borderId="18" xfId="83" applyNumberFormat="1" applyFont="1" applyFill="1" applyBorder="1" applyAlignment="1" applyProtection="1">
      <alignment vertical="center" wrapText="1"/>
      <protection locked="0"/>
    </xf>
    <xf numFmtId="0" fontId="120" fillId="0" borderId="17" xfId="83" applyBorder="1"/>
    <xf numFmtId="164" fontId="35" fillId="0" borderId="18" xfId="83" applyNumberFormat="1" applyFont="1" applyFill="1" applyBorder="1" applyAlignment="1" applyProtection="1">
      <alignment horizontal="left" vertical="center" wrapText="1" indent="1"/>
      <protection locked="0"/>
    </xf>
    <xf numFmtId="0" fontId="120" fillId="0" borderId="36" xfId="83" applyFont="1" applyBorder="1"/>
    <xf numFmtId="0" fontId="120" fillId="0" borderId="18" xfId="83" applyFont="1" applyBorder="1" applyAlignment="1">
      <alignment wrapText="1"/>
    </xf>
    <xf numFmtId="3" fontId="120" fillId="34" borderId="18" xfId="83" applyNumberFormat="1" applyFont="1" applyFill="1" applyBorder="1" applyAlignment="1">
      <alignment vertical="center"/>
    </xf>
    <xf numFmtId="0" fontId="120" fillId="0" borderId="51" xfId="83" applyFont="1" applyBorder="1"/>
    <xf numFmtId="49" fontId="120" fillId="0" borderId="28" xfId="83" applyNumberFormat="1" applyFont="1" applyBorder="1" applyAlignment="1">
      <alignment horizontal="right"/>
    </xf>
    <xf numFmtId="49" fontId="120" fillId="0" borderId="29" xfId="83" applyNumberFormat="1" applyFont="1" applyBorder="1" applyAlignment="1">
      <alignment horizontal="right"/>
    </xf>
    <xf numFmtId="164" fontId="35" fillId="0" borderId="29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0" borderId="29" xfId="83" applyNumberFormat="1" applyFont="1" applyFill="1" applyBorder="1" applyAlignment="1" applyProtection="1">
      <alignment vertical="center" wrapText="1"/>
      <protection locked="0"/>
    </xf>
    <xf numFmtId="3" fontId="120" fillId="0" borderId="29" xfId="83" applyNumberFormat="1" applyFont="1" applyBorder="1"/>
    <xf numFmtId="49" fontId="120" fillId="0" borderId="28" xfId="83" applyNumberFormat="1" applyBorder="1"/>
    <xf numFmtId="49" fontId="120" fillId="0" borderId="29" xfId="83" applyNumberFormat="1" applyBorder="1"/>
    <xf numFmtId="0" fontId="31" fillId="0" borderId="14" xfId="83" applyFont="1" applyBorder="1" applyAlignment="1">
      <alignment horizontal="left"/>
    </xf>
    <xf numFmtId="3" fontId="31" fillId="0" borderId="14" xfId="83" applyNumberFormat="1" applyFont="1" applyBorder="1"/>
    <xf numFmtId="0" fontId="31" fillId="0" borderId="39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0" fillId="0" borderId="36" xfId="83" applyFont="1" applyBorder="1" applyAlignment="1">
      <alignment wrapText="1"/>
    </xf>
    <xf numFmtId="0" fontId="122" fillId="0" borderId="0" xfId="88" applyFont="1" applyFill="1"/>
    <xf numFmtId="0" fontId="120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7" fillId="0" borderId="0" xfId="90" applyFont="1" applyAlignment="1">
      <alignment horizontal="right" wrapText="1"/>
    </xf>
    <xf numFmtId="0" fontId="120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4" fontId="112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4" fontId="112" fillId="0" borderId="0" xfId="90" applyNumberFormat="1" applyFont="1" applyFill="1" applyAlignment="1">
      <alignment vertical="center" wrapText="1"/>
    </xf>
    <xf numFmtId="164" fontId="101" fillId="0" borderId="0" xfId="90" applyNumberFormat="1" applyFont="1" applyFill="1" applyAlignment="1">
      <alignment horizontal="center" vertical="center"/>
    </xf>
    <xf numFmtId="164" fontId="101" fillId="0" borderId="0" xfId="90" applyNumberFormat="1" applyFont="1" applyFill="1" applyBorder="1" applyAlignment="1">
      <alignment horizontal="center" vertical="center" wrapText="1"/>
    </xf>
    <xf numFmtId="164" fontId="106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5" fillId="0" borderId="0" xfId="88" applyFont="1" applyFill="1"/>
    <xf numFmtId="164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9" fillId="0" borderId="15" xfId="88" applyFont="1" applyFill="1" applyBorder="1" applyAlignment="1" applyProtection="1">
      <alignment horizontal="center" vertical="center" wrapText="1"/>
    </xf>
    <xf numFmtId="0" fontId="101" fillId="0" borderId="17" xfId="88" applyFont="1" applyFill="1" applyBorder="1" applyAlignment="1" applyProtection="1">
      <alignment horizontal="center" vertical="center"/>
    </xf>
    <xf numFmtId="0" fontId="99" fillId="0" borderId="13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 wrapText="1"/>
    </xf>
    <xf numFmtId="165" fontId="99" fillId="0" borderId="0" xfId="57" applyNumberFormat="1" applyFont="1" applyFill="1" applyBorder="1" applyAlignment="1" applyProtection="1">
      <alignment horizontal="center"/>
    </xf>
    <xf numFmtId="0" fontId="31" fillId="0" borderId="29" xfId="88" applyFont="1" applyFill="1" applyBorder="1" applyAlignment="1">
      <alignment horizontal="center" vertical="center" wrapText="1"/>
    </xf>
    <xf numFmtId="169" fontId="31" fillId="0" borderId="29" xfId="88" applyNumberFormat="1" applyFont="1" applyFill="1" applyBorder="1" applyAlignment="1">
      <alignment horizontal="center" vertical="center" wrapText="1"/>
    </xf>
    <xf numFmtId="0" fontId="35" fillId="0" borderId="20" xfId="88" applyFont="1" applyFill="1" applyBorder="1" applyAlignment="1">
      <alignment horizontal="center" vertical="center"/>
    </xf>
    <xf numFmtId="0" fontId="35" fillId="0" borderId="21" xfId="88" applyFont="1" applyFill="1" applyBorder="1" applyAlignment="1">
      <alignment horizontal="center" vertical="center"/>
    </xf>
    <xf numFmtId="0" fontId="35" fillId="0" borderId="22" xfId="88" applyFont="1" applyFill="1" applyBorder="1" applyAlignment="1">
      <alignment horizontal="center" vertical="center"/>
    </xf>
    <xf numFmtId="0" fontId="35" fillId="0" borderId="23" xfId="88" applyFont="1" applyFill="1" applyBorder="1" applyAlignment="1">
      <alignment horizontal="center" vertical="center"/>
    </xf>
    <xf numFmtId="0" fontId="35" fillId="0" borderId="19" xfId="88" applyFont="1" applyFill="1" applyBorder="1" applyProtection="1">
      <protection locked="0"/>
    </xf>
    <xf numFmtId="165" fontId="35" fillId="0" borderId="19" xfId="57" applyNumberFormat="1" applyFont="1" applyFill="1" applyBorder="1" applyProtection="1">
      <protection locked="0"/>
    </xf>
    <xf numFmtId="165" fontId="35" fillId="0" borderId="24" xfId="57" applyNumberFormat="1" applyFont="1" applyFill="1" applyBorder="1"/>
    <xf numFmtId="0" fontId="35" fillId="0" borderId="17" xfId="88" applyFont="1" applyFill="1" applyBorder="1" applyAlignment="1">
      <alignment horizontal="center" vertical="center"/>
    </xf>
    <xf numFmtId="0" fontId="35" fillId="0" borderId="18" xfId="88" applyFont="1" applyFill="1" applyBorder="1" applyProtection="1">
      <protection locked="0"/>
    </xf>
    <xf numFmtId="165" fontId="35" fillId="0" borderId="18" xfId="57" applyNumberFormat="1" applyFont="1" applyFill="1" applyBorder="1" applyProtection="1">
      <protection locked="0"/>
    </xf>
    <xf numFmtId="165" fontId="35" fillId="0" borderId="25" xfId="57" applyNumberFormat="1" applyFont="1" applyFill="1" applyBorder="1"/>
    <xf numFmtId="0" fontId="31" fillId="0" borderId="20" xfId="88" applyFont="1" applyFill="1" applyBorder="1" applyAlignment="1">
      <alignment horizontal="center" vertical="center"/>
    </xf>
    <xf numFmtId="0" fontId="31" fillId="0" borderId="21" xfId="88" applyFont="1" applyFill="1" applyBorder="1"/>
    <xf numFmtId="165" fontId="31" fillId="0" borderId="21" xfId="88" applyNumberFormat="1" applyFont="1" applyFill="1" applyBorder="1"/>
    <xf numFmtId="165" fontId="31" fillId="0" borderId="22" xfId="88" applyNumberFormat="1" applyFont="1" applyFill="1" applyBorder="1"/>
    <xf numFmtId="0" fontId="123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5" fontId="31" fillId="0" borderId="0" xfId="88" applyNumberFormat="1" applyFont="1" applyFill="1" applyBorder="1"/>
    <xf numFmtId="0" fontId="115" fillId="0" borderId="0" xfId="88" applyFont="1" applyFill="1" applyAlignment="1">
      <alignment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71" xfId="88" applyFont="1" applyFill="1" applyBorder="1" applyAlignment="1" applyProtection="1">
      <alignment horizontal="center" vertical="center"/>
    </xf>
    <xf numFmtId="165" fontId="101" fillId="0" borderId="71" xfId="57" applyNumberFormat="1" applyFont="1" applyFill="1" applyBorder="1" applyProtection="1">
      <protection locked="0"/>
    </xf>
    <xf numFmtId="0" fontId="101" fillId="0" borderId="72" xfId="88" applyFont="1" applyFill="1" applyBorder="1" applyAlignment="1" applyProtection="1">
      <alignment horizontal="center" vertical="center"/>
    </xf>
    <xf numFmtId="0" fontId="43" fillId="0" borderId="56" xfId="88" applyFont="1" applyFill="1" applyBorder="1" applyAlignment="1" applyProtection="1"/>
    <xf numFmtId="0" fontId="43" fillId="0" borderId="67" xfId="88" applyFont="1" applyFill="1" applyBorder="1" applyAlignment="1" applyProtection="1"/>
    <xf numFmtId="0" fontId="43" fillId="0" borderId="73" xfId="88" applyFont="1" applyFill="1" applyBorder="1" applyAlignment="1" applyProtection="1"/>
    <xf numFmtId="165" fontId="99" fillId="0" borderId="72" xfId="57" applyNumberFormat="1" applyFont="1" applyFill="1" applyBorder="1" applyProtection="1"/>
    <xf numFmtId="0" fontId="67" fillId="0" borderId="0" xfId="92" applyFont="1"/>
    <xf numFmtId="0" fontId="89" fillId="0" borderId="15" xfId="92" applyFont="1" applyBorder="1" applyAlignment="1">
      <alignment horizontal="center" wrapText="1"/>
    </xf>
    <xf numFmtId="0" fontId="86" fillId="0" borderId="16" xfId="92" applyFont="1" applyBorder="1" applyAlignment="1">
      <alignment horizontal="center" wrapText="1"/>
    </xf>
    <xf numFmtId="0" fontId="50" fillId="0" borderId="16" xfId="92" applyFont="1" applyBorder="1" applyAlignment="1">
      <alignment horizontal="center" wrapText="1"/>
    </xf>
    <xf numFmtId="0" fontId="90" fillId="0" borderId="17" xfId="92" applyFont="1" applyBorder="1" applyAlignment="1">
      <alignment horizontal="center" wrapText="1"/>
    </xf>
    <xf numFmtId="0" fontId="90" fillId="0" borderId="18" xfId="92" applyFont="1" applyBorder="1" applyAlignment="1">
      <alignment horizontal="center" wrapText="1"/>
    </xf>
    <xf numFmtId="0" fontId="89" fillId="0" borderId="40" xfId="92" applyFont="1" applyBorder="1" applyAlignment="1">
      <alignment horizontal="center" wrapText="1"/>
    </xf>
    <xf numFmtId="0" fontId="86" fillId="0" borderId="41" xfId="92" applyFont="1" applyBorder="1" applyAlignment="1">
      <alignment horizontal="center" wrapText="1"/>
    </xf>
    <xf numFmtId="0" fontId="50" fillId="0" borderId="41" xfId="92" applyFont="1" applyBorder="1" applyAlignment="1">
      <alignment horizontal="center" wrapText="1"/>
    </xf>
    <xf numFmtId="0" fontId="90" fillId="0" borderId="42" xfId="92" applyFont="1" applyBorder="1" applyAlignment="1">
      <alignment horizontal="center" wrapText="1"/>
    </xf>
    <xf numFmtId="0" fontId="120" fillId="0" borderId="36" xfId="83" applyFont="1" applyBorder="1" applyAlignment="1">
      <alignment horizontal="left" wrapText="1"/>
    </xf>
    <xf numFmtId="164" fontId="35" fillId="34" borderId="18" xfId="83" applyNumberFormat="1" applyFont="1" applyFill="1" applyBorder="1" applyAlignment="1" applyProtection="1">
      <alignment horizontal="left" vertical="center" wrapText="1"/>
      <protection locked="0"/>
    </xf>
    <xf numFmtId="0" fontId="0" fillId="34" borderId="29" xfId="83" applyFont="1" applyFill="1" applyBorder="1" applyAlignment="1">
      <alignment horizontal="left"/>
    </xf>
    <xf numFmtId="0" fontId="42" fillId="0" borderId="0" xfId="91" applyFont="1" applyFill="1" applyAlignment="1" applyProtection="1">
      <alignment horizontal="right" vertical="center"/>
      <protection locked="0"/>
    </xf>
    <xf numFmtId="0" fontId="0" fillId="0" borderId="36" xfId="83" applyFont="1" applyBorder="1" applyAlignment="1">
      <alignment horizontal="left" wrapText="1"/>
    </xf>
    <xf numFmtId="0" fontId="0" fillId="34" borderId="18" xfId="83" applyFont="1" applyFill="1" applyBorder="1" applyAlignment="1">
      <alignment horizontal="left" wrapText="1"/>
    </xf>
    <xf numFmtId="0" fontId="75" fillId="0" borderId="0" xfId="82" applyFont="1" applyBorder="1" applyAlignment="1">
      <alignment vertical="center" wrapText="1"/>
    </xf>
    <xf numFmtId="4" fontId="81" fillId="0" borderId="50" xfId="82" applyNumberFormat="1" applyFont="1" applyFill="1" applyBorder="1" applyAlignment="1">
      <alignment vertical="center"/>
    </xf>
    <xf numFmtId="4" fontId="81" fillId="0" borderId="84" xfId="82" applyNumberFormat="1" applyFont="1" applyFill="1" applyBorder="1" applyAlignment="1">
      <alignment vertical="center"/>
    </xf>
    <xf numFmtId="166" fontId="81" fillId="0" borderId="18" xfId="82" applyNumberFormat="1" applyFont="1" applyBorder="1" applyAlignment="1">
      <alignment vertical="center"/>
    </xf>
    <xf numFmtId="3" fontId="81" fillId="0" borderId="85" xfId="82" applyNumberFormat="1" applyFont="1" applyFill="1" applyBorder="1" applyAlignment="1">
      <alignment vertical="center"/>
    </xf>
    <xf numFmtId="3" fontId="0" fillId="34" borderId="18" xfId="83" applyNumberFormat="1" applyFont="1" applyFill="1" applyBorder="1"/>
    <xf numFmtId="0" fontId="0" fillId="0" borderId="45" xfId="0" applyBorder="1"/>
    <xf numFmtId="0" fontId="75" fillId="0" borderId="15" xfId="92" applyFont="1" applyBorder="1"/>
    <xf numFmtId="0" fontId="38" fillId="0" borderId="16" xfId="92" applyFont="1" applyBorder="1"/>
    <xf numFmtId="3" fontId="50" fillId="0" borderId="16" xfId="0" applyNumberFormat="1" applyFont="1" applyBorder="1" applyAlignment="1">
      <alignment horizontal="right" wrapText="1"/>
    </xf>
    <xf numFmtId="0" fontId="38" fillId="0" borderId="26" xfId="92" applyFont="1" applyBorder="1"/>
    <xf numFmtId="0" fontId="75" fillId="0" borderId="13" xfId="92" applyFont="1" applyBorder="1"/>
    <xf numFmtId="0" fontId="38" fillId="0" borderId="14" xfId="92" applyFont="1" applyBorder="1"/>
    <xf numFmtId="3" fontId="50" fillId="0" borderId="14" xfId="0" applyNumberFormat="1" applyFont="1" applyBorder="1" applyAlignment="1">
      <alignment horizontal="right" wrapText="1"/>
    </xf>
    <xf numFmtId="0" fontId="38" fillId="0" borderId="27" xfId="92" applyFont="1" applyBorder="1"/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7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23" fillId="0" borderId="75" xfId="96" applyFont="1" applyFill="1" applyBorder="1" applyAlignment="1">
      <alignment horizontal="left" vertical="center"/>
    </xf>
    <xf numFmtId="0" fontId="74" fillId="27" borderId="13" xfId="96" applyFont="1" applyFill="1" applyBorder="1" applyAlignment="1">
      <alignment horizontal="left" vertical="center"/>
    </xf>
    <xf numFmtId="0" fontId="74" fillId="27" borderId="14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horizontal="right" wrapText="1"/>
    </xf>
    <xf numFmtId="0" fontId="88" fillId="0" borderId="46" xfId="92" applyFont="1" applyBorder="1" applyAlignment="1">
      <alignment horizontal="right" wrapText="1"/>
    </xf>
    <xf numFmtId="0" fontId="88" fillId="0" borderId="0" xfId="92" applyFont="1" applyBorder="1" applyAlignment="1">
      <alignment horizontal="right" wrapText="1"/>
    </xf>
    <xf numFmtId="0" fontId="23" fillId="27" borderId="45" xfId="84" applyFont="1" applyFill="1" applyBorder="1" applyAlignment="1">
      <alignment horizontal="center" vertical="center" wrapText="1"/>
    </xf>
    <xf numFmtId="0" fontId="23" fillId="27" borderId="35" xfId="84" applyFont="1" applyFill="1" applyBorder="1" applyAlignment="1">
      <alignment horizontal="center" vertical="center" wrapText="1"/>
    </xf>
    <xf numFmtId="0" fontId="23" fillId="27" borderId="36" xfId="84" applyFont="1" applyFill="1" applyBorder="1" applyAlignment="1">
      <alignment horizontal="center" vertical="center" wrapText="1"/>
    </xf>
    <xf numFmtId="0" fontId="97" fillId="0" borderId="59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29" xfId="84" applyFont="1" applyFill="1" applyBorder="1" applyAlignment="1">
      <alignment horizontal="center" vertical="center"/>
    </xf>
    <xf numFmtId="0" fontId="23" fillId="27" borderId="19" xfId="84" applyFont="1" applyFill="1" applyBorder="1" applyAlignment="1">
      <alignment horizontal="center" vertical="center"/>
    </xf>
    <xf numFmtId="0" fontId="97" fillId="0" borderId="59" xfId="96" applyFont="1" applyBorder="1" applyAlignment="1">
      <alignment horizontal="center"/>
    </xf>
    <xf numFmtId="0" fontId="98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76" xfId="0" applyFont="1" applyBorder="1" applyAlignment="1">
      <alignment horizontal="left" vertical="center" indent="2"/>
    </xf>
    <xf numFmtId="0" fontId="37" fillId="0" borderId="47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77" xfId="0" applyFont="1" applyBorder="1" applyAlignment="1">
      <alignment horizontal="left" vertical="center" wrapText="1"/>
    </xf>
    <xf numFmtId="0" fontId="38" fillId="0" borderId="38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75" xfId="0" applyFont="1" applyBorder="1" applyAlignment="1">
      <alignment vertical="center"/>
    </xf>
    <xf numFmtId="0" fontId="26" fillId="0" borderId="38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38" fillId="0" borderId="0" xfId="86" applyFont="1" applyAlignment="1">
      <alignment horizontal="right"/>
    </xf>
    <xf numFmtId="0" fontId="30" fillId="0" borderId="74" xfId="86" applyFont="1" applyBorder="1" applyAlignment="1">
      <alignment horizontal="right"/>
    </xf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4" fontId="47" fillId="0" borderId="81" xfId="89" applyNumberFormat="1" applyFont="1" applyFill="1" applyBorder="1" applyAlignment="1" applyProtection="1">
      <alignment horizontal="center" textRotation="180" wrapText="1"/>
    </xf>
    <xf numFmtId="164" fontId="111" fillId="0" borderId="0" xfId="89" applyNumberFormat="1" applyFont="1" applyFill="1" applyAlignment="1" applyProtection="1">
      <alignment horizontal="center" vertical="center" wrapText="1"/>
    </xf>
    <xf numFmtId="164" fontId="107" fillId="0" borderId="13" xfId="89" applyNumberFormat="1" applyFont="1" applyFill="1" applyBorder="1" applyAlignment="1" applyProtection="1">
      <alignment horizontal="left" vertical="center" wrapText="1" indent="2"/>
    </xf>
    <xf numFmtId="164" fontId="107" fillId="0" borderId="14" xfId="89" applyNumberFormat="1" applyFont="1" applyFill="1" applyBorder="1" applyAlignment="1" applyProtection="1">
      <alignment horizontal="left" vertical="center" wrapText="1" indent="2"/>
    </xf>
    <xf numFmtId="164" fontId="102" fillId="0" borderId="26" xfId="89" applyNumberFormat="1" applyFont="1" applyFill="1" applyBorder="1" applyAlignment="1" applyProtection="1">
      <alignment horizontal="center" vertical="center"/>
    </xf>
    <xf numFmtId="164" fontId="102" fillId="0" borderId="25" xfId="89" applyNumberFormat="1" applyFont="1" applyFill="1" applyBorder="1" applyAlignment="1" applyProtection="1">
      <alignment horizontal="center" vertical="center"/>
    </xf>
    <xf numFmtId="164" fontId="102" fillId="0" borderId="16" xfId="89" applyNumberFormat="1" applyFont="1" applyFill="1" applyBorder="1" applyAlignment="1" applyProtection="1">
      <alignment horizontal="center" vertical="center"/>
    </xf>
    <xf numFmtId="164" fontId="102" fillId="0" borderId="15" xfId="89" applyNumberFormat="1" applyFont="1" applyFill="1" applyBorder="1" applyAlignment="1" applyProtection="1">
      <alignment horizontal="center" vertical="center" wrapText="1"/>
    </xf>
    <xf numFmtId="164" fontId="102" fillId="0" borderId="17" xfId="89" applyNumberFormat="1" applyFont="1" applyFill="1" applyBorder="1" applyAlignment="1" applyProtection="1">
      <alignment horizontal="center" vertical="center" wrapText="1"/>
    </xf>
    <xf numFmtId="164" fontId="102" fillId="0" borderId="18" xfId="89" applyNumberFormat="1" applyFont="1" applyFill="1" applyBorder="1" applyAlignment="1" applyProtection="1">
      <alignment horizontal="center" vertical="center"/>
    </xf>
    <xf numFmtId="164" fontId="102" fillId="0" borderId="16" xfId="89" applyNumberFormat="1" applyFont="1" applyFill="1" applyBorder="1" applyAlignment="1" applyProtection="1">
      <alignment horizontal="center" vertical="center" wrapText="1"/>
    </xf>
    <xf numFmtId="164" fontId="102" fillId="0" borderId="18" xfId="89" applyNumberFormat="1" applyFont="1" applyFill="1" applyBorder="1" applyAlignment="1" applyProtection="1">
      <alignment horizontal="center" vertical="center" wrapText="1"/>
    </xf>
    <xf numFmtId="164" fontId="101" fillId="0" borderId="74" xfId="89" applyNumberFormat="1" applyFont="1" applyFill="1" applyBorder="1" applyAlignment="1">
      <alignment horizontal="right" vertical="center" wrapText="1"/>
    </xf>
    <xf numFmtId="0" fontId="37" fillId="0" borderId="0" xfId="89" applyFont="1" applyAlignment="1">
      <alignment horizontal="right" wrapText="1"/>
    </xf>
    <xf numFmtId="0" fontId="97" fillId="0" borderId="36" xfId="90" applyFont="1" applyBorder="1" applyAlignment="1">
      <alignment horizontal="left" wrapText="1"/>
    </xf>
    <xf numFmtId="0" fontId="97" fillId="0" borderId="18" xfId="90" applyFont="1" applyBorder="1" applyAlignment="1">
      <alignment horizontal="left" wrapText="1"/>
    </xf>
    <xf numFmtId="0" fontId="97" fillId="0" borderId="45" xfId="90" applyFont="1" applyBorder="1" applyAlignment="1">
      <alignment horizontal="left" wrapText="1"/>
    </xf>
    <xf numFmtId="0" fontId="97" fillId="0" borderId="35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7" fillId="0" borderId="0" xfId="88" applyFont="1" applyFill="1" applyAlignment="1">
      <alignment horizontal="left" wrapText="1"/>
    </xf>
    <xf numFmtId="0" fontId="99" fillId="0" borderId="61" xfId="88" applyFont="1" applyFill="1" applyBorder="1" applyAlignment="1" applyProtection="1">
      <alignment horizontal="center" vertical="center"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9" xfId="88" applyFont="1" applyFill="1" applyBorder="1" applyAlignment="1" applyProtection="1">
      <alignment horizontal="center" vertical="center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82" xfId="88" applyFont="1" applyFill="1" applyBorder="1" applyAlignment="1" applyProtection="1">
      <alignment horizontal="center" vertical="center"/>
    </xf>
    <xf numFmtId="0" fontId="101" fillId="0" borderId="38" xfId="88" applyFont="1" applyFill="1" applyBorder="1" applyAlignment="1" applyProtection="1">
      <alignment horizontal="left"/>
    </xf>
    <xf numFmtId="0" fontId="101" fillId="0" borderId="35" xfId="88" applyFont="1" applyFill="1" applyBorder="1" applyAlignment="1" applyProtection="1">
      <alignment horizontal="left"/>
    </xf>
    <xf numFmtId="0" fontId="101" fillId="0" borderId="75" xfId="88" applyFont="1" applyFill="1" applyBorder="1" applyAlignment="1" applyProtection="1">
      <alignment horizontal="left"/>
    </xf>
    <xf numFmtId="0" fontId="31" fillId="0" borderId="15" xfId="88" applyFont="1" applyFill="1" applyBorder="1" applyAlignment="1">
      <alignment horizontal="center" vertical="center" wrapText="1"/>
    </xf>
    <xf numFmtId="0" fontId="31" fillId="0" borderId="28" xfId="88" applyFont="1" applyFill="1" applyBorder="1" applyAlignment="1">
      <alignment horizontal="center" vertical="center" wrapText="1"/>
    </xf>
    <xf numFmtId="0" fontId="31" fillId="0" borderId="16" xfId="88" applyFont="1" applyFill="1" applyBorder="1" applyAlignment="1">
      <alignment horizontal="center" vertical="center" wrapText="1"/>
    </xf>
    <xf numFmtId="0" fontId="31" fillId="0" borderId="29" xfId="88" applyFont="1" applyFill="1" applyBorder="1" applyAlignment="1">
      <alignment horizontal="center" vertical="center" wrapText="1"/>
    </xf>
    <xf numFmtId="0" fontId="31" fillId="0" borderId="80" xfId="88" applyFont="1" applyFill="1" applyBorder="1" applyAlignment="1">
      <alignment horizontal="center" vertical="center" wrapText="1"/>
    </xf>
    <xf numFmtId="0" fontId="31" fillId="0" borderId="78" xfId="88" applyFont="1" applyFill="1" applyBorder="1" applyAlignment="1">
      <alignment horizontal="center" vertical="center" wrapText="1"/>
    </xf>
    <xf numFmtId="0" fontId="31" fillId="0" borderId="69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30" xfId="88" applyFont="1" applyFill="1" applyBorder="1" applyAlignment="1">
      <alignment horizontal="center" vertical="center" wrapText="1"/>
    </xf>
    <xf numFmtId="0" fontId="101" fillId="0" borderId="18" xfId="88" applyFont="1" applyFill="1" applyBorder="1" applyAlignment="1" applyProtection="1">
      <alignment horizontal="center" vertical="center"/>
    </xf>
    <xf numFmtId="0" fontId="101" fillId="0" borderId="25" xfId="88" applyFont="1" applyFill="1" applyBorder="1" applyAlignment="1" applyProtection="1">
      <alignment horizontal="center" vertical="center"/>
    </xf>
    <xf numFmtId="0" fontId="101" fillId="0" borderId="18" xfId="88" applyFont="1" applyFill="1" applyBorder="1" applyAlignment="1" applyProtection="1">
      <alignment horizontal="center"/>
      <protection locked="0"/>
    </xf>
    <xf numFmtId="165" fontId="101" fillId="0" borderId="18" xfId="57" applyNumberFormat="1" applyFont="1" applyFill="1" applyBorder="1" applyAlignment="1" applyProtection="1">
      <alignment horizontal="center"/>
      <protection locked="0"/>
    </xf>
    <xf numFmtId="165" fontId="101" fillId="0" borderId="25" xfId="57" applyNumberFormat="1" applyFont="1" applyFill="1" applyBorder="1" applyAlignment="1" applyProtection="1">
      <alignment horizontal="center"/>
      <protection locked="0"/>
    </xf>
    <xf numFmtId="0" fontId="99" fillId="0" borderId="14" xfId="88" applyFont="1" applyFill="1" applyBorder="1" applyAlignment="1" applyProtection="1">
      <alignment horizontal="center" vertical="center" wrapText="1"/>
    </xf>
    <xf numFmtId="165" fontId="99" fillId="0" borderId="14" xfId="57" applyNumberFormat="1" applyFont="1" applyFill="1" applyBorder="1" applyAlignment="1" applyProtection="1">
      <alignment horizontal="center"/>
    </xf>
    <xf numFmtId="165" fontId="99" fillId="0" borderId="27" xfId="57" applyNumberFormat="1" applyFont="1" applyFill="1" applyBorder="1" applyAlignment="1" applyProtection="1">
      <alignment horizontal="center"/>
    </xf>
    <xf numFmtId="164" fontId="107" fillId="0" borderId="0" xfId="88" applyNumberFormat="1" applyFont="1" applyFill="1" applyBorder="1" applyAlignment="1" applyProtection="1">
      <alignment horizontal="left" vertical="center"/>
    </xf>
    <xf numFmtId="0" fontId="31" fillId="0" borderId="16" xfId="88" applyFont="1" applyFill="1" applyBorder="1" applyAlignment="1" applyProtection="1">
      <alignment horizontal="center" vertical="center" wrapText="1"/>
    </xf>
    <xf numFmtId="0" fontId="99" fillId="0" borderId="16" xfId="88" applyFont="1" applyFill="1" applyBorder="1" applyAlignment="1" applyProtection="1">
      <alignment horizontal="center" vertical="center" wrapText="1"/>
    </xf>
    <xf numFmtId="0" fontId="99" fillId="0" borderId="26" xfId="88" applyFont="1" applyFill="1" applyBorder="1" applyAlignment="1" applyProtection="1">
      <alignment horizontal="center" vertical="center" wrapText="1"/>
    </xf>
    <xf numFmtId="164" fontId="100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7" fillId="0" borderId="0" xfId="90" applyFont="1" applyAlignment="1">
      <alignment horizontal="right" wrapText="1"/>
    </xf>
    <xf numFmtId="164" fontId="101" fillId="0" borderId="0" xfId="9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100" fillId="0" borderId="0" xfId="91" applyFont="1" applyFill="1" applyAlignment="1">
      <alignment horizontal="center"/>
    </xf>
    <xf numFmtId="0" fontId="100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8" xfId="91" quotePrefix="1" applyFont="1" applyFill="1" applyBorder="1" applyAlignment="1">
      <alignment horizontal="center" vertical="center" wrapText="1"/>
    </xf>
    <xf numFmtId="0" fontId="42" fillId="0" borderId="66" xfId="91" quotePrefix="1" applyFont="1" applyFill="1" applyBorder="1" applyAlignment="1">
      <alignment horizontal="center" vertical="center" wrapText="1"/>
    </xf>
    <xf numFmtId="0" fontId="42" fillId="0" borderId="32" xfId="91" applyFont="1" applyFill="1" applyBorder="1" applyAlignment="1">
      <alignment horizontal="center" vertical="center"/>
    </xf>
    <xf numFmtId="0" fontId="42" fillId="0" borderId="37" xfId="91" applyFont="1" applyFill="1" applyBorder="1" applyAlignment="1">
      <alignment horizontal="center" vertical="center"/>
    </xf>
    <xf numFmtId="0" fontId="42" fillId="0" borderId="33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83" xfId="91" applyFont="1" applyFill="1" applyBorder="1" applyAlignment="1">
      <alignment horizontal="center" vertical="center"/>
    </xf>
    <xf numFmtId="0" fontId="42" fillId="0" borderId="51" xfId="91" applyFont="1" applyFill="1" applyBorder="1" applyAlignment="1">
      <alignment horizontal="center" vertical="center"/>
    </xf>
    <xf numFmtId="0" fontId="45" fillId="0" borderId="74" xfId="91" applyFont="1" applyFill="1" applyBorder="1" applyAlignment="1">
      <alignment horizontal="right"/>
    </xf>
    <xf numFmtId="0" fontId="40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58" xfId="95" applyFont="1" applyFill="1" applyBorder="1" applyAlignment="1" applyProtection="1">
      <alignment horizontal="center" vertical="center" wrapText="1"/>
    </xf>
    <xf numFmtId="0" fontId="23" fillId="0" borderId="66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15" xfId="94" applyFont="1" applyFill="1" applyBorder="1" applyAlignment="1" applyProtection="1">
      <alignment horizontal="center" vertical="center" wrapText="1"/>
    </xf>
    <xf numFmtId="0" fontId="32" fillId="0" borderId="17" xfId="94" applyFont="1" applyFill="1" applyBorder="1" applyAlignment="1" applyProtection="1">
      <alignment horizontal="center" vertical="center" wrapText="1"/>
    </xf>
    <xf numFmtId="0" fontId="24" fillId="0" borderId="16" xfId="94" applyFont="1" applyFill="1" applyBorder="1" applyAlignment="1" applyProtection="1">
      <alignment horizontal="center" vertical="center" textRotation="90"/>
    </xf>
    <xf numFmtId="0" fontId="24" fillId="0" borderId="18" xfId="94" applyFont="1" applyFill="1" applyBorder="1" applyAlignment="1" applyProtection="1">
      <alignment horizontal="center" vertical="center" textRotation="90"/>
    </xf>
    <xf numFmtId="0" fontId="33" fillId="0" borderId="16" xfId="94" applyFont="1" applyFill="1" applyBorder="1" applyAlignment="1" applyProtection="1">
      <alignment horizontal="center" vertical="center" wrapText="1"/>
    </xf>
    <xf numFmtId="0" fontId="33" fillId="0" borderId="18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26" xfId="94" applyFont="1" applyFill="1" applyBorder="1" applyAlignment="1" applyProtection="1">
      <alignment horizontal="center" vertical="center" wrapText="1"/>
    </xf>
    <xf numFmtId="0" fontId="33" fillId="0" borderId="25" xfId="94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</cellXfs>
  <cellStyles count="10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vatkozott cella" xfId="64" builtinId="24" customBuiltin="1"/>
    <cellStyle name="Input" xfId="65"/>
    <cellStyle name="Jegyzet" xfId="66" builtinId="10" customBuiltin="1"/>
    <cellStyle name="Jelölőszín (1)" xfId="67" builtinId="29" customBuiltin="1"/>
    <cellStyle name="Jelölőszín (2)" xfId="68" builtinId="33" customBuiltin="1"/>
    <cellStyle name="Jelölőszín (3)" xfId="69" builtinId="37" customBuiltin="1"/>
    <cellStyle name="Jelölőszín (4)" xfId="70" builtinId="41" customBuiltin="1"/>
    <cellStyle name="Jelölőszín (5)" xfId="71" builtinId="45" customBuiltin="1"/>
    <cellStyle name="Jelölőszín (6)" xfId="72" builtinId="49" customBuiltin="1"/>
    <cellStyle name="Jó" xfId="73" builtinId="26" customBuiltin="1"/>
    <cellStyle name="Kimenet" xfId="74" builtinId="21" customBuiltin="1"/>
    <cellStyle name="Linked Cell" xfId="75"/>
    <cellStyle name="Magyarázó szöveg" xfId="76" builtinId="53" customBuiltin="1"/>
    <cellStyle name="Neutral" xfId="77"/>
    <cellStyle name="Normál" xfId="0" builtinId="0"/>
    <cellStyle name="Normál 2" xfId="78"/>
    <cellStyle name="Normál 3" xfId="79"/>
    <cellStyle name="Normál 4" xfId="80"/>
    <cellStyle name="Normál 5" xfId="81"/>
    <cellStyle name="Normál_  3   _2010.évi állami" xfId="82"/>
    <cellStyle name="Normál_12.sz.mell.2013.évi fejlesztés 2" xfId="83"/>
    <cellStyle name="Normál_2004.évi normatívák" xfId="84"/>
    <cellStyle name="Normál_3aszm" xfId="85"/>
    <cellStyle name="Normál_6szm" xfId="86"/>
    <cellStyle name="Normál_költségvetés módosítás I." xfId="87"/>
    <cellStyle name="Normál_KVRENMUNKA" xfId="88"/>
    <cellStyle name="Normál_Másolat eredetijeKVIREND" xfId="89"/>
    <cellStyle name="Normál_Másolat eredetijeKVIREND 2" xfId="90"/>
    <cellStyle name="Normál_minta" xfId="91"/>
    <cellStyle name="Normál_Táblák (saját, bővebb)" xfId="92"/>
    <cellStyle name="Normal_tanusitv" xfId="93"/>
    <cellStyle name="Normál_VAGYONK" xfId="94"/>
    <cellStyle name="Normál_VAGYONKIM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/>
    <cellStyle name="Title" xfId="105"/>
    <cellStyle name="Total" xfId="106"/>
    <cellStyle name="Warning Text" xfId="107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theme="0"/>
    <pageSetUpPr fitToPage="1"/>
  </sheetPr>
  <dimension ref="A1:IV209"/>
  <sheetViews>
    <sheetView tabSelected="1" zoomScale="90" zoomScaleSheetLayoutView="100" workbookViewId="0">
      <selection activeCell="A27" sqref="A27"/>
    </sheetView>
  </sheetViews>
  <sheetFormatPr defaultColWidth="10.6640625" defaultRowHeight="12.75"/>
  <cols>
    <col min="1" max="1" width="5.33203125" style="66" customWidth="1"/>
    <col min="2" max="2" width="50.6640625" style="66" customWidth="1"/>
    <col min="3" max="4" width="15.83203125" style="66" customWidth="1"/>
    <col min="5" max="5" width="13.6640625" style="66" customWidth="1"/>
    <col min="6" max="6" width="6.6640625" style="66" customWidth="1"/>
    <col min="7" max="7" width="50" style="66" customWidth="1"/>
    <col min="8" max="8" width="14.1640625" style="66" customWidth="1"/>
    <col min="9" max="9" width="15.5" style="66" customWidth="1"/>
    <col min="10" max="10" width="13.33203125" style="66" customWidth="1"/>
    <col min="11" max="16384" width="10.6640625" style="66"/>
  </cols>
  <sheetData>
    <row r="1" spans="1:10" ht="18.75">
      <c r="A1" s="634" t="s">
        <v>596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ht="18.75">
      <c r="A2" s="634" t="s">
        <v>498</v>
      </c>
      <c r="B2" s="634"/>
      <c r="C2" s="634"/>
      <c r="D2" s="634"/>
      <c r="E2" s="634"/>
      <c r="F2" s="634"/>
      <c r="G2" s="634"/>
      <c r="H2" s="634"/>
      <c r="I2" s="634"/>
      <c r="J2" s="634"/>
    </row>
    <row r="3" spans="1:10" ht="14.25" customHeight="1">
      <c r="A3" s="65"/>
      <c r="B3" s="65"/>
      <c r="C3" s="65"/>
      <c r="D3" s="65"/>
      <c r="E3" s="65"/>
      <c r="F3" s="65"/>
      <c r="G3" s="65"/>
      <c r="H3" s="65"/>
      <c r="I3" s="67"/>
      <c r="J3" s="68" t="s">
        <v>192</v>
      </c>
    </row>
    <row r="4" spans="1:10" ht="13.5" thickBot="1">
      <c r="I4" s="635" t="s">
        <v>193</v>
      </c>
      <c r="J4" s="635"/>
    </row>
    <row r="5" spans="1:10" ht="45" customHeight="1">
      <c r="A5" s="69"/>
      <c r="B5" s="70" t="s">
        <v>194</v>
      </c>
      <c r="C5" s="71" t="s">
        <v>484</v>
      </c>
      <c r="D5" s="71" t="s">
        <v>485</v>
      </c>
      <c r="E5" s="72" t="s">
        <v>486</v>
      </c>
      <c r="F5" s="73"/>
      <c r="G5" s="70" t="s">
        <v>194</v>
      </c>
      <c r="H5" s="71" t="s">
        <v>484</v>
      </c>
      <c r="I5" s="71" t="s">
        <v>485</v>
      </c>
      <c r="J5" s="72" t="s">
        <v>486</v>
      </c>
    </row>
    <row r="6" spans="1:10" ht="15" customHeight="1">
      <c r="A6" s="636" t="s">
        <v>195</v>
      </c>
      <c r="B6" s="637"/>
      <c r="C6" s="637"/>
      <c r="D6" s="637"/>
      <c r="E6" s="638"/>
      <c r="F6" s="637" t="s">
        <v>196</v>
      </c>
      <c r="G6" s="637"/>
      <c r="H6" s="637"/>
      <c r="I6" s="637"/>
      <c r="J6" s="638"/>
    </row>
    <row r="7" spans="1:10" ht="15" customHeight="1">
      <c r="A7" s="75"/>
      <c r="B7" s="76"/>
      <c r="C7" s="77"/>
      <c r="D7" s="77"/>
      <c r="E7" s="78"/>
      <c r="F7" s="79"/>
      <c r="G7" s="80"/>
      <c r="H7" s="77"/>
      <c r="I7" s="77"/>
      <c r="J7" s="78"/>
    </row>
    <row r="8" spans="1:10" ht="15" customHeight="1">
      <c r="A8" s="75"/>
      <c r="B8" s="81" t="s">
        <v>102</v>
      </c>
      <c r="C8" s="82">
        <v>6848</v>
      </c>
      <c r="D8" s="82">
        <v>7436</v>
      </c>
      <c r="E8" s="83">
        <v>7436</v>
      </c>
      <c r="F8" s="84"/>
      <c r="G8" s="81" t="s">
        <v>197</v>
      </c>
      <c r="H8" s="77">
        <v>1400</v>
      </c>
      <c r="I8" s="77">
        <v>2285</v>
      </c>
      <c r="J8" s="78">
        <v>2148</v>
      </c>
    </row>
    <row r="9" spans="1:10" ht="32.25" customHeight="1">
      <c r="A9" s="75"/>
      <c r="B9" s="85" t="s">
        <v>198</v>
      </c>
      <c r="C9" s="86">
        <v>345</v>
      </c>
      <c r="D9" s="86">
        <v>349</v>
      </c>
      <c r="E9" s="87">
        <v>341</v>
      </c>
      <c r="F9" s="79"/>
      <c r="G9" s="88" t="s">
        <v>199</v>
      </c>
      <c r="H9" s="77">
        <v>370</v>
      </c>
      <c r="I9" s="77">
        <v>565</v>
      </c>
      <c r="J9" s="78">
        <v>519</v>
      </c>
    </row>
    <row r="10" spans="1:10" ht="15" customHeight="1">
      <c r="A10" s="75"/>
      <c r="B10" s="81" t="s">
        <v>200</v>
      </c>
      <c r="C10" s="86">
        <v>17</v>
      </c>
      <c r="D10" s="86">
        <v>220</v>
      </c>
      <c r="E10" s="87">
        <v>209</v>
      </c>
      <c r="F10" s="79"/>
      <c r="G10" s="81" t="s">
        <v>201</v>
      </c>
      <c r="H10" s="77">
        <v>3410</v>
      </c>
      <c r="I10" s="77">
        <v>4297</v>
      </c>
      <c r="J10" s="78">
        <v>3488</v>
      </c>
    </row>
    <row r="11" spans="1:10" ht="15" customHeight="1">
      <c r="A11" s="75"/>
      <c r="B11" s="81" t="s">
        <v>202</v>
      </c>
      <c r="C11" s="86"/>
      <c r="D11" s="86"/>
      <c r="E11" s="87"/>
      <c r="F11" s="79"/>
      <c r="G11" s="81" t="s">
        <v>203</v>
      </c>
      <c r="H11" s="77">
        <v>300</v>
      </c>
      <c r="I11" s="77">
        <v>200</v>
      </c>
      <c r="J11" s="78">
        <v>162</v>
      </c>
    </row>
    <row r="12" spans="1:10" ht="15" customHeight="1">
      <c r="A12" s="75"/>
      <c r="B12" s="89"/>
      <c r="C12" s="90"/>
      <c r="D12" s="90"/>
      <c r="E12" s="91"/>
      <c r="F12" s="79"/>
      <c r="G12" s="81" t="s">
        <v>204</v>
      </c>
      <c r="H12" s="77">
        <v>190</v>
      </c>
      <c r="I12" s="77">
        <v>2623</v>
      </c>
      <c r="J12" s="78">
        <v>2606</v>
      </c>
    </row>
    <row r="13" spans="1:10" ht="15" customHeight="1">
      <c r="A13" s="630" t="s">
        <v>205</v>
      </c>
      <c r="B13" s="631"/>
      <c r="C13" s="90">
        <f>SUM(C8:C12)</f>
        <v>7210</v>
      </c>
      <c r="D13" s="90">
        <f>SUM(D8:D12)</f>
        <v>8005</v>
      </c>
      <c r="E13" s="90">
        <f>SUM(E8:E12)</f>
        <v>7986</v>
      </c>
      <c r="F13" s="632" t="s">
        <v>206</v>
      </c>
      <c r="G13" s="633"/>
      <c r="H13" s="93">
        <f>SUM(H8:H12)</f>
        <v>5670</v>
      </c>
      <c r="I13" s="93">
        <f>SUM(I8:I12)</f>
        <v>9970</v>
      </c>
      <c r="J13" s="93">
        <f>SUM(J8:J12)</f>
        <v>8923</v>
      </c>
    </row>
    <row r="14" spans="1:10" ht="15" customHeight="1">
      <c r="A14" s="95"/>
      <c r="B14" s="96"/>
      <c r="C14" s="97"/>
      <c r="D14" s="97"/>
      <c r="E14" s="98"/>
      <c r="F14" s="99"/>
      <c r="G14" s="100"/>
      <c r="H14" s="101"/>
      <c r="I14" s="101"/>
      <c r="J14" s="102"/>
    </row>
    <row r="15" spans="1:10" ht="15" customHeight="1">
      <c r="A15" s="630" t="s">
        <v>207</v>
      </c>
      <c r="B15" s="631"/>
      <c r="C15" s="90"/>
      <c r="D15" s="90">
        <v>317</v>
      </c>
      <c r="E15" s="90">
        <v>317</v>
      </c>
      <c r="F15" s="103" t="s">
        <v>208</v>
      </c>
      <c r="G15" s="89"/>
      <c r="H15" s="93">
        <v>0</v>
      </c>
      <c r="I15" s="93">
        <v>274</v>
      </c>
      <c r="J15" s="94">
        <v>274</v>
      </c>
    </row>
    <row r="16" spans="1:10" ht="15" customHeight="1">
      <c r="A16" s="104"/>
      <c r="B16" s="92"/>
      <c r="C16" s="86"/>
      <c r="D16" s="86"/>
      <c r="E16" s="87"/>
      <c r="F16" s="105"/>
      <c r="G16" s="92"/>
      <c r="H16" s="101"/>
      <c r="I16" s="101"/>
      <c r="J16" s="102"/>
    </row>
    <row r="17" spans="1:10" ht="15" customHeight="1">
      <c r="A17" s="643" t="s">
        <v>209</v>
      </c>
      <c r="B17" s="644"/>
      <c r="C17" s="106">
        <f>C13+C15</f>
        <v>7210</v>
      </c>
      <c r="D17" s="106">
        <f>D13+D15</f>
        <v>8322</v>
      </c>
      <c r="E17" s="106">
        <f>E13+E15</f>
        <v>8303</v>
      </c>
      <c r="F17" s="642" t="s">
        <v>210</v>
      </c>
      <c r="G17" s="644" t="s">
        <v>210</v>
      </c>
      <c r="H17" s="107">
        <f>H13+H15</f>
        <v>5670</v>
      </c>
      <c r="I17" s="107">
        <f>I13+I15</f>
        <v>10244</v>
      </c>
      <c r="J17" s="108">
        <f>J13+J15</f>
        <v>9197</v>
      </c>
    </row>
    <row r="18" spans="1:10" ht="15" customHeight="1">
      <c r="A18" s="272"/>
      <c r="B18" s="273"/>
      <c r="C18" s="274"/>
      <c r="D18" s="274"/>
      <c r="E18" s="275"/>
      <c r="F18" s="276"/>
      <c r="G18" s="273"/>
      <c r="H18" s="277"/>
      <c r="I18" s="277"/>
      <c r="J18" s="278"/>
    </row>
    <row r="19" spans="1:10" ht="15" customHeight="1">
      <c r="A19" s="645" t="s">
        <v>211</v>
      </c>
      <c r="B19" s="649"/>
      <c r="C19" s="109"/>
      <c r="D19" s="109"/>
      <c r="E19" s="110"/>
      <c r="F19" s="650" t="s">
        <v>466</v>
      </c>
      <c r="G19" s="649"/>
      <c r="H19" s="112"/>
      <c r="I19" s="112"/>
      <c r="J19" s="113"/>
    </row>
    <row r="20" spans="1:10" ht="15" customHeight="1">
      <c r="A20" s="645" t="s">
        <v>212</v>
      </c>
      <c r="B20" s="646"/>
      <c r="C20" s="109"/>
      <c r="D20" s="109"/>
      <c r="E20" s="110"/>
      <c r="F20" s="650" t="s">
        <v>213</v>
      </c>
      <c r="G20" s="646"/>
      <c r="H20" s="112"/>
      <c r="I20" s="112"/>
      <c r="J20" s="113"/>
    </row>
    <row r="21" spans="1:10" ht="15" customHeight="1">
      <c r="A21" s="75"/>
      <c r="B21" s="114"/>
      <c r="C21" s="77"/>
      <c r="D21" s="77"/>
      <c r="E21" s="78"/>
      <c r="F21" s="115"/>
      <c r="G21" s="80"/>
      <c r="H21" s="77"/>
      <c r="I21" s="77"/>
      <c r="J21" s="78"/>
    </row>
    <row r="22" spans="1:10" ht="15" customHeight="1">
      <c r="A22" s="116"/>
      <c r="B22" s="117" t="s">
        <v>214</v>
      </c>
      <c r="C22" s="77">
        <v>0</v>
      </c>
      <c r="D22" s="77">
        <v>0</v>
      </c>
      <c r="E22" s="77">
        <v>0</v>
      </c>
      <c r="F22" s="115"/>
      <c r="G22" s="81" t="s">
        <v>103</v>
      </c>
      <c r="H22" s="77">
        <v>1770</v>
      </c>
      <c r="I22" s="77">
        <v>683</v>
      </c>
      <c r="J22" s="78">
        <v>683</v>
      </c>
    </row>
    <row r="23" spans="1:10" ht="15" customHeight="1">
      <c r="A23" s="116"/>
      <c r="B23" s="117" t="s">
        <v>215</v>
      </c>
      <c r="C23" s="77">
        <v>0</v>
      </c>
      <c r="D23" s="77">
        <v>0</v>
      </c>
      <c r="E23" s="78">
        <v>0</v>
      </c>
      <c r="F23" s="115"/>
      <c r="G23" s="118" t="s">
        <v>104</v>
      </c>
      <c r="H23" s="77">
        <v>1270</v>
      </c>
      <c r="I23" s="77">
        <v>0</v>
      </c>
      <c r="J23" s="77">
        <v>0</v>
      </c>
    </row>
    <row r="24" spans="1:10" ht="15" customHeight="1">
      <c r="A24" s="116"/>
      <c r="B24" s="117" t="s">
        <v>216</v>
      </c>
      <c r="C24" s="77">
        <v>0</v>
      </c>
      <c r="D24" s="77">
        <v>0</v>
      </c>
      <c r="E24" s="78">
        <v>0</v>
      </c>
      <c r="F24" s="115"/>
      <c r="G24" s="118" t="s">
        <v>105</v>
      </c>
      <c r="H24" s="77">
        <v>0</v>
      </c>
      <c r="I24" s="77">
        <v>0</v>
      </c>
      <c r="J24" s="78">
        <v>0</v>
      </c>
    </row>
    <row r="25" spans="1:10" ht="15" customHeight="1">
      <c r="A25" s="116"/>
      <c r="B25" s="117" t="s">
        <v>217</v>
      </c>
      <c r="C25" s="77">
        <v>0</v>
      </c>
      <c r="D25" s="77">
        <v>0</v>
      </c>
      <c r="E25" s="78">
        <v>0</v>
      </c>
      <c r="F25" s="115"/>
      <c r="G25" s="81"/>
      <c r="H25" s="77"/>
      <c r="I25" s="77"/>
      <c r="J25" s="78"/>
    </row>
    <row r="26" spans="1:10" ht="15" customHeight="1">
      <c r="A26" s="119" t="s">
        <v>218</v>
      </c>
      <c r="B26" s="120"/>
      <c r="C26" s="90">
        <f>SUM(C22:C25)</f>
        <v>0</v>
      </c>
      <c r="D26" s="90">
        <f t="shared" ref="D26" si="0">SUM(D22:D25)</f>
        <v>0</v>
      </c>
      <c r="E26" s="90">
        <v>0</v>
      </c>
      <c r="F26" s="647" t="s">
        <v>219</v>
      </c>
      <c r="G26" s="648"/>
      <c r="H26" s="93">
        <f>SUM(H22:H25)</f>
        <v>3040</v>
      </c>
      <c r="I26" s="93">
        <f t="shared" ref="I26:J26" si="1">SUM(I22:I25)</f>
        <v>683</v>
      </c>
      <c r="J26" s="93">
        <f t="shared" si="1"/>
        <v>683</v>
      </c>
    </row>
    <row r="27" spans="1:10" ht="15" customHeight="1">
      <c r="A27" s="121"/>
      <c r="B27" s="122"/>
      <c r="C27" s="97"/>
      <c r="D27" s="97"/>
      <c r="E27" s="98"/>
      <c r="F27" s="74"/>
      <c r="G27" s="111"/>
      <c r="H27" s="101"/>
      <c r="I27" s="101"/>
      <c r="J27" s="102"/>
    </row>
    <row r="28" spans="1:10" ht="15" customHeight="1">
      <c r="A28" s="119" t="s">
        <v>220</v>
      </c>
      <c r="B28" s="122"/>
      <c r="C28" s="97"/>
      <c r="D28" s="97"/>
      <c r="E28" s="98"/>
      <c r="F28" s="637" t="s">
        <v>221</v>
      </c>
      <c r="G28" s="650"/>
      <c r="H28" s="101"/>
      <c r="I28" s="101"/>
      <c r="J28" s="102"/>
    </row>
    <row r="29" spans="1:10" ht="15" customHeight="1">
      <c r="A29" s="75"/>
      <c r="B29" s="114"/>
      <c r="C29" s="97"/>
      <c r="D29" s="97"/>
      <c r="E29" s="98"/>
      <c r="F29" s="115"/>
      <c r="G29" s="114"/>
      <c r="H29" s="77"/>
      <c r="I29" s="77"/>
      <c r="J29" s="78"/>
    </row>
    <row r="30" spans="1:10" ht="33.75" customHeight="1">
      <c r="A30" s="116"/>
      <c r="B30" s="279" t="s">
        <v>222</v>
      </c>
      <c r="C30" s="123">
        <v>1500</v>
      </c>
      <c r="D30" s="123">
        <v>2605</v>
      </c>
      <c r="E30" s="124">
        <v>2605</v>
      </c>
      <c r="F30" s="115"/>
      <c r="G30" s="502" t="s">
        <v>522</v>
      </c>
      <c r="H30" s="123">
        <v>0</v>
      </c>
      <c r="I30" s="123">
        <v>0</v>
      </c>
      <c r="J30" s="124">
        <v>0</v>
      </c>
    </row>
    <row r="31" spans="1:10" ht="34.5" customHeight="1">
      <c r="A31" s="116"/>
      <c r="B31" s="501" t="s">
        <v>521</v>
      </c>
      <c r="C31" s="123">
        <v>0</v>
      </c>
      <c r="D31" s="123">
        <v>0</v>
      </c>
      <c r="E31" s="124">
        <v>0</v>
      </c>
      <c r="F31" s="115"/>
      <c r="G31" s="502" t="s">
        <v>523</v>
      </c>
      <c r="H31" s="123">
        <v>0</v>
      </c>
      <c r="I31" s="123">
        <v>0</v>
      </c>
      <c r="J31" s="124">
        <v>0</v>
      </c>
    </row>
    <row r="32" spans="1:10" ht="15" customHeight="1">
      <c r="A32" s="116"/>
      <c r="B32" s="501"/>
      <c r="C32" s="123"/>
      <c r="D32" s="123"/>
      <c r="E32" s="124"/>
      <c r="F32" s="115"/>
      <c r="G32" s="92"/>
      <c r="H32" s="125"/>
      <c r="I32" s="125"/>
      <c r="J32" s="126"/>
    </row>
    <row r="33" spans="1:256" ht="15" customHeight="1">
      <c r="A33" s="630" t="s">
        <v>223</v>
      </c>
      <c r="B33" s="631"/>
      <c r="C33" s="90">
        <f>SUM(C30:C32)</f>
        <v>1500</v>
      </c>
      <c r="D33" s="90">
        <f>SUM(D30:D32)</f>
        <v>2605</v>
      </c>
      <c r="E33" s="91">
        <f>SUM(E30:E32)</f>
        <v>2605</v>
      </c>
      <c r="F33" s="652" t="s">
        <v>221</v>
      </c>
      <c r="G33" s="631"/>
      <c r="H33" s="93">
        <f>SUM(H30:H32)</f>
        <v>0</v>
      </c>
      <c r="I33" s="93">
        <f t="shared" ref="I33:J33" si="2">SUM(I30:I32)</f>
        <v>0</v>
      </c>
      <c r="J33" s="93">
        <f t="shared" si="2"/>
        <v>0</v>
      </c>
    </row>
    <row r="34" spans="1:256" ht="9.75" customHeight="1">
      <c r="A34" s="127"/>
      <c r="B34" s="115"/>
      <c r="C34" s="97"/>
      <c r="D34" s="97"/>
      <c r="E34" s="98"/>
      <c r="F34" s="128"/>
      <c r="G34" s="128"/>
      <c r="H34" s="101"/>
      <c r="I34" s="101"/>
      <c r="J34" s="102"/>
    </row>
    <row r="35" spans="1:256" s="130" customFormat="1" ht="15" customHeight="1">
      <c r="A35" s="641" t="s">
        <v>224</v>
      </c>
      <c r="B35" s="642"/>
      <c r="C35" s="129">
        <f>C26+C33</f>
        <v>1500</v>
      </c>
      <c r="D35" s="129">
        <f>D26+D33</f>
        <v>2605</v>
      </c>
      <c r="E35" s="271">
        <f>E26+E33</f>
        <v>2605</v>
      </c>
      <c r="F35" s="651" t="s">
        <v>225</v>
      </c>
      <c r="G35" s="642"/>
      <c r="H35" s="107">
        <f>H26+H33</f>
        <v>3040</v>
      </c>
      <c r="I35" s="107">
        <f>I26+I33</f>
        <v>683</v>
      </c>
      <c r="J35" s="108">
        <f>J26+J33</f>
        <v>683</v>
      </c>
    </row>
    <row r="36" spans="1:256" ht="10.5" customHeight="1">
      <c r="A36" s="127"/>
      <c r="B36" s="115"/>
      <c r="C36" s="97"/>
      <c r="D36" s="97"/>
      <c r="E36" s="98"/>
      <c r="F36" s="128"/>
      <c r="G36" s="128"/>
      <c r="H36" s="101"/>
      <c r="I36" s="101"/>
      <c r="J36" s="102"/>
    </row>
    <row r="37" spans="1:256" ht="15" customHeight="1" thickBot="1">
      <c r="A37" s="639" t="s">
        <v>226</v>
      </c>
      <c r="B37" s="640"/>
      <c r="C37" s="132">
        <f>C17+C35</f>
        <v>8710</v>
      </c>
      <c r="D37" s="132">
        <f>D17+D35</f>
        <v>10927</v>
      </c>
      <c r="E37" s="133">
        <f>E17+E35</f>
        <v>10908</v>
      </c>
      <c r="F37" s="134"/>
      <c r="G37" s="131" t="s">
        <v>227</v>
      </c>
      <c r="H37" s="132">
        <f>H17+H35</f>
        <v>8710</v>
      </c>
      <c r="I37" s="132">
        <f>I17+I35</f>
        <v>10927</v>
      </c>
      <c r="J37" s="133">
        <f>J17+J35</f>
        <v>9880</v>
      </c>
    </row>
    <row r="38" spans="1:256" s="135" customFormat="1"/>
    <row r="39" spans="1:256" ht="15" customHeight="1">
      <c r="A39" s="136"/>
      <c r="B39" s="137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 t="s">
        <v>228</v>
      </c>
      <c r="DB39" s="136" t="s">
        <v>228</v>
      </c>
      <c r="DC39" s="136" t="s">
        <v>228</v>
      </c>
      <c r="DD39" s="136" t="s">
        <v>228</v>
      </c>
      <c r="DE39" s="136" t="s">
        <v>228</v>
      </c>
      <c r="DF39" s="136" t="s">
        <v>228</v>
      </c>
      <c r="DG39" s="136" t="s">
        <v>228</v>
      </c>
      <c r="DH39" s="136" t="s">
        <v>228</v>
      </c>
      <c r="DI39" s="136" t="s">
        <v>228</v>
      </c>
      <c r="DJ39" s="136" t="s">
        <v>228</v>
      </c>
      <c r="DK39" s="136" t="s">
        <v>228</v>
      </c>
      <c r="DL39" s="136" t="s">
        <v>228</v>
      </c>
      <c r="DM39" s="136" t="s">
        <v>228</v>
      </c>
      <c r="DN39" s="136" t="s">
        <v>228</v>
      </c>
      <c r="DO39" s="136" t="s">
        <v>228</v>
      </c>
      <c r="DP39" s="136" t="s">
        <v>228</v>
      </c>
      <c r="DQ39" s="136" t="s">
        <v>228</v>
      </c>
      <c r="DR39" s="136" t="s">
        <v>228</v>
      </c>
      <c r="DS39" s="136" t="s">
        <v>228</v>
      </c>
      <c r="DT39" s="136" t="s">
        <v>228</v>
      </c>
      <c r="DU39" s="136" t="s">
        <v>228</v>
      </c>
      <c r="DV39" s="136" t="s">
        <v>228</v>
      </c>
      <c r="DW39" s="136" t="s">
        <v>228</v>
      </c>
      <c r="DX39" s="136" t="s">
        <v>228</v>
      </c>
      <c r="DY39" s="136" t="s">
        <v>228</v>
      </c>
      <c r="DZ39" s="136" t="s">
        <v>228</v>
      </c>
      <c r="EA39" s="136" t="s">
        <v>228</v>
      </c>
      <c r="EB39" s="136" t="s">
        <v>228</v>
      </c>
      <c r="EC39" s="136" t="s">
        <v>228</v>
      </c>
      <c r="ED39" s="136" t="s">
        <v>228</v>
      </c>
      <c r="EE39" s="136" t="s">
        <v>228</v>
      </c>
      <c r="EF39" s="136" t="s">
        <v>228</v>
      </c>
      <c r="EG39" s="136" t="s">
        <v>228</v>
      </c>
      <c r="EH39" s="136" t="s">
        <v>228</v>
      </c>
      <c r="EI39" s="136" t="s">
        <v>228</v>
      </c>
      <c r="EJ39" s="136" t="s">
        <v>228</v>
      </c>
      <c r="EK39" s="136" t="s">
        <v>228</v>
      </c>
      <c r="EL39" s="136" t="s">
        <v>228</v>
      </c>
      <c r="EM39" s="136" t="s">
        <v>228</v>
      </c>
      <c r="EN39" s="136" t="s">
        <v>228</v>
      </c>
      <c r="EO39" s="136" t="s">
        <v>228</v>
      </c>
      <c r="EP39" s="136" t="s">
        <v>228</v>
      </c>
      <c r="EQ39" s="136" t="s">
        <v>228</v>
      </c>
      <c r="ER39" s="136" t="s">
        <v>228</v>
      </c>
      <c r="ES39" s="136" t="s">
        <v>228</v>
      </c>
      <c r="ET39" s="136" t="s">
        <v>228</v>
      </c>
      <c r="EU39" s="136" t="s">
        <v>228</v>
      </c>
      <c r="EV39" s="136" t="s">
        <v>228</v>
      </c>
      <c r="EW39" s="136" t="s">
        <v>228</v>
      </c>
      <c r="EX39" s="136" t="s">
        <v>228</v>
      </c>
      <c r="EY39" s="136" t="s">
        <v>228</v>
      </c>
      <c r="EZ39" s="136" t="s">
        <v>228</v>
      </c>
      <c r="FA39" s="136" t="s">
        <v>228</v>
      </c>
      <c r="FB39" s="136" t="s">
        <v>228</v>
      </c>
      <c r="FC39" s="136" t="s">
        <v>228</v>
      </c>
      <c r="FD39" s="136" t="s">
        <v>228</v>
      </c>
      <c r="FE39" s="136" t="s">
        <v>228</v>
      </c>
      <c r="FF39" s="136" t="s">
        <v>228</v>
      </c>
      <c r="FG39" s="136" t="s">
        <v>228</v>
      </c>
      <c r="FH39" s="136" t="s">
        <v>228</v>
      </c>
      <c r="FI39" s="136" t="s">
        <v>228</v>
      </c>
      <c r="FJ39" s="136" t="s">
        <v>228</v>
      </c>
      <c r="FK39" s="136" t="s">
        <v>228</v>
      </c>
      <c r="FL39" s="136" t="s">
        <v>228</v>
      </c>
      <c r="FM39" s="136" t="s">
        <v>228</v>
      </c>
      <c r="FN39" s="136" t="s">
        <v>228</v>
      </c>
      <c r="FO39" s="136" t="s">
        <v>228</v>
      </c>
      <c r="FP39" s="136" t="s">
        <v>228</v>
      </c>
      <c r="FQ39" s="136" t="s">
        <v>228</v>
      </c>
      <c r="FR39" s="136" t="s">
        <v>228</v>
      </c>
      <c r="FS39" s="136" t="s">
        <v>228</v>
      </c>
      <c r="FT39" s="136" t="s">
        <v>228</v>
      </c>
      <c r="FU39" s="136" t="s">
        <v>228</v>
      </c>
      <c r="FV39" s="136" t="s">
        <v>228</v>
      </c>
      <c r="FW39" s="136" t="s">
        <v>228</v>
      </c>
      <c r="FX39" s="136" t="s">
        <v>228</v>
      </c>
      <c r="FY39" s="136" t="s">
        <v>228</v>
      </c>
      <c r="FZ39" s="136" t="s">
        <v>228</v>
      </c>
      <c r="GA39" s="136" t="s">
        <v>228</v>
      </c>
      <c r="GB39" s="136" t="s">
        <v>228</v>
      </c>
      <c r="GC39" s="136" t="s">
        <v>228</v>
      </c>
      <c r="GD39" s="136" t="s">
        <v>228</v>
      </c>
      <c r="GE39" s="136" t="s">
        <v>228</v>
      </c>
      <c r="GF39" s="136" t="s">
        <v>228</v>
      </c>
      <c r="GG39" s="136" t="s">
        <v>228</v>
      </c>
      <c r="GH39" s="136" t="s">
        <v>228</v>
      </c>
      <c r="GI39" s="136" t="s">
        <v>228</v>
      </c>
      <c r="GJ39" s="136" t="s">
        <v>228</v>
      </c>
      <c r="GK39" s="136" t="s">
        <v>228</v>
      </c>
      <c r="GL39" s="136" t="s">
        <v>228</v>
      </c>
      <c r="GM39" s="136" t="s">
        <v>228</v>
      </c>
      <c r="GN39" s="136" t="s">
        <v>228</v>
      </c>
      <c r="GO39" s="136" t="s">
        <v>228</v>
      </c>
      <c r="GP39" s="136" t="s">
        <v>228</v>
      </c>
      <c r="GQ39" s="136" t="s">
        <v>228</v>
      </c>
      <c r="GR39" s="136" t="s">
        <v>228</v>
      </c>
      <c r="GS39" s="136" t="s">
        <v>228</v>
      </c>
      <c r="GT39" s="136" t="s">
        <v>228</v>
      </c>
      <c r="GU39" s="136" t="s">
        <v>228</v>
      </c>
      <c r="GV39" s="136" t="s">
        <v>228</v>
      </c>
      <c r="GW39" s="136" t="s">
        <v>228</v>
      </c>
      <c r="GX39" s="136" t="s">
        <v>228</v>
      </c>
      <c r="GY39" s="136" t="s">
        <v>228</v>
      </c>
      <c r="GZ39" s="136" t="s">
        <v>228</v>
      </c>
      <c r="HA39" s="136" t="s">
        <v>228</v>
      </c>
      <c r="HB39" s="136" t="s">
        <v>228</v>
      </c>
      <c r="HC39" s="136" t="s">
        <v>228</v>
      </c>
      <c r="HD39" s="136" t="s">
        <v>228</v>
      </c>
      <c r="HE39" s="136" t="s">
        <v>228</v>
      </c>
      <c r="HF39" s="136" t="s">
        <v>228</v>
      </c>
      <c r="HG39" s="136" t="s">
        <v>228</v>
      </c>
      <c r="HH39" s="136" t="s">
        <v>228</v>
      </c>
      <c r="HI39" s="136" t="s">
        <v>228</v>
      </c>
      <c r="HJ39" s="136" t="s">
        <v>228</v>
      </c>
      <c r="HK39" s="136" t="s">
        <v>228</v>
      </c>
      <c r="HL39" s="136" t="s">
        <v>228</v>
      </c>
      <c r="HM39" s="136" t="s">
        <v>228</v>
      </c>
      <c r="HN39" s="136" t="s">
        <v>228</v>
      </c>
      <c r="HO39" s="136" t="s">
        <v>228</v>
      </c>
      <c r="HP39" s="136" t="s">
        <v>228</v>
      </c>
      <c r="HQ39" s="136" t="s">
        <v>228</v>
      </c>
      <c r="HR39" s="136" t="s">
        <v>228</v>
      </c>
      <c r="HS39" s="136" t="s">
        <v>228</v>
      </c>
      <c r="HT39" s="136" t="s">
        <v>228</v>
      </c>
      <c r="HU39" s="136" t="s">
        <v>228</v>
      </c>
      <c r="HV39" s="136" t="s">
        <v>228</v>
      </c>
      <c r="HW39" s="136" t="s">
        <v>228</v>
      </c>
      <c r="HX39" s="136" t="s">
        <v>228</v>
      </c>
      <c r="HY39" s="136" t="s">
        <v>228</v>
      </c>
      <c r="HZ39" s="136" t="s">
        <v>228</v>
      </c>
      <c r="IA39" s="136" t="s">
        <v>228</v>
      </c>
      <c r="IB39" s="136" t="s">
        <v>228</v>
      </c>
      <c r="IC39" s="136" t="s">
        <v>228</v>
      </c>
      <c r="ID39" s="136" t="s">
        <v>228</v>
      </c>
      <c r="IE39" s="136" t="s">
        <v>228</v>
      </c>
      <c r="IF39" s="136" t="s">
        <v>228</v>
      </c>
      <c r="IG39" s="136" t="s">
        <v>228</v>
      </c>
      <c r="IH39" s="136" t="s">
        <v>228</v>
      </c>
      <c r="II39" s="136" t="s">
        <v>228</v>
      </c>
      <c r="IJ39" s="136" t="s">
        <v>228</v>
      </c>
      <c r="IK39" s="136" t="s">
        <v>228</v>
      </c>
      <c r="IL39" s="136" t="s">
        <v>228</v>
      </c>
      <c r="IM39" s="136" t="s">
        <v>228</v>
      </c>
      <c r="IN39" s="136" t="s">
        <v>228</v>
      </c>
      <c r="IO39" s="136" t="s">
        <v>228</v>
      </c>
      <c r="IP39" s="136" t="s">
        <v>228</v>
      </c>
      <c r="IQ39" s="136" t="s">
        <v>228</v>
      </c>
      <c r="IR39" s="136" t="s">
        <v>228</v>
      </c>
      <c r="IS39" s="136" t="s">
        <v>228</v>
      </c>
      <c r="IT39" s="136" t="s">
        <v>228</v>
      </c>
      <c r="IU39" s="136" t="s">
        <v>228</v>
      </c>
      <c r="IV39" s="136" t="s">
        <v>228</v>
      </c>
    </row>
    <row r="40" spans="1:256" s="135" customFormat="1"/>
    <row r="41" spans="1:256" s="135" customFormat="1"/>
    <row r="42" spans="1:256" s="135" customFormat="1"/>
    <row r="43" spans="1:256" s="135" customFormat="1"/>
    <row r="44" spans="1:256" s="135" customFormat="1">
      <c r="G44" s="138"/>
    </row>
    <row r="45" spans="1:256" s="135" customFormat="1"/>
    <row r="46" spans="1:256" s="135" customFormat="1"/>
    <row r="47" spans="1:256" s="135" customFormat="1"/>
    <row r="48" spans="1:256" s="135" customFormat="1"/>
    <row r="49" s="135" customFormat="1"/>
    <row r="50" s="135" customFormat="1"/>
    <row r="51" s="135" customFormat="1"/>
    <row r="52" s="135" customFormat="1"/>
    <row r="53" s="135" customFormat="1"/>
    <row r="54" s="135" customFormat="1"/>
    <row r="55" s="135" customFormat="1"/>
    <row r="56" s="135" customFormat="1"/>
    <row r="57" s="135" customFormat="1"/>
    <row r="58" s="135" customFormat="1"/>
    <row r="59" s="135" customFormat="1"/>
    <row r="60" s="135" customFormat="1"/>
    <row r="61" s="135" customFormat="1"/>
    <row r="62" s="135" customFormat="1"/>
    <row r="63" s="135" customFormat="1"/>
    <row r="64" s="135" customFormat="1"/>
    <row r="65" s="135" customFormat="1"/>
    <row r="66" s="135" customFormat="1"/>
    <row r="67" s="135" customFormat="1"/>
    <row r="68" s="135" customFormat="1"/>
    <row r="69" s="135" customFormat="1"/>
    <row r="70" s="135" customFormat="1"/>
    <row r="71" s="135" customFormat="1"/>
    <row r="72" s="135" customFormat="1"/>
    <row r="73" s="135" customFormat="1"/>
    <row r="74" s="135" customFormat="1"/>
    <row r="75" s="135" customFormat="1"/>
    <row r="76" s="135" customFormat="1"/>
    <row r="77" s="135" customFormat="1"/>
    <row r="78" s="135" customFormat="1"/>
    <row r="79" s="135" customFormat="1"/>
    <row r="80" s="135" customFormat="1"/>
    <row r="81" s="135" customFormat="1"/>
    <row r="82" s="135" customFormat="1"/>
    <row r="83" s="135" customFormat="1"/>
    <row r="84" s="135" customFormat="1"/>
    <row r="85" s="135" customFormat="1"/>
    <row r="86" s="135" customFormat="1"/>
    <row r="87" s="135" customFormat="1"/>
    <row r="88" s="135" customFormat="1"/>
    <row r="89" s="135" customFormat="1"/>
    <row r="90" s="135" customFormat="1"/>
    <row r="91" s="135" customFormat="1"/>
    <row r="92" s="135" customFormat="1"/>
    <row r="93" s="135" customFormat="1"/>
    <row r="94" s="135" customFormat="1"/>
    <row r="95" s="135" customFormat="1"/>
    <row r="96" s="135" customFormat="1"/>
    <row r="97" s="135" customFormat="1"/>
    <row r="98" s="135" customFormat="1"/>
    <row r="99" s="135" customFormat="1"/>
    <row r="100" s="135" customFormat="1"/>
    <row r="101" s="135" customFormat="1"/>
    <row r="102" s="135" customFormat="1"/>
    <row r="103" s="135" customFormat="1"/>
    <row r="104" s="135" customFormat="1"/>
    <row r="105" s="135" customFormat="1"/>
    <row r="106" s="135" customFormat="1"/>
    <row r="107" s="135" customFormat="1"/>
    <row r="108" s="135" customFormat="1"/>
    <row r="109" s="135" customFormat="1"/>
    <row r="110" s="135" customFormat="1"/>
    <row r="111" s="135" customFormat="1"/>
    <row r="112" s="135" customFormat="1"/>
    <row r="113" s="135" customFormat="1"/>
    <row r="114" s="135" customFormat="1"/>
    <row r="115" s="135" customFormat="1"/>
    <row r="116" s="135" customFormat="1"/>
    <row r="117" s="135" customFormat="1"/>
    <row r="118" s="135" customFormat="1"/>
    <row r="119" s="135" customFormat="1"/>
    <row r="120" s="135" customFormat="1"/>
    <row r="121" s="135" customFormat="1"/>
    <row r="122" s="135" customFormat="1"/>
    <row r="123" s="135" customFormat="1"/>
    <row r="124" s="135" customFormat="1"/>
    <row r="125" s="135" customFormat="1"/>
    <row r="126" s="135" customFormat="1"/>
    <row r="127" s="135" customFormat="1"/>
    <row r="128" s="135" customFormat="1"/>
    <row r="129" s="135" customFormat="1"/>
    <row r="130" s="135" customFormat="1"/>
    <row r="131" s="135" customFormat="1"/>
    <row r="132" s="135" customFormat="1"/>
    <row r="133" s="135" customFormat="1"/>
    <row r="134" s="135" customFormat="1"/>
    <row r="135" s="135" customFormat="1"/>
    <row r="136" s="135" customFormat="1"/>
    <row r="137" s="135" customFormat="1"/>
    <row r="138" s="135" customFormat="1"/>
    <row r="139" s="135" customFormat="1"/>
    <row r="140" s="135" customFormat="1"/>
    <row r="141" s="135" customFormat="1"/>
    <row r="142" s="135" customFormat="1"/>
    <row r="143" s="135" customFormat="1"/>
    <row r="144" s="135" customFormat="1"/>
    <row r="145" s="135" customFormat="1"/>
    <row r="146" s="135" customFormat="1"/>
    <row r="147" s="135" customFormat="1"/>
    <row r="148" s="135" customFormat="1"/>
    <row r="149" s="135" customFormat="1"/>
    <row r="150" s="135" customFormat="1"/>
    <row r="151" s="135" customFormat="1"/>
    <row r="152" s="135" customFormat="1"/>
    <row r="153" s="135" customFormat="1"/>
    <row r="154" s="135" customFormat="1"/>
    <row r="155" s="135" customFormat="1"/>
    <row r="156" s="135" customFormat="1"/>
    <row r="157" s="135" customFormat="1"/>
    <row r="158" s="135" customFormat="1"/>
    <row r="159" s="135" customFormat="1"/>
    <row r="160" s="135" customFormat="1"/>
    <row r="161" s="135" customFormat="1"/>
    <row r="162" s="135" customFormat="1"/>
    <row r="163" s="135" customFormat="1"/>
    <row r="164" s="135" customFormat="1"/>
    <row r="165" s="135" customFormat="1"/>
    <row r="166" s="135" customFormat="1"/>
    <row r="167" s="135" customFormat="1"/>
    <row r="168" s="135" customFormat="1"/>
    <row r="169" s="135" customFormat="1"/>
    <row r="170" s="135" customFormat="1"/>
    <row r="171" s="135" customFormat="1"/>
    <row r="172" s="135" customFormat="1"/>
    <row r="173" s="135" customFormat="1"/>
    <row r="174" s="135" customFormat="1"/>
    <row r="175" s="135" customFormat="1"/>
    <row r="176" s="135" customFormat="1"/>
    <row r="177" s="135" customFormat="1"/>
    <row r="178" s="135" customFormat="1"/>
    <row r="179" s="135" customFormat="1"/>
    <row r="180" s="135" customFormat="1"/>
    <row r="181" s="135" customFormat="1"/>
    <row r="182" s="135" customFormat="1"/>
    <row r="183" s="135" customFormat="1"/>
    <row r="184" s="135" customFormat="1"/>
    <row r="185" s="135" customFormat="1"/>
    <row r="186" s="135" customFormat="1"/>
    <row r="187" s="135" customFormat="1"/>
    <row r="188" s="135" customFormat="1"/>
    <row r="189" s="135" customFormat="1"/>
    <row r="190" s="135" customFormat="1"/>
    <row r="191" s="135" customFormat="1"/>
    <row r="192" s="135" customFormat="1"/>
    <row r="193" s="135" customFormat="1"/>
    <row r="194" s="135" customFormat="1"/>
    <row r="195" s="135" customFormat="1"/>
    <row r="196" s="135" customFormat="1"/>
    <row r="197" s="135" customFormat="1"/>
    <row r="198" s="135" customFormat="1"/>
    <row r="199" s="135" customFormat="1"/>
    <row r="200" s="135" customFormat="1"/>
    <row r="201" s="135" customFormat="1"/>
    <row r="202" s="135" customFormat="1"/>
    <row r="203" s="135" customFormat="1"/>
    <row r="204" s="135" customFormat="1"/>
    <row r="205" s="135" customFormat="1"/>
    <row r="206" s="135" customFormat="1"/>
    <row r="207" s="135" customFormat="1"/>
    <row r="208" s="135" customFormat="1"/>
    <row r="209" s="135" customFormat="1"/>
  </sheetData>
  <mergeCells count="21"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  <mergeCell ref="A13:B13"/>
    <mergeCell ref="A15:B15"/>
    <mergeCell ref="F13:G13"/>
    <mergeCell ref="A1:J1"/>
    <mergeCell ref="A2:J2"/>
    <mergeCell ref="I4:J4"/>
    <mergeCell ref="A6:E6"/>
    <mergeCell ref="F6:J6"/>
  </mergeCells>
  <phoneticPr fontId="64" type="noConversion"/>
  <printOptions horizontalCentered="1"/>
  <pageMargins left="0.23622047244094491" right="0.23622047244094491" top="0" bottom="0" header="0.21" footer="0.17"/>
  <pageSetup paperSize="9" scale="79" orientation="landscape" horizontalDpi="4294967294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7"/>
  <dimension ref="A1:C14"/>
  <sheetViews>
    <sheetView workbookViewId="0">
      <selection activeCell="B14" sqref="B14"/>
    </sheetView>
  </sheetViews>
  <sheetFormatPr defaultRowHeight="12.75"/>
  <cols>
    <col min="1" max="1" width="7.6640625" style="23" customWidth="1"/>
    <col min="2" max="2" width="60.83203125" style="23" customWidth="1"/>
    <col min="3" max="3" width="25.6640625" style="23" customWidth="1"/>
    <col min="4" max="16384" width="9.33203125" style="23"/>
  </cols>
  <sheetData>
    <row r="1" spans="1:3" ht="15">
      <c r="C1" s="24"/>
    </row>
    <row r="2" spans="1:3" ht="27" customHeight="1">
      <c r="A2" s="739" t="s">
        <v>605</v>
      </c>
      <c r="B2" s="739"/>
      <c r="C2" s="739"/>
    </row>
    <row r="3" spans="1:3" ht="24" customHeight="1">
      <c r="A3" s="738" t="s">
        <v>492</v>
      </c>
      <c r="B3" s="738"/>
      <c r="C3" s="738"/>
    </row>
    <row r="4" spans="1:3" ht="24" customHeight="1">
      <c r="A4" s="444"/>
      <c r="B4" s="444"/>
      <c r="C4" s="444"/>
    </row>
    <row r="5" spans="1:3" ht="24" customHeight="1">
      <c r="A5" s="444"/>
      <c r="B5" s="444"/>
      <c r="C5" s="474" t="s">
        <v>579</v>
      </c>
    </row>
    <row r="6" spans="1:3" ht="15.75" customHeight="1" thickBot="1">
      <c r="A6" s="444"/>
      <c r="B6" s="444"/>
      <c r="C6" s="473" t="s">
        <v>193</v>
      </c>
    </row>
    <row r="7" spans="1:3" s="28" customFormat="1" ht="43.5" customHeight="1" thickBot="1">
      <c r="A7" s="25" t="s">
        <v>184</v>
      </c>
      <c r="B7" s="26" t="s">
        <v>174</v>
      </c>
      <c r="C7" s="27" t="s">
        <v>479</v>
      </c>
    </row>
    <row r="8" spans="1:3" ht="28.5" customHeight="1">
      <c r="A8" s="29" t="s">
        <v>175</v>
      </c>
      <c r="B8" s="30" t="s">
        <v>495</v>
      </c>
      <c r="C8" s="31">
        <f>C9+C10</f>
        <v>2776</v>
      </c>
    </row>
    <row r="9" spans="1:3" ht="18" customHeight="1">
      <c r="A9" s="32" t="s">
        <v>176</v>
      </c>
      <c r="B9" s="33" t="s">
        <v>185</v>
      </c>
      <c r="C9" s="34">
        <v>2732</v>
      </c>
    </row>
    <row r="10" spans="1:3" ht="18" customHeight="1">
      <c r="A10" s="32" t="s">
        <v>177</v>
      </c>
      <c r="B10" s="33" t="s">
        <v>186</v>
      </c>
      <c r="C10" s="34">
        <v>44</v>
      </c>
    </row>
    <row r="11" spans="1:3" ht="18" customHeight="1" thickBot="1">
      <c r="A11" s="32" t="s">
        <v>178</v>
      </c>
      <c r="B11" s="35" t="s">
        <v>2</v>
      </c>
      <c r="C11" s="34">
        <f>C12-C8</f>
        <v>-1800</v>
      </c>
    </row>
    <row r="12" spans="1:3" ht="25.5" customHeight="1">
      <c r="A12" s="36" t="s">
        <v>179</v>
      </c>
      <c r="B12" s="37" t="s">
        <v>494</v>
      </c>
      <c r="C12" s="38">
        <f>C13+C14</f>
        <v>976</v>
      </c>
    </row>
    <row r="13" spans="1:3" ht="18" customHeight="1">
      <c r="A13" s="32" t="s">
        <v>180</v>
      </c>
      <c r="B13" s="33" t="s">
        <v>185</v>
      </c>
      <c r="C13" s="34">
        <v>870</v>
      </c>
    </row>
    <row r="14" spans="1:3" ht="18" customHeight="1" thickBot="1">
      <c r="A14" s="39" t="s">
        <v>181</v>
      </c>
      <c r="B14" s="40" t="s">
        <v>186</v>
      </c>
      <c r="C14" s="41">
        <v>106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8"/>
  <dimension ref="A1:H27"/>
  <sheetViews>
    <sheetView workbookViewId="0">
      <selection activeCell="A17" sqref="A17"/>
    </sheetView>
  </sheetViews>
  <sheetFormatPr defaultRowHeight="12.75"/>
  <cols>
    <col min="1" max="1" width="6.5" style="221" customWidth="1"/>
    <col min="2" max="2" width="54" style="223" customWidth="1"/>
    <col min="3" max="3" width="21.5" style="221" customWidth="1"/>
    <col min="4" max="4" width="14.83203125" style="221" hidden="1" customWidth="1"/>
    <col min="5" max="5" width="1" style="221" hidden="1" customWidth="1"/>
    <col min="6" max="6" width="22.1640625" style="221" customWidth="1"/>
    <col min="7" max="7" width="14" style="221" hidden="1" customWidth="1"/>
    <col min="8" max="16384" width="9.33203125" style="221"/>
  </cols>
  <sheetData>
    <row r="1" spans="1:8" s="243" customFormat="1" ht="25.5" customHeight="1">
      <c r="A1" s="740" t="s">
        <v>605</v>
      </c>
      <c r="B1" s="740"/>
      <c r="C1" s="740"/>
      <c r="D1" s="740"/>
      <c r="E1" s="740"/>
      <c r="F1" s="740"/>
      <c r="G1" s="740"/>
    </row>
    <row r="2" spans="1:8" s="244" customFormat="1" ht="18" customHeight="1">
      <c r="A2" s="741" t="s">
        <v>616</v>
      </c>
      <c r="B2" s="741"/>
      <c r="C2" s="741"/>
      <c r="D2" s="741"/>
      <c r="E2" s="741"/>
      <c r="F2" s="741"/>
      <c r="G2" s="741"/>
    </row>
    <row r="3" spans="1:8" s="243" customFormat="1" ht="16.5" customHeight="1">
      <c r="A3" s="742" t="s">
        <v>493</v>
      </c>
      <c r="B3" s="742"/>
      <c r="C3" s="742"/>
      <c r="D3" s="742"/>
      <c r="E3" s="742"/>
      <c r="F3" s="742"/>
      <c r="G3" s="742"/>
    </row>
    <row r="4" spans="1:8" s="243" customFormat="1" ht="16.5" customHeight="1">
      <c r="A4" s="445"/>
      <c r="B4" s="445"/>
      <c r="C4" s="445"/>
      <c r="D4" s="445"/>
      <c r="E4" s="445"/>
      <c r="F4" s="612" t="s">
        <v>582</v>
      </c>
      <c r="G4" s="445"/>
    </row>
    <row r="5" spans="1:8" s="223" customFormat="1" ht="13.5" customHeight="1" thickBot="1">
      <c r="A5" s="743" t="s">
        <v>480</v>
      </c>
      <c r="B5" s="743"/>
      <c r="C5" s="743"/>
      <c r="D5" s="743"/>
      <c r="E5" s="743"/>
      <c r="F5" s="743"/>
      <c r="G5" s="743"/>
    </row>
    <row r="6" spans="1:8" ht="54" customHeight="1" thickBot="1">
      <c r="A6" s="245" t="s">
        <v>184</v>
      </c>
      <c r="B6" s="246" t="s">
        <v>174</v>
      </c>
      <c r="C6" s="247" t="s">
        <v>83</v>
      </c>
      <c r="D6" s="247" t="s">
        <v>84</v>
      </c>
      <c r="E6" s="248" t="s">
        <v>85</v>
      </c>
      <c r="F6" s="247" t="s">
        <v>86</v>
      </c>
      <c r="G6" s="247" t="s">
        <v>84</v>
      </c>
    </row>
    <row r="7" spans="1:8" s="230" customFormat="1" ht="18" customHeight="1">
      <c r="A7" s="249">
        <v>1</v>
      </c>
      <c r="B7" s="250" t="s">
        <v>5</v>
      </c>
      <c r="C7" s="375">
        <v>8792</v>
      </c>
      <c r="D7" s="376"/>
      <c r="E7" s="377">
        <f>D7+C7</f>
        <v>8792</v>
      </c>
      <c r="F7" s="378">
        <v>7986</v>
      </c>
      <c r="G7" s="376"/>
    </row>
    <row r="8" spans="1:8" s="230" customFormat="1" ht="25.5" customHeight="1" thickBot="1">
      <c r="A8" s="233">
        <v>2</v>
      </c>
      <c r="B8" s="365" t="s">
        <v>6</v>
      </c>
      <c r="C8" s="379">
        <v>9817</v>
      </c>
      <c r="D8" s="380"/>
      <c r="E8" s="381">
        <f>D8+C8</f>
        <v>9817</v>
      </c>
      <c r="F8" s="382">
        <v>9606</v>
      </c>
      <c r="G8" s="380"/>
    </row>
    <row r="9" spans="1:8" s="222" customFormat="1" ht="18" customHeight="1" thickBot="1">
      <c r="A9" s="369">
        <v>3</v>
      </c>
      <c r="B9" s="370" t="s">
        <v>3</v>
      </c>
      <c r="C9" s="383">
        <f>C7-C8</f>
        <v>-1025</v>
      </c>
      <c r="D9" s="383">
        <f t="shared" ref="D9:F9" si="0">D7-D8</f>
        <v>0</v>
      </c>
      <c r="E9" s="383">
        <f t="shared" si="0"/>
        <v>-1025</v>
      </c>
      <c r="F9" s="383">
        <f t="shared" si="0"/>
        <v>-1620</v>
      </c>
      <c r="G9" s="383">
        <f>+G7-G8</f>
        <v>0</v>
      </c>
      <c r="H9" s="252"/>
    </row>
    <row r="10" spans="1:8" s="230" customFormat="1" ht="18" customHeight="1">
      <c r="A10" s="231">
        <v>4</v>
      </c>
      <c r="B10" s="254" t="s">
        <v>7</v>
      </c>
      <c r="C10" s="384">
        <v>3630</v>
      </c>
      <c r="D10" s="385"/>
      <c r="E10" s="386">
        <f>D10+C10</f>
        <v>3630</v>
      </c>
      <c r="F10" s="387">
        <v>2922</v>
      </c>
      <c r="G10" s="385"/>
      <c r="H10" s="253"/>
    </row>
    <row r="11" spans="1:8" s="230" customFormat="1" ht="18" customHeight="1" thickBot="1">
      <c r="A11" s="235">
        <v>5</v>
      </c>
      <c r="B11" s="366" t="s">
        <v>8</v>
      </c>
      <c r="C11" s="388">
        <v>0</v>
      </c>
      <c r="D11" s="389"/>
      <c r="E11" s="390"/>
      <c r="F11" s="391">
        <v>274</v>
      </c>
      <c r="G11" s="389"/>
      <c r="H11" s="253"/>
    </row>
    <row r="12" spans="1:8" s="230" customFormat="1" ht="17.25" customHeight="1" thickBot="1">
      <c r="A12" s="369">
        <v>6</v>
      </c>
      <c r="B12" s="370" t="s">
        <v>9</v>
      </c>
      <c r="C12" s="383">
        <f>C10-C11</f>
        <v>3630</v>
      </c>
      <c r="D12" s="383">
        <f>+D9+D10+D11</f>
        <v>0</v>
      </c>
      <c r="E12" s="383"/>
      <c r="F12" s="383">
        <f>F10-F11</f>
        <v>2648</v>
      </c>
      <c r="G12" s="383">
        <f>G10-G11</f>
        <v>0</v>
      </c>
      <c r="H12" s="253"/>
    </row>
    <row r="13" spans="1:8" s="230" customFormat="1" ht="21.75" customHeight="1">
      <c r="A13" s="367">
        <v>7</v>
      </c>
      <c r="B13" s="368" t="s">
        <v>10</v>
      </c>
      <c r="C13" s="392">
        <f>C9+C12</f>
        <v>2605</v>
      </c>
      <c r="D13" s="392">
        <f>D9+D12</f>
        <v>0</v>
      </c>
      <c r="E13" s="392">
        <f>E9+E12</f>
        <v>-1025</v>
      </c>
      <c r="F13" s="392">
        <f>F9+F12</f>
        <v>1028</v>
      </c>
      <c r="G13" s="392">
        <f>G9+G12</f>
        <v>0</v>
      </c>
      <c r="H13" s="253"/>
    </row>
    <row r="14" spans="1:8" s="230" customFormat="1" ht="18.75" customHeight="1" thickBot="1">
      <c r="A14" s="371">
        <v>8</v>
      </c>
      <c r="B14" s="372" t="s">
        <v>11</v>
      </c>
      <c r="C14" s="393">
        <v>0</v>
      </c>
      <c r="D14" s="394"/>
      <c r="E14" s="395"/>
      <c r="F14" s="396">
        <v>0</v>
      </c>
      <c r="G14" s="394"/>
      <c r="H14" s="253"/>
    </row>
    <row r="15" spans="1:8" s="374" customFormat="1" ht="27.75" customHeight="1" thickBot="1">
      <c r="A15" s="401">
        <v>9</v>
      </c>
      <c r="B15" s="402" t="s">
        <v>4</v>
      </c>
      <c r="C15" s="403">
        <f>C13</f>
        <v>2605</v>
      </c>
      <c r="D15" s="403">
        <f>+D12+D13+D14</f>
        <v>0</v>
      </c>
      <c r="E15" s="403">
        <f>+E12+E13+E14</f>
        <v>-1025</v>
      </c>
      <c r="F15" s="403">
        <f>F13</f>
        <v>1028</v>
      </c>
      <c r="G15" s="403">
        <f>G13</f>
        <v>0</v>
      </c>
      <c r="H15" s="373"/>
    </row>
    <row r="16" spans="1:8" s="230" customFormat="1">
      <c r="A16" s="231">
        <v>10</v>
      </c>
      <c r="B16" s="254" t="s">
        <v>12</v>
      </c>
      <c r="C16" s="384"/>
      <c r="D16" s="385"/>
      <c r="E16" s="386">
        <f>D16+C16</f>
        <v>0</v>
      </c>
      <c r="F16" s="387"/>
      <c r="G16" s="385"/>
      <c r="H16" s="253"/>
    </row>
    <row r="17" spans="1:7" s="230" customFormat="1" ht="18" customHeight="1">
      <c r="A17" s="233">
        <v>11</v>
      </c>
      <c r="B17" s="251" t="s">
        <v>615</v>
      </c>
      <c r="C17" s="379">
        <v>61</v>
      </c>
      <c r="D17" s="380"/>
      <c r="E17" s="381">
        <f>D17+C17</f>
        <v>61</v>
      </c>
      <c r="F17" s="382">
        <v>1028</v>
      </c>
      <c r="G17" s="380"/>
    </row>
    <row r="18" spans="1:7" s="230" customFormat="1" ht="18" customHeight="1" thickBot="1">
      <c r="A18" s="255">
        <v>12</v>
      </c>
      <c r="B18" s="256" t="s">
        <v>614</v>
      </c>
      <c r="C18" s="397">
        <v>2544</v>
      </c>
      <c r="D18" s="398"/>
      <c r="E18" s="399">
        <f>D18+C18</f>
        <v>2544</v>
      </c>
      <c r="F18" s="400">
        <v>0</v>
      </c>
      <c r="G18" s="398"/>
    </row>
    <row r="21" spans="1:7">
      <c r="D21" s="224"/>
    </row>
    <row r="23" spans="1:7">
      <c r="B23" s="221"/>
    </row>
    <row r="24" spans="1:7" ht="12.75" customHeight="1">
      <c r="B24" s="221"/>
    </row>
    <row r="25" spans="1:7">
      <c r="B25" s="221"/>
    </row>
    <row r="26" spans="1:7">
      <c r="B26" s="221"/>
    </row>
    <row r="27" spans="1:7">
      <c r="B27" s="221"/>
    </row>
  </sheetData>
  <mergeCells count="4">
    <mergeCell ref="A1:G1"/>
    <mergeCell ref="A2:G2"/>
    <mergeCell ref="A3:G3"/>
    <mergeCell ref="A5:G5"/>
  </mergeCells>
  <phoneticPr fontId="10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3">
    <tabColor indexed="22"/>
  </sheetPr>
  <dimension ref="A1:E46"/>
  <sheetViews>
    <sheetView workbookViewId="0">
      <selection activeCell="K27" sqref="K27"/>
    </sheetView>
  </sheetViews>
  <sheetFormatPr defaultRowHeight="12.75"/>
  <cols>
    <col min="1" max="1" width="6.5" style="223" customWidth="1"/>
    <col min="2" max="2" width="61.6640625" style="223" customWidth="1"/>
    <col min="3" max="5" width="16" style="221" customWidth="1"/>
    <col min="6" max="16384" width="9.33203125" style="221"/>
  </cols>
  <sheetData>
    <row r="1" spans="1:5" s="220" customFormat="1" ht="29.25" customHeight="1">
      <c r="A1" s="740" t="s">
        <v>605</v>
      </c>
      <c r="B1" s="740"/>
      <c r="C1" s="740"/>
      <c r="D1" s="740"/>
      <c r="E1" s="740"/>
    </row>
    <row r="2" spans="1:5" s="220" customFormat="1" ht="21" customHeight="1">
      <c r="A2" s="741" t="s">
        <v>90</v>
      </c>
      <c r="B2" s="741"/>
      <c r="C2" s="741"/>
      <c r="D2" s="741"/>
      <c r="E2" s="741"/>
    </row>
    <row r="3" spans="1:5" s="220" customFormat="1" ht="23.25" customHeight="1">
      <c r="A3" s="742" t="s">
        <v>493</v>
      </c>
      <c r="B3" s="742"/>
      <c r="C3" s="742"/>
      <c r="D3" s="742"/>
      <c r="E3" s="742"/>
    </row>
    <row r="4" spans="1:5" s="220" customFormat="1" ht="23.25" customHeight="1">
      <c r="A4" s="445"/>
      <c r="B4" s="445"/>
      <c r="C4" s="445"/>
      <c r="D4" s="445"/>
      <c r="E4" s="445"/>
    </row>
    <row r="5" spans="1:5" s="220" customFormat="1" ht="23.25" customHeight="1">
      <c r="A5" s="445"/>
      <c r="B5" s="445"/>
      <c r="C5" s="445"/>
      <c r="D5" s="753" t="s">
        <v>554</v>
      </c>
      <c r="E5" s="753"/>
    </row>
    <row r="6" spans="1:5" ht="13.5" customHeight="1" thickBot="1">
      <c r="A6" s="752" t="s">
        <v>480</v>
      </c>
      <c r="B6" s="752"/>
      <c r="C6" s="752"/>
      <c r="D6" s="752"/>
      <c r="E6" s="752"/>
    </row>
    <row r="7" spans="1:5" s="226" customFormat="1" ht="28.5" customHeight="1">
      <c r="A7" s="744" t="s">
        <v>467</v>
      </c>
      <c r="B7" s="746" t="s">
        <v>174</v>
      </c>
      <c r="C7" s="225" t="s">
        <v>91</v>
      </c>
      <c r="D7" s="225" t="s">
        <v>92</v>
      </c>
      <c r="E7" s="748" t="s">
        <v>93</v>
      </c>
    </row>
    <row r="8" spans="1:5" s="226" customFormat="1">
      <c r="A8" s="745"/>
      <c r="B8" s="747"/>
      <c r="C8" s="750" t="s">
        <v>94</v>
      </c>
      <c r="D8" s="751"/>
      <c r="E8" s="749"/>
    </row>
    <row r="9" spans="1:5" s="230" customFormat="1" ht="15" customHeight="1" thickBot="1">
      <c r="A9" s="227">
        <v>1</v>
      </c>
      <c r="B9" s="228">
        <v>2</v>
      </c>
      <c r="C9" s="228">
        <v>3</v>
      </c>
      <c r="D9" s="228">
        <v>4</v>
      </c>
      <c r="E9" s="229">
        <v>5</v>
      </c>
    </row>
    <row r="10" spans="1:5" s="230" customFormat="1">
      <c r="A10" s="231">
        <v>1</v>
      </c>
      <c r="B10" s="232" t="s">
        <v>305</v>
      </c>
      <c r="C10" s="384">
        <v>1400</v>
      </c>
      <c r="D10" s="384">
        <v>2285</v>
      </c>
      <c r="E10" s="449">
        <v>2148</v>
      </c>
    </row>
    <row r="11" spans="1:5" s="230" customFormat="1">
      <c r="A11" s="233">
        <v>2</v>
      </c>
      <c r="B11" s="234" t="s">
        <v>95</v>
      </c>
      <c r="C11" s="379">
        <v>370</v>
      </c>
      <c r="D11" s="379">
        <v>565</v>
      </c>
      <c r="E11" s="450">
        <v>519</v>
      </c>
    </row>
    <row r="12" spans="1:5" s="230" customFormat="1">
      <c r="A12" s="233">
        <v>3</v>
      </c>
      <c r="B12" s="234" t="s">
        <v>96</v>
      </c>
      <c r="C12" s="379">
        <v>3410</v>
      </c>
      <c r="D12" s="379">
        <v>4297</v>
      </c>
      <c r="E12" s="450">
        <v>3488</v>
      </c>
    </row>
    <row r="13" spans="1:5" s="230" customFormat="1">
      <c r="A13" s="233">
        <v>4</v>
      </c>
      <c r="B13" s="234" t="s">
        <v>364</v>
      </c>
      <c r="C13" s="379">
        <v>300</v>
      </c>
      <c r="D13" s="379">
        <v>200</v>
      </c>
      <c r="E13" s="450">
        <v>162</v>
      </c>
    </row>
    <row r="14" spans="1:5" s="230" customFormat="1">
      <c r="A14" s="233">
        <v>5</v>
      </c>
      <c r="B14" s="234" t="s">
        <v>374</v>
      </c>
      <c r="C14" s="379">
        <v>190</v>
      </c>
      <c r="D14" s="379">
        <v>2623</v>
      </c>
      <c r="E14" s="450">
        <v>2606</v>
      </c>
    </row>
    <row r="15" spans="1:5" s="230" customFormat="1">
      <c r="A15" s="233">
        <v>6</v>
      </c>
      <c r="B15" s="234" t="s">
        <v>384</v>
      </c>
      <c r="C15" s="379">
        <v>1770</v>
      </c>
      <c r="D15" s="379">
        <v>683</v>
      </c>
      <c r="E15" s="450">
        <v>683</v>
      </c>
    </row>
    <row r="16" spans="1:5" s="230" customFormat="1">
      <c r="A16" s="235">
        <v>7</v>
      </c>
      <c r="B16" s="236" t="s">
        <v>392</v>
      </c>
      <c r="C16" s="388">
        <v>1270</v>
      </c>
      <c r="D16" s="388">
        <v>0</v>
      </c>
      <c r="E16" s="451">
        <v>0</v>
      </c>
    </row>
    <row r="17" spans="1:5" s="230" customFormat="1" ht="13.5" thickBot="1">
      <c r="A17" s="233">
        <v>8</v>
      </c>
      <c r="B17" s="234" t="s">
        <v>398</v>
      </c>
      <c r="C17" s="379">
        <v>0</v>
      </c>
      <c r="D17" s="379">
        <v>0</v>
      </c>
      <c r="E17" s="450">
        <v>0</v>
      </c>
    </row>
    <row r="18" spans="1:5" s="239" customFormat="1" ht="21.75" thickBot="1">
      <c r="A18" s="237">
        <v>9</v>
      </c>
      <c r="B18" s="238" t="s">
        <v>0</v>
      </c>
      <c r="C18" s="452">
        <f>SUM(C10:C17)</f>
        <v>8710</v>
      </c>
      <c r="D18" s="452">
        <f>SUM(D10:D17)</f>
        <v>10653</v>
      </c>
      <c r="E18" s="452">
        <f>SUM(E10:E17)</f>
        <v>9606</v>
      </c>
    </row>
    <row r="19" spans="1:5" s="239" customFormat="1" ht="15">
      <c r="A19" s="235">
        <v>10</v>
      </c>
      <c r="B19" s="236" t="s">
        <v>557</v>
      </c>
      <c r="C19" s="453">
        <v>0</v>
      </c>
      <c r="D19" s="453">
        <v>0</v>
      </c>
      <c r="E19" s="454">
        <v>0</v>
      </c>
    </row>
    <row r="20" spans="1:5" s="239" customFormat="1" ht="15">
      <c r="A20" s="235">
        <v>11</v>
      </c>
      <c r="B20" s="236" t="s">
        <v>471</v>
      </c>
      <c r="C20" s="453">
        <v>0</v>
      </c>
      <c r="D20" s="453">
        <v>274</v>
      </c>
      <c r="E20" s="454">
        <v>274</v>
      </c>
    </row>
    <row r="21" spans="1:5" s="239" customFormat="1" ht="15">
      <c r="A21" s="235">
        <v>12</v>
      </c>
      <c r="B21" s="236" t="s">
        <v>408</v>
      </c>
      <c r="C21" s="453">
        <v>0</v>
      </c>
      <c r="D21" s="453">
        <v>0</v>
      </c>
      <c r="E21" s="454">
        <v>0</v>
      </c>
    </row>
    <row r="22" spans="1:5" s="239" customFormat="1" ht="15.75" thickBot="1">
      <c r="A22" s="235">
        <v>13</v>
      </c>
      <c r="B22" s="236" t="s">
        <v>558</v>
      </c>
      <c r="C22" s="453">
        <v>0</v>
      </c>
      <c r="D22" s="453">
        <v>0</v>
      </c>
      <c r="E22" s="454">
        <v>0</v>
      </c>
    </row>
    <row r="23" spans="1:5" s="239" customFormat="1" ht="15.75" thickBot="1">
      <c r="A23" s="237">
        <v>14</v>
      </c>
      <c r="B23" s="238" t="s">
        <v>559</v>
      </c>
      <c r="C23" s="452">
        <f>SUM(C19:C22)</f>
        <v>0</v>
      </c>
      <c r="D23" s="452">
        <f>SUM(D19:D22)</f>
        <v>274</v>
      </c>
      <c r="E23" s="452">
        <f>SUM(E19:E22)</f>
        <v>274</v>
      </c>
    </row>
    <row r="24" spans="1:5" s="239" customFormat="1" ht="15.75" thickBot="1">
      <c r="A24" s="237">
        <v>15</v>
      </c>
      <c r="B24" s="238" t="s">
        <v>560</v>
      </c>
      <c r="C24" s="452">
        <f>C18+C23</f>
        <v>8710</v>
      </c>
      <c r="D24" s="452">
        <f>D18+D23</f>
        <v>10927</v>
      </c>
      <c r="E24" s="452">
        <f>E18+E23</f>
        <v>9880</v>
      </c>
    </row>
    <row r="25" spans="1:5" s="464" customFormat="1" ht="29.25" customHeight="1" thickBot="1">
      <c r="A25" s="461">
        <v>16</v>
      </c>
      <c r="B25" s="462" t="s">
        <v>561</v>
      </c>
      <c r="C25" s="463">
        <f>SUM(C24:C24)</f>
        <v>8710</v>
      </c>
      <c r="D25" s="463">
        <f>SUM(D24:D24)</f>
        <v>10927</v>
      </c>
      <c r="E25" s="463">
        <f>SUM(E24:E24)</f>
        <v>9880</v>
      </c>
    </row>
    <row r="26" spans="1:5" s="230" customFormat="1">
      <c r="A26" s="231">
        <v>17</v>
      </c>
      <c r="B26" s="232" t="s">
        <v>468</v>
      </c>
      <c r="C26" s="455">
        <v>6848</v>
      </c>
      <c r="D26" s="455">
        <v>7436</v>
      </c>
      <c r="E26" s="456">
        <v>7436</v>
      </c>
    </row>
    <row r="27" spans="1:5" s="230" customFormat="1">
      <c r="A27" s="233">
        <v>18</v>
      </c>
      <c r="B27" s="234" t="s">
        <v>472</v>
      </c>
      <c r="C27" s="457">
        <v>0</v>
      </c>
      <c r="D27" s="457">
        <v>0</v>
      </c>
      <c r="E27" s="458">
        <v>0</v>
      </c>
    </row>
    <row r="28" spans="1:5" s="230" customFormat="1">
      <c r="A28" s="231">
        <v>19</v>
      </c>
      <c r="B28" s="234" t="s">
        <v>473</v>
      </c>
      <c r="C28" s="457">
        <v>0</v>
      </c>
      <c r="D28" s="457">
        <v>0</v>
      </c>
      <c r="E28" s="458">
        <v>0</v>
      </c>
    </row>
    <row r="29" spans="1:5" s="230" customFormat="1">
      <c r="A29" s="233">
        <v>20</v>
      </c>
      <c r="B29" s="234" t="s">
        <v>255</v>
      </c>
      <c r="C29" s="457">
        <v>345</v>
      </c>
      <c r="D29" s="457">
        <v>349</v>
      </c>
      <c r="E29" s="458">
        <v>341</v>
      </c>
    </row>
    <row r="30" spans="1:5" s="230" customFormat="1">
      <c r="A30" s="231">
        <v>21</v>
      </c>
      <c r="B30" s="234" t="s">
        <v>267</v>
      </c>
      <c r="C30" s="457">
        <v>17</v>
      </c>
      <c r="D30" s="457">
        <v>220</v>
      </c>
      <c r="E30" s="458">
        <v>209</v>
      </c>
    </row>
    <row r="31" spans="1:5" s="230" customFormat="1">
      <c r="A31" s="233">
        <v>22</v>
      </c>
      <c r="B31" s="234" t="s">
        <v>283</v>
      </c>
      <c r="C31" s="457">
        <v>0</v>
      </c>
      <c r="D31" s="457">
        <v>0</v>
      </c>
      <c r="E31" s="458">
        <v>0</v>
      </c>
    </row>
    <row r="32" spans="1:5" s="230" customFormat="1">
      <c r="A32" s="231">
        <v>23</v>
      </c>
      <c r="B32" s="234" t="s">
        <v>287</v>
      </c>
      <c r="C32" s="457">
        <v>0</v>
      </c>
      <c r="D32" s="457">
        <v>0</v>
      </c>
      <c r="E32" s="458">
        <v>0</v>
      </c>
    </row>
    <row r="33" spans="1:5" s="230" customFormat="1" ht="13.5" thickBot="1">
      <c r="A33" s="233">
        <v>24</v>
      </c>
      <c r="B33" s="234" t="s">
        <v>293</v>
      </c>
      <c r="C33" s="453">
        <v>0</v>
      </c>
      <c r="D33" s="453">
        <v>0</v>
      </c>
      <c r="E33" s="454">
        <v>0</v>
      </c>
    </row>
    <row r="34" spans="1:5" s="230" customFormat="1" ht="21.75" thickBot="1">
      <c r="A34" s="237">
        <v>25</v>
      </c>
      <c r="B34" s="238" t="s">
        <v>562</v>
      </c>
      <c r="C34" s="459">
        <f>C26+C27+C28+C29+C30+C32+C33</f>
        <v>7210</v>
      </c>
      <c r="D34" s="459">
        <f>D26+D27+D28+D29+D30+D32+D33+D31</f>
        <v>8005</v>
      </c>
      <c r="E34" s="459">
        <f>E26+E27+E28+E29+E30+E32+E33+E31</f>
        <v>7986</v>
      </c>
    </row>
    <row r="35" spans="1:5" s="230" customFormat="1">
      <c r="A35" s="231">
        <v>26</v>
      </c>
      <c r="B35" s="236" t="s">
        <v>474</v>
      </c>
      <c r="C35" s="455">
        <v>1500</v>
      </c>
      <c r="D35" s="455">
        <v>2605</v>
      </c>
      <c r="E35" s="456">
        <v>2605</v>
      </c>
    </row>
    <row r="36" spans="1:5" s="230" customFormat="1">
      <c r="A36" s="235">
        <v>27</v>
      </c>
      <c r="B36" s="236" t="s">
        <v>302</v>
      </c>
      <c r="C36" s="457">
        <v>0</v>
      </c>
      <c r="D36" s="457">
        <v>317</v>
      </c>
      <c r="E36" s="458">
        <v>317</v>
      </c>
    </row>
    <row r="37" spans="1:5" s="230" customFormat="1" ht="13.5" thickBot="1">
      <c r="A37" s="231">
        <v>28</v>
      </c>
      <c r="B37" s="236" t="s">
        <v>298</v>
      </c>
      <c r="C37" s="455">
        <v>0</v>
      </c>
      <c r="D37" s="455">
        <v>0</v>
      </c>
      <c r="E37" s="456">
        <v>0</v>
      </c>
    </row>
    <row r="38" spans="1:5" s="230" customFormat="1" ht="13.5" thickBot="1">
      <c r="A38" s="237">
        <v>29</v>
      </c>
      <c r="B38" s="238" t="s">
        <v>563</v>
      </c>
      <c r="C38" s="459">
        <f>SUM(,C35:C37)</f>
        <v>1500</v>
      </c>
      <c r="D38" s="459">
        <f>SUM(,D35:D37)</f>
        <v>2922</v>
      </c>
      <c r="E38" s="459">
        <f>SUM(,E35:E37)</f>
        <v>2922</v>
      </c>
    </row>
    <row r="39" spans="1:5" s="239" customFormat="1" ht="15.75" thickBot="1">
      <c r="A39" s="240">
        <v>30</v>
      </c>
      <c r="B39" s="241" t="s">
        <v>564</v>
      </c>
      <c r="C39" s="460">
        <f>C34+C38</f>
        <v>8710</v>
      </c>
      <c r="D39" s="460">
        <f>D34+D38</f>
        <v>10927</v>
      </c>
      <c r="E39" s="460">
        <f>E34+E38</f>
        <v>10908</v>
      </c>
    </row>
    <row r="40" spans="1:5" s="230" customFormat="1" ht="27" customHeight="1" thickBot="1">
      <c r="A40" s="465">
        <v>31</v>
      </c>
      <c r="B40" s="466" t="s">
        <v>565</v>
      </c>
      <c r="C40" s="467">
        <f>C39</f>
        <v>8710</v>
      </c>
      <c r="D40" s="467">
        <f>D39</f>
        <v>10927</v>
      </c>
      <c r="E40" s="467">
        <f>E39</f>
        <v>10908</v>
      </c>
    </row>
    <row r="41" spans="1:5" s="230" customFormat="1" ht="27" customHeight="1" thickBot="1">
      <c r="A41" s="242">
        <v>32</v>
      </c>
      <c r="B41" s="238" t="s">
        <v>566</v>
      </c>
      <c r="C41" s="459">
        <f>C34-C18</f>
        <v>-1500</v>
      </c>
      <c r="D41" s="459">
        <f>D34-D18</f>
        <v>-2648</v>
      </c>
      <c r="E41" s="459">
        <f>E34-E18</f>
        <v>-1620</v>
      </c>
    </row>
    <row r="42" spans="1:5" s="230" customFormat="1" ht="27" customHeight="1" thickBot="1">
      <c r="A42" s="242">
        <v>33</v>
      </c>
      <c r="B42" s="238" t="s">
        <v>567</v>
      </c>
      <c r="C42" s="459">
        <f>C38-C23</f>
        <v>1500</v>
      </c>
      <c r="D42" s="459">
        <f>D38-D23</f>
        <v>2648</v>
      </c>
      <c r="E42" s="459">
        <f>E38-E23</f>
        <v>2648</v>
      </c>
    </row>
    <row r="43" spans="1:5" s="471" customFormat="1" ht="27" customHeight="1" thickBot="1">
      <c r="A43" s="468">
        <v>34</v>
      </c>
      <c r="B43" s="469" t="s">
        <v>568</v>
      </c>
      <c r="C43" s="472"/>
      <c r="D43" s="472"/>
      <c r="E43" s="470">
        <f>E41+E42</f>
        <v>1028</v>
      </c>
    </row>
    <row r="46" spans="1:5">
      <c r="C46" s="224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D50"/>
  <sheetViews>
    <sheetView view="pageBreakPreview" zoomScaleSheetLayoutView="120" workbookViewId="0">
      <selection activeCell="C45" sqref="C45"/>
    </sheetView>
  </sheetViews>
  <sheetFormatPr defaultColWidth="10.33203125" defaultRowHeight="15.7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>
      <c r="A1" s="755" t="s">
        <v>575</v>
      </c>
      <c r="B1" s="756"/>
      <c r="C1" s="756"/>
      <c r="D1" s="756"/>
    </row>
    <row r="2" spans="1:4" ht="21" customHeight="1">
      <c r="A2" s="755" t="s">
        <v>496</v>
      </c>
      <c r="B2" s="755"/>
      <c r="C2" s="755"/>
      <c r="D2" s="755"/>
    </row>
    <row r="3" spans="1:4" ht="18.75" customHeight="1">
      <c r="A3" s="446"/>
      <c r="B3" s="447"/>
      <c r="C3" s="447"/>
      <c r="D3" s="475" t="s">
        <v>580</v>
      </c>
    </row>
    <row r="4" spans="1:4" ht="16.5" thickBot="1">
      <c r="C4" s="757" t="s">
        <v>480</v>
      </c>
      <c r="D4" s="757"/>
    </row>
    <row r="5" spans="1:4" ht="15.75" customHeight="1">
      <c r="A5" s="758" t="s">
        <v>106</v>
      </c>
      <c r="B5" s="760" t="s">
        <v>70</v>
      </c>
      <c r="C5" s="762" t="s">
        <v>13</v>
      </c>
      <c r="D5" s="762" t="s">
        <v>481</v>
      </c>
    </row>
    <row r="6" spans="1:4" ht="11.25" customHeight="1">
      <c r="A6" s="759"/>
      <c r="B6" s="761"/>
      <c r="C6" s="763"/>
      <c r="D6" s="763"/>
    </row>
    <row r="7" spans="1:4" s="5" customFormat="1" ht="16.5" thickBot="1">
      <c r="A7" s="3" t="s">
        <v>108</v>
      </c>
      <c r="B7" s="4" t="s">
        <v>109</v>
      </c>
      <c r="C7" s="4" t="s">
        <v>110</v>
      </c>
      <c r="D7" s="4" t="s">
        <v>111</v>
      </c>
    </row>
    <row r="8" spans="1:4" s="8" customFormat="1">
      <c r="A8" s="6" t="s">
        <v>35</v>
      </c>
      <c r="B8" s="7" t="s">
        <v>113</v>
      </c>
      <c r="C8" s="406">
        <f>SUM(C9:C11)</f>
        <v>0</v>
      </c>
      <c r="D8" s="406">
        <f>SUM(D9:D11)</f>
        <v>0</v>
      </c>
    </row>
    <row r="9" spans="1:4" s="8" customFormat="1">
      <c r="A9" s="404" t="s">
        <v>14</v>
      </c>
      <c r="B9" s="19" t="s">
        <v>114</v>
      </c>
      <c r="C9" s="407">
        <v>0</v>
      </c>
      <c r="D9" s="407">
        <v>0</v>
      </c>
    </row>
    <row r="10" spans="1:4" s="8" customFormat="1">
      <c r="A10" s="404" t="s">
        <v>15</v>
      </c>
      <c r="B10" s="19" t="s">
        <v>115</v>
      </c>
      <c r="C10" s="407">
        <v>0</v>
      </c>
      <c r="D10" s="407">
        <v>0</v>
      </c>
    </row>
    <row r="11" spans="1:4" s="8" customFormat="1">
      <c r="A11" s="404" t="s">
        <v>16</v>
      </c>
      <c r="B11" s="19" t="s">
        <v>116</v>
      </c>
      <c r="C11" s="407">
        <v>0</v>
      </c>
      <c r="D11" s="407">
        <v>0</v>
      </c>
    </row>
    <row r="12" spans="1:4" s="8" customFormat="1">
      <c r="A12" s="9" t="s">
        <v>36</v>
      </c>
      <c r="B12" s="19" t="s">
        <v>117</v>
      </c>
      <c r="C12" s="408">
        <f>+C13+C14+C15+C16+C17</f>
        <v>43102</v>
      </c>
      <c r="D12" s="408">
        <f>+D13+D14+D15+D16+D17</f>
        <v>41634</v>
      </c>
    </row>
    <row r="13" spans="1:4" s="8" customFormat="1">
      <c r="A13" s="405" t="s">
        <v>17</v>
      </c>
      <c r="B13" s="19" t="s">
        <v>118</v>
      </c>
      <c r="C13" s="409">
        <v>42540</v>
      </c>
      <c r="D13" s="409">
        <v>41059</v>
      </c>
    </row>
    <row r="14" spans="1:4" s="8" customFormat="1">
      <c r="A14" s="405" t="s">
        <v>18</v>
      </c>
      <c r="B14" s="19" t="s">
        <v>119</v>
      </c>
      <c r="C14" s="410">
        <v>562</v>
      </c>
      <c r="D14" s="410">
        <v>575</v>
      </c>
    </row>
    <row r="15" spans="1:4" s="8" customFormat="1">
      <c r="A15" s="405" t="s">
        <v>23</v>
      </c>
      <c r="B15" s="19" t="s">
        <v>120</v>
      </c>
      <c r="C15" s="410">
        <v>0</v>
      </c>
      <c r="D15" s="410">
        <v>0</v>
      </c>
    </row>
    <row r="16" spans="1:4" s="8" customFormat="1">
      <c r="A16" s="405" t="s">
        <v>24</v>
      </c>
      <c r="B16" s="19" t="s">
        <v>121</v>
      </c>
      <c r="C16" s="410">
        <v>0</v>
      </c>
      <c r="D16" s="410">
        <v>0</v>
      </c>
    </row>
    <row r="17" spans="1:4" s="8" customFormat="1">
      <c r="A17" s="405" t="s">
        <v>25</v>
      </c>
      <c r="B17" s="19" t="s">
        <v>122</v>
      </c>
      <c r="C17" s="410">
        <v>0</v>
      </c>
      <c r="D17" s="410">
        <v>0</v>
      </c>
    </row>
    <row r="18" spans="1:4" s="414" customFormat="1">
      <c r="A18" s="9" t="s">
        <v>37</v>
      </c>
      <c r="B18" s="416" t="s">
        <v>123</v>
      </c>
      <c r="C18" s="415">
        <f>+C19+C22+C25</f>
        <v>0</v>
      </c>
      <c r="D18" s="415">
        <f>+D19+D22+D25</f>
        <v>0</v>
      </c>
    </row>
    <row r="19" spans="1:4" s="412" customFormat="1">
      <c r="A19" s="405" t="s">
        <v>21</v>
      </c>
      <c r="B19" s="19" t="s">
        <v>124</v>
      </c>
      <c r="C19" s="410">
        <v>0</v>
      </c>
      <c r="D19" s="410">
        <v>0</v>
      </c>
    </row>
    <row r="20" spans="1:4" s="8" customFormat="1">
      <c r="A20" s="11" t="s">
        <v>593</v>
      </c>
      <c r="B20" s="416" t="s">
        <v>125</v>
      </c>
      <c r="C20" s="411">
        <v>0</v>
      </c>
      <c r="D20" s="411">
        <v>0</v>
      </c>
    </row>
    <row r="21" spans="1:4" s="8" customFormat="1">
      <c r="A21" s="11" t="s">
        <v>594</v>
      </c>
      <c r="B21" s="19" t="s">
        <v>126</v>
      </c>
      <c r="C21" s="411">
        <v>0</v>
      </c>
      <c r="D21" s="411">
        <v>0</v>
      </c>
    </row>
    <row r="22" spans="1:4" s="8" customFormat="1">
      <c r="A22" s="405" t="s">
        <v>22</v>
      </c>
      <c r="B22" s="416" t="s">
        <v>127</v>
      </c>
      <c r="C22" s="410">
        <v>0</v>
      </c>
      <c r="D22" s="410">
        <v>0</v>
      </c>
    </row>
    <row r="23" spans="1:4" s="8" customFormat="1">
      <c r="A23" s="11" t="s">
        <v>19</v>
      </c>
      <c r="B23" s="19" t="s">
        <v>128</v>
      </c>
      <c r="C23" s="411">
        <v>0</v>
      </c>
      <c r="D23" s="411">
        <v>0</v>
      </c>
    </row>
    <row r="24" spans="1:4" s="8" customFormat="1">
      <c r="A24" s="11" t="s">
        <v>20</v>
      </c>
      <c r="B24" s="416" t="s">
        <v>129</v>
      </c>
      <c r="C24" s="411">
        <v>0</v>
      </c>
      <c r="D24" s="411">
        <v>0</v>
      </c>
    </row>
    <row r="25" spans="1:4" s="412" customFormat="1">
      <c r="A25" s="405" t="s">
        <v>29</v>
      </c>
      <c r="B25" s="19" t="s">
        <v>130</v>
      </c>
      <c r="C25" s="410">
        <v>0</v>
      </c>
      <c r="D25" s="410">
        <v>0</v>
      </c>
    </row>
    <row r="26" spans="1:4" s="414" customFormat="1">
      <c r="A26" s="9" t="s">
        <v>28</v>
      </c>
      <c r="B26" s="416" t="s">
        <v>131</v>
      </c>
      <c r="C26" s="413">
        <f>SUM(C27:C28)</f>
        <v>0</v>
      </c>
      <c r="D26" s="413">
        <f>SUM(D27:D28)</f>
        <v>0</v>
      </c>
    </row>
    <row r="27" spans="1:4" s="8" customFormat="1">
      <c r="A27" s="404" t="s">
        <v>26</v>
      </c>
      <c r="B27" s="19" t="s">
        <v>132</v>
      </c>
      <c r="C27" s="407">
        <v>0</v>
      </c>
      <c r="D27" s="407">
        <v>0</v>
      </c>
    </row>
    <row r="28" spans="1:4" s="8" customFormat="1">
      <c r="A28" s="404" t="s">
        <v>27</v>
      </c>
      <c r="B28" s="416" t="s">
        <v>133</v>
      </c>
      <c r="C28" s="407">
        <v>0</v>
      </c>
      <c r="D28" s="407">
        <v>0</v>
      </c>
    </row>
    <row r="29" spans="1:4" s="419" customFormat="1" ht="21.75" customHeight="1">
      <c r="A29" s="417" t="s">
        <v>30</v>
      </c>
      <c r="B29" s="19" t="s">
        <v>134</v>
      </c>
      <c r="C29" s="418">
        <f>C8+C12+C18+C26</f>
        <v>43102</v>
      </c>
      <c r="D29" s="418">
        <f>D8+D12+D18+D26</f>
        <v>41634</v>
      </c>
    </row>
    <row r="30" spans="1:4" s="8" customFormat="1">
      <c r="A30" s="9" t="s">
        <v>151</v>
      </c>
      <c r="B30" s="416" t="s">
        <v>135</v>
      </c>
      <c r="C30" s="411">
        <v>0</v>
      </c>
      <c r="D30" s="411">
        <v>0</v>
      </c>
    </row>
    <row r="31" spans="1:4" s="8" customFormat="1">
      <c r="A31" s="9" t="s">
        <v>152</v>
      </c>
      <c r="B31" s="19" t="s">
        <v>136</v>
      </c>
      <c r="C31" s="411">
        <v>0</v>
      </c>
      <c r="D31" s="411">
        <v>0</v>
      </c>
    </row>
    <row r="32" spans="1:4" s="419" customFormat="1" ht="17.25" customHeight="1">
      <c r="A32" s="417" t="s">
        <v>31</v>
      </c>
      <c r="B32" s="416" t="s">
        <v>137</v>
      </c>
      <c r="C32" s="418">
        <f>+C30+C31</f>
        <v>0</v>
      </c>
      <c r="D32" s="418">
        <f>+D30+D31</f>
        <v>0</v>
      </c>
    </row>
    <row r="33" spans="1:4" s="8" customFormat="1">
      <c r="A33" s="9" t="s">
        <v>32</v>
      </c>
      <c r="B33" s="19" t="s">
        <v>138</v>
      </c>
      <c r="C33" s="411">
        <v>0</v>
      </c>
      <c r="D33" s="411">
        <v>0</v>
      </c>
    </row>
    <row r="34" spans="1:4" s="8" customFormat="1">
      <c r="A34" s="9" t="s">
        <v>153</v>
      </c>
      <c r="B34" s="416" t="s">
        <v>139</v>
      </c>
      <c r="C34" s="411">
        <v>44</v>
      </c>
      <c r="D34" s="411">
        <v>106</v>
      </c>
    </row>
    <row r="35" spans="1:4" s="8" customFormat="1">
      <c r="A35" s="9" t="s">
        <v>154</v>
      </c>
      <c r="B35" s="19" t="s">
        <v>140</v>
      </c>
      <c r="C35" s="411">
        <v>2732</v>
      </c>
      <c r="D35" s="411">
        <v>870</v>
      </c>
    </row>
    <row r="36" spans="1:4" s="8" customFormat="1">
      <c r="A36" s="9" t="s">
        <v>155</v>
      </c>
      <c r="B36" s="416" t="s">
        <v>141</v>
      </c>
      <c r="C36" s="411">
        <v>0</v>
      </c>
      <c r="D36" s="411">
        <v>0</v>
      </c>
    </row>
    <row r="37" spans="1:4" s="8" customFormat="1">
      <c r="A37" s="9" t="s">
        <v>33</v>
      </c>
      <c r="B37" s="19" t="s">
        <v>142</v>
      </c>
      <c r="C37" s="411">
        <v>0</v>
      </c>
      <c r="D37" s="411">
        <v>0</v>
      </c>
    </row>
    <row r="38" spans="1:4" s="419" customFormat="1" ht="17.25" customHeight="1">
      <c r="A38" s="417" t="s">
        <v>34</v>
      </c>
      <c r="B38" s="416" t="s">
        <v>143</v>
      </c>
      <c r="C38" s="418">
        <f>+C33+C34+C35+C36</f>
        <v>2776</v>
      </c>
      <c r="D38" s="418">
        <f>+D33+D34+D35+D36</f>
        <v>976</v>
      </c>
    </row>
    <row r="39" spans="1:4" s="8" customFormat="1">
      <c r="A39" s="9" t="s">
        <v>156</v>
      </c>
      <c r="B39" s="19" t="s">
        <v>144</v>
      </c>
      <c r="C39" s="411">
        <v>61</v>
      </c>
      <c r="D39" s="411">
        <v>62</v>
      </c>
    </row>
    <row r="40" spans="1:4" s="8" customFormat="1">
      <c r="A40" s="9" t="s">
        <v>157</v>
      </c>
      <c r="B40" s="416" t="s">
        <v>145</v>
      </c>
      <c r="C40" s="411">
        <v>0</v>
      </c>
      <c r="D40" s="411">
        <v>0</v>
      </c>
    </row>
    <row r="41" spans="1:4" s="8" customFormat="1">
      <c r="A41" s="9" t="s">
        <v>158</v>
      </c>
      <c r="B41" s="19" t="s">
        <v>146</v>
      </c>
      <c r="C41" s="411">
        <v>0</v>
      </c>
      <c r="D41" s="411">
        <v>0</v>
      </c>
    </row>
    <row r="42" spans="1:4" s="8" customFormat="1">
      <c r="A42" s="417" t="s">
        <v>38</v>
      </c>
      <c r="B42" s="416" t="s">
        <v>147</v>
      </c>
      <c r="C42" s="418">
        <f>+C39+C40+C41</f>
        <v>61</v>
      </c>
      <c r="D42" s="418">
        <f>+D39+D40+D41</f>
        <v>62</v>
      </c>
    </row>
    <row r="43" spans="1:4" s="419" customFormat="1" ht="17.25" customHeight="1">
      <c r="A43" s="417" t="s">
        <v>39</v>
      </c>
      <c r="B43" s="19" t="s">
        <v>148</v>
      </c>
      <c r="C43" s="418">
        <v>28</v>
      </c>
      <c r="D43" s="418">
        <v>52</v>
      </c>
    </row>
    <row r="44" spans="1:4" s="419" customFormat="1" ht="12">
      <c r="A44" s="417" t="s">
        <v>159</v>
      </c>
      <c r="B44" s="425" t="s">
        <v>149</v>
      </c>
      <c r="C44" s="426">
        <v>0</v>
      </c>
      <c r="D44" s="426">
        <v>0</v>
      </c>
    </row>
    <row r="45" spans="1:4" s="424" customFormat="1" ht="23.25" customHeight="1" thickBot="1">
      <c r="A45" s="421" t="s">
        <v>40</v>
      </c>
      <c r="B45" s="422" t="s">
        <v>150</v>
      </c>
      <c r="C45" s="423">
        <f>+C29+C32+C38+C42+C43+C44</f>
        <v>45967</v>
      </c>
      <c r="D45" s="423">
        <f>+D29+D32+D38+D42+D43+D44</f>
        <v>42724</v>
      </c>
    </row>
    <row r="46" spans="1:4">
      <c r="A46" s="12"/>
      <c r="C46" s="13"/>
      <c r="D46" s="13"/>
    </row>
    <row r="47" spans="1:4">
      <c r="A47" s="12"/>
      <c r="C47" s="13"/>
      <c r="D47" s="13"/>
    </row>
    <row r="48" spans="1:4">
      <c r="A48" s="14"/>
      <c r="C48" s="13"/>
      <c r="D48" s="13"/>
    </row>
    <row r="49" spans="1:4">
      <c r="A49" s="754"/>
      <c r="B49" s="754"/>
      <c r="C49" s="754"/>
      <c r="D49" s="754"/>
    </row>
    <row r="50" spans="1:4">
      <c r="A50" s="754"/>
      <c r="B50" s="754"/>
      <c r="C50" s="754"/>
      <c r="D50" s="754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D26"/>
  <sheetViews>
    <sheetView workbookViewId="0">
      <selection activeCell="D21" sqref="D21"/>
    </sheetView>
  </sheetViews>
  <sheetFormatPr defaultRowHeight="12.75"/>
  <cols>
    <col min="1" max="1" width="68.6640625" style="16" customWidth="1"/>
    <col min="2" max="2" width="6.1640625" style="22" customWidth="1"/>
    <col min="3" max="3" width="16.83203125" style="15" customWidth="1"/>
    <col min="4" max="4" width="18" style="15" customWidth="1"/>
    <col min="5" max="16384" width="9.33203125" style="15"/>
  </cols>
  <sheetData>
    <row r="1" spans="1:4" ht="32.25" customHeight="1">
      <c r="A1" s="771" t="s">
        <v>497</v>
      </c>
      <c r="B1" s="771"/>
      <c r="C1" s="771"/>
      <c r="D1" s="771"/>
    </row>
    <row r="2" spans="1:4" ht="15.75">
      <c r="A2" s="772" t="s">
        <v>496</v>
      </c>
      <c r="B2" s="772"/>
      <c r="C2" s="772"/>
      <c r="D2" s="772"/>
    </row>
    <row r="3" spans="1:4" s="1" customFormat="1" ht="18.75" customHeight="1">
      <c r="A3" s="446"/>
      <c r="B3" s="447"/>
      <c r="C3" s="447"/>
      <c r="D3" s="475" t="s">
        <v>581</v>
      </c>
    </row>
    <row r="4" spans="1:4" s="1" customFormat="1" ht="16.5" thickBot="1">
      <c r="B4" s="2"/>
      <c r="C4" s="757" t="s">
        <v>480</v>
      </c>
      <c r="D4" s="757"/>
    </row>
    <row r="5" spans="1:4" s="17" customFormat="1" ht="31.5" customHeight="1">
      <c r="A5" s="765" t="s">
        <v>160</v>
      </c>
      <c r="B5" s="767" t="s">
        <v>70</v>
      </c>
      <c r="C5" s="769" t="s">
        <v>13</v>
      </c>
      <c r="D5" s="773" t="s">
        <v>481</v>
      </c>
    </row>
    <row r="6" spans="1:4" s="17" customFormat="1" ht="12.75" customHeight="1">
      <c r="A6" s="766"/>
      <c r="B6" s="768"/>
      <c r="C6" s="770"/>
      <c r="D6" s="774"/>
    </row>
    <row r="7" spans="1:4" s="18" customFormat="1">
      <c r="A7" s="427" t="s">
        <v>161</v>
      </c>
      <c r="B7" s="428" t="s">
        <v>109</v>
      </c>
      <c r="C7" s="428" t="s">
        <v>110</v>
      </c>
      <c r="D7" s="429" t="s">
        <v>111</v>
      </c>
    </row>
    <row r="8" spans="1:4" ht="15.75" customHeight="1">
      <c r="A8" s="9" t="s">
        <v>162</v>
      </c>
      <c r="B8" s="10" t="s">
        <v>113</v>
      </c>
      <c r="C8" s="433">
        <v>41261</v>
      </c>
      <c r="D8" s="434">
        <v>41261</v>
      </c>
    </row>
    <row r="9" spans="1:4" ht="15.75" customHeight="1">
      <c r="A9" s="9" t="s">
        <v>163</v>
      </c>
      <c r="B9" s="10" t="s">
        <v>114</v>
      </c>
      <c r="C9" s="433">
        <v>0</v>
      </c>
      <c r="D9" s="434">
        <v>0</v>
      </c>
    </row>
    <row r="10" spans="1:4" ht="15.75" customHeight="1">
      <c r="A10" s="9" t="s">
        <v>164</v>
      </c>
      <c r="B10" s="10" t="s">
        <v>115</v>
      </c>
      <c r="C10" s="433">
        <v>3356</v>
      </c>
      <c r="D10" s="434">
        <v>3356</v>
      </c>
    </row>
    <row r="11" spans="1:4" ht="15.75" customHeight="1">
      <c r="A11" s="9" t="s">
        <v>165</v>
      </c>
      <c r="B11" s="10" t="s">
        <v>116</v>
      </c>
      <c r="C11" s="433">
        <v>0</v>
      </c>
      <c r="D11" s="434">
        <v>806</v>
      </c>
    </row>
    <row r="12" spans="1:4" ht="15.75" customHeight="1">
      <c r="A12" s="9" t="s">
        <v>166</v>
      </c>
      <c r="B12" s="10" t="s">
        <v>117</v>
      </c>
      <c r="C12" s="433">
        <v>0</v>
      </c>
      <c r="D12" s="434">
        <v>0</v>
      </c>
    </row>
    <row r="13" spans="1:4" ht="15.75" customHeight="1">
      <c r="A13" s="9" t="s">
        <v>167</v>
      </c>
      <c r="B13" s="10" t="s">
        <v>118</v>
      </c>
      <c r="C13" s="433">
        <v>806</v>
      </c>
      <c r="D13" s="434">
        <v>-3211</v>
      </c>
    </row>
    <row r="14" spans="1:4" s="431" customFormat="1" ht="15.75" customHeight="1">
      <c r="A14" s="417" t="s">
        <v>41</v>
      </c>
      <c r="B14" s="430" t="s">
        <v>119</v>
      </c>
      <c r="C14" s="435">
        <f>+C8+C9+C10+C11+C12+C13</f>
        <v>45423</v>
      </c>
      <c r="D14" s="436">
        <f>+D8+D9+D10+D11+D12+D13</f>
        <v>42212</v>
      </c>
    </row>
    <row r="15" spans="1:4" ht="15.75" customHeight="1">
      <c r="A15" s="9" t="s">
        <v>168</v>
      </c>
      <c r="B15" s="10" t="s">
        <v>120</v>
      </c>
      <c r="C15" s="437">
        <v>0</v>
      </c>
      <c r="D15" s="438">
        <v>0</v>
      </c>
    </row>
    <row r="16" spans="1:4" ht="15.75" customHeight="1">
      <c r="A16" s="9" t="s">
        <v>169</v>
      </c>
      <c r="B16" s="10" t="s">
        <v>121</v>
      </c>
      <c r="C16" s="437">
        <v>274</v>
      </c>
      <c r="D16" s="438">
        <v>317</v>
      </c>
    </row>
    <row r="17" spans="1:4" ht="15.75" customHeight="1">
      <c r="A17" s="9" t="s">
        <v>170</v>
      </c>
      <c r="B17" s="10" t="s">
        <v>122</v>
      </c>
      <c r="C17" s="437">
        <v>200</v>
      </c>
      <c r="D17" s="438">
        <v>0</v>
      </c>
    </row>
    <row r="18" spans="1:4" s="431" customFormat="1" ht="15.75" customHeight="1">
      <c r="A18" s="417" t="s">
        <v>171</v>
      </c>
      <c r="B18" s="430" t="s">
        <v>123</v>
      </c>
      <c r="C18" s="435">
        <f>+C15+C16+C17</f>
        <v>474</v>
      </c>
      <c r="D18" s="436">
        <f>+D15+D16+D17</f>
        <v>317</v>
      </c>
    </row>
    <row r="19" spans="1:4" s="431" customFormat="1" ht="15.75" customHeight="1">
      <c r="A19" s="417" t="s">
        <v>172</v>
      </c>
      <c r="B19" s="430" t="s">
        <v>124</v>
      </c>
      <c r="C19" s="440">
        <v>0</v>
      </c>
      <c r="D19" s="441">
        <v>0</v>
      </c>
    </row>
    <row r="20" spans="1:4" s="431" customFormat="1" ht="15.75" customHeight="1">
      <c r="A20" s="417" t="s">
        <v>520</v>
      </c>
      <c r="B20" s="430" t="s">
        <v>126</v>
      </c>
      <c r="C20" s="442">
        <v>70</v>
      </c>
      <c r="D20" s="443">
        <v>195</v>
      </c>
    </row>
    <row r="21" spans="1:4" s="20" customFormat="1" ht="15.75" customHeight="1" thickBot="1">
      <c r="A21" s="432" t="s">
        <v>173</v>
      </c>
      <c r="B21" s="420" t="s">
        <v>127</v>
      </c>
      <c r="C21" s="439">
        <f>+C14+C18+C20</f>
        <v>45967</v>
      </c>
      <c r="D21" s="439">
        <f>+D14+D18+D20</f>
        <v>42724</v>
      </c>
    </row>
    <row r="22" spans="1:4" ht="15.75">
      <c r="A22" s="12"/>
      <c r="B22" s="14"/>
      <c r="C22" s="13"/>
      <c r="D22" s="13"/>
    </row>
    <row r="23" spans="1:4" ht="15.75">
      <c r="A23" s="12"/>
      <c r="B23" s="14"/>
      <c r="C23" s="13"/>
      <c r="D23" s="13"/>
    </row>
    <row r="24" spans="1:4" ht="15.75">
      <c r="A24" s="14"/>
      <c r="B24" s="14"/>
      <c r="C24" s="13"/>
      <c r="D24" s="13"/>
    </row>
    <row r="25" spans="1:4" ht="15.75">
      <c r="A25" s="764"/>
      <c r="B25" s="764"/>
      <c r="C25" s="764"/>
      <c r="D25" s="21"/>
    </row>
    <row r="26" spans="1:4" ht="15.75">
      <c r="A26" s="764"/>
      <c r="B26" s="764"/>
      <c r="C26" s="764"/>
      <c r="D26" s="21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2"/>
  <dimension ref="A1:L24"/>
  <sheetViews>
    <sheetView workbookViewId="0">
      <selection activeCell="D6" sqref="D6"/>
    </sheetView>
  </sheetViews>
  <sheetFormatPr defaultRowHeight="12.75"/>
  <cols>
    <col min="1" max="1" width="9.33203125" style="43"/>
    <col min="2" max="2" width="50.33203125" style="43" customWidth="1"/>
    <col min="3" max="4" width="23" style="43" customWidth="1"/>
    <col min="5" max="5" width="27" style="43" customWidth="1"/>
    <col min="6" max="6" width="5.5" style="43" customWidth="1"/>
    <col min="7" max="16384" width="9.33203125" style="43"/>
  </cols>
  <sheetData>
    <row r="1" spans="1:12">
      <c r="A1" s="42"/>
      <c r="F1" s="778"/>
    </row>
    <row r="2" spans="1:12" ht="33" customHeight="1">
      <c r="A2" s="775" t="s">
        <v>606</v>
      </c>
      <c r="B2" s="775"/>
      <c r="C2" s="775"/>
      <c r="D2" s="775"/>
      <c r="E2" s="775"/>
      <c r="F2" s="778"/>
    </row>
    <row r="3" spans="1:12" ht="33" customHeight="1">
      <c r="A3" s="448"/>
      <c r="B3" s="448"/>
      <c r="C3" s="448"/>
      <c r="D3" s="448"/>
      <c r="E3" s="476" t="s">
        <v>555</v>
      </c>
      <c r="F3" s="778"/>
    </row>
    <row r="4" spans="1:12" ht="16.5" thickBot="1">
      <c r="A4" s="44"/>
      <c r="E4" s="477" t="s">
        <v>585</v>
      </c>
      <c r="F4" s="778"/>
    </row>
    <row r="5" spans="1:12" ht="63.75" thickBot="1">
      <c r="A5" s="45" t="s">
        <v>107</v>
      </c>
      <c r="B5" s="46" t="s">
        <v>187</v>
      </c>
      <c r="C5" s="46" t="s">
        <v>188</v>
      </c>
      <c r="D5" s="46" t="s">
        <v>189</v>
      </c>
      <c r="E5" s="47" t="s">
        <v>190</v>
      </c>
      <c r="F5" s="778"/>
      <c r="H5" s="42"/>
    </row>
    <row r="6" spans="1:12" ht="16.5">
      <c r="A6" s="48" t="s">
        <v>175</v>
      </c>
      <c r="B6" s="49"/>
      <c r="C6" s="503"/>
      <c r="D6" s="50"/>
      <c r="E6" s="51"/>
      <c r="F6" s="778"/>
      <c r="H6" s="775"/>
      <c r="I6" s="775"/>
      <c r="J6" s="775"/>
      <c r="K6" s="775"/>
      <c r="L6" s="775"/>
    </row>
    <row r="7" spans="1:12" ht="15.75">
      <c r="A7" s="52" t="s">
        <v>176</v>
      </c>
      <c r="B7" s="53"/>
      <c r="C7" s="54"/>
      <c r="D7" s="55"/>
      <c r="E7" s="56"/>
      <c r="F7" s="778"/>
    </row>
    <row r="8" spans="1:12" ht="15.75">
      <c r="A8" s="52" t="s">
        <v>177</v>
      </c>
      <c r="B8" s="53"/>
      <c r="C8" s="54"/>
      <c r="D8" s="55"/>
      <c r="E8" s="56"/>
      <c r="F8" s="778"/>
    </row>
    <row r="9" spans="1:12" ht="15.75">
      <c r="A9" s="52" t="s">
        <v>178</v>
      </c>
      <c r="B9" s="53"/>
      <c r="C9" s="54"/>
      <c r="D9" s="55"/>
      <c r="E9" s="56"/>
      <c r="F9" s="778"/>
    </row>
    <row r="10" spans="1:12" ht="15.75">
      <c r="A10" s="52" t="s">
        <v>179</v>
      </c>
      <c r="B10" s="53"/>
      <c r="C10" s="54"/>
      <c r="D10" s="55"/>
      <c r="E10" s="56"/>
      <c r="F10" s="778"/>
    </row>
    <row r="11" spans="1:12" ht="15.75">
      <c r="A11" s="52" t="s">
        <v>180</v>
      </c>
      <c r="B11" s="53"/>
      <c r="C11" s="54"/>
      <c r="D11" s="55"/>
      <c r="E11" s="56"/>
      <c r="F11" s="778"/>
    </row>
    <row r="12" spans="1:12" ht="15.75">
      <c r="A12" s="52" t="s">
        <v>181</v>
      </c>
      <c r="B12" s="53"/>
      <c r="C12" s="54"/>
      <c r="D12" s="55"/>
      <c r="E12" s="56"/>
      <c r="F12" s="778"/>
    </row>
    <row r="13" spans="1:12" ht="15.75">
      <c r="A13" s="52" t="s">
        <v>182</v>
      </c>
      <c r="B13" s="53"/>
      <c r="C13" s="54"/>
      <c r="D13" s="55"/>
      <c r="E13" s="56"/>
      <c r="F13" s="778"/>
    </row>
    <row r="14" spans="1:12" ht="15.75">
      <c r="A14" s="52" t="s">
        <v>183</v>
      </c>
      <c r="B14" s="53"/>
      <c r="C14" s="54"/>
      <c r="D14" s="55"/>
      <c r="E14" s="56"/>
      <c r="F14" s="778"/>
    </row>
    <row r="15" spans="1:12" ht="15.75">
      <c r="A15" s="52" t="s">
        <v>122</v>
      </c>
      <c r="B15" s="53"/>
      <c r="C15" s="54"/>
      <c r="D15" s="55"/>
      <c r="E15" s="56"/>
      <c r="F15" s="778"/>
    </row>
    <row r="16" spans="1:12" ht="15.75">
      <c r="A16" s="52" t="s">
        <v>123</v>
      </c>
      <c r="B16" s="53"/>
      <c r="C16" s="54"/>
      <c r="D16" s="55"/>
      <c r="E16" s="56"/>
      <c r="F16" s="778"/>
    </row>
    <row r="17" spans="1:6" ht="15.75">
      <c r="A17" s="52" t="s">
        <v>124</v>
      </c>
      <c r="B17" s="53"/>
      <c r="C17" s="54"/>
      <c r="D17" s="55"/>
      <c r="E17" s="56"/>
      <c r="F17" s="778"/>
    </row>
    <row r="18" spans="1:6" ht="15.75">
      <c r="A18" s="52" t="s">
        <v>125</v>
      </c>
      <c r="B18" s="53"/>
      <c r="C18" s="54"/>
      <c r="D18" s="55"/>
      <c r="E18" s="56"/>
      <c r="F18" s="778"/>
    </row>
    <row r="19" spans="1:6" ht="15.75">
      <c r="A19" s="52" t="s">
        <v>126</v>
      </c>
      <c r="B19" s="53"/>
      <c r="C19" s="54"/>
      <c r="D19" s="55"/>
      <c r="E19" s="56"/>
      <c r="F19" s="778"/>
    </row>
    <row r="20" spans="1:6" ht="15.75">
      <c r="A20" s="52" t="s">
        <v>127</v>
      </c>
      <c r="B20" s="53"/>
      <c r="C20" s="54"/>
      <c r="D20" s="55"/>
      <c r="E20" s="56"/>
      <c r="F20" s="778"/>
    </row>
    <row r="21" spans="1:6" ht="15.75">
      <c r="A21" s="52" t="s">
        <v>128</v>
      </c>
      <c r="B21" s="53"/>
      <c r="C21" s="54"/>
      <c r="D21" s="55"/>
      <c r="E21" s="56"/>
      <c r="F21" s="778"/>
    </row>
    <row r="22" spans="1:6" ht="16.5" thickBot="1">
      <c r="A22" s="57" t="s">
        <v>129</v>
      </c>
      <c r="B22" s="58"/>
      <c r="C22" s="59"/>
      <c r="D22" s="60"/>
      <c r="E22" s="61"/>
      <c r="F22" s="778"/>
    </row>
    <row r="23" spans="1:6" ht="16.5" thickBot="1">
      <c r="A23" s="776" t="s">
        <v>191</v>
      </c>
      <c r="B23" s="777"/>
      <c r="C23" s="62"/>
      <c r="D23" s="63" t="str">
        <f>IF(SUM(D6:D22)=0,"",SUM(D6:D22))</f>
        <v/>
      </c>
      <c r="E23" s="64" t="str">
        <f>IF(SUM(E6:E22)=0,"",SUM(E6:E22))</f>
        <v/>
      </c>
      <c r="F23" s="778"/>
    </row>
    <row r="24" spans="1:6" ht="15.75">
      <c r="A24" s="44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0"/>
    <pageSetUpPr fitToPage="1"/>
  </sheetPr>
  <dimension ref="A1:E51"/>
  <sheetViews>
    <sheetView view="pageBreakPreview" zoomScaleSheetLayoutView="100" workbookViewId="0">
      <selection activeCell="E48" sqref="E48"/>
    </sheetView>
  </sheetViews>
  <sheetFormatPr defaultColWidth="10.6640625" defaultRowHeight="12.75"/>
  <cols>
    <col min="1" max="1" width="7.1640625" style="139" customWidth="1"/>
    <col min="2" max="2" width="55.5" style="139" customWidth="1"/>
    <col min="3" max="3" width="13.83203125" style="139" customWidth="1"/>
    <col min="4" max="4" width="15.33203125" style="139" customWidth="1"/>
    <col min="5" max="5" width="14.5" style="139" customWidth="1"/>
    <col min="6" max="16384" width="10.6640625" style="139"/>
  </cols>
  <sheetData>
    <row r="1" spans="1:5" ht="30" customHeight="1">
      <c r="A1" s="653" t="s">
        <v>597</v>
      </c>
      <c r="B1" s="653"/>
      <c r="C1" s="653"/>
      <c r="D1" s="653"/>
      <c r="E1" s="653"/>
    </row>
    <row r="2" spans="1:5" ht="18" customHeight="1">
      <c r="A2" s="654" t="s">
        <v>229</v>
      </c>
      <c r="B2" s="654"/>
      <c r="C2" s="654"/>
      <c r="D2" s="654"/>
      <c r="E2" s="654"/>
    </row>
    <row r="3" spans="1:5" ht="17.25" customHeight="1">
      <c r="A3" s="141"/>
      <c r="B3" s="142"/>
      <c r="C3" s="140"/>
      <c r="D3" s="655" t="s">
        <v>482</v>
      </c>
      <c r="E3" s="655"/>
    </row>
    <row r="4" spans="1:5" ht="13.5" thickBot="1">
      <c r="A4" s="143"/>
      <c r="B4" s="143"/>
      <c r="C4" s="144"/>
      <c r="D4" s="656" t="s">
        <v>193</v>
      </c>
      <c r="E4" s="656"/>
    </row>
    <row r="5" spans="1:5" ht="44.25" customHeight="1" thickTop="1">
      <c r="A5" s="605" t="s">
        <v>505</v>
      </c>
      <c r="B5" s="606" t="s">
        <v>231</v>
      </c>
      <c r="C5" s="607" t="s">
        <v>484</v>
      </c>
      <c r="D5" s="607" t="s">
        <v>485</v>
      </c>
      <c r="E5" s="607" t="s">
        <v>486</v>
      </c>
    </row>
    <row r="6" spans="1:5" ht="12.75" customHeight="1">
      <c r="A6" s="608" t="s">
        <v>161</v>
      </c>
      <c r="B6" s="604" t="s">
        <v>109</v>
      </c>
      <c r="C6" s="604" t="s">
        <v>110</v>
      </c>
      <c r="D6" s="604" t="s">
        <v>111</v>
      </c>
      <c r="E6" s="604" t="s">
        <v>112</v>
      </c>
    </row>
    <row r="7" spans="1:5" ht="21.95" customHeight="1">
      <c r="A7" s="150" t="s">
        <v>232</v>
      </c>
      <c r="B7" s="151" t="s">
        <v>233</v>
      </c>
      <c r="C7" s="481">
        <f>C8+C15</f>
        <v>6848</v>
      </c>
      <c r="D7" s="481">
        <f>D8+D15</f>
        <v>7436</v>
      </c>
      <c r="E7" s="481">
        <f>E8+E15</f>
        <v>7436</v>
      </c>
    </row>
    <row r="8" spans="1:5" s="599" customFormat="1" ht="21.95" customHeight="1">
      <c r="A8" s="145" t="s">
        <v>234</v>
      </c>
      <c r="B8" s="146" t="s">
        <v>235</v>
      </c>
      <c r="C8" s="478">
        <v>6848</v>
      </c>
      <c r="D8" s="147">
        <v>7436</v>
      </c>
      <c r="E8" s="478">
        <v>7436</v>
      </c>
    </row>
    <row r="9" spans="1:5" s="599" customFormat="1" ht="21.95" hidden="1" customHeight="1">
      <c r="A9" s="145" t="s">
        <v>236</v>
      </c>
      <c r="B9" s="146" t="s">
        <v>237</v>
      </c>
      <c r="C9" s="478"/>
      <c r="D9" s="147"/>
      <c r="E9" s="478"/>
    </row>
    <row r="10" spans="1:5" s="599" customFormat="1" ht="21.95" hidden="1" customHeight="1">
      <c r="A10" s="145" t="s">
        <v>238</v>
      </c>
      <c r="B10" s="146" t="s">
        <v>239</v>
      </c>
      <c r="C10" s="478"/>
      <c r="D10" s="147"/>
      <c r="E10" s="478"/>
    </row>
    <row r="11" spans="1:5" s="599" customFormat="1" ht="21.95" hidden="1" customHeight="1">
      <c r="A11" s="145" t="s">
        <v>240</v>
      </c>
      <c r="B11" s="146" t="s">
        <v>241</v>
      </c>
      <c r="C11" s="478"/>
      <c r="D11" s="147"/>
      <c r="E11" s="478"/>
    </row>
    <row r="12" spans="1:5" s="599" customFormat="1" ht="21.95" hidden="1" customHeight="1">
      <c r="A12" s="145" t="s">
        <v>242</v>
      </c>
      <c r="B12" s="146" t="s">
        <v>243</v>
      </c>
      <c r="C12" s="478"/>
      <c r="D12" s="147"/>
      <c r="E12" s="478"/>
    </row>
    <row r="13" spans="1:5" s="599" customFormat="1" ht="28.5" hidden="1" customHeight="1">
      <c r="A13" s="145" t="s">
        <v>244</v>
      </c>
      <c r="B13" s="148" t="s">
        <v>506</v>
      </c>
      <c r="C13" s="479"/>
      <c r="D13" s="149"/>
      <c r="E13" s="478"/>
    </row>
    <row r="14" spans="1:5" s="599" customFormat="1" ht="21.95" hidden="1" customHeight="1">
      <c r="A14" s="145" t="s">
        <v>245</v>
      </c>
      <c r="B14" s="148" t="s">
        <v>507</v>
      </c>
      <c r="C14" s="480"/>
      <c r="D14" s="258"/>
      <c r="E14" s="478"/>
    </row>
    <row r="15" spans="1:5" s="599" customFormat="1" ht="21.95" customHeight="1">
      <c r="A15" s="145" t="s">
        <v>246</v>
      </c>
      <c r="B15" s="146" t="s">
        <v>247</v>
      </c>
      <c r="C15" s="478">
        <v>0</v>
      </c>
      <c r="D15" s="147">
        <v>0</v>
      </c>
      <c r="E15" s="478">
        <v>0</v>
      </c>
    </row>
    <row r="16" spans="1:5" ht="21.95" customHeight="1">
      <c r="A16" s="150" t="s">
        <v>248</v>
      </c>
      <c r="B16" s="151" t="s">
        <v>249</v>
      </c>
      <c r="C16" s="481">
        <v>0</v>
      </c>
      <c r="D16" s="481">
        <v>0</v>
      </c>
      <c r="E16" s="481">
        <v>0</v>
      </c>
    </row>
    <row r="17" spans="1:5" ht="21.95" hidden="1" customHeight="1">
      <c r="A17" s="145" t="s">
        <v>250</v>
      </c>
      <c r="B17" s="148" t="s">
        <v>251</v>
      </c>
      <c r="C17" s="479">
        <v>0</v>
      </c>
      <c r="D17" s="149">
        <v>140</v>
      </c>
      <c r="E17" s="478">
        <v>140</v>
      </c>
    </row>
    <row r="18" spans="1:5" ht="21.95" hidden="1" customHeight="1">
      <c r="A18" s="145" t="s">
        <v>252</v>
      </c>
      <c r="B18" s="146" t="s">
        <v>253</v>
      </c>
      <c r="C18" s="478">
        <v>13864</v>
      </c>
      <c r="D18" s="147">
        <v>18064</v>
      </c>
      <c r="E18" s="478">
        <v>18025</v>
      </c>
    </row>
    <row r="19" spans="1:5" ht="21.95" customHeight="1">
      <c r="A19" s="150" t="s">
        <v>254</v>
      </c>
      <c r="B19" s="151" t="s">
        <v>255</v>
      </c>
      <c r="C19" s="481">
        <f>C21+C26+C20</f>
        <v>345</v>
      </c>
      <c r="D19" s="481">
        <f t="shared" ref="D19:E19" si="0">D21+D26+D20</f>
        <v>349</v>
      </c>
      <c r="E19" s="481">
        <f t="shared" si="0"/>
        <v>341</v>
      </c>
    </row>
    <row r="20" spans="1:5" ht="21.95" customHeight="1">
      <c r="A20" s="145" t="s">
        <v>583</v>
      </c>
      <c r="B20" s="146" t="s">
        <v>584</v>
      </c>
      <c r="C20" s="478">
        <v>250</v>
      </c>
      <c r="D20" s="147">
        <v>264</v>
      </c>
      <c r="E20" s="478">
        <v>264</v>
      </c>
    </row>
    <row r="21" spans="1:5" s="153" customFormat="1" ht="23.25" customHeight="1">
      <c r="A21" s="145" t="s">
        <v>256</v>
      </c>
      <c r="B21" s="146" t="s">
        <v>257</v>
      </c>
      <c r="C21" s="478">
        <v>80</v>
      </c>
      <c r="D21" s="147">
        <v>80</v>
      </c>
      <c r="E21" s="478">
        <v>76</v>
      </c>
    </row>
    <row r="22" spans="1:5" s="153" customFormat="1" ht="21.95" hidden="1" customHeight="1">
      <c r="A22" s="145" t="s">
        <v>258</v>
      </c>
      <c r="B22" s="146" t="s">
        <v>508</v>
      </c>
      <c r="C22" s="478"/>
      <c r="D22" s="147"/>
      <c r="E22" s="478"/>
    </row>
    <row r="23" spans="1:5" s="492" customFormat="1" ht="21.95" hidden="1" customHeight="1">
      <c r="A23" s="488"/>
      <c r="B23" s="489" t="s">
        <v>259</v>
      </c>
      <c r="C23" s="490"/>
      <c r="D23" s="491"/>
      <c r="E23" s="490"/>
    </row>
    <row r="24" spans="1:5" s="153" customFormat="1" ht="21.95" hidden="1" customHeight="1">
      <c r="A24" s="145" t="s">
        <v>260</v>
      </c>
      <c r="B24" s="146" t="s">
        <v>261</v>
      </c>
      <c r="C24" s="478"/>
      <c r="D24" s="147"/>
      <c r="E24" s="478"/>
    </row>
    <row r="25" spans="1:5" s="153" customFormat="1" ht="21.95" hidden="1" customHeight="1">
      <c r="A25" s="145" t="s">
        <v>262</v>
      </c>
      <c r="B25" s="146" t="s">
        <v>263</v>
      </c>
      <c r="C25" s="478"/>
      <c r="D25" s="147"/>
      <c r="E25" s="478"/>
    </row>
    <row r="26" spans="1:5" s="153" customFormat="1" ht="21.95" customHeight="1">
      <c r="A26" s="145" t="s">
        <v>264</v>
      </c>
      <c r="B26" s="146" t="s">
        <v>265</v>
      </c>
      <c r="C26" s="478">
        <v>15</v>
      </c>
      <c r="D26" s="147">
        <v>5</v>
      </c>
      <c r="E26" s="478">
        <v>1</v>
      </c>
    </row>
    <row r="27" spans="1:5" ht="21.95" customHeight="1">
      <c r="A27" s="150" t="s">
        <v>266</v>
      </c>
      <c r="B27" s="151" t="s">
        <v>267</v>
      </c>
      <c r="C27" s="481">
        <f>SUM(C28:C38)</f>
        <v>17</v>
      </c>
      <c r="D27" s="481">
        <f>SUM(D28:D37)</f>
        <v>220</v>
      </c>
      <c r="E27" s="481">
        <f>SUM(E28:E37)</f>
        <v>209</v>
      </c>
    </row>
    <row r="28" spans="1:5" ht="21.95" customHeight="1">
      <c r="A28" s="145" t="s">
        <v>569</v>
      </c>
      <c r="B28" s="146" t="s">
        <v>501</v>
      </c>
      <c r="C28" s="147">
        <v>0</v>
      </c>
      <c r="D28" s="147">
        <v>0</v>
      </c>
      <c r="E28" s="147">
        <v>0</v>
      </c>
    </row>
    <row r="29" spans="1:5" ht="21.95" customHeight="1">
      <c r="A29" s="145" t="s">
        <v>268</v>
      </c>
      <c r="B29" s="146" t="s">
        <v>269</v>
      </c>
      <c r="C29" s="147">
        <v>0</v>
      </c>
      <c r="D29" s="147">
        <v>0</v>
      </c>
      <c r="E29" s="478">
        <v>0</v>
      </c>
    </row>
    <row r="30" spans="1:5" ht="21.95" customHeight="1">
      <c r="A30" s="145" t="s">
        <v>270</v>
      </c>
      <c r="B30" s="146" t="s">
        <v>271</v>
      </c>
      <c r="C30" s="478">
        <v>0</v>
      </c>
      <c r="D30" s="147">
        <v>0</v>
      </c>
      <c r="E30" s="478">
        <v>0</v>
      </c>
    </row>
    <row r="31" spans="1:5" ht="21.95" customHeight="1">
      <c r="A31" s="145" t="s">
        <v>272</v>
      </c>
      <c r="B31" s="146" t="s">
        <v>273</v>
      </c>
      <c r="C31" s="478">
        <v>0</v>
      </c>
      <c r="D31" s="147">
        <v>0</v>
      </c>
      <c r="E31" s="478">
        <v>0</v>
      </c>
    </row>
    <row r="32" spans="1:5" ht="18.75" customHeight="1">
      <c r="A32" s="145" t="s">
        <v>274</v>
      </c>
      <c r="B32" s="146" t="s">
        <v>275</v>
      </c>
      <c r="C32" s="478">
        <v>0</v>
      </c>
      <c r="D32" s="147">
        <v>0</v>
      </c>
      <c r="E32" s="478">
        <v>0</v>
      </c>
    </row>
    <row r="33" spans="1:5" ht="24.75" customHeight="1">
      <c r="A33" s="145" t="s">
        <v>276</v>
      </c>
      <c r="B33" s="146" t="s">
        <v>277</v>
      </c>
      <c r="C33" s="478">
        <v>0</v>
      </c>
      <c r="D33" s="478">
        <v>0</v>
      </c>
      <c r="E33" s="478">
        <v>0</v>
      </c>
    </row>
    <row r="34" spans="1:5" ht="24.75" customHeight="1">
      <c r="A34" s="145" t="s">
        <v>499</v>
      </c>
      <c r="B34" s="146" t="s">
        <v>500</v>
      </c>
      <c r="C34" s="478">
        <v>0</v>
      </c>
      <c r="D34" s="478">
        <v>0</v>
      </c>
      <c r="E34" s="478">
        <v>0</v>
      </c>
    </row>
    <row r="35" spans="1:5" ht="21.95" customHeight="1">
      <c r="A35" s="145" t="s">
        <v>278</v>
      </c>
      <c r="B35" s="146" t="s">
        <v>279</v>
      </c>
      <c r="C35" s="482">
        <v>10</v>
      </c>
      <c r="D35" s="257">
        <v>20</v>
      </c>
      <c r="E35" s="478">
        <v>9</v>
      </c>
    </row>
    <row r="36" spans="1:5" ht="21.95" customHeight="1">
      <c r="A36" s="145" t="s">
        <v>280</v>
      </c>
      <c r="B36" s="146" t="s">
        <v>502</v>
      </c>
      <c r="C36" s="482">
        <v>0</v>
      </c>
      <c r="D36" s="482">
        <v>0</v>
      </c>
      <c r="E36" s="482">
        <v>0</v>
      </c>
    </row>
    <row r="37" spans="1:5" ht="21.95" customHeight="1">
      <c r="A37" s="145" t="s">
        <v>570</v>
      </c>
      <c r="B37" s="146" t="s">
        <v>281</v>
      </c>
      <c r="C37" s="483">
        <v>7</v>
      </c>
      <c r="D37" s="483">
        <v>200</v>
      </c>
      <c r="E37" s="478">
        <v>200</v>
      </c>
    </row>
    <row r="38" spans="1:5" ht="21.95" customHeight="1">
      <c r="A38" s="150" t="s">
        <v>282</v>
      </c>
      <c r="B38" s="151" t="s">
        <v>283</v>
      </c>
      <c r="C38" s="484">
        <v>0</v>
      </c>
      <c r="D38" s="484">
        <f>D39</f>
        <v>0</v>
      </c>
      <c r="E38" s="481">
        <f>E39</f>
        <v>0</v>
      </c>
    </row>
    <row r="39" spans="1:5" ht="21.95" customHeight="1">
      <c r="A39" s="145" t="s">
        <v>284</v>
      </c>
      <c r="B39" s="146" t="s">
        <v>285</v>
      </c>
      <c r="C39" s="483">
        <v>0</v>
      </c>
      <c r="D39" s="483">
        <v>0</v>
      </c>
      <c r="E39" s="478">
        <v>0</v>
      </c>
    </row>
    <row r="40" spans="1:5" ht="21.95" customHeight="1">
      <c r="A40" s="150" t="s">
        <v>286</v>
      </c>
      <c r="B40" s="151" t="s">
        <v>287</v>
      </c>
      <c r="C40" s="481">
        <v>0</v>
      </c>
      <c r="D40" s="481">
        <v>0</v>
      </c>
      <c r="E40" s="481">
        <v>0</v>
      </c>
    </row>
    <row r="41" spans="1:5" ht="21.95" hidden="1" customHeight="1">
      <c r="A41" s="145" t="s">
        <v>288</v>
      </c>
      <c r="B41" s="146" t="s">
        <v>289</v>
      </c>
      <c r="C41" s="478">
        <v>50</v>
      </c>
      <c r="D41" s="147">
        <v>50</v>
      </c>
      <c r="E41" s="478">
        <v>40</v>
      </c>
    </row>
    <row r="42" spans="1:5" ht="21.95" hidden="1" customHeight="1">
      <c r="A42" s="145" t="s">
        <v>290</v>
      </c>
      <c r="B42" s="146" t="s">
        <v>291</v>
      </c>
      <c r="C42" s="478">
        <v>0</v>
      </c>
      <c r="D42" s="478">
        <v>100</v>
      </c>
      <c r="E42" s="478">
        <v>100</v>
      </c>
    </row>
    <row r="43" spans="1:5" ht="21.95" customHeight="1">
      <c r="A43" s="150" t="s">
        <v>292</v>
      </c>
      <c r="B43" s="151" t="s">
        <v>293</v>
      </c>
      <c r="C43" s="485">
        <v>0</v>
      </c>
      <c r="D43" s="485">
        <v>0</v>
      </c>
      <c r="E43" s="485">
        <v>0</v>
      </c>
    </row>
    <row r="44" spans="1:5" ht="30" customHeight="1">
      <c r="A44" s="154" t="s">
        <v>294</v>
      </c>
      <c r="B44" s="155" t="s">
        <v>295</v>
      </c>
      <c r="C44" s="486">
        <f>C7+C16+C19+C27+C38+C40</f>
        <v>7210</v>
      </c>
      <c r="D44" s="486">
        <f>D7+D16+D19+D27+D38+D40</f>
        <v>8005</v>
      </c>
      <c r="E44" s="486">
        <f>E7+E16+E19+E27+E38+E40+E43</f>
        <v>7986</v>
      </c>
    </row>
    <row r="45" spans="1:5" ht="21.95" customHeight="1">
      <c r="A45" s="150" t="s">
        <v>296</v>
      </c>
      <c r="B45" s="151" t="s">
        <v>297</v>
      </c>
      <c r="C45" s="481">
        <f>SUM(C46:C47)</f>
        <v>1500</v>
      </c>
      <c r="D45" s="481">
        <f>SUM(D46:D47)</f>
        <v>2922</v>
      </c>
      <c r="E45" s="481">
        <f>SUM(E46:E48)</f>
        <v>2922</v>
      </c>
    </row>
    <row r="46" spans="1:5" ht="21.95" customHeight="1">
      <c r="A46" s="145" t="s">
        <v>299</v>
      </c>
      <c r="B46" s="146" t="s">
        <v>300</v>
      </c>
      <c r="C46" s="478">
        <v>1500</v>
      </c>
      <c r="D46" s="147">
        <v>2605</v>
      </c>
      <c r="E46" s="478">
        <v>2605</v>
      </c>
    </row>
    <row r="47" spans="1:5" ht="21.95" customHeight="1">
      <c r="A47" s="145" t="s">
        <v>301</v>
      </c>
      <c r="B47" s="146" t="s">
        <v>302</v>
      </c>
      <c r="C47" s="478">
        <v>0</v>
      </c>
      <c r="D47" s="147">
        <v>317</v>
      </c>
      <c r="E47" s="478">
        <v>317</v>
      </c>
    </row>
    <row r="48" spans="1:5" ht="21.95" customHeight="1">
      <c r="A48" s="145" t="s">
        <v>503</v>
      </c>
      <c r="B48" s="146" t="s">
        <v>504</v>
      </c>
      <c r="C48" s="478">
        <v>0</v>
      </c>
      <c r="D48" s="147">
        <v>0</v>
      </c>
      <c r="E48" s="478">
        <v>0</v>
      </c>
    </row>
    <row r="49" spans="1:5" s="159" customFormat="1" ht="37.5" customHeight="1" thickBot="1">
      <c r="A49" s="157" t="s">
        <v>571</v>
      </c>
      <c r="B49" s="158" t="s">
        <v>303</v>
      </c>
      <c r="C49" s="487">
        <f>C44+C45</f>
        <v>8710</v>
      </c>
      <c r="D49" s="487">
        <f>D44+D45</f>
        <v>10927</v>
      </c>
      <c r="E49" s="487">
        <f>E44+E45</f>
        <v>10908</v>
      </c>
    </row>
    <row r="50" spans="1:5" ht="17.25" thickTop="1" thickBot="1">
      <c r="A50" s="160"/>
      <c r="B50" s="160"/>
      <c r="C50" s="487"/>
      <c r="D50" s="160"/>
      <c r="E50" s="160"/>
    </row>
    <row r="51" spans="1:5" ht="13.5" thickTop="1"/>
  </sheetData>
  <mergeCells count="4">
    <mergeCell ref="A1:E1"/>
    <mergeCell ref="A2:E2"/>
    <mergeCell ref="D3:E3"/>
    <mergeCell ref="D4:E4"/>
  </mergeCells>
  <phoneticPr fontId="84" type="noConversion"/>
  <pageMargins left="0.67" right="0.74803149606299213" top="0.63" bottom="0.55000000000000004" header="0.51181102362204722" footer="0.51181102362204722"/>
  <pageSetup paperSize="9" scale="91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0"/>
    <pageSetUpPr fitToPage="1"/>
  </sheetPr>
  <dimension ref="A1:F69"/>
  <sheetViews>
    <sheetView workbookViewId="0">
      <selection activeCell="D73" sqref="D73"/>
    </sheetView>
  </sheetViews>
  <sheetFormatPr defaultColWidth="10.6640625" defaultRowHeight="12.75"/>
  <cols>
    <col min="1" max="1" width="8.33203125" style="139" customWidth="1"/>
    <col min="2" max="2" width="52.1640625" style="139" customWidth="1"/>
    <col min="3" max="3" width="16.6640625" style="139" customWidth="1"/>
    <col min="4" max="4" width="13.33203125" style="139" customWidth="1"/>
    <col min="5" max="5" width="16" style="139" customWidth="1"/>
    <col min="6" max="16384" width="10.6640625" style="139"/>
  </cols>
  <sheetData>
    <row r="1" spans="1:5" ht="30" customHeight="1">
      <c r="A1" s="653" t="s">
        <v>598</v>
      </c>
      <c r="B1" s="653"/>
      <c r="C1" s="653"/>
      <c r="D1" s="653"/>
      <c r="E1" s="653"/>
    </row>
    <row r="2" spans="1:5" ht="18" customHeight="1">
      <c r="A2" s="654" t="s">
        <v>487</v>
      </c>
      <c r="B2" s="654"/>
      <c r="C2" s="654"/>
      <c r="D2" s="654"/>
      <c r="E2" s="654"/>
    </row>
    <row r="3" spans="1:5" ht="19.5" customHeight="1">
      <c r="A3" s="141"/>
      <c r="B3" s="142"/>
      <c r="C3" s="140"/>
      <c r="D3" s="655" t="s">
        <v>483</v>
      </c>
      <c r="E3" s="655"/>
    </row>
    <row r="4" spans="1:5" ht="13.5" thickBot="1">
      <c r="A4" s="143"/>
      <c r="B4" s="143"/>
      <c r="C4" s="144"/>
      <c r="D4" s="657" t="s">
        <v>193</v>
      </c>
      <c r="E4" s="657"/>
    </row>
    <row r="5" spans="1:5" ht="38.25" customHeight="1">
      <c r="A5" s="600" t="s">
        <v>230</v>
      </c>
      <c r="B5" s="601" t="s">
        <v>231</v>
      </c>
      <c r="C5" s="602" t="s">
        <v>488</v>
      </c>
      <c r="D5" s="602" t="s">
        <v>485</v>
      </c>
      <c r="E5" s="602" t="s">
        <v>486</v>
      </c>
    </row>
    <row r="6" spans="1:5" ht="12.75" customHeight="1">
      <c r="A6" s="603" t="s">
        <v>161</v>
      </c>
      <c r="B6" s="604" t="s">
        <v>109</v>
      </c>
      <c r="C6" s="604" t="s">
        <v>110</v>
      </c>
      <c r="D6" s="604" t="s">
        <v>111</v>
      </c>
      <c r="E6" s="604" t="s">
        <v>112</v>
      </c>
    </row>
    <row r="7" spans="1:5" s="161" customFormat="1" ht="21.95" customHeight="1">
      <c r="A7" s="164" t="s">
        <v>304</v>
      </c>
      <c r="B7" s="151" t="s">
        <v>305</v>
      </c>
      <c r="C7" s="481">
        <f>C8+C15</f>
        <v>1400</v>
      </c>
      <c r="D7" s="152">
        <f>D8+D15</f>
        <v>2285</v>
      </c>
      <c r="E7" s="481">
        <f>E8+E15</f>
        <v>2148</v>
      </c>
    </row>
    <row r="8" spans="1:5" s="162" customFormat="1" ht="21.95" customHeight="1">
      <c r="A8" s="163" t="s">
        <v>306</v>
      </c>
      <c r="B8" s="146" t="s">
        <v>307</v>
      </c>
      <c r="C8" s="478">
        <v>0</v>
      </c>
      <c r="D8" s="147">
        <v>0</v>
      </c>
      <c r="E8" s="478">
        <v>0</v>
      </c>
    </row>
    <row r="9" spans="1:5" s="162" customFormat="1" ht="22.5" hidden="1" customHeight="1">
      <c r="A9" s="163" t="s">
        <v>308</v>
      </c>
      <c r="B9" s="146" t="s">
        <v>309</v>
      </c>
      <c r="C9" s="478">
        <v>38140</v>
      </c>
      <c r="D9" s="147"/>
      <c r="E9" s="478"/>
    </row>
    <row r="10" spans="1:5" s="162" customFormat="1" ht="22.5" hidden="1" customHeight="1">
      <c r="A10" s="163" t="s">
        <v>310</v>
      </c>
      <c r="B10" s="146" t="s">
        <v>311</v>
      </c>
      <c r="C10" s="478">
        <v>1800</v>
      </c>
      <c r="D10" s="147"/>
      <c r="E10" s="478"/>
    </row>
    <row r="11" spans="1:5" s="162" customFormat="1" ht="21.95" hidden="1" customHeight="1">
      <c r="A11" s="163" t="s">
        <v>312</v>
      </c>
      <c r="B11" s="146" t="s">
        <v>313</v>
      </c>
      <c r="C11" s="478">
        <v>2510</v>
      </c>
      <c r="D11" s="147"/>
      <c r="E11" s="478"/>
    </row>
    <row r="12" spans="1:5" s="162" customFormat="1" ht="21.95" hidden="1" customHeight="1">
      <c r="A12" s="163" t="s">
        <v>314</v>
      </c>
      <c r="B12" s="146" t="s">
        <v>315</v>
      </c>
      <c r="C12" s="479">
        <v>62</v>
      </c>
      <c r="D12" s="149"/>
      <c r="E12" s="478"/>
    </row>
    <row r="13" spans="1:5" s="162" customFormat="1" ht="21.95" hidden="1" customHeight="1">
      <c r="A13" s="163" t="s">
        <v>316</v>
      </c>
      <c r="B13" s="146" t="s">
        <v>317</v>
      </c>
      <c r="C13" s="480">
        <v>1070</v>
      </c>
      <c r="D13" s="258"/>
      <c r="E13" s="478"/>
    </row>
    <row r="14" spans="1:5" s="162" customFormat="1" ht="21.95" hidden="1" customHeight="1">
      <c r="A14" s="163" t="s">
        <v>318</v>
      </c>
      <c r="B14" s="146" t="s">
        <v>319</v>
      </c>
      <c r="C14" s="480">
        <v>392</v>
      </c>
      <c r="D14" s="258"/>
      <c r="E14" s="478"/>
    </row>
    <row r="15" spans="1:5" s="162" customFormat="1" ht="21.95" customHeight="1">
      <c r="A15" s="163" t="s">
        <v>320</v>
      </c>
      <c r="B15" s="146" t="s">
        <v>321</v>
      </c>
      <c r="C15" s="478">
        <v>1400</v>
      </c>
      <c r="D15" s="147">
        <v>2285</v>
      </c>
      <c r="E15" s="478">
        <v>2148</v>
      </c>
    </row>
    <row r="16" spans="1:5" s="162" customFormat="1" ht="21.95" hidden="1" customHeight="1">
      <c r="A16" s="163" t="s">
        <v>322</v>
      </c>
      <c r="B16" s="146" t="s">
        <v>323</v>
      </c>
      <c r="C16" s="478">
        <v>3140</v>
      </c>
      <c r="D16" s="147">
        <v>3310</v>
      </c>
      <c r="E16" s="478">
        <v>3273</v>
      </c>
    </row>
    <row r="17" spans="1:5" s="162" customFormat="1" ht="28.5" hidden="1" customHeight="1">
      <c r="A17" s="163" t="s">
        <v>324</v>
      </c>
      <c r="B17" s="146" t="s">
        <v>325</v>
      </c>
      <c r="C17" s="478">
        <v>1300</v>
      </c>
      <c r="D17" s="147">
        <v>1655</v>
      </c>
      <c r="E17" s="478">
        <v>1540</v>
      </c>
    </row>
    <row r="18" spans="1:5" s="162" customFormat="1" ht="21.95" hidden="1" customHeight="1">
      <c r="A18" s="163" t="s">
        <v>326</v>
      </c>
      <c r="B18" s="146" t="s">
        <v>327</v>
      </c>
      <c r="C18" s="478">
        <v>400</v>
      </c>
      <c r="D18" s="147">
        <v>545</v>
      </c>
      <c r="E18" s="478">
        <v>490</v>
      </c>
    </row>
    <row r="19" spans="1:5" s="161" customFormat="1" ht="34.5" customHeight="1">
      <c r="A19" s="164" t="s">
        <v>328</v>
      </c>
      <c r="B19" s="165" t="s">
        <v>329</v>
      </c>
      <c r="C19" s="481">
        <v>370</v>
      </c>
      <c r="D19" s="152">
        <v>565</v>
      </c>
      <c r="E19" s="481">
        <v>519</v>
      </c>
    </row>
    <row r="20" spans="1:5" s="161" customFormat="1" ht="21.95" customHeight="1">
      <c r="A20" s="164" t="s">
        <v>330</v>
      </c>
      <c r="B20" s="151" t="s">
        <v>331</v>
      </c>
      <c r="C20" s="486">
        <f>C21+C24+C27+C35+C34</f>
        <v>3410</v>
      </c>
      <c r="D20" s="156">
        <f>D21+D24+D27+D34+D35</f>
        <v>4297</v>
      </c>
      <c r="E20" s="486">
        <f>E21+E24+E27+E34+E35</f>
        <v>3488</v>
      </c>
    </row>
    <row r="21" spans="1:5" s="162" customFormat="1" ht="21.95" customHeight="1">
      <c r="A21" s="163" t="s">
        <v>332</v>
      </c>
      <c r="B21" s="146" t="s">
        <v>333</v>
      </c>
      <c r="C21" s="478">
        <v>551</v>
      </c>
      <c r="D21" s="147">
        <v>291</v>
      </c>
      <c r="E21" s="478">
        <v>167</v>
      </c>
    </row>
    <row r="22" spans="1:5" s="162" customFormat="1" ht="21.95" hidden="1" customHeight="1">
      <c r="A22" s="163" t="s">
        <v>334</v>
      </c>
      <c r="B22" s="146" t="s">
        <v>335</v>
      </c>
      <c r="C22" s="478">
        <v>2760</v>
      </c>
      <c r="D22" s="147"/>
      <c r="E22" s="478"/>
    </row>
    <row r="23" spans="1:5" s="162" customFormat="1" ht="21.95" hidden="1" customHeight="1">
      <c r="A23" s="163" t="s">
        <v>336</v>
      </c>
      <c r="B23" s="146" t="s">
        <v>337</v>
      </c>
      <c r="C23" s="478">
        <v>20322</v>
      </c>
      <c r="D23" s="147"/>
      <c r="E23" s="478"/>
    </row>
    <row r="24" spans="1:5" s="162" customFormat="1" ht="21.95" customHeight="1">
      <c r="A24" s="163" t="s">
        <v>338</v>
      </c>
      <c r="B24" s="146" t="s">
        <v>339</v>
      </c>
      <c r="C24" s="478">
        <v>0</v>
      </c>
      <c r="D24" s="478">
        <v>76</v>
      </c>
      <c r="E24" s="478">
        <v>74</v>
      </c>
    </row>
    <row r="25" spans="1:5" s="162" customFormat="1" ht="21.95" hidden="1" customHeight="1">
      <c r="A25" s="163" t="s">
        <v>340</v>
      </c>
      <c r="B25" s="146" t="s">
        <v>341</v>
      </c>
      <c r="C25" s="478">
        <v>360</v>
      </c>
      <c r="D25" s="147"/>
      <c r="E25" s="478"/>
    </row>
    <row r="26" spans="1:5" s="162" customFormat="1" ht="21.95" hidden="1" customHeight="1">
      <c r="A26" s="163" t="s">
        <v>342</v>
      </c>
      <c r="B26" s="146" t="s">
        <v>343</v>
      </c>
      <c r="C26" s="478">
        <v>670</v>
      </c>
      <c r="D26" s="147"/>
      <c r="E26" s="478"/>
    </row>
    <row r="27" spans="1:5" s="162" customFormat="1" ht="21.95" customHeight="1">
      <c r="A27" s="163" t="s">
        <v>344</v>
      </c>
      <c r="B27" s="146" t="s">
        <v>345</v>
      </c>
      <c r="C27" s="478">
        <v>2005</v>
      </c>
      <c r="D27" s="147">
        <v>3015</v>
      </c>
      <c r="E27" s="478">
        <v>2502</v>
      </c>
    </row>
    <row r="28" spans="1:5" s="162" customFormat="1" ht="21.95" hidden="1" customHeight="1">
      <c r="A28" s="163" t="s">
        <v>346</v>
      </c>
      <c r="B28" s="148" t="s">
        <v>347</v>
      </c>
      <c r="C28" s="478">
        <v>8771</v>
      </c>
      <c r="D28" s="147"/>
      <c r="E28" s="478"/>
    </row>
    <row r="29" spans="1:5" s="162" customFormat="1" ht="21.95" hidden="1" customHeight="1">
      <c r="A29" s="163" t="s">
        <v>348</v>
      </c>
      <c r="B29" s="148" t="s">
        <v>349</v>
      </c>
      <c r="C29" s="478">
        <v>100</v>
      </c>
      <c r="D29" s="147"/>
      <c r="E29" s="478"/>
    </row>
    <row r="30" spans="1:5" s="162" customFormat="1" ht="21.95" hidden="1" customHeight="1">
      <c r="A30" s="163" t="s">
        <v>350</v>
      </c>
      <c r="B30" s="146" t="s">
        <v>351</v>
      </c>
      <c r="C30" s="478">
        <v>4445</v>
      </c>
      <c r="D30" s="147"/>
      <c r="E30" s="478"/>
    </row>
    <row r="31" spans="1:5" s="162" customFormat="1" ht="21.95" hidden="1" customHeight="1">
      <c r="A31" s="163" t="s">
        <v>509</v>
      </c>
      <c r="B31" s="146" t="s">
        <v>510</v>
      </c>
      <c r="C31" s="478">
        <v>0</v>
      </c>
      <c r="D31" s="147"/>
      <c r="E31" s="478"/>
    </row>
    <row r="32" spans="1:5" s="162" customFormat="1" ht="21.95" hidden="1" customHeight="1">
      <c r="A32" s="163" t="s">
        <v>352</v>
      </c>
      <c r="B32" s="146" t="s">
        <v>353</v>
      </c>
      <c r="C32" s="478">
        <v>7505</v>
      </c>
      <c r="D32" s="147"/>
      <c r="E32" s="478"/>
    </row>
    <row r="33" spans="1:5" s="162" customFormat="1" ht="21.95" hidden="1" customHeight="1">
      <c r="A33" s="163" t="s">
        <v>354</v>
      </c>
      <c r="B33" s="146" t="s">
        <v>355</v>
      </c>
      <c r="C33" s="478">
        <v>4760</v>
      </c>
      <c r="D33" s="147"/>
      <c r="E33" s="478"/>
    </row>
    <row r="34" spans="1:5" s="162" customFormat="1" ht="21.95" customHeight="1">
      <c r="A34" s="163" t="s">
        <v>356</v>
      </c>
      <c r="B34" s="146" t="s">
        <v>357</v>
      </c>
      <c r="C34" s="478">
        <v>0</v>
      </c>
      <c r="D34" s="478">
        <v>0</v>
      </c>
      <c r="E34" s="478">
        <v>0</v>
      </c>
    </row>
    <row r="35" spans="1:5" s="162" customFormat="1" ht="21.95" customHeight="1">
      <c r="A35" s="163" t="s">
        <v>358</v>
      </c>
      <c r="B35" s="146" t="s">
        <v>359</v>
      </c>
      <c r="C35" s="478">
        <v>854</v>
      </c>
      <c r="D35" s="147">
        <v>915</v>
      </c>
      <c r="E35" s="478">
        <v>745</v>
      </c>
    </row>
    <row r="36" spans="1:5" s="162" customFormat="1" ht="21.95" hidden="1" customHeight="1">
      <c r="A36" s="163" t="s">
        <v>360</v>
      </c>
      <c r="B36" s="146" t="s">
        <v>97</v>
      </c>
      <c r="C36" s="493">
        <v>11850</v>
      </c>
      <c r="D36" s="257">
        <v>11364</v>
      </c>
      <c r="E36" s="493">
        <v>9976</v>
      </c>
    </row>
    <row r="37" spans="1:5" s="162" customFormat="1" ht="21.95" hidden="1" customHeight="1">
      <c r="A37" s="163" t="s">
        <v>361</v>
      </c>
      <c r="B37" s="146" t="s">
        <v>362</v>
      </c>
      <c r="C37" s="493">
        <v>1335</v>
      </c>
      <c r="D37" s="257">
        <v>1537</v>
      </c>
      <c r="E37" s="493">
        <v>1495</v>
      </c>
    </row>
    <row r="38" spans="1:5" s="161" customFormat="1" ht="21" customHeight="1">
      <c r="A38" s="164" t="s">
        <v>363</v>
      </c>
      <c r="B38" s="151" t="s">
        <v>364</v>
      </c>
      <c r="C38" s="481">
        <v>300</v>
      </c>
      <c r="D38" s="152">
        <v>200</v>
      </c>
      <c r="E38" s="481">
        <v>162</v>
      </c>
    </row>
    <row r="39" spans="1:5" s="161" customFormat="1" ht="21.95" hidden="1" customHeight="1">
      <c r="A39" s="163" t="s">
        <v>365</v>
      </c>
      <c r="B39" s="146" t="s">
        <v>366</v>
      </c>
      <c r="C39" s="478">
        <v>420</v>
      </c>
      <c r="D39" s="147">
        <v>420</v>
      </c>
      <c r="E39" s="478">
        <v>271</v>
      </c>
    </row>
    <row r="40" spans="1:5" s="161" customFormat="1" ht="32.25" hidden="1" customHeight="1">
      <c r="A40" s="163" t="s">
        <v>367</v>
      </c>
      <c r="B40" s="146" t="s">
        <v>368</v>
      </c>
      <c r="C40" s="478">
        <v>370</v>
      </c>
      <c r="D40" s="257">
        <v>391</v>
      </c>
      <c r="E40" s="478">
        <v>391</v>
      </c>
    </row>
    <row r="41" spans="1:5" s="161" customFormat="1" ht="20.25" hidden="1" customHeight="1">
      <c r="A41" s="163" t="s">
        <v>369</v>
      </c>
      <c r="B41" s="146" t="s">
        <v>370</v>
      </c>
      <c r="C41" s="478">
        <v>1200</v>
      </c>
      <c r="D41" s="257">
        <v>1179</v>
      </c>
      <c r="E41" s="478">
        <v>1128</v>
      </c>
    </row>
    <row r="42" spans="1:5" s="161" customFormat="1" ht="24" hidden="1" customHeight="1">
      <c r="A42" s="163" t="s">
        <v>371</v>
      </c>
      <c r="B42" s="146" t="s">
        <v>372</v>
      </c>
      <c r="C42" s="478">
        <v>5650</v>
      </c>
      <c r="D42" s="257">
        <v>6432</v>
      </c>
      <c r="E42" s="478">
        <v>4604</v>
      </c>
    </row>
    <row r="43" spans="1:5" s="161" customFormat="1" ht="21.95" customHeight="1">
      <c r="A43" s="164" t="s">
        <v>373</v>
      </c>
      <c r="B43" s="151" t="s">
        <v>374</v>
      </c>
      <c r="C43" s="486">
        <f>SUM(C44:C48)</f>
        <v>190</v>
      </c>
      <c r="D43" s="156">
        <f>SUM(D44:D47)</f>
        <v>2623</v>
      </c>
      <c r="E43" s="486">
        <f>SUM(E44:E48)</f>
        <v>2606</v>
      </c>
    </row>
    <row r="44" spans="1:5" s="161" customFormat="1" ht="21.95" customHeight="1">
      <c r="A44" s="163" t="s">
        <v>375</v>
      </c>
      <c r="B44" s="146" t="s">
        <v>376</v>
      </c>
      <c r="C44" s="478">
        <v>0</v>
      </c>
      <c r="D44" s="147">
        <v>1890</v>
      </c>
      <c r="E44" s="478">
        <v>1886</v>
      </c>
    </row>
    <row r="45" spans="1:5" s="161" customFormat="1" ht="21.95" customHeight="1">
      <c r="A45" s="163" t="s">
        <v>377</v>
      </c>
      <c r="B45" s="146" t="s">
        <v>378</v>
      </c>
      <c r="C45" s="478">
        <v>185</v>
      </c>
      <c r="D45" s="147">
        <v>55</v>
      </c>
      <c r="E45" s="478">
        <v>48</v>
      </c>
    </row>
    <row r="46" spans="1:5" s="161" customFormat="1" ht="30.75" customHeight="1">
      <c r="A46" s="163" t="s">
        <v>379</v>
      </c>
      <c r="B46" s="146" t="s">
        <v>380</v>
      </c>
      <c r="C46" s="478">
        <v>0</v>
      </c>
      <c r="D46" s="478">
        <v>0</v>
      </c>
      <c r="E46" s="478">
        <v>0</v>
      </c>
    </row>
    <row r="47" spans="1:5" s="161" customFormat="1" ht="21.95" customHeight="1">
      <c r="A47" s="163" t="s">
        <v>381</v>
      </c>
      <c r="B47" s="146" t="s">
        <v>382</v>
      </c>
      <c r="C47" s="478">
        <v>5</v>
      </c>
      <c r="D47" s="147">
        <v>678</v>
      </c>
      <c r="E47" s="478">
        <v>672</v>
      </c>
    </row>
    <row r="48" spans="1:5" s="161" customFormat="1" ht="21.95" customHeight="1">
      <c r="A48" s="163" t="s">
        <v>511</v>
      </c>
      <c r="B48" s="146" t="s">
        <v>512</v>
      </c>
      <c r="C48" s="478">
        <v>0</v>
      </c>
      <c r="D48" s="478">
        <v>0</v>
      </c>
      <c r="E48" s="478">
        <v>0</v>
      </c>
    </row>
    <row r="49" spans="1:5" s="161" customFormat="1" ht="21.95" customHeight="1">
      <c r="A49" s="164" t="s">
        <v>383</v>
      </c>
      <c r="B49" s="151" t="s">
        <v>384</v>
      </c>
      <c r="C49" s="486">
        <v>1770</v>
      </c>
      <c r="D49" s="486">
        <v>683</v>
      </c>
      <c r="E49" s="486">
        <v>683</v>
      </c>
    </row>
    <row r="50" spans="1:5" s="496" customFormat="1" ht="21.95" hidden="1" customHeight="1">
      <c r="A50" s="495" t="s">
        <v>517</v>
      </c>
      <c r="B50" s="483" t="s">
        <v>518</v>
      </c>
      <c r="C50" s="478">
        <v>395</v>
      </c>
      <c r="D50" s="478"/>
      <c r="E50" s="478"/>
    </row>
    <row r="51" spans="1:5" s="161" customFormat="1" ht="21.95" hidden="1" customHeight="1">
      <c r="A51" s="163" t="s">
        <v>385</v>
      </c>
      <c r="B51" s="146" t="s">
        <v>386</v>
      </c>
      <c r="C51" s="478">
        <v>5117</v>
      </c>
      <c r="D51" s="147"/>
      <c r="E51" s="478"/>
    </row>
    <row r="52" spans="1:5" s="162" customFormat="1" ht="21.95" hidden="1" customHeight="1">
      <c r="A52" s="163" t="s">
        <v>387</v>
      </c>
      <c r="B52" s="146" t="s">
        <v>388</v>
      </c>
      <c r="C52" s="478">
        <v>3980</v>
      </c>
      <c r="D52" s="147"/>
      <c r="E52" s="478"/>
    </row>
    <row r="53" spans="1:5" s="161" customFormat="1" ht="21.95" hidden="1" customHeight="1">
      <c r="A53" s="163" t="s">
        <v>389</v>
      </c>
      <c r="B53" s="146" t="s">
        <v>390</v>
      </c>
      <c r="C53" s="478">
        <v>2563</v>
      </c>
      <c r="D53" s="147"/>
      <c r="E53" s="478"/>
    </row>
    <row r="54" spans="1:5" s="161" customFormat="1" ht="21.95" customHeight="1">
      <c r="A54" s="164" t="s">
        <v>391</v>
      </c>
      <c r="B54" s="151" t="s">
        <v>392</v>
      </c>
      <c r="C54" s="486">
        <v>1270</v>
      </c>
      <c r="D54" s="486">
        <v>0</v>
      </c>
      <c r="E54" s="486">
        <v>0</v>
      </c>
    </row>
    <row r="55" spans="1:5" s="161" customFormat="1" ht="21.95" hidden="1" customHeight="1">
      <c r="A55" s="163" t="s">
        <v>393</v>
      </c>
      <c r="B55" s="146" t="s">
        <v>394</v>
      </c>
      <c r="C55" s="478">
        <v>5330</v>
      </c>
      <c r="D55" s="147">
        <v>8508</v>
      </c>
      <c r="E55" s="478">
        <v>8214</v>
      </c>
    </row>
    <row r="56" spans="1:5" s="161" customFormat="1" ht="21.95" hidden="1" customHeight="1">
      <c r="A56" s="163" t="s">
        <v>395</v>
      </c>
      <c r="B56" s="146" t="s">
        <v>396</v>
      </c>
      <c r="C56" s="478">
        <v>1435</v>
      </c>
      <c r="D56" s="147">
        <v>1981</v>
      </c>
      <c r="E56" s="478">
        <v>1946</v>
      </c>
    </row>
    <row r="57" spans="1:5" s="161" customFormat="1" ht="21.95" customHeight="1">
      <c r="A57" s="164" t="s">
        <v>397</v>
      </c>
      <c r="B57" s="151" t="s">
        <v>398</v>
      </c>
      <c r="C57" s="481">
        <v>0</v>
      </c>
      <c r="D57" s="152">
        <v>0</v>
      </c>
      <c r="E57" s="481">
        <v>0</v>
      </c>
    </row>
    <row r="58" spans="1:5" s="169" customFormat="1" ht="36" customHeight="1">
      <c r="A58" s="166" t="s">
        <v>399</v>
      </c>
      <c r="B58" s="167" t="s">
        <v>400</v>
      </c>
      <c r="C58" s="494">
        <f>C7+C19+C20+C38+C43+C49+C54+C57</f>
        <v>8710</v>
      </c>
      <c r="D58" s="168">
        <f>D7+D19+D20+D38+D43+D49+D54+D57</f>
        <v>10653</v>
      </c>
      <c r="E58" s="494">
        <f>E7+E19+E20+E38+E43+E49+E54</f>
        <v>9606</v>
      </c>
    </row>
    <row r="59" spans="1:5" s="162" customFormat="1" ht="21.95" customHeight="1">
      <c r="A59" s="166" t="s">
        <v>401</v>
      </c>
      <c r="B59" s="167" t="s">
        <v>402</v>
      </c>
      <c r="C59" s="486">
        <f>SUM(C60:C63)</f>
        <v>0</v>
      </c>
      <c r="D59" s="486">
        <f t="shared" ref="D59:E59" si="0">SUM(D60:D63)</f>
        <v>274</v>
      </c>
      <c r="E59" s="486">
        <f t="shared" si="0"/>
        <v>274</v>
      </c>
    </row>
    <row r="60" spans="1:5" s="281" customFormat="1" ht="21.95" customHeight="1">
      <c r="A60" s="495" t="s">
        <v>513</v>
      </c>
      <c r="B60" s="483" t="s">
        <v>514</v>
      </c>
      <c r="C60" s="478">
        <v>0</v>
      </c>
      <c r="D60" s="478">
        <v>0</v>
      </c>
      <c r="E60" s="478">
        <v>0</v>
      </c>
    </row>
    <row r="61" spans="1:5" s="162" customFormat="1" ht="21.95" customHeight="1">
      <c r="A61" s="163" t="s">
        <v>403</v>
      </c>
      <c r="B61" s="146" t="s">
        <v>404</v>
      </c>
      <c r="C61" s="478">
        <v>0</v>
      </c>
      <c r="D61" s="147">
        <v>274</v>
      </c>
      <c r="E61" s="478">
        <v>274</v>
      </c>
    </row>
    <row r="62" spans="1:5" s="169" customFormat="1" ht="30.75" customHeight="1">
      <c r="A62" s="163" t="s">
        <v>405</v>
      </c>
      <c r="B62" s="146" t="s">
        <v>406</v>
      </c>
      <c r="C62" s="478">
        <v>0</v>
      </c>
      <c r="D62" s="478">
        <v>0</v>
      </c>
      <c r="E62" s="478">
        <v>0</v>
      </c>
    </row>
    <row r="63" spans="1:5" customFormat="1" ht="21.95" customHeight="1">
      <c r="A63" s="495" t="s">
        <v>515</v>
      </c>
      <c r="B63" s="483" t="s">
        <v>516</v>
      </c>
      <c r="C63" s="478">
        <v>0</v>
      </c>
      <c r="D63" s="478">
        <v>0</v>
      </c>
      <c r="E63" s="478">
        <v>0</v>
      </c>
    </row>
    <row r="64" spans="1:5" ht="34.5" customHeight="1" thickBot="1">
      <c r="A64" s="170" t="s">
        <v>572</v>
      </c>
      <c r="B64" s="171" t="s">
        <v>407</v>
      </c>
      <c r="C64" s="499">
        <f>C58+C59</f>
        <v>8710</v>
      </c>
      <c r="D64" s="500">
        <f>D58+D59</f>
        <v>10927</v>
      </c>
      <c r="E64" s="499">
        <f>E58+E59</f>
        <v>9880</v>
      </c>
    </row>
    <row r="65" spans="1:6" ht="13.5" thickBot="1">
      <c r="A65" s="172"/>
      <c r="B65" s="497"/>
      <c r="C65" s="498"/>
      <c r="D65" s="136"/>
      <c r="E65" s="136"/>
    </row>
    <row r="66" spans="1:6">
      <c r="A66" s="622"/>
      <c r="B66" s="623" t="s">
        <v>617</v>
      </c>
      <c r="C66" s="624">
        <v>0</v>
      </c>
      <c r="D66" s="623">
        <v>3</v>
      </c>
      <c r="E66" s="625">
        <v>3</v>
      </c>
      <c r="F66" s="162"/>
    </row>
    <row r="67" spans="1:6" ht="13.5" thickBot="1">
      <c r="A67" s="626"/>
      <c r="B67" s="627" t="s">
        <v>618</v>
      </c>
      <c r="C67" s="628">
        <v>0</v>
      </c>
      <c r="D67" s="627">
        <v>0</v>
      </c>
      <c r="E67" s="629">
        <v>0</v>
      </c>
      <c r="F67" s="162"/>
    </row>
    <row r="68" spans="1:6">
      <c r="A68" s="162"/>
      <c r="B68" s="137"/>
      <c r="C68" s="137"/>
      <c r="D68" s="137"/>
      <c r="E68" s="137"/>
      <c r="F68" s="162"/>
    </row>
    <row r="69" spans="1:6">
      <c r="A69" s="162"/>
      <c r="B69" s="137"/>
      <c r="C69" s="137"/>
      <c r="D69" s="137"/>
      <c r="E69" s="137"/>
      <c r="F69" s="162"/>
    </row>
  </sheetData>
  <mergeCells count="4">
    <mergeCell ref="A1:E1"/>
    <mergeCell ref="A2:E2"/>
    <mergeCell ref="D3:E3"/>
    <mergeCell ref="D4:E4"/>
  </mergeCells>
  <phoneticPr fontId="84" type="noConversion"/>
  <pageMargins left="0.55118110236220474" right="0.55118110236220474" top="0.47244094488188981" bottom="0.43307086614173229" header="0.51181102362204722" footer="0.51181102362204722"/>
  <pageSetup paperSize="9" scale="9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tabColor theme="0"/>
    <pageSetUpPr fitToPage="1"/>
  </sheetPr>
  <dimension ref="A1:H43"/>
  <sheetViews>
    <sheetView view="pageBreakPreview" zoomScaleSheetLayoutView="100" workbookViewId="0">
      <selection activeCell="G40" sqref="G40"/>
    </sheetView>
  </sheetViews>
  <sheetFormatPr defaultColWidth="10.6640625" defaultRowHeight="15"/>
  <cols>
    <col min="1" max="1" width="82.1640625" style="176" customWidth="1"/>
    <col min="2" max="2" width="12.6640625" style="176" customWidth="1"/>
    <col min="3" max="3" width="15.33203125" style="176" customWidth="1"/>
    <col min="4" max="4" width="15.5" style="176" customWidth="1"/>
    <col min="5" max="5" width="12.6640625" style="176" customWidth="1"/>
    <col min="6" max="6" width="15.33203125" style="176" customWidth="1"/>
    <col min="7" max="7" width="15.1640625" style="176" customWidth="1"/>
    <col min="8" max="8" width="16.1640625" style="176" customWidth="1"/>
    <col min="9" max="16384" width="10.6640625" style="174"/>
  </cols>
  <sheetData>
    <row r="1" spans="1:8" ht="23.25" customHeight="1">
      <c r="A1" s="662" t="s">
        <v>599</v>
      </c>
      <c r="B1" s="662"/>
      <c r="C1" s="662"/>
      <c r="D1" s="662"/>
      <c r="E1" s="662"/>
      <c r="F1" s="662"/>
      <c r="G1" s="662"/>
      <c r="H1" s="662"/>
    </row>
    <row r="2" spans="1:8" ht="12.75" customHeight="1">
      <c r="A2" s="173"/>
      <c r="B2" s="173"/>
      <c r="C2" s="173"/>
      <c r="D2" s="175"/>
      <c r="E2" s="173"/>
      <c r="G2" s="173"/>
      <c r="H2" s="175" t="s">
        <v>576</v>
      </c>
    </row>
    <row r="3" spans="1:8">
      <c r="C3" s="665"/>
      <c r="D3" s="665"/>
      <c r="G3" s="661" t="s">
        <v>193</v>
      </c>
      <c r="H3" s="661"/>
    </row>
    <row r="4" spans="1:8" ht="31.5" customHeight="1">
      <c r="A4" s="663" t="s">
        <v>410</v>
      </c>
      <c r="B4" s="658" t="s">
        <v>592</v>
      </c>
      <c r="C4" s="659"/>
      <c r="D4" s="660"/>
      <c r="E4" s="658" t="s">
        <v>489</v>
      </c>
      <c r="F4" s="659"/>
      <c r="G4" s="660"/>
      <c r="H4" s="259" t="s">
        <v>100</v>
      </c>
    </row>
    <row r="5" spans="1:8" s="179" customFormat="1" ht="28.5">
      <c r="A5" s="664"/>
      <c r="B5" s="177" t="s">
        <v>411</v>
      </c>
      <c r="C5" s="177" t="s">
        <v>412</v>
      </c>
      <c r="D5" s="178" t="s">
        <v>413</v>
      </c>
      <c r="E5" s="177" t="s">
        <v>411</v>
      </c>
      <c r="F5" s="177" t="s">
        <v>412</v>
      </c>
      <c r="G5" s="178" t="s">
        <v>413</v>
      </c>
      <c r="H5" s="280" t="s">
        <v>101</v>
      </c>
    </row>
    <row r="6" spans="1:8" ht="14.25">
      <c r="A6" s="180"/>
      <c r="B6" s="260" t="s">
        <v>98</v>
      </c>
      <c r="C6" s="181" t="s">
        <v>99</v>
      </c>
      <c r="D6" s="182" t="s">
        <v>414</v>
      </c>
      <c r="E6" s="260" t="s">
        <v>98</v>
      </c>
      <c r="F6" s="181" t="s">
        <v>99</v>
      </c>
      <c r="G6" s="182" t="s">
        <v>414</v>
      </c>
      <c r="H6" s="182" t="s">
        <v>414</v>
      </c>
    </row>
    <row r="7" spans="1:8" ht="14.25">
      <c r="A7" s="261" t="s">
        <v>415</v>
      </c>
      <c r="B7" s="183"/>
      <c r="C7" s="183"/>
      <c r="D7" s="183"/>
      <c r="E7" s="183"/>
      <c r="F7" s="183"/>
      <c r="G7" s="183"/>
      <c r="H7" s="183"/>
    </row>
    <row r="8" spans="1:8" ht="14.25">
      <c r="A8" s="262" t="s">
        <v>416</v>
      </c>
      <c r="B8" s="184"/>
      <c r="C8" s="185"/>
      <c r="D8" s="185">
        <f>B8*C8</f>
        <v>0</v>
      </c>
      <c r="E8" s="184"/>
      <c r="F8" s="185"/>
      <c r="G8" s="185">
        <f>E8*F8</f>
        <v>0</v>
      </c>
      <c r="H8" s="185">
        <f>G8-D8</f>
        <v>0</v>
      </c>
    </row>
    <row r="9" spans="1:8">
      <c r="A9" s="262" t="s">
        <v>417</v>
      </c>
      <c r="B9" s="184"/>
      <c r="C9" s="185"/>
      <c r="D9" s="186">
        <v>0</v>
      </c>
      <c r="E9" s="184"/>
      <c r="F9" s="185"/>
      <c r="G9" s="186">
        <v>0</v>
      </c>
      <c r="H9" s="186">
        <f t="shared" ref="H9:H24" si="0">G9-D9</f>
        <v>0</v>
      </c>
    </row>
    <row r="10" spans="1:8" ht="14.25">
      <c r="A10" s="262" t="s">
        <v>418</v>
      </c>
      <c r="B10" s="185"/>
      <c r="C10" s="185"/>
      <c r="D10" s="185">
        <v>1607</v>
      </c>
      <c r="E10" s="185"/>
      <c r="F10" s="185"/>
      <c r="G10" s="185">
        <v>1607</v>
      </c>
      <c r="H10" s="185">
        <f t="shared" si="0"/>
        <v>0</v>
      </c>
    </row>
    <row r="11" spans="1:8" ht="25.5">
      <c r="A11" s="262" t="s">
        <v>419</v>
      </c>
      <c r="B11" s="185"/>
      <c r="C11" s="185"/>
      <c r="D11" s="186">
        <v>0</v>
      </c>
      <c r="E11" s="185"/>
      <c r="F11" s="185"/>
      <c r="G11" s="186">
        <v>0</v>
      </c>
      <c r="H11" s="186">
        <f t="shared" si="0"/>
        <v>0</v>
      </c>
    </row>
    <row r="12" spans="1:8">
      <c r="A12" s="195" t="s">
        <v>420</v>
      </c>
      <c r="B12" s="187"/>
      <c r="C12" s="188"/>
      <c r="D12" s="189">
        <v>816</v>
      </c>
      <c r="E12" s="187"/>
      <c r="F12" s="188"/>
      <c r="G12" s="189">
        <v>816</v>
      </c>
      <c r="H12" s="194">
        <f t="shared" si="0"/>
        <v>0</v>
      </c>
    </row>
    <row r="13" spans="1:8">
      <c r="A13" s="195" t="s">
        <v>421</v>
      </c>
      <c r="B13" s="187"/>
      <c r="C13" s="188"/>
      <c r="D13" s="189">
        <v>0</v>
      </c>
      <c r="E13" s="187"/>
      <c r="F13" s="188"/>
      <c r="G13" s="189">
        <v>0</v>
      </c>
      <c r="H13" s="194">
        <f t="shared" si="0"/>
        <v>0</v>
      </c>
    </row>
    <row r="14" spans="1:8">
      <c r="A14" s="195" t="s">
        <v>422</v>
      </c>
      <c r="B14" s="189"/>
      <c r="C14" s="189"/>
      <c r="D14" s="189">
        <v>448</v>
      </c>
      <c r="E14" s="189"/>
      <c r="F14" s="189"/>
      <c r="G14" s="189">
        <v>448</v>
      </c>
      <c r="H14" s="194">
        <f t="shared" si="0"/>
        <v>0</v>
      </c>
    </row>
    <row r="15" spans="1:8">
      <c r="A15" s="195" t="s">
        <v>423</v>
      </c>
      <c r="B15" s="189"/>
      <c r="C15" s="189"/>
      <c r="D15" s="189">
        <v>0</v>
      </c>
      <c r="E15" s="189"/>
      <c r="F15" s="189"/>
      <c r="G15" s="189">
        <v>0</v>
      </c>
      <c r="H15" s="194">
        <f t="shared" si="0"/>
        <v>0</v>
      </c>
    </row>
    <row r="16" spans="1:8">
      <c r="A16" s="195" t="s">
        <v>424</v>
      </c>
      <c r="B16" s="189"/>
      <c r="C16" s="189"/>
      <c r="D16" s="189">
        <v>100</v>
      </c>
      <c r="E16" s="189"/>
      <c r="F16" s="189"/>
      <c r="G16" s="189">
        <v>100</v>
      </c>
      <c r="H16" s="194">
        <f t="shared" si="0"/>
        <v>0</v>
      </c>
    </row>
    <row r="17" spans="1:8">
      <c r="A17" s="195" t="s">
        <v>425</v>
      </c>
      <c r="B17" s="189"/>
      <c r="C17" s="189"/>
      <c r="D17" s="189">
        <v>0</v>
      </c>
      <c r="E17" s="189"/>
      <c r="F17" s="189"/>
      <c r="G17" s="189">
        <v>0</v>
      </c>
      <c r="H17" s="194">
        <f t="shared" si="0"/>
        <v>0</v>
      </c>
    </row>
    <row r="18" spans="1:8">
      <c r="A18" s="195" t="s">
        <v>426</v>
      </c>
      <c r="B18" s="189"/>
      <c r="C18" s="189"/>
      <c r="D18" s="189">
        <v>243</v>
      </c>
      <c r="E18" s="189"/>
      <c r="F18" s="189"/>
      <c r="G18" s="189">
        <v>243</v>
      </c>
      <c r="H18" s="194">
        <f t="shared" si="0"/>
        <v>0</v>
      </c>
    </row>
    <row r="19" spans="1:8">
      <c r="A19" s="195" t="s">
        <v>427</v>
      </c>
      <c r="B19" s="189"/>
      <c r="C19" s="189"/>
      <c r="D19" s="189">
        <v>0</v>
      </c>
      <c r="E19" s="189"/>
      <c r="F19" s="189"/>
      <c r="G19" s="189">
        <v>0</v>
      </c>
      <c r="H19" s="194">
        <f t="shared" si="0"/>
        <v>0</v>
      </c>
    </row>
    <row r="20" spans="1:8" ht="14.25">
      <c r="A20" s="262" t="s">
        <v>428</v>
      </c>
      <c r="B20" s="190"/>
      <c r="C20" s="190"/>
      <c r="D20" s="190">
        <v>4000</v>
      </c>
      <c r="E20" s="190"/>
      <c r="F20" s="190"/>
      <c r="G20" s="190">
        <v>4000</v>
      </c>
      <c r="H20" s="185">
        <f t="shared" si="0"/>
        <v>0</v>
      </c>
    </row>
    <row r="21" spans="1:8" ht="14.25" customHeight="1">
      <c r="A21" s="262" t="s">
        <v>429</v>
      </c>
      <c r="B21" s="190"/>
      <c r="C21" s="190"/>
      <c r="D21" s="191">
        <v>3994</v>
      </c>
      <c r="E21" s="190"/>
      <c r="F21" s="190"/>
      <c r="G21" s="191">
        <v>3994</v>
      </c>
      <c r="H21" s="186">
        <f t="shared" si="0"/>
        <v>0</v>
      </c>
    </row>
    <row r="22" spans="1:8" ht="14.25" customHeight="1">
      <c r="A22" s="262" t="s">
        <v>430</v>
      </c>
      <c r="B22" s="190"/>
      <c r="C22" s="190"/>
      <c r="D22" s="190">
        <v>0</v>
      </c>
      <c r="E22" s="190"/>
      <c r="F22" s="190"/>
      <c r="G22" s="190">
        <v>0</v>
      </c>
      <c r="H22" s="185">
        <f t="shared" si="0"/>
        <v>0</v>
      </c>
    </row>
    <row r="23" spans="1:8" ht="14.25" customHeight="1">
      <c r="A23" s="262" t="s">
        <v>431</v>
      </c>
      <c r="B23" s="190"/>
      <c r="C23" s="190"/>
      <c r="D23" s="190">
        <v>0</v>
      </c>
      <c r="E23" s="190"/>
      <c r="F23" s="190"/>
      <c r="G23" s="190">
        <v>0</v>
      </c>
      <c r="H23" s="185">
        <f t="shared" si="0"/>
        <v>0</v>
      </c>
    </row>
    <row r="24" spans="1:8" ht="14.25" customHeight="1">
      <c r="A24" s="262" t="s">
        <v>432</v>
      </c>
      <c r="B24" s="190"/>
      <c r="C24" s="190"/>
      <c r="D24" s="190">
        <v>6</v>
      </c>
      <c r="E24" s="190"/>
      <c r="F24" s="190"/>
      <c r="G24" s="190">
        <v>6</v>
      </c>
      <c r="H24" s="185">
        <f t="shared" si="0"/>
        <v>0</v>
      </c>
    </row>
    <row r="25" spans="1:8" ht="14.25">
      <c r="A25" s="263" t="s">
        <v>433</v>
      </c>
      <c r="B25" s="192"/>
      <c r="C25" s="192"/>
      <c r="D25" s="192">
        <f>D9+D21+D10+D22</f>
        <v>5601</v>
      </c>
      <c r="E25" s="192"/>
      <c r="F25" s="192"/>
      <c r="G25" s="192">
        <f t="shared" ref="G25" si="1">G9+G21+G10+G22</f>
        <v>5601</v>
      </c>
      <c r="H25" s="192">
        <f>H9+H21</f>
        <v>0</v>
      </c>
    </row>
    <row r="26" spans="1:8" ht="14.25">
      <c r="A26" s="262" t="s">
        <v>434</v>
      </c>
      <c r="B26" s="185"/>
      <c r="C26" s="185"/>
      <c r="D26" s="185"/>
      <c r="E26" s="185"/>
      <c r="F26" s="185"/>
      <c r="G26" s="185"/>
      <c r="H26" s="185"/>
    </row>
    <row r="27" spans="1:8">
      <c r="A27" s="195" t="s">
        <v>435</v>
      </c>
      <c r="B27" s="193"/>
      <c r="C27" s="194"/>
      <c r="D27" s="194"/>
      <c r="E27" s="193"/>
      <c r="F27" s="194"/>
      <c r="G27" s="194"/>
      <c r="H27" s="194"/>
    </row>
    <row r="28" spans="1:8">
      <c r="A28" s="195" t="s">
        <v>436</v>
      </c>
      <c r="B28" s="189"/>
      <c r="C28" s="194"/>
      <c r="D28" s="194"/>
      <c r="E28" s="189"/>
      <c r="F28" s="194"/>
      <c r="G28" s="194"/>
      <c r="H28" s="194"/>
    </row>
    <row r="29" spans="1:8">
      <c r="A29" s="195" t="s">
        <v>573</v>
      </c>
      <c r="B29" s="193"/>
      <c r="C29" s="194"/>
      <c r="D29" s="194"/>
      <c r="E29" s="193"/>
      <c r="F29" s="194"/>
      <c r="G29" s="194"/>
      <c r="H29" s="194"/>
    </row>
    <row r="30" spans="1:8">
      <c r="A30" s="264" t="s">
        <v>437</v>
      </c>
      <c r="B30" s="196"/>
      <c r="C30" s="196"/>
      <c r="D30" s="198"/>
      <c r="E30" s="196"/>
      <c r="F30" s="197"/>
      <c r="G30" s="198"/>
      <c r="H30" s="194"/>
    </row>
    <row r="31" spans="1:8">
      <c r="A31" s="265" t="s">
        <v>438</v>
      </c>
      <c r="B31" s="199"/>
      <c r="C31" s="199"/>
      <c r="D31" s="201"/>
      <c r="E31" s="199"/>
      <c r="F31" s="200"/>
      <c r="G31" s="201"/>
      <c r="H31" s="194"/>
    </row>
    <row r="32" spans="1:8" ht="25.5">
      <c r="A32" s="265" t="s">
        <v>519</v>
      </c>
      <c r="B32" s="199"/>
      <c r="C32" s="199"/>
      <c r="D32" s="199"/>
      <c r="E32" s="199"/>
      <c r="F32" s="199"/>
      <c r="G32" s="201"/>
      <c r="H32" s="194"/>
    </row>
    <row r="33" spans="1:8" ht="28.5">
      <c r="A33" s="266" t="s">
        <v>439</v>
      </c>
      <c r="B33" s="202"/>
      <c r="C33" s="202"/>
      <c r="D33" s="202">
        <f>SUM(D27:D32)</f>
        <v>0</v>
      </c>
      <c r="E33" s="202"/>
      <c r="F33" s="202"/>
      <c r="G33" s="202">
        <f>SUM(G27:G32)</f>
        <v>0</v>
      </c>
      <c r="H33" s="202">
        <f t="shared" ref="H33" si="2">G33-D33</f>
        <v>0</v>
      </c>
    </row>
    <row r="34" spans="1:8" ht="14.25">
      <c r="A34" s="267" t="s">
        <v>440</v>
      </c>
      <c r="B34" s="203"/>
      <c r="C34" s="203"/>
      <c r="D34" s="203"/>
      <c r="E34" s="203"/>
      <c r="F34" s="203"/>
      <c r="G34" s="203"/>
      <c r="H34" s="203"/>
    </row>
    <row r="35" spans="1:8">
      <c r="A35" s="195" t="s">
        <v>441</v>
      </c>
      <c r="B35" s="201"/>
      <c r="C35" s="201"/>
      <c r="D35" s="201">
        <v>47</v>
      </c>
      <c r="E35" s="201"/>
      <c r="F35" s="201"/>
      <c r="G35" s="201">
        <v>47</v>
      </c>
      <c r="H35" s="201">
        <f>G35-D35</f>
        <v>0</v>
      </c>
    </row>
    <row r="36" spans="1:8">
      <c r="A36" s="195" t="s">
        <v>442</v>
      </c>
      <c r="B36" s="204">
        <v>0</v>
      </c>
      <c r="C36" s="205">
        <v>55.36</v>
      </c>
      <c r="D36" s="206">
        <f>B36*C36</f>
        <v>0</v>
      </c>
      <c r="E36" s="204">
        <v>0</v>
      </c>
      <c r="F36" s="205">
        <v>55.36</v>
      </c>
      <c r="G36" s="206">
        <f>E36*F36</f>
        <v>0</v>
      </c>
      <c r="H36" s="201">
        <f>G36-D36</f>
        <v>0</v>
      </c>
    </row>
    <row r="37" spans="1:8">
      <c r="A37" s="615" t="s">
        <v>595</v>
      </c>
      <c r="B37" s="618"/>
      <c r="C37" s="616"/>
      <c r="D37" s="619">
        <v>0</v>
      </c>
      <c r="E37" s="618"/>
      <c r="F37" s="617"/>
      <c r="G37" s="206">
        <v>0</v>
      </c>
      <c r="H37" s="201">
        <v>0</v>
      </c>
    </row>
    <row r="38" spans="1:8" ht="27" customHeight="1">
      <c r="A38" s="265" t="s">
        <v>574</v>
      </c>
      <c r="B38" s="207"/>
      <c r="C38" s="208"/>
      <c r="D38" s="206"/>
      <c r="E38" s="207"/>
      <c r="F38" s="270"/>
      <c r="G38" s="206"/>
      <c r="H38" s="201"/>
    </row>
    <row r="39" spans="1:8">
      <c r="A39" s="265" t="s">
        <v>443</v>
      </c>
      <c r="B39" s="207"/>
      <c r="C39" s="208"/>
      <c r="D39" s="199"/>
      <c r="E39" s="207"/>
      <c r="F39" s="208"/>
      <c r="G39" s="199"/>
      <c r="H39" s="201"/>
    </row>
    <row r="40" spans="1:8" ht="28.5">
      <c r="A40" s="266" t="s">
        <v>444</v>
      </c>
      <c r="B40" s="209"/>
      <c r="C40" s="210"/>
      <c r="D40" s="211">
        <f>SUM(D35:D39)</f>
        <v>47</v>
      </c>
      <c r="E40" s="209"/>
      <c r="F40" s="210"/>
      <c r="G40" s="211">
        <f>SUM(G35:G39)</f>
        <v>47</v>
      </c>
      <c r="H40" s="211">
        <f>SUM(H35:H39)</f>
        <v>0</v>
      </c>
    </row>
    <row r="41" spans="1:8" s="212" customFormat="1" ht="28.5">
      <c r="A41" s="266" t="s">
        <v>445</v>
      </c>
      <c r="B41" s="202"/>
      <c r="C41" s="210"/>
      <c r="D41" s="211">
        <v>1200</v>
      </c>
      <c r="E41" s="202"/>
      <c r="F41" s="210"/>
      <c r="G41" s="211">
        <v>1200</v>
      </c>
      <c r="H41" s="211">
        <f>G41-D41</f>
        <v>0</v>
      </c>
    </row>
    <row r="42" spans="1:8" ht="25.5" customHeight="1">
      <c r="A42" s="268" t="s">
        <v>446</v>
      </c>
      <c r="B42" s="213"/>
      <c r="C42" s="214"/>
      <c r="D42" s="215">
        <f>D25+D33+D40+D41</f>
        <v>6848</v>
      </c>
      <c r="E42" s="215"/>
      <c r="F42" s="215"/>
      <c r="G42" s="215">
        <f t="shared" ref="G42" si="3">G25+G33+G40+G41</f>
        <v>6848</v>
      </c>
      <c r="H42" s="215">
        <f>H25+H33+H40+H41</f>
        <v>0</v>
      </c>
    </row>
    <row r="43" spans="1:8">
      <c r="A43" s="269"/>
      <c r="B43" s="216"/>
      <c r="E43" s="216"/>
    </row>
  </sheetData>
  <mergeCells count="6">
    <mergeCell ref="E4:G4"/>
    <mergeCell ref="G3:H3"/>
    <mergeCell ref="A1:H1"/>
    <mergeCell ref="A4:A5"/>
    <mergeCell ref="B4:D4"/>
    <mergeCell ref="C3:D3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74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8"/>
  <sheetViews>
    <sheetView topLeftCell="C1" workbookViewId="0">
      <selection activeCell="L32" sqref="L32"/>
    </sheetView>
  </sheetViews>
  <sheetFormatPr defaultRowHeight="12.75"/>
  <cols>
    <col min="1" max="1" width="11.5" style="504" hidden="1" customWidth="1"/>
    <col min="2" max="2" width="3.83203125" style="504" hidden="1" customWidth="1"/>
    <col min="3" max="3" width="44.83203125" style="504" customWidth="1"/>
    <col min="4" max="4" width="13.6640625" style="504" customWidth="1"/>
    <col min="5" max="5" width="12.6640625" style="504" hidden="1" customWidth="1"/>
    <col min="6" max="6" width="11.5" style="504" hidden="1" customWidth="1"/>
    <col min="7" max="7" width="13" style="504" hidden="1" customWidth="1"/>
    <col min="8" max="8" width="11.5" style="504" hidden="1" customWidth="1"/>
    <col min="9" max="10" width="13" style="504" customWidth="1"/>
    <col min="11" max="11" width="48.6640625" style="504" customWidth="1"/>
    <col min="12" max="12" width="13.1640625" style="504" customWidth="1"/>
    <col min="13" max="13" width="13.5" style="504" hidden="1" customWidth="1"/>
    <col min="14" max="14" width="12.1640625" style="504" hidden="1" customWidth="1"/>
    <col min="15" max="15" width="11.83203125" style="504" hidden="1" customWidth="1"/>
    <col min="16" max="16" width="12.1640625" style="504" hidden="1" customWidth="1"/>
    <col min="17" max="18" width="11.83203125" style="504" customWidth="1"/>
    <col min="19" max="16384" width="9.33203125" style="504"/>
  </cols>
  <sheetData>
    <row r="1" spans="1:18" ht="30" customHeight="1">
      <c r="C1" s="666" t="s">
        <v>600</v>
      </c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505"/>
    </row>
    <row r="2" spans="1:18" ht="30" customHeight="1">
      <c r="C2" s="666" t="s">
        <v>447</v>
      </c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505"/>
    </row>
    <row r="3" spans="1:18" ht="17.25" customHeight="1">
      <c r="C3" s="666" t="s">
        <v>229</v>
      </c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505"/>
    </row>
    <row r="4" spans="1:18" ht="17.25" customHeight="1">
      <c r="C4" s="505"/>
      <c r="D4" s="505"/>
      <c r="E4" s="505"/>
      <c r="F4" s="505"/>
      <c r="G4" s="505"/>
      <c r="H4" s="505"/>
      <c r="I4" s="505"/>
      <c r="J4" s="505"/>
      <c r="K4" s="506"/>
      <c r="L4" s="506"/>
      <c r="M4" s="506"/>
      <c r="O4" s="506"/>
      <c r="Q4" s="506"/>
      <c r="R4" s="506" t="s">
        <v>409</v>
      </c>
    </row>
    <row r="5" spans="1:18" ht="19.5" customHeight="1" thickBot="1">
      <c r="G5" s="507"/>
      <c r="I5" s="507"/>
      <c r="J5" s="507"/>
      <c r="K5" s="508"/>
      <c r="L5" s="508"/>
      <c r="M5" s="508"/>
      <c r="O5" s="508"/>
      <c r="Q5" s="508"/>
      <c r="R5" s="508" t="s">
        <v>448</v>
      </c>
    </row>
    <row r="6" spans="1:18" ht="42" customHeight="1">
      <c r="A6" s="509" t="s">
        <v>449</v>
      </c>
      <c r="B6" s="510" t="s">
        <v>450</v>
      </c>
      <c r="C6" s="511" t="s">
        <v>451</v>
      </c>
      <c r="D6" s="510" t="s">
        <v>484</v>
      </c>
      <c r="E6" s="510" t="s">
        <v>526</v>
      </c>
      <c r="F6" s="510" t="s">
        <v>527</v>
      </c>
      <c r="G6" s="510" t="s">
        <v>528</v>
      </c>
      <c r="H6" s="510" t="s">
        <v>529</v>
      </c>
      <c r="I6" s="510" t="s">
        <v>530</v>
      </c>
      <c r="J6" s="510" t="s">
        <v>486</v>
      </c>
      <c r="K6" s="512" t="s">
        <v>452</v>
      </c>
      <c r="L6" s="510" t="s">
        <v>484</v>
      </c>
      <c r="M6" s="510" t="s">
        <v>531</v>
      </c>
      <c r="N6" s="510" t="s">
        <v>527</v>
      </c>
      <c r="O6" s="510" t="s">
        <v>528</v>
      </c>
      <c r="P6" s="510" t="s">
        <v>529</v>
      </c>
      <c r="Q6" s="510" t="s">
        <v>530</v>
      </c>
      <c r="R6" s="510" t="s">
        <v>486</v>
      </c>
    </row>
    <row r="7" spans="1:18" s="516" customFormat="1" ht="10.5">
      <c r="A7" s="513">
        <v>1</v>
      </c>
      <c r="B7" s="514">
        <v>2</v>
      </c>
      <c r="C7" s="514" t="s">
        <v>161</v>
      </c>
      <c r="D7" s="514" t="s">
        <v>109</v>
      </c>
      <c r="E7" s="514" t="s">
        <v>111</v>
      </c>
      <c r="F7" s="514" t="s">
        <v>111</v>
      </c>
      <c r="G7" s="514" t="s">
        <v>112</v>
      </c>
      <c r="H7" s="514" t="s">
        <v>111</v>
      </c>
      <c r="I7" s="514" t="s">
        <v>110</v>
      </c>
      <c r="J7" s="514" t="s">
        <v>111</v>
      </c>
      <c r="K7" s="515" t="s">
        <v>112</v>
      </c>
      <c r="L7" s="514" t="s">
        <v>87</v>
      </c>
      <c r="M7" s="514" t="s">
        <v>89</v>
      </c>
      <c r="N7" s="514" t="s">
        <v>89</v>
      </c>
      <c r="O7" s="514" t="s">
        <v>532</v>
      </c>
      <c r="P7" s="514" t="s">
        <v>533</v>
      </c>
      <c r="Q7" s="514" t="s">
        <v>88</v>
      </c>
      <c r="R7" s="514" t="s">
        <v>89</v>
      </c>
    </row>
    <row r="8" spans="1:18" ht="14.25" customHeight="1">
      <c r="A8" s="517" t="s">
        <v>453</v>
      </c>
      <c r="B8" s="518" t="s">
        <v>454</v>
      </c>
      <c r="C8" s="610" t="s">
        <v>609</v>
      </c>
      <c r="D8" s="520">
        <v>500</v>
      </c>
      <c r="E8" s="520"/>
      <c r="F8" s="520"/>
      <c r="G8" s="520"/>
      <c r="H8" s="520"/>
      <c r="I8" s="520">
        <v>354</v>
      </c>
      <c r="J8" s="620">
        <v>354</v>
      </c>
      <c r="K8" s="609" t="s">
        <v>534</v>
      </c>
      <c r="L8" s="521">
        <v>1500</v>
      </c>
      <c r="M8" s="521">
        <v>10382</v>
      </c>
      <c r="N8" s="521">
        <v>0</v>
      </c>
      <c r="O8" s="521">
        <v>10382</v>
      </c>
      <c r="P8" s="521">
        <v>0</v>
      </c>
      <c r="Q8" s="521">
        <v>2605</v>
      </c>
      <c r="R8" s="521">
        <v>2605</v>
      </c>
    </row>
    <row r="9" spans="1:18" ht="26.25" customHeight="1">
      <c r="A9" s="517" t="s">
        <v>453</v>
      </c>
      <c r="B9" s="518" t="s">
        <v>454</v>
      </c>
      <c r="C9" s="610" t="s">
        <v>607</v>
      </c>
      <c r="D9" s="520">
        <v>770</v>
      </c>
      <c r="E9" s="520"/>
      <c r="F9" s="520"/>
      <c r="G9" s="520"/>
      <c r="H9" s="520"/>
      <c r="I9" s="520">
        <v>269</v>
      </c>
      <c r="J9" s="520">
        <v>269</v>
      </c>
      <c r="K9" s="613"/>
      <c r="L9" s="521"/>
      <c r="M9" s="521">
        <v>10382</v>
      </c>
      <c r="N9" s="521">
        <v>0</v>
      </c>
      <c r="O9" s="521">
        <v>10382</v>
      </c>
      <c r="P9" s="521">
        <v>0</v>
      </c>
      <c r="Q9" s="521"/>
      <c r="R9" s="521"/>
    </row>
    <row r="10" spans="1:18" ht="22.5" customHeight="1">
      <c r="A10" s="517" t="s">
        <v>453</v>
      </c>
      <c r="B10" s="518" t="s">
        <v>454</v>
      </c>
      <c r="C10" s="611" t="s">
        <v>608</v>
      </c>
      <c r="D10" s="523">
        <v>500</v>
      </c>
      <c r="E10" s="523"/>
      <c r="F10" s="520"/>
      <c r="G10" s="523"/>
      <c r="H10" s="520"/>
      <c r="I10" s="520">
        <v>60</v>
      </c>
      <c r="J10" s="520">
        <v>60</v>
      </c>
      <c r="K10" s="613"/>
      <c r="L10" s="524"/>
      <c r="M10" s="524"/>
      <c r="N10" s="521"/>
      <c r="O10" s="524"/>
      <c r="P10" s="521"/>
      <c r="Q10" s="521"/>
      <c r="R10" s="521"/>
    </row>
    <row r="11" spans="1:18" ht="27.75" customHeight="1">
      <c r="A11" s="517" t="s">
        <v>455</v>
      </c>
      <c r="B11" s="518" t="s">
        <v>456</v>
      </c>
      <c r="C11" s="614"/>
      <c r="D11" s="526"/>
      <c r="E11" s="526"/>
      <c r="F11" s="520"/>
      <c r="G11" s="526"/>
      <c r="H11" s="520"/>
      <c r="I11" s="520"/>
      <c r="J11" s="520"/>
      <c r="K11" s="522"/>
      <c r="L11" s="524"/>
      <c r="M11" s="524"/>
      <c r="N11" s="521"/>
      <c r="O11" s="524"/>
      <c r="P11" s="521"/>
      <c r="Q11" s="521"/>
      <c r="R11" s="521"/>
    </row>
    <row r="12" spans="1:18" ht="27" customHeight="1">
      <c r="A12" s="517" t="s">
        <v>457</v>
      </c>
      <c r="B12" s="518" t="s">
        <v>458</v>
      </c>
      <c r="C12" s="614"/>
      <c r="D12" s="526"/>
      <c r="E12" s="526"/>
      <c r="F12" s="520"/>
      <c r="G12" s="526"/>
      <c r="H12" s="520"/>
      <c r="I12" s="520"/>
      <c r="J12" s="520"/>
      <c r="K12" s="522"/>
      <c r="L12" s="524"/>
      <c r="M12" s="524"/>
      <c r="N12" s="521"/>
      <c r="O12" s="524"/>
      <c r="P12" s="521"/>
      <c r="Q12" s="521"/>
      <c r="R12" s="521"/>
    </row>
    <row r="13" spans="1:18" ht="15" customHeight="1">
      <c r="A13" s="517" t="s">
        <v>453</v>
      </c>
      <c r="B13" s="518" t="s">
        <v>459</v>
      </c>
      <c r="C13" s="519"/>
      <c r="D13" s="526"/>
      <c r="E13" s="526"/>
      <c r="F13" s="520"/>
      <c r="G13" s="526"/>
      <c r="H13" s="520"/>
      <c r="I13" s="520"/>
      <c r="J13" s="520"/>
      <c r="K13" s="544"/>
      <c r="L13" s="524"/>
      <c r="M13" s="524"/>
      <c r="N13" s="521"/>
      <c r="O13" s="524"/>
      <c r="P13" s="521"/>
      <c r="Q13" s="521"/>
      <c r="R13" s="521"/>
    </row>
    <row r="14" spans="1:18" ht="29.25" customHeight="1">
      <c r="A14" s="517" t="s">
        <v>457</v>
      </c>
      <c r="B14" s="518" t="s">
        <v>458</v>
      </c>
      <c r="C14" s="525"/>
      <c r="D14" s="520"/>
      <c r="E14" s="520"/>
      <c r="F14" s="520"/>
      <c r="G14" s="520"/>
      <c r="H14" s="520"/>
      <c r="I14" s="520"/>
      <c r="J14" s="520"/>
      <c r="K14" s="522"/>
      <c r="L14" s="524"/>
      <c r="M14" s="524"/>
      <c r="N14" s="524"/>
      <c r="O14" s="524"/>
      <c r="P14" s="524"/>
      <c r="Q14" s="521"/>
      <c r="R14" s="521"/>
    </row>
    <row r="15" spans="1:18" ht="41.25" customHeight="1">
      <c r="A15" s="527">
        <v>999000</v>
      </c>
      <c r="B15" s="518" t="s">
        <v>459</v>
      </c>
      <c r="C15" s="525"/>
      <c r="D15" s="520"/>
      <c r="E15" s="520"/>
      <c r="F15" s="520"/>
      <c r="G15" s="520"/>
      <c r="H15" s="520"/>
      <c r="I15" s="520"/>
      <c r="J15" s="520"/>
      <c r="K15" s="528"/>
      <c r="L15" s="524"/>
      <c r="M15" s="524"/>
      <c r="N15" s="524"/>
      <c r="O15" s="524"/>
      <c r="P15" s="524"/>
      <c r="Q15" s="521"/>
      <c r="R15" s="521"/>
    </row>
    <row r="16" spans="1:18" ht="12" customHeight="1">
      <c r="A16" s="517" t="s">
        <v>460</v>
      </c>
      <c r="B16" s="518" t="s">
        <v>461</v>
      </c>
      <c r="C16" s="525"/>
      <c r="D16" s="520"/>
      <c r="E16" s="520"/>
      <c r="F16" s="520"/>
      <c r="G16" s="520"/>
      <c r="H16" s="520"/>
      <c r="I16" s="520"/>
      <c r="J16" s="520"/>
      <c r="K16" s="529"/>
      <c r="L16" s="521"/>
      <c r="M16" s="521"/>
      <c r="N16" s="521"/>
      <c r="O16" s="521"/>
      <c r="P16" s="521"/>
      <c r="Q16" s="521"/>
      <c r="R16" s="521"/>
    </row>
    <row r="17" spans="1:18">
      <c r="A17" s="517" t="s">
        <v>462</v>
      </c>
      <c r="B17" s="518" t="s">
        <v>463</v>
      </c>
      <c r="C17" s="525"/>
      <c r="D17" s="520"/>
      <c r="E17" s="520"/>
      <c r="F17" s="520"/>
      <c r="G17" s="520"/>
      <c r="H17" s="520"/>
      <c r="I17" s="520"/>
      <c r="J17" s="520"/>
      <c r="K17" s="529"/>
      <c r="L17" s="521"/>
      <c r="M17" s="521"/>
      <c r="N17" s="521"/>
      <c r="O17" s="521"/>
      <c r="P17" s="521"/>
      <c r="Q17" s="521"/>
      <c r="R17" s="521"/>
    </row>
    <row r="18" spans="1:18">
      <c r="A18" s="517"/>
      <c r="B18" s="518"/>
      <c r="C18" s="525"/>
      <c r="D18" s="520"/>
      <c r="E18" s="520"/>
      <c r="F18" s="520"/>
      <c r="G18" s="520"/>
      <c r="H18" s="520"/>
      <c r="I18" s="520"/>
      <c r="J18" s="520"/>
      <c r="K18" s="529"/>
      <c r="L18" s="521"/>
      <c r="M18" s="521"/>
      <c r="N18" s="521"/>
      <c r="O18" s="521"/>
      <c r="P18" s="521"/>
      <c r="Q18" s="521"/>
      <c r="R18" s="521"/>
    </row>
    <row r="19" spans="1:18">
      <c r="A19" s="517"/>
      <c r="B19" s="518"/>
      <c r="C19" s="525"/>
      <c r="D19" s="520"/>
      <c r="E19" s="520"/>
      <c r="F19" s="520"/>
      <c r="G19" s="520"/>
      <c r="H19" s="520"/>
      <c r="I19" s="520"/>
      <c r="J19" s="520"/>
      <c r="K19" s="529"/>
      <c r="L19" s="521"/>
      <c r="M19" s="521"/>
      <c r="N19" s="521"/>
      <c r="O19" s="521"/>
      <c r="P19" s="521"/>
      <c r="Q19" s="521"/>
      <c r="R19" s="521"/>
    </row>
    <row r="20" spans="1:18">
      <c r="A20" s="517"/>
      <c r="B20" s="518"/>
      <c r="C20" s="525"/>
      <c r="D20" s="520"/>
      <c r="E20" s="520"/>
      <c r="F20" s="520"/>
      <c r="G20" s="520"/>
      <c r="H20" s="520"/>
      <c r="I20" s="520"/>
      <c r="J20" s="520"/>
      <c r="K20" s="529"/>
      <c r="L20" s="521"/>
      <c r="M20" s="521"/>
      <c r="N20" s="521"/>
      <c r="O20" s="521"/>
      <c r="P20" s="521"/>
      <c r="Q20" s="521"/>
      <c r="R20" s="521"/>
    </row>
    <row r="21" spans="1:18" ht="15.75" customHeight="1">
      <c r="A21" s="517" t="s">
        <v>460</v>
      </c>
      <c r="B21" s="518" t="s">
        <v>461</v>
      </c>
      <c r="C21" s="519"/>
      <c r="D21" s="526"/>
      <c r="E21" s="526"/>
      <c r="F21" s="520"/>
      <c r="G21" s="526"/>
      <c r="H21" s="520"/>
      <c r="I21" s="520"/>
      <c r="J21" s="520"/>
      <c r="K21" s="530"/>
      <c r="L21" s="521"/>
      <c r="M21" s="521"/>
      <c r="N21" s="521"/>
      <c r="O21" s="521"/>
      <c r="P21" s="521"/>
      <c r="Q21" s="521"/>
      <c r="R21" s="521"/>
    </row>
    <row r="22" spans="1:18" ht="29.25" customHeight="1">
      <c r="A22" s="517" t="s">
        <v>453</v>
      </c>
      <c r="B22" s="518" t="s">
        <v>464</v>
      </c>
      <c r="C22" s="519"/>
      <c r="D22" s="526"/>
      <c r="E22" s="526"/>
      <c r="F22" s="526"/>
      <c r="G22" s="526"/>
      <c r="H22" s="526"/>
      <c r="I22" s="531"/>
      <c r="J22" s="531"/>
      <c r="K22" s="532"/>
      <c r="L22" s="521"/>
      <c r="M22" s="521"/>
      <c r="N22" s="521"/>
      <c r="O22" s="521"/>
      <c r="P22" s="521"/>
      <c r="Q22" s="521"/>
      <c r="R22" s="521"/>
    </row>
    <row r="23" spans="1:18" ht="29.25" customHeight="1">
      <c r="A23" s="517" t="s">
        <v>453</v>
      </c>
      <c r="B23" s="518" t="s">
        <v>464</v>
      </c>
      <c r="C23" s="519"/>
      <c r="D23" s="526"/>
      <c r="E23" s="526"/>
      <c r="F23" s="526"/>
      <c r="G23" s="526"/>
      <c r="H23" s="526"/>
      <c r="I23" s="526"/>
      <c r="J23" s="526"/>
      <c r="K23" s="532"/>
      <c r="L23" s="521"/>
      <c r="M23" s="521"/>
      <c r="N23" s="521"/>
      <c r="O23" s="521"/>
      <c r="P23" s="521"/>
      <c r="Q23" s="521"/>
      <c r="R23" s="521"/>
    </row>
    <row r="24" spans="1:18" ht="18" customHeight="1">
      <c r="A24" s="533"/>
      <c r="B24" s="534"/>
      <c r="C24" s="535"/>
      <c r="D24" s="536"/>
      <c r="E24" s="536"/>
      <c r="F24" s="536"/>
      <c r="G24" s="536"/>
      <c r="H24" s="536"/>
      <c r="I24" s="536"/>
      <c r="J24" s="536"/>
      <c r="K24" s="532"/>
      <c r="L24" s="537"/>
      <c r="M24" s="537"/>
      <c r="N24" s="537"/>
      <c r="O24" s="537"/>
      <c r="P24" s="537"/>
      <c r="Q24" s="537"/>
      <c r="R24" s="537"/>
    </row>
    <row r="25" spans="1:18" ht="13.5" thickBot="1">
      <c r="A25" s="538"/>
      <c r="B25" s="539"/>
      <c r="C25" s="540"/>
      <c r="D25" s="541">
        <f>SUM(D8:D22)</f>
        <v>1770</v>
      </c>
      <c r="E25" s="541">
        <v>42778</v>
      </c>
      <c r="F25" s="541">
        <f>SUM(F8:F22)</f>
        <v>0</v>
      </c>
      <c r="G25" s="541">
        <v>27363</v>
      </c>
      <c r="H25" s="541">
        <f>SUM(H8:H23)</f>
        <v>0</v>
      </c>
      <c r="I25" s="541">
        <f>SUM(I8:I23)</f>
        <v>683</v>
      </c>
      <c r="J25" s="541">
        <f>SUM(J8:J23)</f>
        <v>683</v>
      </c>
      <c r="K25" s="542"/>
      <c r="L25" s="541">
        <f>SUM(L8:L22)</f>
        <v>1500</v>
      </c>
      <c r="M25" s="541">
        <v>28416</v>
      </c>
      <c r="N25" s="541">
        <f>SUM(N8:N22)</f>
        <v>0</v>
      </c>
      <c r="O25" s="541">
        <v>37123</v>
      </c>
      <c r="P25" s="541">
        <f>SUM(P8:P22)</f>
        <v>0</v>
      </c>
      <c r="Q25" s="541">
        <f>SUM(Q8:Q22)</f>
        <v>2605</v>
      </c>
      <c r="R25" s="541">
        <f>SUM(R8:R22)</f>
        <v>2605</v>
      </c>
    </row>
    <row r="26" spans="1:18">
      <c r="A26" s="538"/>
      <c r="B26" s="539"/>
    </row>
    <row r="27" spans="1:18">
      <c r="A27" s="538"/>
      <c r="B27" s="539"/>
    </row>
    <row r="28" spans="1:18" ht="13.5" thickBot="1">
      <c r="A28" s="543" t="s">
        <v>465</v>
      </c>
      <c r="B28" s="540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93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">
    <tabColor theme="0"/>
    <pageSetUpPr fitToPage="1"/>
  </sheetPr>
  <dimension ref="A1:D32"/>
  <sheetViews>
    <sheetView workbookViewId="0">
      <selection activeCell="F34" sqref="F34:F36"/>
    </sheetView>
  </sheetViews>
  <sheetFormatPr defaultRowHeight="12.75"/>
  <cols>
    <col min="1" max="1" width="5" customWidth="1"/>
    <col min="2" max="2" width="43" customWidth="1"/>
    <col min="3" max="3" width="38.1640625" customWidth="1"/>
    <col min="4" max="4" width="11.33203125" customWidth="1"/>
  </cols>
  <sheetData>
    <row r="1" spans="1:4">
      <c r="A1" s="281"/>
      <c r="B1" s="281"/>
      <c r="C1" s="281"/>
      <c r="D1" s="281"/>
    </row>
    <row r="2" spans="1:4" ht="47.25" customHeight="1">
      <c r="A2" s="667" t="s">
        <v>601</v>
      </c>
      <c r="B2" s="667"/>
      <c r="C2" s="667"/>
      <c r="D2" s="667"/>
    </row>
    <row r="3" spans="1:4">
      <c r="A3" s="668"/>
      <c r="B3" s="668"/>
      <c r="C3" s="668"/>
      <c r="D3" s="668"/>
    </row>
    <row r="4" spans="1:4" s="219" customFormat="1" ht="19.5" customHeight="1">
      <c r="C4" s="680" t="s">
        <v>577</v>
      </c>
      <c r="D4" s="680"/>
    </row>
    <row r="5" spans="1:4" s="219" customFormat="1" ht="19.5" customHeight="1" thickBot="1">
      <c r="C5" s="681" t="s">
        <v>193</v>
      </c>
      <c r="D5" s="681"/>
    </row>
    <row r="6" spans="1:4" ht="38.25" customHeight="1">
      <c r="A6" s="282" t="s">
        <v>70</v>
      </c>
      <c r="B6" s="283" t="s">
        <v>63</v>
      </c>
      <c r="C6" s="283" t="s">
        <v>64</v>
      </c>
      <c r="D6" s="284" t="s">
        <v>475</v>
      </c>
    </row>
    <row r="7" spans="1:4" ht="23.25" customHeight="1">
      <c r="A7" s="674" t="s">
        <v>69</v>
      </c>
      <c r="B7" s="675"/>
      <c r="C7" s="675"/>
      <c r="D7" s="676"/>
    </row>
    <row r="8" spans="1:4" ht="24" customHeight="1">
      <c r="A8" s="285" t="s">
        <v>175</v>
      </c>
      <c r="B8" s="286" t="s">
        <v>67</v>
      </c>
      <c r="C8" s="292" t="s">
        <v>588</v>
      </c>
      <c r="D8" s="287">
        <v>20</v>
      </c>
    </row>
    <row r="9" spans="1:4" ht="31.5" customHeight="1">
      <c r="A9" s="285" t="s">
        <v>176</v>
      </c>
      <c r="B9" s="286" t="s">
        <v>589</v>
      </c>
      <c r="C9" s="292" t="s">
        <v>590</v>
      </c>
      <c r="D9" s="287">
        <v>6</v>
      </c>
    </row>
    <row r="10" spans="1:4" ht="17.25" customHeight="1">
      <c r="A10" s="285" t="s">
        <v>177</v>
      </c>
      <c r="B10" s="286" t="s">
        <v>66</v>
      </c>
      <c r="C10" s="292" t="s">
        <v>68</v>
      </c>
      <c r="D10" s="287">
        <v>22</v>
      </c>
    </row>
    <row r="11" spans="1:4" ht="23.25" customHeight="1">
      <c r="A11" s="285"/>
      <c r="B11" s="286"/>
      <c r="C11" s="292"/>
      <c r="D11" s="287"/>
    </row>
    <row r="12" spans="1:4" ht="23.25" customHeight="1">
      <c r="A12" s="285"/>
      <c r="B12" s="286"/>
      <c r="C12" s="292"/>
      <c r="D12" s="287"/>
    </row>
    <row r="13" spans="1:4" ht="15" customHeight="1">
      <c r="A13" s="289"/>
      <c r="B13" s="286"/>
      <c r="C13" s="288"/>
      <c r="D13" s="287"/>
    </row>
    <row r="14" spans="1:4" ht="15.95" customHeight="1" thickBot="1">
      <c r="A14" s="677" t="s">
        <v>62</v>
      </c>
      <c r="B14" s="678"/>
      <c r="C14" s="679"/>
      <c r="D14" s="293">
        <f>SUM(D8:D13)</f>
        <v>48</v>
      </c>
    </row>
    <row r="15" spans="1:4" ht="24" customHeight="1">
      <c r="A15" s="671" t="s">
        <v>65</v>
      </c>
      <c r="B15" s="672"/>
      <c r="C15" s="672"/>
      <c r="D15" s="673"/>
    </row>
    <row r="16" spans="1:4" ht="15.95" customHeight="1">
      <c r="A16" s="285" t="s">
        <v>178</v>
      </c>
      <c r="B16" s="286" t="s">
        <v>610</v>
      </c>
      <c r="C16" s="286" t="s">
        <v>71</v>
      </c>
      <c r="D16" s="287">
        <v>80</v>
      </c>
    </row>
    <row r="17" spans="1:4" ht="15.95" customHeight="1">
      <c r="A17" s="285" t="s">
        <v>179</v>
      </c>
      <c r="B17" s="621" t="s">
        <v>612</v>
      </c>
      <c r="C17" s="288" t="s">
        <v>619</v>
      </c>
      <c r="D17" s="287">
        <v>1</v>
      </c>
    </row>
    <row r="18" spans="1:4" ht="23.25" customHeight="1">
      <c r="A18" s="285" t="s">
        <v>180</v>
      </c>
      <c r="B18" t="s">
        <v>613</v>
      </c>
      <c r="C18" s="294" t="s">
        <v>611</v>
      </c>
      <c r="D18" s="287">
        <v>591</v>
      </c>
    </row>
    <row r="19" spans="1:4" ht="15.95" customHeight="1">
      <c r="A19" s="285"/>
      <c r="B19" s="288"/>
      <c r="C19" s="286"/>
      <c r="D19" s="287"/>
    </row>
    <row r="20" spans="1:4" ht="15.95" customHeight="1">
      <c r="A20" s="285"/>
      <c r="B20" s="288"/>
      <c r="C20" s="286"/>
      <c r="D20" s="287"/>
    </row>
    <row r="21" spans="1:4" ht="15.95" customHeight="1">
      <c r="A21" s="289"/>
      <c r="B21" s="286"/>
      <c r="C21" s="286"/>
      <c r="D21" s="287"/>
    </row>
    <row r="22" spans="1:4" ht="15.95" customHeight="1">
      <c r="A22" s="285"/>
      <c r="B22" s="300"/>
      <c r="C22" s="286"/>
      <c r="D22" s="302"/>
    </row>
    <row r="23" spans="1:4" ht="27" customHeight="1">
      <c r="A23" s="285"/>
      <c r="B23" s="300"/>
      <c r="C23" s="292"/>
      <c r="D23" s="302"/>
    </row>
    <row r="24" spans="1:4" ht="15.95" customHeight="1">
      <c r="A24" s="299"/>
      <c r="B24" s="300"/>
      <c r="C24" s="301"/>
      <c r="D24" s="302"/>
    </row>
    <row r="25" spans="1:4" ht="15.95" customHeight="1" thickBot="1">
      <c r="A25" s="295" t="s">
        <v>62</v>
      </c>
      <c r="B25" s="296"/>
      <c r="C25" s="297"/>
      <c r="D25" s="298">
        <f>SUM(D16:D23)</f>
        <v>672</v>
      </c>
    </row>
    <row r="26" spans="1:4" ht="24" customHeight="1">
      <c r="A26" s="671" t="s">
        <v>524</v>
      </c>
      <c r="B26" s="672"/>
      <c r="C26" s="672"/>
      <c r="D26" s="673"/>
    </row>
    <row r="27" spans="1:4" ht="15.95" customHeight="1">
      <c r="A27" s="285"/>
      <c r="B27" s="286"/>
      <c r="C27" s="286"/>
      <c r="D27" s="287"/>
    </row>
    <row r="28" spans="1:4" ht="15.95" customHeight="1">
      <c r="A28" s="285"/>
      <c r="B28" s="286"/>
      <c r="C28" s="286"/>
      <c r="D28" s="287"/>
    </row>
    <row r="29" spans="1:4" ht="15.95" customHeight="1" thickBot="1">
      <c r="A29" s="295" t="s">
        <v>62</v>
      </c>
      <c r="B29" s="296"/>
      <c r="C29" s="297"/>
      <c r="D29" s="298"/>
    </row>
    <row r="30" spans="1:4" ht="15.95" customHeight="1" thickBot="1">
      <c r="A30" s="669" t="s">
        <v>525</v>
      </c>
      <c r="B30" s="670"/>
      <c r="C30" s="290"/>
      <c r="D30" s="291">
        <f>D14+D25+D29</f>
        <v>720</v>
      </c>
    </row>
    <row r="31" spans="1:4">
      <c r="A31" s="281"/>
      <c r="B31" s="281"/>
      <c r="C31" s="281"/>
      <c r="D31" s="281"/>
    </row>
    <row r="32" spans="1:4">
      <c r="A32" s="281"/>
      <c r="B32" s="281"/>
      <c r="C32" s="281"/>
      <c r="D32" s="281"/>
    </row>
  </sheetData>
  <mergeCells count="9">
    <mergeCell ref="A2:D2"/>
    <mergeCell ref="A3:D3"/>
    <mergeCell ref="A30:B30"/>
    <mergeCell ref="A15:D15"/>
    <mergeCell ref="A7:D7"/>
    <mergeCell ref="A14:C14"/>
    <mergeCell ref="C4:D4"/>
    <mergeCell ref="C5:D5"/>
    <mergeCell ref="A26:D26"/>
  </mergeCells>
  <phoneticPr fontId="101" type="noConversion"/>
  <conditionalFormatting sqref="D30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">
    <tabColor theme="0"/>
    <pageSetUpPr fitToPage="1"/>
  </sheetPr>
  <dimension ref="A1:D28"/>
  <sheetViews>
    <sheetView workbookViewId="0">
      <selection activeCell="C7" sqref="C7"/>
    </sheetView>
  </sheetViews>
  <sheetFormatPr defaultRowHeight="12.75"/>
  <cols>
    <col min="1" max="1" width="5.6640625" style="357" customWidth="1"/>
    <col min="2" max="2" width="63.1640625" style="305" customWidth="1"/>
    <col min="3" max="3" width="15.33203125" style="305" customWidth="1"/>
    <col min="4" max="4" width="17.33203125" style="305" customWidth="1"/>
    <col min="5" max="16384" width="9.33203125" style="305"/>
  </cols>
  <sheetData>
    <row r="1" spans="1:4" ht="40.5" customHeight="1">
      <c r="A1" s="684" t="s">
        <v>602</v>
      </c>
      <c r="B1" s="684"/>
      <c r="C1" s="684"/>
      <c r="D1" s="684"/>
    </row>
    <row r="2" spans="1:4" ht="15.75" customHeight="1">
      <c r="A2" s="303"/>
      <c r="B2" s="304"/>
      <c r="C2" s="683" t="s">
        <v>578</v>
      </c>
      <c r="D2" s="683"/>
    </row>
    <row r="3" spans="1:4" s="311" customFormat="1" ht="15.75" thickBot="1">
      <c r="A3" s="307"/>
      <c r="B3" s="308"/>
      <c r="C3" s="309"/>
      <c r="D3" s="310" t="s">
        <v>72</v>
      </c>
    </row>
    <row r="4" spans="1:4" s="338" customFormat="1" ht="48" customHeight="1">
      <c r="A4" s="358" t="s">
        <v>184</v>
      </c>
      <c r="B4" s="359" t="s">
        <v>45</v>
      </c>
      <c r="C4" s="359" t="s">
        <v>46</v>
      </c>
      <c r="D4" s="360" t="s">
        <v>47</v>
      </c>
    </row>
    <row r="5" spans="1:4" s="338" customFormat="1" ht="14.25" customHeight="1" thickBot="1">
      <c r="A5" s="361"/>
      <c r="B5" s="362"/>
      <c r="C5" s="362"/>
      <c r="D5" s="363"/>
    </row>
    <row r="6" spans="1:4" s="338" customFormat="1" ht="14.1" customHeight="1" thickBot="1">
      <c r="A6" s="335" t="s">
        <v>161</v>
      </c>
      <c r="B6" s="336" t="s">
        <v>109</v>
      </c>
      <c r="C6" s="336" t="s">
        <v>110</v>
      </c>
      <c r="D6" s="337" t="s">
        <v>111</v>
      </c>
    </row>
    <row r="7" spans="1:4" ht="18" customHeight="1">
      <c r="A7" s="339" t="s">
        <v>175</v>
      </c>
      <c r="B7" s="340" t="s">
        <v>48</v>
      </c>
      <c r="C7" s="341"/>
      <c r="D7" s="342">
        <v>0</v>
      </c>
    </row>
    <row r="8" spans="1:4" ht="18" customHeight="1">
      <c r="A8" s="343" t="s">
        <v>176</v>
      </c>
      <c r="B8" s="344" t="s">
        <v>49</v>
      </c>
      <c r="C8" s="345">
        <v>0</v>
      </c>
      <c r="D8" s="346">
        <v>0</v>
      </c>
    </row>
    <row r="9" spans="1:4" ht="18" customHeight="1">
      <c r="A9" s="343" t="s">
        <v>177</v>
      </c>
      <c r="B9" s="344" t="s">
        <v>50</v>
      </c>
      <c r="C9" s="345">
        <v>0</v>
      </c>
      <c r="D9" s="346">
        <v>0</v>
      </c>
    </row>
    <row r="10" spans="1:4" ht="18" customHeight="1">
      <c r="A10" s="343" t="s">
        <v>178</v>
      </c>
      <c r="B10" s="344" t="s">
        <v>51</v>
      </c>
      <c r="C10" s="345">
        <v>0</v>
      </c>
      <c r="D10" s="346">
        <v>0</v>
      </c>
    </row>
    <row r="11" spans="1:4" ht="18" customHeight="1">
      <c r="A11" s="343" t="s">
        <v>179</v>
      </c>
      <c r="B11" s="344" t="s">
        <v>52</v>
      </c>
      <c r="C11" s="345">
        <v>264</v>
      </c>
      <c r="D11" s="346">
        <v>0</v>
      </c>
    </row>
    <row r="12" spans="1:4" ht="18" customHeight="1">
      <c r="A12" s="343" t="s">
        <v>180</v>
      </c>
      <c r="B12" s="344" t="s">
        <v>53</v>
      </c>
      <c r="C12" s="345">
        <v>0</v>
      </c>
      <c r="D12" s="346">
        <v>0</v>
      </c>
    </row>
    <row r="13" spans="1:4" ht="18" customHeight="1">
      <c r="A13" s="343" t="s">
        <v>181</v>
      </c>
      <c r="B13" s="347" t="s">
        <v>54</v>
      </c>
      <c r="C13" s="345">
        <v>0</v>
      </c>
      <c r="D13" s="346">
        <v>0</v>
      </c>
    </row>
    <row r="14" spans="1:4" ht="18" customHeight="1">
      <c r="A14" s="343" t="s">
        <v>183</v>
      </c>
      <c r="B14" s="347" t="s">
        <v>55</v>
      </c>
      <c r="C14" s="345">
        <v>264</v>
      </c>
      <c r="D14" s="346">
        <v>0</v>
      </c>
    </row>
    <row r="15" spans="1:4" ht="18" customHeight="1">
      <c r="A15" s="343" t="s">
        <v>122</v>
      </c>
      <c r="B15" s="347" t="s">
        <v>56</v>
      </c>
      <c r="C15" s="345"/>
      <c r="D15" s="346">
        <v>0</v>
      </c>
    </row>
    <row r="16" spans="1:4" ht="18" customHeight="1">
      <c r="A16" s="343" t="s">
        <v>123</v>
      </c>
      <c r="B16" s="347" t="s">
        <v>57</v>
      </c>
      <c r="C16" s="345">
        <v>0</v>
      </c>
      <c r="D16" s="346">
        <v>0</v>
      </c>
    </row>
    <row r="17" spans="1:4" ht="22.5" customHeight="1">
      <c r="A17" s="343" t="s">
        <v>124</v>
      </c>
      <c r="B17" s="347" t="s">
        <v>58</v>
      </c>
      <c r="C17" s="345"/>
      <c r="D17" s="346">
        <v>0</v>
      </c>
    </row>
    <row r="18" spans="1:4" ht="18" customHeight="1">
      <c r="A18" s="343" t="s">
        <v>125</v>
      </c>
      <c r="B18" s="344" t="s">
        <v>59</v>
      </c>
      <c r="C18" s="345">
        <v>76</v>
      </c>
      <c r="D18" s="346">
        <v>0</v>
      </c>
    </row>
    <row r="19" spans="1:4" ht="18" customHeight="1">
      <c r="A19" s="343" t="s">
        <v>126</v>
      </c>
      <c r="B19" s="344" t="s">
        <v>80</v>
      </c>
      <c r="C19" s="345">
        <v>0</v>
      </c>
      <c r="D19" s="346">
        <v>0</v>
      </c>
    </row>
    <row r="20" spans="1:4" ht="18" customHeight="1">
      <c r="A20" s="343" t="s">
        <v>127</v>
      </c>
      <c r="B20" s="344" t="s">
        <v>81</v>
      </c>
      <c r="C20" s="345">
        <v>0</v>
      </c>
      <c r="D20" s="346" t="s">
        <v>469</v>
      </c>
    </row>
    <row r="21" spans="1:4" ht="18" customHeight="1">
      <c r="A21" s="343" t="s">
        <v>128</v>
      </c>
      <c r="B21" s="344" t="s">
        <v>60</v>
      </c>
      <c r="C21" s="345">
        <v>0</v>
      </c>
      <c r="D21" s="346" t="s">
        <v>469</v>
      </c>
    </row>
    <row r="22" spans="1:4" ht="18" customHeight="1">
      <c r="A22" s="343" t="s">
        <v>129</v>
      </c>
      <c r="B22" s="344" t="s">
        <v>61</v>
      </c>
      <c r="C22" s="345">
        <v>0</v>
      </c>
      <c r="D22" s="346">
        <v>0</v>
      </c>
    </row>
    <row r="23" spans="1:4" ht="18" customHeight="1">
      <c r="A23" s="343" t="s">
        <v>130</v>
      </c>
      <c r="B23" s="348"/>
      <c r="C23" s="349"/>
      <c r="D23" s="350"/>
    </row>
    <row r="24" spans="1:4" ht="18" customHeight="1">
      <c r="A24" s="343" t="s">
        <v>131</v>
      </c>
      <c r="B24" s="351"/>
      <c r="C24" s="349"/>
      <c r="D24" s="350"/>
    </row>
    <row r="25" spans="1:4" ht="18" customHeight="1">
      <c r="A25" s="343" t="s">
        <v>132</v>
      </c>
      <c r="B25" s="351"/>
      <c r="C25" s="349"/>
      <c r="D25" s="350"/>
    </row>
    <row r="26" spans="1:4" ht="18" customHeight="1" thickBot="1">
      <c r="A26" s="364" t="s">
        <v>133</v>
      </c>
      <c r="B26" s="352" t="s">
        <v>62</v>
      </c>
      <c r="C26" s="353">
        <f>+C7+C8+C9+C10+C11+C18+C19+C20+C21+C22+C23+C24+C25</f>
        <v>340</v>
      </c>
      <c r="D26" s="354">
        <f>SUM(D7:D22)</f>
        <v>0</v>
      </c>
    </row>
    <row r="27" spans="1:4" ht="8.25" customHeight="1">
      <c r="A27" s="355"/>
      <c r="B27" s="682"/>
      <c r="C27" s="682"/>
      <c r="D27" s="682"/>
    </row>
    <row r="28" spans="1:4">
      <c r="A28" s="303"/>
      <c r="B28" s="356"/>
      <c r="C28" s="356"/>
      <c r="D28" s="356"/>
    </row>
  </sheetData>
  <mergeCells count="3">
    <mergeCell ref="B27:D27"/>
    <mergeCell ref="C2:D2"/>
    <mergeCell ref="A1:D1"/>
  </mergeCells>
  <phoneticPr fontId="10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/>
  <dimension ref="A2:I16"/>
  <sheetViews>
    <sheetView workbookViewId="0">
      <selection activeCell="E32" sqref="E32"/>
    </sheetView>
  </sheetViews>
  <sheetFormatPr defaultRowHeight="12.75"/>
  <cols>
    <col min="1" max="1" width="6.83203125" style="218" customWidth="1"/>
    <col min="2" max="2" width="49.6640625" style="217" customWidth="1"/>
    <col min="3" max="7" width="12.83203125" style="217" customWidth="1"/>
    <col min="8" max="8" width="14.33203125" style="217" customWidth="1"/>
    <col min="9" max="9" width="3.33203125" style="217" customWidth="1"/>
    <col min="10" max="16384" width="9.33203125" style="217"/>
  </cols>
  <sheetData>
    <row r="2" spans="1:9" ht="39.75" customHeight="1">
      <c r="A2" s="686" t="s">
        <v>603</v>
      </c>
      <c r="B2" s="686"/>
      <c r="C2" s="686"/>
      <c r="D2" s="686"/>
      <c r="E2" s="686"/>
      <c r="F2" s="686"/>
      <c r="G2" s="686"/>
      <c r="H2" s="686"/>
    </row>
    <row r="3" spans="1:9" s="305" customFormat="1" ht="15.75" customHeight="1">
      <c r="A3" s="303"/>
      <c r="B3" s="304"/>
      <c r="C3" s="683"/>
      <c r="D3" s="683"/>
      <c r="G3" s="698" t="s">
        <v>470</v>
      </c>
      <c r="H3" s="698"/>
      <c r="I3" s="306"/>
    </row>
    <row r="4" spans="1:9" s="311" customFormat="1" ht="15.75" thickBot="1">
      <c r="A4" s="307"/>
      <c r="B4" s="308"/>
      <c r="C4" s="309"/>
      <c r="D4" s="310"/>
      <c r="G4" s="697" t="s">
        <v>72</v>
      </c>
      <c r="H4" s="697"/>
      <c r="I4" s="310"/>
    </row>
    <row r="5" spans="1:9" s="312" customFormat="1" ht="26.25" customHeight="1">
      <c r="A5" s="692" t="s">
        <v>467</v>
      </c>
      <c r="B5" s="691" t="s">
        <v>42</v>
      </c>
      <c r="C5" s="695" t="s">
        <v>43</v>
      </c>
      <c r="D5" s="695" t="s">
        <v>490</v>
      </c>
      <c r="E5" s="691" t="s">
        <v>44</v>
      </c>
      <c r="F5" s="691"/>
      <c r="G5" s="691"/>
      <c r="H5" s="689" t="s">
        <v>1</v>
      </c>
    </row>
    <row r="6" spans="1:9" s="314" customFormat="1" ht="32.25" customHeight="1">
      <c r="A6" s="693"/>
      <c r="B6" s="694"/>
      <c r="C6" s="694"/>
      <c r="D6" s="696"/>
      <c r="E6" s="313" t="s">
        <v>229</v>
      </c>
      <c r="F6" s="313" t="s">
        <v>79</v>
      </c>
      <c r="G6" s="313" t="s">
        <v>491</v>
      </c>
      <c r="H6" s="690"/>
    </row>
    <row r="7" spans="1:9" s="318" customFormat="1" ht="12.95" customHeight="1">
      <c r="A7" s="315" t="s">
        <v>161</v>
      </c>
      <c r="B7" s="316" t="s">
        <v>109</v>
      </c>
      <c r="C7" s="316" t="s">
        <v>110</v>
      </c>
      <c r="D7" s="316" t="s">
        <v>111</v>
      </c>
      <c r="E7" s="316" t="s">
        <v>112</v>
      </c>
      <c r="F7" s="316" t="s">
        <v>87</v>
      </c>
      <c r="G7" s="316" t="s">
        <v>88</v>
      </c>
      <c r="H7" s="317" t="s">
        <v>477</v>
      </c>
    </row>
    <row r="8" spans="1:9" ht="24.75" customHeight="1">
      <c r="A8" s="315" t="s">
        <v>175</v>
      </c>
      <c r="B8" s="319" t="s">
        <v>73</v>
      </c>
      <c r="C8" s="320"/>
      <c r="D8" s="321">
        <v>0</v>
      </c>
      <c r="E8" s="321">
        <v>0</v>
      </c>
      <c r="F8" s="321">
        <v>0</v>
      </c>
      <c r="G8" s="321">
        <v>0</v>
      </c>
      <c r="H8" s="322">
        <v>0</v>
      </c>
    </row>
    <row r="9" spans="1:9" ht="26.1" customHeight="1">
      <c r="A9" s="315" t="s">
        <v>176</v>
      </c>
      <c r="B9" s="319" t="s">
        <v>74</v>
      </c>
      <c r="C9" s="323"/>
      <c r="D9" s="321">
        <v>0</v>
      </c>
      <c r="E9" s="321">
        <v>0</v>
      </c>
      <c r="F9" s="321">
        <v>0</v>
      </c>
      <c r="G9" s="321">
        <v>0</v>
      </c>
      <c r="H9" s="322">
        <v>0</v>
      </c>
      <c r="I9" s="685"/>
    </row>
    <row r="10" spans="1:9" ht="20.100000000000001" customHeight="1">
      <c r="A10" s="315" t="s">
        <v>177</v>
      </c>
      <c r="B10" s="319" t="s">
        <v>75</v>
      </c>
      <c r="C10" s="324"/>
      <c r="D10" s="325">
        <f>+D11</f>
        <v>0</v>
      </c>
      <c r="E10" s="325">
        <f>+E11</f>
        <v>683</v>
      </c>
      <c r="F10" s="325">
        <f>+F11</f>
        <v>0</v>
      </c>
      <c r="G10" s="325">
        <f>+G11</f>
        <v>0</v>
      </c>
      <c r="H10" s="326">
        <f>SUM(D10:G10)</f>
        <v>683</v>
      </c>
      <c r="I10" s="685"/>
    </row>
    <row r="11" spans="1:9" ht="20.100000000000001" customHeight="1">
      <c r="A11" s="315" t="s">
        <v>178</v>
      </c>
      <c r="B11" s="327" t="s">
        <v>586</v>
      </c>
      <c r="C11" s="323" t="s">
        <v>229</v>
      </c>
      <c r="D11" s="328">
        <v>0</v>
      </c>
      <c r="E11" s="328">
        <v>683</v>
      </c>
      <c r="F11" s="328"/>
      <c r="G11" s="328">
        <v>0</v>
      </c>
      <c r="H11" s="322">
        <f>SUM(D11:G11)</f>
        <v>683</v>
      </c>
      <c r="I11" s="685"/>
    </row>
    <row r="12" spans="1:9" ht="20.100000000000001" customHeight="1">
      <c r="A12" s="315" t="s">
        <v>179</v>
      </c>
      <c r="B12" s="319" t="s">
        <v>76</v>
      </c>
      <c r="C12" s="324"/>
      <c r="D12" s="325">
        <f>+D13</f>
        <v>0</v>
      </c>
      <c r="E12" s="325">
        <f>+E13</f>
        <v>0</v>
      </c>
      <c r="F12" s="325">
        <f>+F13</f>
        <v>0</v>
      </c>
      <c r="G12" s="325">
        <f>+G13</f>
        <v>0</v>
      </c>
      <c r="H12" s="326">
        <f>SUM(D12:G12)</f>
        <v>0</v>
      </c>
      <c r="I12" s="685"/>
    </row>
    <row r="13" spans="1:9" ht="20.100000000000001" customHeight="1">
      <c r="A13" s="315" t="s">
        <v>180</v>
      </c>
      <c r="B13" s="327" t="s">
        <v>587</v>
      </c>
      <c r="C13" s="323" t="s">
        <v>229</v>
      </c>
      <c r="D13" s="328">
        <v>0</v>
      </c>
      <c r="E13" s="328">
        <v>0</v>
      </c>
      <c r="F13" s="328"/>
      <c r="G13" s="328">
        <v>0</v>
      </c>
      <c r="H13" s="322">
        <f>SUM(D13:G13)</f>
        <v>0</v>
      </c>
      <c r="I13" s="685"/>
    </row>
    <row r="14" spans="1:9" ht="20.100000000000001" customHeight="1">
      <c r="A14" s="315" t="s">
        <v>181</v>
      </c>
      <c r="B14" s="329" t="s">
        <v>77</v>
      </c>
      <c r="C14" s="324"/>
      <c r="D14" s="325">
        <v>0</v>
      </c>
      <c r="E14" s="328">
        <v>274</v>
      </c>
      <c r="F14" s="328">
        <v>317</v>
      </c>
      <c r="G14" s="328">
        <f t="shared" ref="G14" si="0">G15</f>
        <v>0</v>
      </c>
      <c r="H14" s="328">
        <v>591</v>
      </c>
      <c r="I14" s="685"/>
    </row>
    <row r="15" spans="1:9" ht="20.100000000000001" customHeight="1">
      <c r="A15" s="315" t="s">
        <v>182</v>
      </c>
      <c r="B15" s="327" t="s">
        <v>78</v>
      </c>
      <c r="C15" s="323" t="s">
        <v>229</v>
      </c>
      <c r="D15" s="330">
        <v>0</v>
      </c>
      <c r="E15" s="328">
        <v>274</v>
      </c>
      <c r="F15" s="328">
        <v>317</v>
      </c>
      <c r="G15" s="328">
        <v>0</v>
      </c>
      <c r="H15" s="322">
        <f>SUM(D15:G15)</f>
        <v>591</v>
      </c>
      <c r="I15" s="685"/>
    </row>
    <row r="16" spans="1:9" s="334" customFormat="1" ht="20.100000000000001" customHeight="1" thickBot="1">
      <c r="A16" s="687" t="s">
        <v>478</v>
      </c>
      <c r="B16" s="688"/>
      <c r="C16" s="331"/>
      <c r="D16" s="332">
        <f>+D8+D9+D10+D12+D14</f>
        <v>0</v>
      </c>
      <c r="E16" s="332">
        <f>+E8+E9+E10+E12+E14</f>
        <v>957</v>
      </c>
      <c r="F16" s="332">
        <f>+F8+F9+F10+F12+F14</f>
        <v>317</v>
      </c>
      <c r="G16" s="332">
        <f>+G8+G9+G10+G12+G14</f>
        <v>0</v>
      </c>
      <c r="H16" s="333">
        <f>+H8+H9+H10+H12+H14</f>
        <v>1274</v>
      </c>
      <c r="I16" s="685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4"/>
  <sheetViews>
    <sheetView zoomScale="120" zoomScaleNormal="120" workbookViewId="0">
      <selection activeCell="G33" sqref="G33"/>
    </sheetView>
  </sheetViews>
  <sheetFormatPr defaultRowHeight="15"/>
  <cols>
    <col min="1" max="1" width="5.6640625" style="559" customWidth="1"/>
    <col min="2" max="2" width="35.6640625" style="559" customWidth="1"/>
    <col min="3" max="3" width="13" style="559" customWidth="1"/>
    <col min="4" max="5" width="14" style="559" customWidth="1"/>
    <col min="6" max="6" width="14.6640625" style="559" customWidth="1"/>
    <col min="7" max="7" width="17.33203125" style="559" customWidth="1"/>
    <col min="8" max="16384" width="9.33203125" style="559"/>
  </cols>
  <sheetData>
    <row r="1" spans="1:10" s="545" customFormat="1" ht="48.75" customHeight="1">
      <c r="A1" s="734" t="s">
        <v>604</v>
      </c>
      <c r="B1" s="734"/>
      <c r="C1" s="734"/>
      <c r="D1" s="734"/>
      <c r="E1" s="734"/>
      <c r="F1" s="734"/>
      <c r="G1" s="734"/>
    </row>
    <row r="2" spans="1:10" s="549" customFormat="1" ht="15.75" customHeight="1">
      <c r="A2" s="546"/>
      <c r="B2" s="547"/>
      <c r="C2" s="547"/>
      <c r="D2" s="735"/>
      <c r="E2" s="735"/>
      <c r="F2" s="736" t="s">
        <v>476</v>
      </c>
      <c r="G2" s="736"/>
      <c r="H2" s="548"/>
      <c r="J2" s="550"/>
    </row>
    <row r="3" spans="1:10" s="556" customFormat="1" ht="15.75" customHeight="1">
      <c r="A3" s="551"/>
      <c r="B3" s="552"/>
      <c r="C3" s="552"/>
      <c r="D3" s="553"/>
      <c r="E3" s="554"/>
      <c r="F3" s="737" t="s">
        <v>72</v>
      </c>
      <c r="G3" s="737"/>
      <c r="H3" s="555"/>
      <c r="J3" s="554"/>
    </row>
    <row r="4" spans="1:10" ht="15.95" customHeight="1">
      <c r="A4" s="730" t="s">
        <v>591</v>
      </c>
      <c r="B4" s="730"/>
      <c r="C4" s="730"/>
      <c r="D4" s="730"/>
      <c r="E4" s="730"/>
      <c r="F4" s="730"/>
      <c r="G4" s="557"/>
      <c r="H4" s="558"/>
    </row>
    <row r="5" spans="1:10" ht="15.95" customHeight="1" thickBot="1">
      <c r="A5" s="560"/>
      <c r="B5" s="560"/>
      <c r="C5" s="560"/>
      <c r="D5" s="561"/>
      <c r="E5" s="561"/>
      <c r="F5" s="557"/>
      <c r="G5" s="557"/>
      <c r="H5" s="558"/>
    </row>
    <row r="6" spans="1:10" ht="22.5" customHeight="1">
      <c r="A6" s="562" t="s">
        <v>184</v>
      </c>
      <c r="B6" s="731" t="s">
        <v>535</v>
      </c>
      <c r="C6" s="731"/>
      <c r="D6" s="731"/>
      <c r="E6" s="731"/>
      <c r="F6" s="732" t="s">
        <v>536</v>
      </c>
      <c r="G6" s="733"/>
      <c r="H6" s="558"/>
    </row>
    <row r="7" spans="1:10" ht="15.95" customHeight="1">
      <c r="A7" s="563" t="s">
        <v>161</v>
      </c>
      <c r="B7" s="722" t="s">
        <v>109</v>
      </c>
      <c r="C7" s="722"/>
      <c r="D7" s="722"/>
      <c r="E7" s="722"/>
      <c r="F7" s="722" t="s">
        <v>110</v>
      </c>
      <c r="G7" s="723"/>
      <c r="H7" s="558"/>
    </row>
    <row r="8" spans="1:10" ht="15.95" customHeight="1">
      <c r="A8" s="563" t="s">
        <v>175</v>
      </c>
      <c r="B8" s="724"/>
      <c r="C8" s="724"/>
      <c r="D8" s="724"/>
      <c r="E8" s="724"/>
      <c r="F8" s="725"/>
      <c r="G8" s="726"/>
      <c r="H8" s="558"/>
    </row>
    <row r="9" spans="1:10" ht="15.95" customHeight="1">
      <c r="A9" s="563" t="s">
        <v>176</v>
      </c>
      <c r="B9" s="724"/>
      <c r="C9" s="724"/>
      <c r="D9" s="724"/>
      <c r="E9" s="724"/>
      <c r="F9" s="725"/>
      <c r="G9" s="726"/>
      <c r="H9" s="558"/>
    </row>
    <row r="10" spans="1:10" ht="15.95" customHeight="1">
      <c r="A10" s="563" t="s">
        <v>177</v>
      </c>
      <c r="B10" s="724"/>
      <c r="C10" s="724"/>
      <c r="D10" s="724"/>
      <c r="E10" s="724"/>
      <c r="F10" s="725"/>
      <c r="G10" s="726"/>
      <c r="H10" s="558"/>
    </row>
    <row r="11" spans="1:10" ht="25.5" customHeight="1" thickBot="1">
      <c r="A11" s="564" t="s">
        <v>178</v>
      </c>
      <c r="B11" s="727" t="s">
        <v>537</v>
      </c>
      <c r="C11" s="727"/>
      <c r="D11" s="727"/>
      <c r="E11" s="727"/>
      <c r="F11" s="728">
        <f>SUM(F8:F10)</f>
        <v>0</v>
      </c>
      <c r="G11" s="729"/>
      <c r="H11" s="558"/>
    </row>
    <row r="12" spans="1:10" ht="25.5" customHeight="1">
      <c r="A12" s="565"/>
      <c r="B12" s="566"/>
      <c r="C12" s="566"/>
      <c r="D12" s="566"/>
      <c r="E12" s="566"/>
      <c r="F12" s="567"/>
      <c r="G12" s="567"/>
      <c r="H12" s="558"/>
    </row>
    <row r="13" spans="1:10" ht="15.95" customHeight="1">
      <c r="A13" s="730" t="s">
        <v>538</v>
      </c>
      <c r="B13" s="730"/>
      <c r="C13" s="730"/>
      <c r="D13" s="730"/>
      <c r="E13" s="730"/>
      <c r="F13" s="730"/>
      <c r="G13" s="730"/>
      <c r="H13" s="558"/>
    </row>
    <row r="14" spans="1:10" ht="15.95" customHeight="1" thickBot="1">
      <c r="A14" s="560"/>
      <c r="B14" s="560"/>
      <c r="C14" s="560"/>
      <c r="D14" s="561"/>
      <c r="E14" s="561"/>
      <c r="F14" s="557"/>
      <c r="G14" s="557"/>
      <c r="H14" s="558"/>
    </row>
    <row r="15" spans="1:10" ht="15" customHeight="1">
      <c r="A15" s="713" t="s">
        <v>184</v>
      </c>
      <c r="B15" s="715" t="s">
        <v>539</v>
      </c>
      <c r="C15" s="717" t="s">
        <v>540</v>
      </c>
      <c r="D15" s="718"/>
      <c r="E15" s="718"/>
      <c r="F15" s="719"/>
      <c r="G15" s="720" t="s">
        <v>541</v>
      </c>
    </row>
    <row r="16" spans="1:10" ht="13.5" customHeight="1" thickBot="1">
      <c r="A16" s="714"/>
      <c r="B16" s="716"/>
      <c r="C16" s="568" t="s">
        <v>82</v>
      </c>
      <c r="D16" s="569" t="s">
        <v>79</v>
      </c>
      <c r="E16" s="569" t="s">
        <v>491</v>
      </c>
      <c r="F16" s="569" t="s">
        <v>542</v>
      </c>
      <c r="G16" s="721"/>
    </row>
    <row r="17" spans="1:7" ht="15.75" thickBot="1">
      <c r="A17" s="570" t="s">
        <v>161</v>
      </c>
      <c r="B17" s="571" t="s">
        <v>109</v>
      </c>
      <c r="C17" s="571" t="s">
        <v>110</v>
      </c>
      <c r="D17" s="571" t="s">
        <v>111</v>
      </c>
      <c r="E17" s="571" t="s">
        <v>112</v>
      </c>
      <c r="F17" s="571" t="s">
        <v>87</v>
      </c>
      <c r="G17" s="572" t="s">
        <v>88</v>
      </c>
    </row>
    <row r="18" spans="1:7">
      <c r="A18" s="573" t="s">
        <v>175</v>
      </c>
      <c r="B18" s="574"/>
      <c r="C18" s="574"/>
      <c r="D18" s="575"/>
      <c r="E18" s="575"/>
      <c r="F18" s="575"/>
      <c r="G18" s="576">
        <f>SUM(D18:F18)</f>
        <v>0</v>
      </c>
    </row>
    <row r="19" spans="1:7">
      <c r="A19" s="577" t="s">
        <v>176</v>
      </c>
      <c r="B19" s="578"/>
      <c r="C19" s="578"/>
      <c r="D19" s="579"/>
      <c r="E19" s="579"/>
      <c r="F19" s="579"/>
      <c r="G19" s="580">
        <f>SUM(D19:F19)</f>
        <v>0</v>
      </c>
    </row>
    <row r="20" spans="1:7" ht="15.75" thickBot="1">
      <c r="A20" s="577" t="s">
        <v>177</v>
      </c>
      <c r="B20" s="578"/>
      <c r="C20" s="578"/>
      <c r="D20" s="579"/>
      <c r="E20" s="579"/>
      <c r="F20" s="579"/>
      <c r="G20" s="580">
        <f>SUM(D20:F20)</f>
        <v>0</v>
      </c>
    </row>
    <row r="21" spans="1:7" s="585" customFormat="1" thickBot="1">
      <c r="A21" s="581" t="s">
        <v>178</v>
      </c>
      <c r="B21" s="582" t="s">
        <v>543</v>
      </c>
      <c r="C21" s="582"/>
      <c r="D21" s="583">
        <f>SUM(D18:D20)</f>
        <v>0</v>
      </c>
      <c r="E21" s="583">
        <f>SUM(E18:E20)</f>
        <v>0</v>
      </c>
      <c r="F21" s="583">
        <f>SUM(F18:F20)</f>
        <v>0</v>
      </c>
      <c r="G21" s="584">
        <f>SUM(G18:G20)</f>
        <v>0</v>
      </c>
    </row>
    <row r="22" spans="1:7" s="585" customFormat="1" ht="14.25">
      <c r="A22" s="586"/>
      <c r="B22" s="587"/>
      <c r="C22" s="587"/>
      <c r="D22" s="588"/>
      <c r="E22" s="588"/>
      <c r="F22" s="588"/>
      <c r="G22" s="588"/>
    </row>
    <row r="23" spans="1:7" s="589" customFormat="1" ht="30.75" customHeight="1">
      <c r="A23" s="704" t="s">
        <v>544</v>
      </c>
      <c r="B23" s="704"/>
      <c r="C23" s="704"/>
      <c r="D23" s="704"/>
      <c r="E23" s="704"/>
      <c r="F23" s="704"/>
      <c r="G23" s="704"/>
    </row>
    <row r="24" spans="1:7" ht="15.75" thickBot="1"/>
    <row r="25" spans="1:7" ht="21.75" thickBot="1">
      <c r="A25" s="590" t="s">
        <v>184</v>
      </c>
      <c r="B25" s="705" t="s">
        <v>545</v>
      </c>
      <c r="C25" s="705"/>
      <c r="D25" s="706"/>
      <c r="E25" s="706"/>
      <c r="F25" s="706"/>
      <c r="G25" s="590" t="s">
        <v>556</v>
      </c>
    </row>
    <row r="26" spans="1:7">
      <c r="A26" s="591" t="s">
        <v>161</v>
      </c>
      <c r="B26" s="707" t="s">
        <v>109</v>
      </c>
      <c r="C26" s="707"/>
      <c r="D26" s="708"/>
      <c r="E26" s="708"/>
      <c r="F26" s="709"/>
      <c r="G26" s="591" t="s">
        <v>110</v>
      </c>
    </row>
    <row r="27" spans="1:7">
      <c r="A27" s="592" t="s">
        <v>175</v>
      </c>
      <c r="B27" s="710" t="s">
        <v>546</v>
      </c>
      <c r="C27" s="711"/>
      <c r="D27" s="711"/>
      <c r="E27" s="711"/>
      <c r="F27" s="712"/>
      <c r="G27" s="593">
        <v>340</v>
      </c>
    </row>
    <row r="28" spans="1:7" ht="23.25" customHeight="1">
      <c r="A28" s="592" t="s">
        <v>176</v>
      </c>
      <c r="B28" s="699" t="s">
        <v>547</v>
      </c>
      <c r="C28" s="699"/>
      <c r="D28" s="700"/>
      <c r="E28" s="700"/>
      <c r="F28" s="701"/>
      <c r="G28" s="593">
        <v>0</v>
      </c>
    </row>
    <row r="29" spans="1:7">
      <c r="A29" s="592" t="s">
        <v>177</v>
      </c>
      <c r="B29" s="699" t="s">
        <v>548</v>
      </c>
      <c r="C29" s="699"/>
      <c r="D29" s="700"/>
      <c r="E29" s="700"/>
      <c r="F29" s="701"/>
      <c r="G29" s="593">
        <v>0</v>
      </c>
    </row>
    <row r="30" spans="1:7" ht="30" customHeight="1">
      <c r="A30" s="592" t="s">
        <v>178</v>
      </c>
      <c r="B30" s="699" t="s">
        <v>549</v>
      </c>
      <c r="C30" s="699"/>
      <c r="D30" s="700"/>
      <c r="E30" s="700"/>
      <c r="F30" s="701"/>
      <c r="G30" s="593"/>
    </row>
    <row r="31" spans="1:7">
      <c r="A31" s="592" t="s">
        <v>179</v>
      </c>
      <c r="B31" s="699" t="s">
        <v>550</v>
      </c>
      <c r="C31" s="699"/>
      <c r="D31" s="700"/>
      <c r="E31" s="700"/>
      <c r="F31" s="701"/>
      <c r="G31" s="593">
        <v>1</v>
      </c>
    </row>
    <row r="32" spans="1:7" ht="17.25" customHeight="1" thickBot="1">
      <c r="A32" s="594" t="s">
        <v>180</v>
      </c>
      <c r="B32" s="702" t="s">
        <v>551</v>
      </c>
      <c r="C32" s="702"/>
      <c r="D32" s="702"/>
      <c r="E32" s="702"/>
      <c r="F32" s="702"/>
      <c r="G32" s="593">
        <v>0</v>
      </c>
    </row>
    <row r="33" spans="1:7" ht="29.25" customHeight="1" thickBot="1">
      <c r="A33" s="595" t="s">
        <v>552</v>
      </c>
      <c r="B33" s="596"/>
      <c r="C33" s="597"/>
      <c r="D33" s="597"/>
      <c r="E33" s="597"/>
      <c r="F33" s="597"/>
      <c r="G33" s="598">
        <f>SUM(G27:G32)</f>
        <v>341</v>
      </c>
    </row>
    <row r="34" spans="1:7" ht="27" customHeight="1">
      <c r="A34" s="703" t="s">
        <v>553</v>
      </c>
      <c r="B34" s="703"/>
      <c r="C34" s="703"/>
      <c r="D34" s="703"/>
      <c r="E34" s="703"/>
      <c r="F34" s="703"/>
    </row>
  </sheetData>
  <mergeCells count="32">
    <mergeCell ref="B6:E6"/>
    <mergeCell ref="F6:G6"/>
    <mergeCell ref="A1:G1"/>
    <mergeCell ref="D2:E2"/>
    <mergeCell ref="F2:G2"/>
    <mergeCell ref="F3:G3"/>
    <mergeCell ref="A4:F4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'13. Gazd.szerv.rész.'!Nyomtatási_terület</vt:lpstr>
      <vt:lpstr>'2,a Elemi bevételek'!Nyomtatási_terület</vt:lpstr>
      <vt:lpstr>'2,b Elemi kiadások'!Nyomtatási_terület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2016-05-20T06:47:25Z</cp:lastPrinted>
  <dcterms:created xsi:type="dcterms:W3CDTF">2015-04-02T07:48:19Z</dcterms:created>
  <dcterms:modified xsi:type="dcterms:W3CDTF">2016-05-20T06:51:14Z</dcterms:modified>
</cp:coreProperties>
</file>