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3.1.sz.mell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Titles" localSheetId="0">RM_9.3.1.sz.mell!$1:$7</definedName>
  </definedNames>
  <calcPr calcId="125725" fullCalcOnLoad="1"/>
</workbook>
</file>

<file path=xl/calcChain.xml><?xml version="1.0" encoding="utf-8"?>
<calcChain xmlns="http://schemas.openxmlformats.org/spreadsheetml/2006/main">
  <c r="K1" i="1"/>
  <c r="B2"/>
  <c r="B3"/>
  <c r="D5"/>
  <c r="E5"/>
  <c r="F5"/>
  <c r="G5"/>
  <c r="H5"/>
  <c r="I5"/>
  <c r="K5"/>
  <c r="D10"/>
  <c r="E10"/>
  <c r="F10"/>
  <c r="G10"/>
  <c r="G38" s="1"/>
  <c r="G43" s="1"/>
  <c r="H10"/>
  <c r="I10"/>
  <c r="C11"/>
  <c r="K11" s="1"/>
  <c r="J11"/>
  <c r="C12"/>
  <c r="J12"/>
  <c r="C13"/>
  <c r="K13" s="1"/>
  <c r="J13"/>
  <c r="C14"/>
  <c r="J14"/>
  <c r="K14" s="1"/>
  <c r="C15"/>
  <c r="K15" s="1"/>
  <c r="J15"/>
  <c r="C16"/>
  <c r="K16" s="1"/>
  <c r="J16"/>
  <c r="C17"/>
  <c r="K17" s="1"/>
  <c r="J17"/>
  <c r="C18"/>
  <c r="J18"/>
  <c r="C19"/>
  <c r="J19"/>
  <c r="K19"/>
  <c r="C20"/>
  <c r="K20" s="1"/>
  <c r="J20"/>
  <c r="C21"/>
  <c r="J21"/>
  <c r="C22"/>
  <c r="D22"/>
  <c r="E22"/>
  <c r="F22"/>
  <c r="G22"/>
  <c r="H22"/>
  <c r="I22"/>
  <c r="C23"/>
  <c r="K23" s="1"/>
  <c r="J23"/>
  <c r="C24"/>
  <c r="J24"/>
  <c r="K24" s="1"/>
  <c r="C25"/>
  <c r="K25" s="1"/>
  <c r="J25"/>
  <c r="C26"/>
  <c r="J26"/>
  <c r="C27"/>
  <c r="K27" s="1"/>
  <c r="J27"/>
  <c r="D28"/>
  <c r="E28"/>
  <c r="F28"/>
  <c r="G28"/>
  <c r="H28"/>
  <c r="I28"/>
  <c r="C29"/>
  <c r="K29" s="1"/>
  <c r="J29"/>
  <c r="C30"/>
  <c r="J30"/>
  <c r="C31"/>
  <c r="J31"/>
  <c r="K31"/>
  <c r="D32"/>
  <c r="E32"/>
  <c r="F32"/>
  <c r="G32"/>
  <c r="H32"/>
  <c r="I32"/>
  <c r="J32"/>
  <c r="C33"/>
  <c r="K33" s="1"/>
  <c r="J33"/>
  <c r="C34"/>
  <c r="J34"/>
  <c r="C35"/>
  <c r="K35" s="1"/>
  <c r="J35"/>
  <c r="C36"/>
  <c r="J36"/>
  <c r="C37"/>
  <c r="J37"/>
  <c r="K37"/>
  <c r="D39"/>
  <c r="E39"/>
  <c r="F39"/>
  <c r="G39"/>
  <c r="H39"/>
  <c r="I39"/>
  <c r="C40"/>
  <c r="J40"/>
  <c r="J39" s="1"/>
  <c r="C41"/>
  <c r="K41" s="1"/>
  <c r="J41"/>
  <c r="C42"/>
  <c r="K42" s="1"/>
  <c r="J42"/>
  <c r="C45"/>
  <c r="D45"/>
  <c r="E45"/>
  <c r="F45"/>
  <c r="G45"/>
  <c r="H45"/>
  <c r="I45"/>
  <c r="C46"/>
  <c r="J46"/>
  <c r="K46" s="1"/>
  <c r="C47"/>
  <c r="K47" s="1"/>
  <c r="J47"/>
  <c r="C48"/>
  <c r="K48" s="1"/>
  <c r="J48"/>
  <c r="C49"/>
  <c r="J49"/>
  <c r="C50"/>
  <c r="J50"/>
  <c r="D51"/>
  <c r="E51"/>
  <c r="F51"/>
  <c r="G51"/>
  <c r="H51"/>
  <c r="H57" s="1"/>
  <c r="I51"/>
  <c r="C52"/>
  <c r="J52"/>
  <c r="C53"/>
  <c r="K53" s="1"/>
  <c r="J53"/>
  <c r="C54"/>
  <c r="K54" s="1"/>
  <c r="J54"/>
  <c r="C55"/>
  <c r="J55"/>
  <c r="C56"/>
  <c r="K56" s="1"/>
  <c r="J56"/>
  <c r="D57"/>
  <c r="E57"/>
  <c r="F57"/>
  <c r="I57"/>
  <c r="C59"/>
  <c r="J59"/>
  <c r="C60"/>
  <c r="J60"/>
  <c r="C51"/>
  <c r="C39"/>
  <c r="C32"/>
  <c r="C28"/>
  <c r="C10"/>
  <c r="K34" l="1"/>
  <c r="J51"/>
  <c r="K52"/>
  <c r="G57"/>
  <c r="F38"/>
  <c r="F43" s="1"/>
  <c r="K32"/>
  <c r="K50"/>
  <c r="K45" s="1"/>
  <c r="K59"/>
  <c r="K55"/>
  <c r="K49"/>
  <c r="J28"/>
  <c r="K26"/>
  <c r="I38"/>
  <c r="I43" s="1"/>
  <c r="E38"/>
  <c r="E43" s="1"/>
  <c r="K21"/>
  <c r="K12"/>
  <c r="K36"/>
  <c r="J22"/>
  <c r="K18"/>
  <c r="K60"/>
  <c r="H38"/>
  <c r="H43" s="1"/>
  <c r="D38"/>
  <c r="D43" s="1"/>
  <c r="K22"/>
  <c r="K51"/>
  <c r="J45"/>
  <c r="J57" s="1"/>
  <c r="J10"/>
  <c r="K40"/>
  <c r="K39" s="1"/>
  <c r="K30"/>
  <c r="K28" s="1"/>
  <c r="C38"/>
  <c r="J38" l="1"/>
  <c r="J43" s="1"/>
  <c r="K10"/>
  <c r="K38" s="1"/>
  <c r="K43" s="1"/>
  <c r="K58" s="1"/>
  <c r="C57"/>
  <c r="K57"/>
  <c r="C43"/>
  <c r="C58" l="1"/>
</calcChain>
</file>

<file path=xl/sharedStrings.xml><?xml version="1.0" encoding="utf-8"?>
<sst xmlns="http://schemas.openxmlformats.org/spreadsheetml/2006/main" count="118" uniqueCount="104">
  <si>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</si>
  <si>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</si>
  <si>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</si>
  <si>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</si>
  <si>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</si>
  <si>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</si>
  <si>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</si>
  <si>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</si>
  <si>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</si>
  <si>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</si>
  <si>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</si>
  <si>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</si>
  <si>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</si>
  <si>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</si>
  <si>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</si>
  <si>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</si>
  <si>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</si>
  <si>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</si>
  <si>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</si>
  <si>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</si>
  <si>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</si>
  <si>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</si>
  <si>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</si>
  <si>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</si>
  <si>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</si>
  <si>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</si>
  <si>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</si>
  <si>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</si>
  <si>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</si>
  <si>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</si>
  <si>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</si>
  <si>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</si>
  <si>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</si>
  <si>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</si>
  <si>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</si>
  <si>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</si>
  <si>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</si>
  <si>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</si>
  <si>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</si>
  <si>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</si>
  <si>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</si>
  <si>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</si>
  <si>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</si>
  <si>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</si>
  <si>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</si>
  <si>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</si>
  <si>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</si>
  <si>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</si>
  <si>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</si>
  <si>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</si>
  <si>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</si>
  <si>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</si>
  <si>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</si>
  <si>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</si>
  <si>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</si>
  <si>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</si>
  <si>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</si>
  <si>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</si>
  <si>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</si>
  <si>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</si>
  <si>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</si>
  <si>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</si>
  <si>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</si>
  <si>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</si>
  <si>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</si>
  <si>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</si>
  <si>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</si>
  <si>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</si>
  <si>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</si>
  <si>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</si>
  <si>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</si>
  <si>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</si>
  <si>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</si>
  <si>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</si>
  <si>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</si>
  <si>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</si>
  <si>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</si>
  <si>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</si>
  <si>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</si>
  <si>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</si>
  <si>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</si>
  <si>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</si>
  <si>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</si>
  <si>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</si>
  <si>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</si>
  <si>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</si>
  <si>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</si>
  <si>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</si>
  <si>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</si>
  <si>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</si>
  <si>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</si>
  <si>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</si>
  <si>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</si>
  <si>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</si>
  <si>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</si>
  <si>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</si>
  <si>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Eeredeti
 előirányzat</t>
  </si>
  <si>
    <t>Bevételi jogcím</t>
  </si>
  <si>
    <t>Sor-
szám</t>
  </si>
  <si>
    <t>Forintban!</t>
  </si>
  <si>
    <t>02</t>
  </si>
  <si>
    <t>Feladat megnevezése</t>
  </si>
  <si>
    <t>03</t>
  </si>
  <si>
    <t>Költségvetési szerv megnevezése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</si>
</sst>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164" fontId="2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0" fontId="5" fillId="0" borderId="2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6" fillId="0" borderId="5" xfId="1" applyFont="1" applyFill="1" applyBorder="1" applyAlignment="1" applyProtection="1">
      <alignment horizontal="right" vertical="center" wrapText="1" indent="1"/>
      <protection locked="0"/>
    </xf>
    <xf numFmtId="164" fontId="6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horizontal="right" vertical="center" wrapText="1" indent="1"/>
      <protection locked="0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wrapText="1" indent="1"/>
    </xf>
    <xf numFmtId="0" fontId="14" fillId="0" borderId="4" xfId="0" applyFont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3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4" fillId="0" borderId="4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right" vertical="center" wrapText="1" indent="1"/>
    </xf>
    <xf numFmtId="3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8" fillId="0" borderId="22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18" fillId="0" borderId="33" xfId="0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Fill="1" applyBorder="1" applyAlignment="1" applyProtection="1">
      <alignment horizontal="right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Fill="1" applyBorder="1" applyAlignment="1" applyProtection="1">
      <alignment horizontal="right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164" fontId="21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%20mell&#233;klet%20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9.1.1.%20mell&#233;kl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9.3%20mell&#233;klet%20xlsx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2.sz.mell"/>
      <sheetName val="RM_9.1.3.sz.mell"/>
      <sheetName val="RM_9.2.2.sz.mell"/>
      <sheetName val="RM_9.2.3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34591623</v>
          </cell>
        </row>
        <row r="10">
          <cell r="C10">
            <v>22119388</v>
          </cell>
        </row>
        <row r="13">
          <cell r="C13">
            <v>5200000</v>
          </cell>
        </row>
        <row r="14">
          <cell r="C14">
            <v>7272235</v>
          </cell>
        </row>
        <row r="20">
          <cell r="C20">
            <v>0</v>
          </cell>
        </row>
        <row r="26">
          <cell r="C26">
            <v>0</v>
          </cell>
        </row>
        <row r="30">
          <cell r="C30">
            <v>0</v>
          </cell>
        </row>
        <row r="36">
          <cell r="C36">
            <v>34591623</v>
          </cell>
        </row>
        <row r="37">
          <cell r="C37">
            <v>117773895</v>
          </cell>
        </row>
        <row r="40">
          <cell r="C40">
            <v>117773895</v>
          </cell>
        </row>
        <row r="41">
          <cell r="C41">
            <v>152365518</v>
          </cell>
        </row>
        <row r="45">
          <cell r="C45">
            <v>150865518</v>
          </cell>
        </row>
        <row r="46">
          <cell r="C46">
            <v>77552245</v>
          </cell>
        </row>
        <row r="47">
          <cell r="C47">
            <v>14499789</v>
          </cell>
        </row>
        <row r="48">
          <cell r="C48">
            <v>58813484</v>
          </cell>
        </row>
        <row r="51">
          <cell r="C51">
            <v>1500000</v>
          </cell>
        </row>
        <row r="52">
          <cell r="C52">
            <v>1500000</v>
          </cell>
        </row>
        <row r="57">
          <cell r="C57">
            <v>152365518</v>
          </cell>
        </row>
        <row r="58">
          <cell r="C58">
            <v>0</v>
          </cell>
        </row>
        <row r="59">
          <cell r="C59">
            <v>27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9.1.sz.mell"/>
    </sheetNames>
    <sheetDataSet>
      <sheetData sheetId="0">
        <row r="5">
          <cell r="C5" t="str">
            <v>Eredeti
előirányzat</v>
          </cell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9.1.1.sz.mell"/>
    </sheetNames>
    <sheetDataSet>
      <sheetData sheetId="0">
        <row r="3">
          <cell r="B3" t="str">
            <v>Kötelező feladtok bevételeinek, kiadásainak módosítása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M_9.3.sz.mell"/>
    </sheetNames>
    <sheetDataSet>
      <sheetData sheetId="0">
        <row r="2">
          <cell r="B2" t="str">
            <v>Leveleki Kastélykert Óvoda és Konyha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K60"/>
  <sheetViews>
    <sheetView tabSelected="1" topLeftCell="A16" zoomScale="120" zoomScaleNormal="120" workbookViewId="0">
      <selection activeCell="F32" sqref="F32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16384" width="9.33203125" style="1"/>
  </cols>
  <sheetData>
    <row r="1" spans="1:11" s="125" customFormat="1" ht="15.95" customHeight="1" thickBot="1">
      <c r="A1" s="128"/>
      <c r="B1" s="127"/>
      <c r="C1" s="127"/>
      <c r="D1" s="127"/>
      <c r="E1" s="127"/>
      <c r="F1" s="127"/>
      <c r="G1" s="127"/>
      <c r="H1" s="127"/>
      <c r="I1" s="127"/>
      <c r="J1" s="127"/>
      <c r="K1" s="126" t="str">
        <f>CONCATENATE("9.3.1. melléklet ",[1]RM_ALAPADATOK!A7," ",[1]RM_ALAPADATOK!B7," ",[1]RM_ALAPADATOK!C7," ",[1]RM_ALAPADATOK!D7," ",[1]RM_ALAPADATOK!E7," ",[1]RM_ALAPADATOK!F7," ",[1]RM_ALAPADATOK!G7," ",[1]RM_ALAPADATOK!H7)</f>
        <v>9.3.1. melléklet a … / 2019 ( ……. ) önkormányzati rendelethez</v>
      </c>
    </row>
    <row r="2" spans="1:11" s="112" customFormat="1" ht="36">
      <c r="A2" s="124" t="s">
        <v>103</v>
      </c>
      <c r="B2" s="123" t="str">
        <f>CONCATENATE([4]RM_9.3.sz.mell!B2:J2)</f>
        <v>Leveleki Kastélykert Óvoda és Konyha</v>
      </c>
      <c r="C2" s="122"/>
      <c r="D2" s="122"/>
      <c r="E2" s="122"/>
      <c r="F2" s="122"/>
      <c r="G2" s="122"/>
      <c r="H2" s="122"/>
      <c r="I2" s="122"/>
      <c r="J2" s="122"/>
      <c r="K2" s="121" t="s">
        <v>102</v>
      </c>
    </row>
    <row r="3" spans="1:11" s="112" customFormat="1" ht="23.1" customHeight="1" thickBot="1">
      <c r="A3" s="120" t="s">
        <v>101</v>
      </c>
      <c r="B3" s="119" t="str">
        <f>CONCATENATE([3]RM_9.1.1.sz.mell!B3:J3)</f>
        <v>Kötelező feladtok bevételeinek, kiadásainak módosítása</v>
      </c>
      <c r="C3" s="118"/>
      <c r="D3" s="118"/>
      <c r="E3" s="118"/>
      <c r="F3" s="118"/>
      <c r="G3" s="118"/>
      <c r="H3" s="118"/>
      <c r="I3" s="118"/>
      <c r="J3" s="118"/>
      <c r="K3" s="117" t="s">
        <v>100</v>
      </c>
    </row>
    <row r="4" spans="1:11" s="112" customFormat="1" ht="12.95" customHeight="1" thickBot="1">
      <c r="A4" s="116"/>
      <c r="B4" s="115"/>
      <c r="C4" s="114"/>
      <c r="D4" s="114"/>
      <c r="E4" s="114"/>
      <c r="F4" s="114"/>
      <c r="G4" s="114"/>
      <c r="H4" s="114"/>
      <c r="I4" s="114"/>
      <c r="J4" s="114"/>
      <c r="K4" s="113" t="s">
        <v>99</v>
      </c>
    </row>
    <row r="5" spans="1:11" s="108" customFormat="1" ht="14.1" customHeight="1">
      <c r="A5" s="111" t="s">
        <v>98</v>
      </c>
      <c r="B5" s="110" t="s">
        <v>97</v>
      </c>
      <c r="C5" s="110" t="s">
        <v>96</v>
      </c>
      <c r="D5" s="110" t="str">
        <f>CONCATENATE([2]RM_9.1.sz.mell!D5:I5)</f>
        <v xml:space="preserve">1 . sz. módosítás </v>
      </c>
      <c r="E5" s="110" t="str">
        <f>CONCATENATE([2]RM_9.1.sz.mell!E5)</f>
        <v xml:space="preserve">2. sz. módosítás </v>
      </c>
      <c r="F5" s="110" t="str">
        <f>CONCATENATE([2]RM_9.1.sz.mell!F5)</f>
        <v xml:space="preserve">… . sz. módosítás </v>
      </c>
      <c r="G5" s="110" t="str">
        <f>CONCATENATE([2]RM_9.1.sz.mell!G5)</f>
        <v xml:space="preserve">… . sz. módosítás </v>
      </c>
      <c r="H5" s="110" t="str">
        <f>CONCATENATE([2]RM_9.1.sz.mell!H5)</f>
        <v xml:space="preserve">… . sz. módosítás </v>
      </c>
      <c r="I5" s="110" t="str">
        <f>CONCATENATE([2]RM_9.1.sz.mell!I5)</f>
        <v xml:space="preserve">… . sz. módosítás </v>
      </c>
      <c r="J5" s="110" t="s">
        <v>95</v>
      </c>
      <c r="K5" s="109" t="str">
        <f>CONCATENATE([2]RM_9.1.sz.mell!K5)</f>
        <v>….számú módosítás utáni előirányzat</v>
      </c>
    </row>
    <row r="6" spans="1:11" ht="12.75" customHeight="1">
      <c r="A6" s="107"/>
      <c r="B6" s="106"/>
      <c r="C6" s="105"/>
      <c r="D6" s="105"/>
      <c r="E6" s="105"/>
      <c r="F6" s="105"/>
      <c r="G6" s="105"/>
      <c r="H6" s="105"/>
      <c r="I6" s="105"/>
      <c r="J6" s="105"/>
      <c r="K6" s="104"/>
    </row>
    <row r="7" spans="1:11" s="33" customFormat="1" ht="9.9499999999999993" customHeight="1" thickBot="1">
      <c r="A7" s="103"/>
      <c r="B7" s="102"/>
      <c r="C7" s="101"/>
      <c r="D7" s="101"/>
      <c r="E7" s="101"/>
      <c r="F7" s="101"/>
      <c r="G7" s="101"/>
      <c r="H7" s="101"/>
      <c r="I7" s="101"/>
      <c r="J7" s="101"/>
      <c r="K7" s="100"/>
    </row>
    <row r="8" spans="1:11" s="92" customFormat="1" ht="10.5" customHeight="1" thickBot="1">
      <c r="A8" s="99" t="s">
        <v>94</v>
      </c>
      <c r="B8" s="98" t="s">
        <v>93</v>
      </c>
      <c r="C8" s="98" t="s">
        <v>92</v>
      </c>
      <c r="D8" s="98" t="s">
        <v>91</v>
      </c>
      <c r="E8" s="98" t="s">
        <v>90</v>
      </c>
      <c r="F8" s="98" t="s">
        <v>89</v>
      </c>
      <c r="G8" s="98" t="s">
        <v>88</v>
      </c>
      <c r="H8" s="98" t="s">
        <v>87</v>
      </c>
      <c r="I8" s="98" t="s">
        <v>86</v>
      </c>
      <c r="J8" s="97" t="s">
        <v>85</v>
      </c>
      <c r="K8" s="96" t="s">
        <v>84</v>
      </c>
    </row>
    <row r="9" spans="1:11" s="92" customFormat="1" ht="10.5" customHeight="1" thickBot="1">
      <c r="A9" s="95" t="s">
        <v>83</v>
      </c>
      <c r="B9" s="94"/>
      <c r="C9" s="94"/>
      <c r="D9" s="94"/>
      <c r="E9" s="94"/>
      <c r="F9" s="94"/>
      <c r="G9" s="94"/>
      <c r="H9" s="94"/>
      <c r="I9" s="94"/>
      <c r="J9" s="94"/>
      <c r="K9" s="93"/>
    </row>
    <row r="10" spans="1:11" s="48" customFormat="1" ht="12" customHeight="1" thickBot="1">
      <c r="A10" s="60" t="s">
        <v>27</v>
      </c>
      <c r="B10" s="82" t="s">
        <v>82</v>
      </c>
      <c r="C10" s="39">
        <f>[1]KV_9.3.1.sz.mell!C8</f>
        <v>34591623</v>
      </c>
      <c r="D10" s="39">
        <f>SUM(D11:D21)</f>
        <v>0</v>
      </c>
      <c r="E10" s="39">
        <f>SUM(E11:E21)</f>
        <v>0</v>
      </c>
      <c r="F10" s="39">
        <f>SUM(F11:F21)</f>
        <v>0</v>
      </c>
      <c r="G10" s="39">
        <f>SUM(G11:G21)</f>
        <v>0</v>
      </c>
      <c r="H10" s="39">
        <f>SUM(H11:H21)</f>
        <v>0</v>
      </c>
      <c r="I10" s="39">
        <f>SUM(I11:I21)</f>
        <v>0</v>
      </c>
      <c r="J10" s="39">
        <f>SUM(J11:J21)</f>
        <v>0</v>
      </c>
      <c r="K10" s="39">
        <f>SUM(K11:K21)</f>
        <v>34591623</v>
      </c>
    </row>
    <row r="11" spans="1:11" s="48" customFormat="1" ht="12" customHeight="1">
      <c r="A11" s="91" t="s">
        <v>25</v>
      </c>
      <c r="B11" s="90" t="s">
        <v>81</v>
      </c>
      <c r="C11" s="89">
        <f>[1]KV_9.3.1.sz.mell!C9</f>
        <v>0</v>
      </c>
      <c r="D11" s="88"/>
      <c r="E11" s="87"/>
      <c r="F11" s="87"/>
      <c r="G11" s="87"/>
      <c r="H11" s="87"/>
      <c r="I11" s="87"/>
      <c r="J11" s="86">
        <f>D11+E11+F11+G11+H11+I11</f>
        <v>0</v>
      </c>
      <c r="K11" s="55">
        <f>C11+J11</f>
        <v>0</v>
      </c>
    </row>
    <row r="12" spans="1:11" s="48" customFormat="1" ht="12" customHeight="1">
      <c r="A12" s="26" t="s">
        <v>23</v>
      </c>
      <c r="B12" s="25" t="s">
        <v>80</v>
      </c>
      <c r="C12" s="78">
        <f>[1]KV_9.3.1.sz.mell!C10</f>
        <v>22119388</v>
      </c>
      <c r="D12" s="77"/>
      <c r="E12" s="76"/>
      <c r="F12" s="76"/>
      <c r="G12" s="76"/>
      <c r="H12" s="76"/>
      <c r="I12" s="76"/>
      <c r="J12" s="75">
        <f>D12+E12+F12+G12+H12+I12</f>
        <v>0</v>
      </c>
      <c r="K12" s="55">
        <f>C12+J12</f>
        <v>22119388</v>
      </c>
    </row>
    <row r="13" spans="1:11" s="48" customFormat="1" ht="12" customHeight="1">
      <c r="A13" s="26" t="s">
        <v>21</v>
      </c>
      <c r="B13" s="25" t="s">
        <v>79</v>
      </c>
      <c r="C13" s="78">
        <f>[1]KV_9.3.1.sz.mell!C11</f>
        <v>0</v>
      </c>
      <c r="D13" s="77"/>
      <c r="E13" s="76"/>
      <c r="F13" s="76"/>
      <c r="G13" s="76"/>
      <c r="H13" s="76"/>
      <c r="I13" s="76"/>
      <c r="J13" s="75">
        <f>D13+E13+F13+G13+H13+I13</f>
        <v>0</v>
      </c>
      <c r="K13" s="55">
        <f>C13+J13</f>
        <v>0</v>
      </c>
    </row>
    <row r="14" spans="1:11" s="48" customFormat="1" ht="12" customHeight="1">
      <c r="A14" s="26" t="s">
        <v>19</v>
      </c>
      <c r="B14" s="25" t="s">
        <v>78</v>
      </c>
      <c r="C14" s="78">
        <f>[1]KV_9.3.1.sz.mell!C12</f>
        <v>0</v>
      </c>
      <c r="D14" s="77"/>
      <c r="E14" s="76"/>
      <c r="F14" s="76"/>
      <c r="G14" s="76"/>
      <c r="H14" s="76"/>
      <c r="I14" s="76"/>
      <c r="J14" s="75">
        <f>D14+E14+F14+G14+H14+I14</f>
        <v>0</v>
      </c>
      <c r="K14" s="55">
        <f>C14+J14</f>
        <v>0</v>
      </c>
    </row>
    <row r="15" spans="1:11" s="48" customFormat="1" ht="12" customHeight="1">
      <c r="A15" s="26" t="s">
        <v>17</v>
      </c>
      <c r="B15" s="25" t="s">
        <v>77</v>
      </c>
      <c r="C15" s="78">
        <f>[1]KV_9.3.1.sz.mell!C13</f>
        <v>5200000</v>
      </c>
      <c r="D15" s="77"/>
      <c r="E15" s="76"/>
      <c r="F15" s="76"/>
      <c r="G15" s="76"/>
      <c r="H15" s="76"/>
      <c r="I15" s="76"/>
      <c r="J15" s="75">
        <f>D15+E15+F15+G15+H15+I15</f>
        <v>0</v>
      </c>
      <c r="K15" s="55">
        <f>C15+J15</f>
        <v>5200000</v>
      </c>
    </row>
    <row r="16" spans="1:11" s="48" customFormat="1" ht="12" customHeight="1">
      <c r="A16" s="26" t="s">
        <v>76</v>
      </c>
      <c r="B16" s="25" t="s">
        <v>75</v>
      </c>
      <c r="C16" s="78">
        <f>[1]KV_9.3.1.sz.mell!C14</f>
        <v>7272235</v>
      </c>
      <c r="D16" s="77"/>
      <c r="E16" s="76"/>
      <c r="F16" s="76"/>
      <c r="G16" s="76"/>
      <c r="H16" s="76"/>
      <c r="I16" s="76"/>
      <c r="J16" s="75">
        <f>D16+E16+F16+G16+H16+I16</f>
        <v>0</v>
      </c>
      <c r="K16" s="55">
        <f>C16+J16</f>
        <v>7272235</v>
      </c>
    </row>
    <row r="17" spans="1:11" s="48" customFormat="1" ht="12" customHeight="1">
      <c r="A17" s="26" t="s">
        <v>74</v>
      </c>
      <c r="B17" s="84" t="s">
        <v>73</v>
      </c>
      <c r="C17" s="78">
        <f>[1]KV_9.3.1.sz.mell!C15</f>
        <v>0</v>
      </c>
      <c r="D17" s="77"/>
      <c r="E17" s="76"/>
      <c r="F17" s="76"/>
      <c r="G17" s="76"/>
      <c r="H17" s="76"/>
      <c r="I17" s="76"/>
      <c r="J17" s="75">
        <f>D17+E17+F17+G17+H17+I17</f>
        <v>0</v>
      </c>
      <c r="K17" s="55">
        <f>C17+J17</f>
        <v>0</v>
      </c>
    </row>
    <row r="18" spans="1:11" s="48" customFormat="1" ht="12" customHeight="1">
      <c r="A18" s="26" t="s">
        <v>72</v>
      </c>
      <c r="B18" s="25" t="s">
        <v>71</v>
      </c>
      <c r="C18" s="78">
        <f>[1]KV_9.3.1.sz.mell!C16</f>
        <v>0</v>
      </c>
      <c r="D18" s="77"/>
      <c r="E18" s="76"/>
      <c r="F18" s="76"/>
      <c r="G18" s="76"/>
      <c r="H18" s="76"/>
      <c r="I18" s="76"/>
      <c r="J18" s="75">
        <f>D18+E18+F18+G18+H18+I18</f>
        <v>0</v>
      </c>
      <c r="K18" s="55">
        <f>C18+J18</f>
        <v>0</v>
      </c>
    </row>
    <row r="19" spans="1:11" s="37" customFormat="1" ht="12" customHeight="1">
      <c r="A19" s="26" t="s">
        <v>70</v>
      </c>
      <c r="B19" s="25" t="s">
        <v>69</v>
      </c>
      <c r="C19" s="78">
        <f>[1]KV_9.3.1.sz.mell!C17</f>
        <v>0</v>
      </c>
      <c r="D19" s="77"/>
      <c r="E19" s="76"/>
      <c r="F19" s="76"/>
      <c r="G19" s="76"/>
      <c r="H19" s="76"/>
      <c r="I19" s="76"/>
      <c r="J19" s="75">
        <f>D19+E19+F19+G19+H19+I19</f>
        <v>0</v>
      </c>
      <c r="K19" s="55">
        <f>C19+J19</f>
        <v>0</v>
      </c>
    </row>
    <row r="20" spans="1:11" s="37" customFormat="1" ht="12" customHeight="1">
      <c r="A20" s="26" t="s">
        <v>68</v>
      </c>
      <c r="B20" s="25" t="s">
        <v>67</v>
      </c>
      <c r="C20" s="78">
        <f>[1]KV_9.3.1.sz.mell!C18</f>
        <v>0</v>
      </c>
      <c r="D20" s="77"/>
      <c r="E20" s="76"/>
      <c r="F20" s="76"/>
      <c r="G20" s="76"/>
      <c r="H20" s="76"/>
      <c r="I20" s="76"/>
      <c r="J20" s="75">
        <f>D20+E20+F20+G20+H20+I20</f>
        <v>0</v>
      </c>
      <c r="K20" s="55">
        <f>C20+J20</f>
        <v>0</v>
      </c>
    </row>
    <row r="21" spans="1:11" s="37" customFormat="1" ht="12" customHeight="1" thickBot="1">
      <c r="A21" s="85" t="s">
        <v>66</v>
      </c>
      <c r="B21" s="84" t="s">
        <v>65</v>
      </c>
      <c r="C21" s="73">
        <f>[1]KV_9.3.1.sz.mell!C19</f>
        <v>0</v>
      </c>
      <c r="D21" s="72"/>
      <c r="E21" s="71"/>
      <c r="F21" s="71"/>
      <c r="G21" s="71"/>
      <c r="H21" s="71"/>
      <c r="I21" s="71"/>
      <c r="J21" s="83">
        <f>D21+E21+F21+G21+H21+I21</f>
        <v>0</v>
      </c>
      <c r="K21" s="55">
        <f>C21+J21</f>
        <v>0</v>
      </c>
    </row>
    <row r="22" spans="1:11" s="48" customFormat="1" ht="12" customHeight="1" thickBot="1">
      <c r="A22" s="60" t="s">
        <v>15</v>
      </c>
      <c r="B22" s="82" t="s">
        <v>64</v>
      </c>
      <c r="C22" s="39">
        <f>[1]KV_9.3.1.sz.mell!C20</f>
        <v>0</v>
      </c>
      <c r="D22" s="39">
        <f>SUM(D23:D25)</f>
        <v>0</v>
      </c>
      <c r="E22" s="39">
        <f>SUM(E23:E25)</f>
        <v>3906825</v>
      </c>
      <c r="F22" s="39">
        <f>SUM(F23:F25)</f>
        <v>0</v>
      </c>
      <c r="G22" s="39">
        <f>SUM(G23:G25)</f>
        <v>0</v>
      </c>
      <c r="H22" s="39">
        <f>SUM(H23:H25)</f>
        <v>0</v>
      </c>
      <c r="I22" s="39">
        <f>SUM(I23:I25)</f>
        <v>0</v>
      </c>
      <c r="J22" s="39">
        <f>SUM(J23:J25)</f>
        <v>3906825</v>
      </c>
      <c r="K22" s="38">
        <f>SUM(K23:K25)</f>
        <v>3906825</v>
      </c>
    </row>
    <row r="23" spans="1:11" s="37" customFormat="1" ht="12" customHeight="1">
      <c r="A23" s="54" t="s">
        <v>13</v>
      </c>
      <c r="B23" s="32" t="s">
        <v>63</v>
      </c>
      <c r="C23" s="81">
        <f>[1]KV_9.3.1.sz.mell!C21</f>
        <v>0</v>
      </c>
      <c r="D23" s="80"/>
      <c r="E23" s="79"/>
      <c r="F23" s="79"/>
      <c r="G23" s="79"/>
      <c r="H23" s="79"/>
      <c r="I23" s="79"/>
      <c r="J23" s="43">
        <f>D23+E23+F23+G23+H23+I23</f>
        <v>0</v>
      </c>
      <c r="K23" s="55">
        <f>C23+J23</f>
        <v>0</v>
      </c>
    </row>
    <row r="24" spans="1:11" s="37" customFormat="1" ht="12" customHeight="1">
      <c r="A24" s="26" t="s">
        <v>11</v>
      </c>
      <c r="B24" s="25" t="s">
        <v>57</v>
      </c>
      <c r="C24" s="78">
        <f>[1]KV_9.3.1.sz.mell!C22</f>
        <v>0</v>
      </c>
      <c r="D24" s="77"/>
      <c r="E24" s="76"/>
      <c r="F24" s="76"/>
      <c r="G24" s="76"/>
      <c r="H24" s="76"/>
      <c r="I24" s="76"/>
      <c r="J24" s="75">
        <f>D24+E24+F24+G24+H24+I24</f>
        <v>0</v>
      </c>
      <c r="K24" s="49">
        <f>C24+J24</f>
        <v>0</v>
      </c>
    </row>
    <row r="25" spans="1:11" s="37" customFormat="1" ht="12" customHeight="1">
      <c r="A25" s="26" t="s">
        <v>9</v>
      </c>
      <c r="B25" s="25" t="s">
        <v>62</v>
      </c>
      <c r="C25" s="78">
        <f>[1]KV_9.3.1.sz.mell!C23</f>
        <v>0</v>
      </c>
      <c r="D25" s="77"/>
      <c r="E25" s="76">
        <v>3906825</v>
      </c>
      <c r="F25" s="76"/>
      <c r="G25" s="76"/>
      <c r="H25" s="76"/>
      <c r="I25" s="76"/>
      <c r="J25" s="75">
        <f>D25+E25+F25+G25+H25+I25</f>
        <v>3906825</v>
      </c>
      <c r="K25" s="49">
        <f>C25+J25</f>
        <v>3906825</v>
      </c>
    </row>
    <row r="26" spans="1:11" s="37" customFormat="1" ht="12" customHeight="1" thickBot="1">
      <c r="A26" s="26" t="s">
        <v>7</v>
      </c>
      <c r="B26" s="74" t="s">
        <v>61</v>
      </c>
      <c r="C26" s="73">
        <f>[1]KV_9.3.1.sz.mell!C24</f>
        <v>0</v>
      </c>
      <c r="D26" s="72"/>
      <c r="E26" s="71"/>
      <c r="F26" s="71"/>
      <c r="G26" s="71"/>
      <c r="H26" s="71"/>
      <c r="I26" s="71"/>
      <c r="J26" s="70">
        <f>D26+E26+F26+G26+H26+I26</f>
        <v>0</v>
      </c>
      <c r="K26" s="42">
        <f>C26+J26</f>
        <v>0</v>
      </c>
    </row>
    <row r="27" spans="1:11" s="37" customFormat="1" ht="12" customHeight="1" thickBot="1">
      <c r="A27" s="15" t="s">
        <v>5</v>
      </c>
      <c r="B27" s="20" t="s">
        <v>60</v>
      </c>
      <c r="C27" s="64">
        <f>[1]KV_9.3.1.sz.mell!C25</f>
        <v>0</v>
      </c>
      <c r="D27" s="63"/>
      <c r="E27" s="62"/>
      <c r="F27" s="62"/>
      <c r="G27" s="62"/>
      <c r="H27" s="62"/>
      <c r="I27" s="62"/>
      <c r="J27" s="70">
        <f>D27+E27+F27+G27+H27+I27</f>
        <v>0</v>
      </c>
      <c r="K27" s="16">
        <f>C27+J27</f>
        <v>0</v>
      </c>
    </row>
    <row r="28" spans="1:11" s="37" customFormat="1" ht="12" customHeight="1" thickBot="1">
      <c r="A28" s="15" t="s">
        <v>3</v>
      </c>
      <c r="B28" s="20" t="s">
        <v>59</v>
      </c>
      <c r="C28" s="39">
        <f>[1]KV_9.3.1.sz.mell!C26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9">
        <f>G29+G30</f>
        <v>0</v>
      </c>
      <c r="H28" s="39">
        <f>H29+H30</f>
        <v>0</v>
      </c>
      <c r="I28" s="39">
        <f>I29+I30</f>
        <v>0</v>
      </c>
      <c r="J28" s="39">
        <f>J29+J30</f>
        <v>0</v>
      </c>
      <c r="K28" s="38">
        <f>K29+K30</f>
        <v>0</v>
      </c>
    </row>
    <row r="29" spans="1:11" s="37" customFormat="1" ht="12" customHeight="1">
      <c r="A29" s="54" t="s">
        <v>58</v>
      </c>
      <c r="B29" s="59" t="s">
        <v>57</v>
      </c>
      <c r="C29" s="52">
        <f>[1]KV_9.3.1.sz.mell!C27</f>
        <v>0</v>
      </c>
      <c r="D29" s="51"/>
      <c r="E29" s="50"/>
      <c r="F29" s="50"/>
      <c r="G29" s="50"/>
      <c r="H29" s="50"/>
      <c r="I29" s="50"/>
      <c r="J29" s="43">
        <f>D29+E29+F29+G29+H29+I29</f>
        <v>0</v>
      </c>
      <c r="K29" s="55">
        <f>C29+J29</f>
        <v>0</v>
      </c>
    </row>
    <row r="30" spans="1:11" s="37" customFormat="1" ht="12" customHeight="1">
      <c r="A30" s="54" t="s">
        <v>56</v>
      </c>
      <c r="B30" s="53" t="s">
        <v>55</v>
      </c>
      <c r="C30" s="52">
        <f>[1]KV_9.3.1.sz.mell!C28</f>
        <v>0</v>
      </c>
      <c r="D30" s="51"/>
      <c r="E30" s="50"/>
      <c r="F30" s="50"/>
      <c r="G30" s="50"/>
      <c r="H30" s="50"/>
      <c r="I30" s="50"/>
      <c r="J30" s="43">
        <f>D30+E30+F30+G30+H30+I30</f>
        <v>0</v>
      </c>
      <c r="K30" s="55">
        <f>C30+J30</f>
        <v>0</v>
      </c>
    </row>
    <row r="31" spans="1:11" s="37" customFormat="1" ht="12" customHeight="1" thickBot="1">
      <c r="A31" s="26" t="s">
        <v>54</v>
      </c>
      <c r="B31" s="69" t="s">
        <v>53</v>
      </c>
      <c r="C31" s="68">
        <f>[1]KV_9.3.1.sz.mell!C29</f>
        <v>0</v>
      </c>
      <c r="D31" s="67"/>
      <c r="E31" s="66"/>
      <c r="F31" s="66"/>
      <c r="G31" s="66"/>
      <c r="H31" s="66"/>
      <c r="I31" s="66"/>
      <c r="J31" s="43">
        <f>D31+E31+F31+G31+H31+I31</f>
        <v>0</v>
      </c>
      <c r="K31" s="55">
        <f>C31+J31</f>
        <v>0</v>
      </c>
    </row>
    <row r="32" spans="1:11" s="37" customFormat="1" ht="12" customHeight="1" thickBot="1">
      <c r="A32" s="15" t="s">
        <v>52</v>
      </c>
      <c r="B32" s="20" t="s">
        <v>51</v>
      </c>
      <c r="C32" s="39">
        <f>[1]KV_9.3.1.sz.mell!C30</f>
        <v>0</v>
      </c>
      <c r="D32" s="39">
        <f>+D33+D34+D35</f>
        <v>0</v>
      </c>
      <c r="E32" s="39">
        <f>+E33+E34+E35</f>
        <v>0</v>
      </c>
      <c r="F32" s="39">
        <f>+F33+F34+F35</f>
        <v>0</v>
      </c>
      <c r="G32" s="39">
        <f>+G33+G34+G35</f>
        <v>0</v>
      </c>
      <c r="H32" s="39">
        <f>+H33+H34+H35</f>
        <v>0</v>
      </c>
      <c r="I32" s="39">
        <f>+I33+I34+I35</f>
        <v>0</v>
      </c>
      <c r="J32" s="39">
        <f>+J33+J34+J35</f>
        <v>0</v>
      </c>
      <c r="K32" s="38">
        <f>+K33+K34+K35</f>
        <v>0</v>
      </c>
    </row>
    <row r="33" spans="1:11" s="37" customFormat="1" ht="12" customHeight="1">
      <c r="A33" s="54" t="s">
        <v>50</v>
      </c>
      <c r="B33" s="59" t="s">
        <v>49</v>
      </c>
      <c r="C33" s="58">
        <f>[1]KV_9.3.1.sz.mell!C31</f>
        <v>0</v>
      </c>
      <c r="D33" s="57"/>
      <c r="E33" s="56"/>
      <c r="F33" s="56"/>
      <c r="G33" s="56"/>
      <c r="H33" s="56"/>
      <c r="I33" s="56"/>
      <c r="J33" s="43">
        <f>D33+E33+F33+G33+H33+I33</f>
        <v>0</v>
      </c>
      <c r="K33" s="55">
        <f>C33+J33</f>
        <v>0</v>
      </c>
    </row>
    <row r="34" spans="1:11" s="37" customFormat="1" ht="12" customHeight="1">
      <c r="A34" s="54" t="s">
        <v>48</v>
      </c>
      <c r="B34" s="53" t="s">
        <v>47</v>
      </c>
      <c r="C34" s="52">
        <f>[1]KV_9.3.1.sz.mell!C32</f>
        <v>0</v>
      </c>
      <c r="D34" s="51"/>
      <c r="E34" s="50"/>
      <c r="F34" s="50"/>
      <c r="G34" s="50"/>
      <c r="H34" s="50"/>
      <c r="I34" s="50"/>
      <c r="J34" s="43">
        <f>D34+E34+F34+G34+H34+I34</f>
        <v>0</v>
      </c>
      <c r="K34" s="55">
        <f>C34+J34</f>
        <v>0</v>
      </c>
    </row>
    <row r="35" spans="1:11" s="37" customFormat="1" ht="12" customHeight="1" thickBot="1">
      <c r="A35" s="26" t="s">
        <v>46</v>
      </c>
      <c r="B35" s="69" t="s">
        <v>45</v>
      </c>
      <c r="C35" s="68">
        <f>[1]KV_9.3.1.sz.mell!C33</f>
        <v>0</v>
      </c>
      <c r="D35" s="67"/>
      <c r="E35" s="66"/>
      <c r="F35" s="66"/>
      <c r="G35" s="66"/>
      <c r="H35" s="66"/>
      <c r="I35" s="66"/>
      <c r="J35" s="43">
        <f>D35+E35+F35+G35+H35+I35</f>
        <v>0</v>
      </c>
      <c r="K35" s="65">
        <f>C35+J35</f>
        <v>0</v>
      </c>
    </row>
    <row r="36" spans="1:11" s="48" customFormat="1" ht="12" customHeight="1" thickBot="1">
      <c r="A36" s="15" t="s">
        <v>44</v>
      </c>
      <c r="B36" s="20" t="s">
        <v>43</v>
      </c>
      <c r="C36" s="64">
        <f>[1]KV_9.3.1.sz.mell!C34</f>
        <v>0</v>
      </c>
      <c r="D36" s="63"/>
      <c r="E36" s="62"/>
      <c r="F36" s="62"/>
      <c r="G36" s="62"/>
      <c r="H36" s="62"/>
      <c r="I36" s="62"/>
      <c r="J36" s="39">
        <f>D36+E36+F36+G36+H36+I36</f>
        <v>0</v>
      </c>
      <c r="K36" s="16">
        <f>C36+J36</f>
        <v>0</v>
      </c>
    </row>
    <row r="37" spans="1:11" s="48" customFormat="1" ht="12" customHeight="1" thickBot="1">
      <c r="A37" s="15" t="s">
        <v>42</v>
      </c>
      <c r="B37" s="20" t="s">
        <v>41</v>
      </c>
      <c r="C37" s="64">
        <f>[1]KV_9.3.1.sz.mell!C35</f>
        <v>0</v>
      </c>
      <c r="D37" s="63"/>
      <c r="E37" s="62"/>
      <c r="F37" s="62"/>
      <c r="G37" s="62"/>
      <c r="H37" s="62"/>
      <c r="I37" s="62"/>
      <c r="J37" s="61">
        <f>D37+E37+F37+G37+H37+I37</f>
        <v>0</v>
      </c>
      <c r="K37" s="55">
        <f>C37+J37</f>
        <v>0</v>
      </c>
    </row>
    <row r="38" spans="1:11" s="48" customFormat="1" ht="12" customHeight="1" thickBot="1">
      <c r="A38" s="60" t="s">
        <v>40</v>
      </c>
      <c r="B38" s="20" t="s">
        <v>39</v>
      </c>
      <c r="C38" s="39">
        <f>[1]KV_9.3.1.sz.mell!C36</f>
        <v>34591623</v>
      </c>
      <c r="D38" s="39">
        <f>+D10+D22+D27+D28+D32+D36+D37</f>
        <v>0</v>
      </c>
      <c r="E38" s="39">
        <f>+E10+E22+E27+E28+E32+E36+E37</f>
        <v>3906825</v>
      </c>
      <c r="F38" s="39">
        <f>+F10+F22+F27+F28+F32+F36+F37</f>
        <v>0</v>
      </c>
      <c r="G38" s="39">
        <f>+G10+G22+G27+G28+G32+G36+G37</f>
        <v>0</v>
      </c>
      <c r="H38" s="39">
        <f>+H10+H22+H27+H28+H32+H36+H37</f>
        <v>0</v>
      </c>
      <c r="I38" s="39">
        <f>+I10+I22+I27+I28+I32+I36+I37</f>
        <v>0</v>
      </c>
      <c r="J38" s="39">
        <f>+J10+J22+J27+J28+J32+J36+J37</f>
        <v>3906825</v>
      </c>
      <c r="K38" s="38">
        <f>+K10+K22+K27+K28+K32+K36+K37</f>
        <v>38498448</v>
      </c>
    </row>
    <row r="39" spans="1:11" s="48" customFormat="1" ht="12" customHeight="1" thickBot="1">
      <c r="A39" s="41" t="s">
        <v>38</v>
      </c>
      <c r="B39" s="20" t="s">
        <v>37</v>
      </c>
      <c r="C39" s="39">
        <f>[1]KV_9.3.1.sz.mell!C37</f>
        <v>117773895</v>
      </c>
      <c r="D39" s="39">
        <f>+D40+D41+D42</f>
        <v>0</v>
      </c>
      <c r="E39" s="39">
        <f>+E40+E41+E42</f>
        <v>1365000</v>
      </c>
      <c r="F39" s="39">
        <f>+F40+F41+F42</f>
        <v>0</v>
      </c>
      <c r="G39" s="39">
        <f>+G40+G41+G42</f>
        <v>0</v>
      </c>
      <c r="H39" s="39">
        <f>+H40+H41+H42</f>
        <v>0</v>
      </c>
      <c r="I39" s="39">
        <f>+I40+I41+I42</f>
        <v>0</v>
      </c>
      <c r="J39" s="39">
        <f>+J40+J41+J42</f>
        <v>1365000</v>
      </c>
      <c r="K39" s="38">
        <f>+K40+K41+K42</f>
        <v>119138895</v>
      </c>
    </row>
    <row r="40" spans="1:11" s="48" customFormat="1" ht="12" customHeight="1">
      <c r="A40" s="54" t="s">
        <v>36</v>
      </c>
      <c r="B40" s="59" t="s">
        <v>35</v>
      </c>
      <c r="C40" s="58">
        <f>[1]KV_9.3.1.sz.mell!C38</f>
        <v>0</v>
      </c>
      <c r="D40" s="57"/>
      <c r="E40" s="56"/>
      <c r="F40" s="56"/>
      <c r="G40" s="56"/>
      <c r="H40" s="56"/>
      <c r="I40" s="56"/>
      <c r="J40" s="43">
        <f>D40+E40+F40+G40+H40+I40</f>
        <v>0</v>
      </c>
      <c r="K40" s="55">
        <f>C40+J40</f>
        <v>0</v>
      </c>
    </row>
    <row r="41" spans="1:11" s="48" customFormat="1" ht="12" customHeight="1">
      <c r="A41" s="54" t="s">
        <v>34</v>
      </c>
      <c r="B41" s="53" t="s">
        <v>33</v>
      </c>
      <c r="C41" s="52">
        <f>[1]KV_9.3.1.sz.mell!C39</f>
        <v>0</v>
      </c>
      <c r="D41" s="51"/>
      <c r="E41" s="50"/>
      <c r="F41" s="50"/>
      <c r="G41" s="50"/>
      <c r="H41" s="50"/>
      <c r="I41" s="50"/>
      <c r="J41" s="43">
        <f>D41+E41+F41+G41+H41+I41</f>
        <v>0</v>
      </c>
      <c r="K41" s="49">
        <f>C41+J41</f>
        <v>0</v>
      </c>
    </row>
    <row r="42" spans="1:11" s="37" customFormat="1" ht="12" customHeight="1" thickBot="1">
      <c r="A42" s="26" t="s">
        <v>32</v>
      </c>
      <c r="B42" s="47" t="s">
        <v>31</v>
      </c>
      <c r="C42" s="46">
        <f>[1]KV_9.3.1.sz.mell!C40</f>
        <v>117773895</v>
      </c>
      <c r="D42" s="45"/>
      <c r="E42" s="44">
        <v>1365000</v>
      </c>
      <c r="F42" s="44"/>
      <c r="G42" s="44"/>
      <c r="H42" s="44"/>
      <c r="I42" s="44"/>
      <c r="J42" s="43">
        <f>D42+E42+F42+G42+H42+I42</f>
        <v>1365000</v>
      </c>
      <c r="K42" s="42">
        <f>C42+J42</f>
        <v>119138895</v>
      </c>
    </row>
    <row r="43" spans="1:11" s="37" customFormat="1" ht="12.95" customHeight="1" thickBot="1">
      <c r="A43" s="41" t="s">
        <v>30</v>
      </c>
      <c r="B43" s="40" t="s">
        <v>29</v>
      </c>
      <c r="C43" s="39">
        <f>[1]KV_9.3.1.sz.mell!C41</f>
        <v>152365518</v>
      </c>
      <c r="D43" s="39">
        <f>+D38+D39</f>
        <v>0</v>
      </c>
      <c r="E43" s="39">
        <f>+E38+E39</f>
        <v>5271825</v>
      </c>
      <c r="F43" s="39">
        <f>+F38+F39</f>
        <v>0</v>
      </c>
      <c r="G43" s="39">
        <f>+G38+G39</f>
        <v>0</v>
      </c>
      <c r="H43" s="39">
        <f>+H38+H39</f>
        <v>0</v>
      </c>
      <c r="I43" s="39">
        <f>+I38+I39</f>
        <v>0</v>
      </c>
      <c r="J43" s="39">
        <f>+J38+J39</f>
        <v>5271825</v>
      </c>
      <c r="K43" s="38">
        <f>+K38+K39</f>
        <v>157637343</v>
      </c>
    </row>
    <row r="44" spans="1:11" s="33" customFormat="1" ht="14.1" customHeight="1" thickBot="1">
      <c r="A44" s="36" t="s">
        <v>28</v>
      </c>
      <c r="B44" s="35"/>
      <c r="C44" s="35"/>
      <c r="D44" s="35"/>
      <c r="E44" s="35"/>
      <c r="F44" s="35"/>
      <c r="G44" s="35"/>
      <c r="H44" s="35"/>
      <c r="I44" s="35"/>
      <c r="J44" s="35"/>
      <c r="K44" s="34"/>
    </row>
    <row r="45" spans="1:11" s="27" customFormat="1" ht="12" customHeight="1" thickBot="1">
      <c r="A45" s="15" t="s">
        <v>27</v>
      </c>
      <c r="B45" s="20" t="s">
        <v>26</v>
      </c>
      <c r="C45" s="17">
        <f>[1]KV_9.3.1.sz.mell!C45</f>
        <v>150865518</v>
      </c>
      <c r="D45" s="17">
        <f>SUM(D46:D50)</f>
        <v>0</v>
      </c>
      <c r="E45" s="17">
        <f>SUM(E46:E50)</f>
        <v>5271825</v>
      </c>
      <c r="F45" s="17">
        <f>SUM(F46:F50)</f>
        <v>0</v>
      </c>
      <c r="G45" s="17">
        <f>SUM(G46:G50)</f>
        <v>0</v>
      </c>
      <c r="H45" s="17">
        <f>SUM(H46:H50)</f>
        <v>0</v>
      </c>
      <c r="I45" s="17">
        <f>SUM(I46:I50)</f>
        <v>0</v>
      </c>
      <c r="J45" s="17">
        <f>SUM(J46:J50)</f>
        <v>5271825</v>
      </c>
      <c r="K45" s="16">
        <f>SUM(K46:K50)</f>
        <v>156137343</v>
      </c>
    </row>
    <row r="46" spans="1:11" ht="12" customHeight="1">
      <c r="A46" s="26" t="s">
        <v>25</v>
      </c>
      <c r="B46" s="32" t="s">
        <v>24</v>
      </c>
      <c r="C46" s="29">
        <f>[1]KV_9.3.1.sz.mell!C46</f>
        <v>77552245</v>
      </c>
      <c r="D46" s="31"/>
      <c r="E46" s="30">
        <v>3315000</v>
      </c>
      <c r="F46" s="30"/>
      <c r="G46" s="30"/>
      <c r="H46" s="30"/>
      <c r="I46" s="30"/>
      <c r="J46" s="29">
        <f>D46+E46+F46+G46+H46+I46</f>
        <v>3315000</v>
      </c>
      <c r="K46" s="28">
        <f>C46+J46</f>
        <v>80867245</v>
      </c>
    </row>
    <row r="47" spans="1:11" ht="12" customHeight="1">
      <c r="A47" s="26" t="s">
        <v>23</v>
      </c>
      <c r="B47" s="25" t="s">
        <v>22</v>
      </c>
      <c r="C47" s="22">
        <f>[1]KV_9.3.1.sz.mell!C47</f>
        <v>14499789</v>
      </c>
      <c r="D47" s="24"/>
      <c r="E47" s="23">
        <v>591825</v>
      </c>
      <c r="F47" s="23"/>
      <c r="G47" s="23"/>
      <c r="H47" s="23"/>
      <c r="I47" s="23"/>
      <c r="J47" s="22">
        <f>D47+E47+F47+G47+H47+I47</f>
        <v>591825</v>
      </c>
      <c r="K47" s="21">
        <f>C47+J47</f>
        <v>15091614</v>
      </c>
    </row>
    <row r="48" spans="1:11" ht="12" customHeight="1">
      <c r="A48" s="26" t="s">
        <v>21</v>
      </c>
      <c r="B48" s="25" t="s">
        <v>20</v>
      </c>
      <c r="C48" s="22">
        <f>[1]KV_9.3.1.sz.mell!C48</f>
        <v>58813484</v>
      </c>
      <c r="D48" s="24"/>
      <c r="E48" s="23">
        <v>1365000</v>
      </c>
      <c r="F48" s="23"/>
      <c r="G48" s="23"/>
      <c r="H48" s="23"/>
      <c r="I48" s="23"/>
      <c r="J48" s="22">
        <f>D48+E48+F48+G48+H48+I48</f>
        <v>1365000</v>
      </c>
      <c r="K48" s="21">
        <f>C48+J48</f>
        <v>60178484</v>
      </c>
    </row>
    <row r="49" spans="1:11" ht="12" customHeight="1">
      <c r="A49" s="26" t="s">
        <v>19</v>
      </c>
      <c r="B49" s="25" t="s">
        <v>18</v>
      </c>
      <c r="C49" s="22">
        <f>[1]KV_9.3.1.sz.mell!C49</f>
        <v>0</v>
      </c>
      <c r="D49" s="24"/>
      <c r="E49" s="23"/>
      <c r="F49" s="23"/>
      <c r="G49" s="23"/>
      <c r="H49" s="23"/>
      <c r="I49" s="23"/>
      <c r="J49" s="22">
        <f>D49+E49+F49+G49+H49+I49</f>
        <v>0</v>
      </c>
      <c r="K49" s="21">
        <f>C49+J49</f>
        <v>0</v>
      </c>
    </row>
    <row r="50" spans="1:11" ht="12" customHeight="1" thickBot="1">
      <c r="A50" s="26" t="s">
        <v>17</v>
      </c>
      <c r="B50" s="25" t="s">
        <v>16</v>
      </c>
      <c r="C50" s="22">
        <f>[1]KV_9.3.1.sz.mell!C50</f>
        <v>0</v>
      </c>
      <c r="D50" s="24"/>
      <c r="E50" s="23"/>
      <c r="F50" s="23"/>
      <c r="G50" s="23"/>
      <c r="H50" s="23"/>
      <c r="I50" s="23"/>
      <c r="J50" s="22">
        <f>D50+E50+F50+G50+H50+I50</f>
        <v>0</v>
      </c>
      <c r="K50" s="21">
        <f>C50+J50</f>
        <v>0</v>
      </c>
    </row>
    <row r="51" spans="1:11" ht="12" customHeight="1" thickBot="1">
      <c r="A51" s="15" t="s">
        <v>15</v>
      </c>
      <c r="B51" s="20" t="s">
        <v>14</v>
      </c>
      <c r="C51" s="17">
        <f>[1]KV_9.3.1.sz.mell!C51</f>
        <v>1500000</v>
      </c>
      <c r="D51" s="17">
        <f>SUM(D52:D54)</f>
        <v>0</v>
      </c>
      <c r="E51" s="17">
        <f>SUM(E52:E54)</f>
        <v>0</v>
      </c>
      <c r="F51" s="17">
        <f>SUM(F52:F54)</f>
        <v>0</v>
      </c>
      <c r="G51" s="17">
        <f>SUM(G52:G54)</f>
        <v>0</v>
      </c>
      <c r="H51" s="17">
        <f>SUM(H52:H54)</f>
        <v>0</v>
      </c>
      <c r="I51" s="17">
        <f>SUM(I52:I54)</f>
        <v>0</v>
      </c>
      <c r="J51" s="17">
        <f>SUM(J52:J54)</f>
        <v>0</v>
      </c>
      <c r="K51" s="16">
        <f>SUM(K52:K54)</f>
        <v>1500000</v>
      </c>
    </row>
    <row r="52" spans="1:11" s="27" customFormat="1" ht="12" customHeight="1">
      <c r="A52" s="26" t="s">
        <v>13</v>
      </c>
      <c r="B52" s="32" t="s">
        <v>12</v>
      </c>
      <c r="C52" s="29">
        <f>[1]KV_9.3.1.sz.mell!C52</f>
        <v>1500000</v>
      </c>
      <c r="D52" s="31"/>
      <c r="E52" s="30"/>
      <c r="F52" s="30"/>
      <c r="G52" s="30"/>
      <c r="H52" s="30"/>
      <c r="I52" s="30"/>
      <c r="J52" s="29">
        <f>D52+E52+F52+G52+H52+I52</f>
        <v>0</v>
      </c>
      <c r="K52" s="28">
        <f>C52+J52</f>
        <v>1500000</v>
      </c>
    </row>
    <row r="53" spans="1:11" ht="12" customHeight="1">
      <c r="A53" s="26" t="s">
        <v>11</v>
      </c>
      <c r="B53" s="25" t="s">
        <v>10</v>
      </c>
      <c r="C53" s="22">
        <f>[1]KV_9.3.1.sz.mell!C53</f>
        <v>0</v>
      </c>
      <c r="D53" s="24"/>
      <c r="E53" s="23"/>
      <c r="F53" s="23"/>
      <c r="G53" s="23"/>
      <c r="H53" s="23"/>
      <c r="I53" s="23"/>
      <c r="J53" s="22">
        <f>D53+E53+F53+G53+H53+I53</f>
        <v>0</v>
      </c>
      <c r="K53" s="21">
        <f>C53+J53</f>
        <v>0</v>
      </c>
    </row>
    <row r="54" spans="1:11" ht="12" customHeight="1">
      <c r="A54" s="26" t="s">
        <v>9</v>
      </c>
      <c r="B54" s="25" t="s">
        <v>8</v>
      </c>
      <c r="C54" s="22">
        <f>[1]KV_9.3.1.sz.mell!C54</f>
        <v>0</v>
      </c>
      <c r="D54" s="24"/>
      <c r="E54" s="23"/>
      <c r="F54" s="23"/>
      <c r="G54" s="23"/>
      <c r="H54" s="23"/>
      <c r="I54" s="23"/>
      <c r="J54" s="22">
        <f>D54+E54+F54+G54+H54+I54</f>
        <v>0</v>
      </c>
      <c r="K54" s="21">
        <f>C54+J54</f>
        <v>0</v>
      </c>
    </row>
    <row r="55" spans="1:11" ht="12" customHeight="1" thickBot="1">
      <c r="A55" s="26" t="s">
        <v>7</v>
      </c>
      <c r="B55" s="25" t="s">
        <v>6</v>
      </c>
      <c r="C55" s="22">
        <f>[1]KV_9.3.1.sz.mell!C55</f>
        <v>0</v>
      </c>
      <c r="D55" s="24"/>
      <c r="E55" s="23"/>
      <c r="F55" s="23"/>
      <c r="G55" s="23"/>
      <c r="H55" s="23"/>
      <c r="I55" s="23"/>
      <c r="J55" s="22">
        <f>D55+E55+F55+G55+H55+I55</f>
        <v>0</v>
      </c>
      <c r="K55" s="21">
        <f>C55+J55</f>
        <v>0</v>
      </c>
    </row>
    <row r="56" spans="1:11" ht="12" customHeight="1" thickBot="1">
      <c r="A56" s="15" t="s">
        <v>5</v>
      </c>
      <c r="B56" s="20" t="s">
        <v>4</v>
      </c>
      <c r="C56" s="17">
        <f>[1]KV_9.3.1.sz.mell!C56</f>
        <v>0</v>
      </c>
      <c r="D56" s="19"/>
      <c r="E56" s="18"/>
      <c r="F56" s="18"/>
      <c r="G56" s="18"/>
      <c r="H56" s="18"/>
      <c r="I56" s="18"/>
      <c r="J56" s="17">
        <f>D56+E56+F56+G56+H56+I56</f>
        <v>0</v>
      </c>
      <c r="K56" s="16">
        <f>C56+J56</f>
        <v>0</v>
      </c>
    </row>
    <row r="57" spans="1:11" ht="12.95" customHeight="1" thickBot="1">
      <c r="A57" s="15" t="s">
        <v>3</v>
      </c>
      <c r="B57" s="14" t="s">
        <v>2</v>
      </c>
      <c r="C57" s="13">
        <f>[1]KV_9.3.1.sz.mell!C57</f>
        <v>152365518</v>
      </c>
      <c r="D57" s="13">
        <f>+D45+D51+D56</f>
        <v>0</v>
      </c>
      <c r="E57" s="13">
        <f>+E45+E51+E56</f>
        <v>5271825</v>
      </c>
      <c r="F57" s="13">
        <f>+F45+F51+F56</f>
        <v>0</v>
      </c>
      <c r="G57" s="13">
        <f>+G45+G51+G56</f>
        <v>0</v>
      </c>
      <c r="H57" s="13">
        <f>+H45+H51+H56</f>
        <v>0</v>
      </c>
      <c r="I57" s="13">
        <f>+I45+I51+I56</f>
        <v>0</v>
      </c>
      <c r="J57" s="13">
        <f>+J45+J51+J56</f>
        <v>5271825</v>
      </c>
      <c r="K57" s="12">
        <f>+K45+K51+K56</f>
        <v>157637343</v>
      </c>
    </row>
    <row r="58" spans="1:11" ht="14.1" customHeight="1" thickBot="1">
      <c r="C58" s="11">
        <f>[1]KV_9.3.1.sz.mell!C58</f>
        <v>0</v>
      </c>
      <c r="D58" s="11"/>
      <c r="E58" s="10"/>
      <c r="F58" s="10"/>
      <c r="G58" s="10"/>
      <c r="H58" s="10"/>
      <c r="I58" s="10"/>
      <c r="J58" s="10"/>
      <c r="K58" s="9">
        <f>K43-K57</f>
        <v>0</v>
      </c>
    </row>
    <row r="59" spans="1:11" ht="12.95" customHeight="1" thickBot="1">
      <c r="A59" s="8" t="s">
        <v>1</v>
      </c>
      <c r="B59" s="7"/>
      <c r="C59" s="4">
        <f>[1]KV_9.3.1.sz.mell!C59</f>
        <v>27</v>
      </c>
      <c r="D59" s="6"/>
      <c r="E59" s="5">
        <v>3</v>
      </c>
      <c r="F59" s="5"/>
      <c r="G59" s="5"/>
      <c r="H59" s="5"/>
      <c r="I59" s="5"/>
      <c r="J59" s="4">
        <f>D59+E59+F59+G59+H59+I59</f>
        <v>3</v>
      </c>
      <c r="K59" s="3">
        <f>C59+J59</f>
        <v>30</v>
      </c>
    </row>
    <row r="60" spans="1:11" ht="12.95" customHeight="1" thickBot="1">
      <c r="A60" s="8" t="s">
        <v>0</v>
      </c>
      <c r="B60" s="7"/>
      <c r="C60" s="4">
        <f>[1]KV_9.3.1.sz.mell!C60</f>
        <v>0</v>
      </c>
      <c r="D60" s="6"/>
      <c r="E60" s="5"/>
      <c r="F60" s="5"/>
      <c r="G60" s="5"/>
      <c r="H60" s="5"/>
      <c r="I60" s="5"/>
      <c r="J60" s="4">
        <f>D60+E60+F60+G60+H60+I60</f>
        <v>0</v>
      </c>
      <c r="K60" s="3">
        <f>C60+J60</f>
        <v>0</v>
      </c>
    </row>
  </sheetData>
  <sheetProtection sheet="1" formatCells="0"/>
  <mergeCells count="15"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RM_9.3.1.sz.mell</vt:lpstr>
      <vt:lpstr>RM_9.3.1.sz.mell!Nyomtatási_cím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2019-08-29T09:18:19Z</dcterms:created>
  <dcterms:modified xsi:type="dcterms:W3CDTF">2019-08-29T09:18:40Z</dcterms:modified>
</cp:coreProperties>
</file>