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760" tabRatio="727" firstSheet="14" activeTab="27"/>
  </bookViews>
  <sheets>
    <sheet name="1.1.sz.mell." sheetId="1" r:id="rId1"/>
    <sheet name="1.2.sz.mell." sheetId="2" r:id="rId2"/>
    <sheet name="1.3.sz.mell." sheetId="3" r:id="rId3"/>
    <sheet name="1.4.sz.mell." sheetId="4" r:id="rId4"/>
    <sheet name="2.1.sz.mell  " sheetId="5" r:id="rId5"/>
    <sheet name="2.2.sz.mell  " sheetId="6" r:id="rId6"/>
    <sheet name="3.sz.mell." sheetId="7" r:id="rId7"/>
    <sheet name="4.sz.mell." sheetId="8" r:id="rId8"/>
    <sheet name="5. sz. mell. " sheetId="9" r:id="rId9"/>
    <sheet name="6.1. sz. mell" sheetId="10" r:id="rId10"/>
    <sheet name="6.1.1. sz. mell " sheetId="11" r:id="rId11"/>
    <sheet name="6.1.2. sz. mell  " sheetId="12" r:id="rId12"/>
    <sheet name="6.1.3. sz. mell   " sheetId="13" r:id="rId13"/>
    <sheet name="6.2. sz. mell" sheetId="14" r:id="rId14"/>
    <sheet name="6.2.1. sz. mell" sheetId="15" r:id="rId15"/>
    <sheet name="6.2.2. sz.  mell" sheetId="16" r:id="rId16"/>
    <sheet name="6.3.sz.mell" sheetId="17" r:id="rId17"/>
    <sheet name="6.3.1.mell" sheetId="18" r:id="rId18"/>
    <sheet name="6.3.2. sz. mell" sheetId="19" r:id="rId19"/>
    <sheet name="6.4. sz. mell" sheetId="20" r:id="rId20"/>
    <sheet name="6.5 sz. mell" sheetId="21" r:id="rId21"/>
    <sheet name="7.sz.mell" sheetId="22" r:id="rId22"/>
    <sheet name="1. sz tájékoztató t." sheetId="23" r:id="rId23"/>
    <sheet name="2. sz tájékoztató t" sheetId="24" r:id="rId24"/>
    <sheet name="3. sz tájékoztató t." sheetId="25" r:id="rId25"/>
    <sheet name="4.sz tájékoztató t." sheetId="26" r:id="rId26"/>
    <sheet name="5.sz tájékoztató t." sheetId="27" r:id="rId27"/>
    <sheet name="6.sz tájékoztató t." sheetId="28" r:id="rId28"/>
  </sheets>
  <definedNames>
    <definedName name="_xlfn.IFERROR" hidden="1">#NAME?</definedName>
    <definedName name="_xlnm.Print_Titles" localSheetId="9">'6.1. sz. mell'!$1:$6</definedName>
    <definedName name="_xlnm.Print_Titles" localSheetId="10">'6.1.1. sz. mell '!$1:$6</definedName>
    <definedName name="_xlnm.Print_Titles" localSheetId="11">'6.1.2. sz. mell  '!$1:$6</definedName>
    <definedName name="_xlnm.Print_Titles" localSheetId="12">'6.1.3. sz. mell   '!$1:$6</definedName>
    <definedName name="_xlnm.Print_Titles" localSheetId="13">'6.2. sz. mell'!$1:$6</definedName>
    <definedName name="_xlnm.Print_Titles" localSheetId="14">'6.2.1. sz. mell'!$1:$6</definedName>
    <definedName name="_xlnm.Print_Titles" localSheetId="15">'6.2.2. sz.  mell'!$1:$6</definedName>
    <definedName name="_xlnm.Print_Titles" localSheetId="17">'6.3.1.mell'!$1:$6</definedName>
    <definedName name="_xlnm.Print_Titles" localSheetId="18">'6.3.2. sz. mell'!$1:$6</definedName>
    <definedName name="_xlnm.Print_Titles" localSheetId="16">'6.3.sz.mell'!$1:$6</definedName>
    <definedName name="_xlnm.Print_Titles" localSheetId="19">'6.4. sz. mell'!$1:$6</definedName>
    <definedName name="_xlnm.Print_Titles" localSheetId="20">'6.5 sz. mell'!$1:$6</definedName>
    <definedName name="_xlnm.Print_Area" localSheetId="22">'1. sz tájékoztató t.'!$A$1:$E$144</definedName>
    <definedName name="_xlnm.Print_Area" localSheetId="0">'1.1.sz.mell.'!$A$1:$C$149</definedName>
    <definedName name="_xlnm.Print_Area" localSheetId="1">'1.2.sz.mell.'!$A$1:$C$149</definedName>
    <definedName name="_xlnm.Print_Area" localSheetId="2">'1.3.sz.mell.'!$A$1:$C$149</definedName>
    <definedName name="_xlnm.Print_Area" localSheetId="3">'1.4.sz.mell.'!$A$1:$C$149</definedName>
  </definedNames>
  <calcPr fullCalcOnLoad="1"/>
</workbook>
</file>

<file path=xl/sharedStrings.xml><?xml version="1.0" encoding="utf-8"?>
<sst xmlns="http://schemas.openxmlformats.org/spreadsheetml/2006/main" count="3872" uniqueCount="705">
  <si>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</si>
  <si>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</si>
  <si>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</si>
  <si>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</si>
  <si>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</si>
  <si>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</si>
  <si>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</si>
  <si>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</si>
  <si>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</si>
  <si>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</si>
  <si>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</si>
  <si>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</si>
  <si>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</si>
  <si>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</si>
  <si>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</si>
  <si>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</si>
  <si>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</si>
  <si>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</si>
  <si>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</si>
  <si>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</si>
  <si>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</si>
  <si>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</si>
  <si>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</si>
  <si>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</si>
  <si>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</si>
  <si>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</si>
  <si>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</si>
  <si>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</si>
  <si>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</si>
  <si>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</si>
  <si>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</si>
  <si>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</si>
  <si>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</si>
  <si>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</si>
  <si>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</si>
  <si>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</si>
  <si>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</si>
  <si>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</si>
  <si>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</si>
  <si>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</si>
  <si>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</si>
  <si>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</si>
  <si>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</si>
  <si>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</si>
  <si>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</si>
  <si>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</si>
  <si>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</si>
  <si>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</si>
  <si>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</si>
  <si>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</si>
  <si>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</si>
  <si>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</si>
  <si>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</si>
  <si>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</si>
  <si>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</si>
  <si>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</si>
  <si>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</si>
  <si>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</si>
  <si>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</si>
  <si>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</si>
  <si>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</si>
  <si>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</si>
  <si>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</si>
  <si>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</si>
  <si>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</si>
  <si>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</si>
  <si>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</si>
  <si>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</si>
  <si>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</si>
  <si>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</si>
  <si>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</si>
  <si>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</si>
  <si>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</si>
  <si>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</si>
  <si>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</si>
  <si>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</si>
  <si>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</si>
  <si>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</si>
  <si>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</si>
  <si>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</si>
  <si>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</si>
  <si>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</si>
  <si>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</si>
  <si>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</si>
  <si>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</si>
  <si>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</si>
  <si>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</si>
  <si>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</si>
  <si>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</si>
  <si>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</si>
  <si>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</si>
  <si>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</si>
  <si>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</si>
  <si>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</si>
  <si>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</si>
  <si>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</si>
  <si>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</si>
  <si>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</si>
  <si>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</si>
  <si>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</si>
  <si>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</si>
  <si>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</si>
  <si>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</si>
  <si>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</si>
  <si>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</si>
  <si>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</si>
  <si>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</si>
  <si>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</si>
  <si>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</si>
  <si>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</si>
  <si>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</si>
  <si>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</si>
  <si>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</si>
  <si>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</si>
  <si>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</si>
  <si>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</si>
  <si>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</si>
  <si>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</si>
  <si>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</si>
  <si>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</si>
  <si>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</si>
  <si>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</si>
  <si>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</si>
  <si>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</si>
  <si>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</si>
  <si>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</si>
  <si>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</si>
  <si>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</si>
  <si>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</si>
  <si>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</si>
  <si>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</si>
  <si>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</si>
  <si>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</si>
  <si>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</si>
  <si>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</si>
  <si>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</si>
  <si>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</si>
  <si>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</si>
  <si>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</si>
  <si>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</si>
  <si>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</si>
  <si>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</si>
  <si>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</si>
  <si>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</si>
  <si>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</si>
  <si>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</si>
  <si>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</si>
  <si>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</si>
  <si>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</si>
  <si>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</si>
  <si>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</si>
  <si>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</si>
  <si>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</si>
  <si>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</si>
  <si>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</si>
  <si>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</si>
  <si>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</si>
  <si>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</si>
  <si>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</si>
  <si>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</si>
  <si>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</si>
  <si>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</si>
  <si>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</si>
  <si>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</si>
  <si>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</si>
  <si>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</si>
  <si>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</si>
  <si>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</si>
  <si>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</si>
  <si>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</si>
  <si>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</si>
  <si>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</si>
  <si>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</si>
  <si>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</si>
  <si>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</si>
  <si>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</si>
  <si>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</si>
  <si>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</si>
  <si>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</si>
  <si>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</si>
  <si>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</si>
  <si>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</si>
  <si>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</si>
  <si>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</si>
  <si>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</si>
  <si>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</si>
  <si>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</si>
  <si>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</si>
  <si>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</si>
  <si>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</si>
  <si>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</si>
  <si>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</si>
  <si>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</si>
  <si>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</si>
  <si>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</si>
  <si>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</si>
  <si>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</si>
  <si>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</si>
  <si>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</si>
  <si>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</si>
  <si>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</si>
  <si>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</si>
  <si>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</si>
  <si>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</si>
  <si>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</si>
  <si>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2014.</t>
  </si>
  <si>
    <t>Nem kötelező!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</si>
  <si>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</si>
  <si>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</si>
  <si>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</si>
  <si>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</si>
  <si>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</si>
  <si>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</si>
  <si>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</si>
  <si>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</si>
  <si>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</si>
  <si>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</si>
  <si>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</si>
  <si>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</si>
  <si>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</si>
  <si>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</si>
  <si>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</si>
  <si>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</si>
  <si>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</si>
  <si>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</si>
  <si>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</si>
  <si>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</si>
  <si>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</si>
  <si>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költségvetési szerv vezetője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</si>
  <si>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</si>
  <si>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</si>
  <si>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</si>
  <si>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</si>
  <si>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</si>
  <si>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</si>
  <si>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</si>
  <si>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</si>
  <si>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</si>
  <si>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</si>
  <si>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</si>
  <si>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</si>
  <si>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</si>
  <si>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</si>
  <si>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</si>
  <si>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</si>
  <si>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</si>
  <si>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</si>
  <si>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</si>
  <si>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</si>
  <si>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</si>
  <si>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</si>
  <si>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</si>
  <si>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</si>
  <si>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</si>
  <si>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</si>
  <si>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</si>
  <si>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</si>
  <si>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</si>
  <si>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</si>
  <si>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</si>
  <si>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</si>
  <si>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</si>
  <si>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</si>
  <si>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</si>
  <si>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</si>
  <si>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</si>
  <si>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</si>
  <si>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</si>
  <si>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</si>
  <si>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</si>
  <si>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</si>
  <si>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</si>
  <si>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</si>
  <si>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</si>
  <si>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</si>
  <si>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</si>
  <si>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</si>
  <si>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</si>
  <si>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</si>
  <si>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</si>
  <si>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</si>
  <si>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</si>
  <si>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</si>
  <si>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</si>
  <si>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</si>
  <si>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</si>
  <si>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</si>
  <si>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</si>
  <si>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</si>
  <si>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</si>
  <si>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</si>
  <si>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</si>
  <si>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</si>
  <si>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</si>
  <si>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</si>
  <si>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</si>
  <si>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</si>
  <si>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</si>
  <si>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</si>
  <si>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</si>
  <si>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</si>
  <si>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</si>
  <si>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</si>
  <si>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</si>
  <si>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</si>
  <si>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</si>
  <si>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</si>
  <si>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</si>
  <si>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</si>
  <si>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</si>
  <si>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</si>
  <si>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</si>
  <si>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</si>
  <si>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</si>
  <si>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</si>
  <si>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</si>
  <si>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</si>
  <si>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</si>
  <si>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</si>
  <si>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</si>
  <si>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</si>
  <si>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</si>
  <si>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</si>
  <si>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</si>
  <si>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</si>
  <si>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</si>
  <si>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</si>
  <si>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</si>
  <si>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</si>
  <si>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</si>
  <si>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</si>
  <si>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</si>
  <si>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</si>
  <si>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</si>
  <si>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</si>
  <si>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</si>
  <si>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</si>
  <si>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</si>
  <si>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</si>
  <si>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</si>
  <si>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</si>
  <si>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</si>
  <si>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</si>
  <si>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</si>
  <si>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</si>
  <si>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</si>
  <si>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</si>
  <si>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</si>
  <si>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</si>
  <si>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</si>
  <si>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</si>
  <si>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</si>
  <si>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</si>
  <si>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</si>
  <si>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</si>
  <si>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</si>
  <si>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</si>
  <si>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</si>
  <si>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</si>
  <si>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</si>
  <si>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</si>
  <si>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</si>
  <si>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</si>
  <si>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</si>
  <si>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</si>
  <si>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</si>
  <si>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</si>
  <si>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</si>
  <si>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</si>
  <si>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</si>
  <si>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</si>
  <si>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</si>
  <si>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</si>
  <si>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</si>
  <si>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</si>
  <si>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</si>
  <si>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</si>
  <si>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</si>
  <si>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</si>
  <si>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</si>
  <si>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</si>
  <si>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</si>
  <si>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</si>
  <si>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</si>
  <si>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</si>
  <si>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</si>
  <si>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</si>
  <si>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</si>
  <si>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</si>
  <si>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</si>
  <si>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</si>
  <si>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</si>
  <si>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</si>
  <si>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</si>
  <si>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</si>
  <si>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</si>
  <si>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</si>
  <si>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</si>
  <si>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</si>
  <si>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</si>
  <si>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</si>
  <si>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</si>
  <si>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</si>
  <si>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</si>
  <si>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</si>
  <si>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</si>
  <si>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</si>
  <si>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</si>
  <si>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</si>
  <si>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</si>
  <si>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</si>
  <si>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</si>
  <si>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</si>
  <si>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</si>
  <si>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</si>
  <si>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 xml:space="preserve">2.1. melléklet a ………../2014. (……….) önkormányzati rendelethez     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</si>
  <si>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</si>
  <si>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</si>
  <si>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</si>
  <si>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</si>
  <si>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</si>
  <si>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</si>
  <si>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</si>
  <si>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</si>
  <si>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</si>
  <si>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</si>
  <si>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</si>
  <si>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</si>
  <si>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</si>
  <si>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</si>
  <si>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 xml:space="preserve">2.2. melléklet a ………../2014. (……….) önkormányzati rendelethez     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</si>
  <si>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</si>
  <si>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</si>
  <si>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</si>
  <si>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</si>
  <si>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</si>
  <si>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</si>
  <si>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</si>
  <si>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</si>
  <si>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</si>
  <si>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</si>
  <si>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</si>
  <si>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</si>
  <si>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Felhasználás
2013. XII.31-ig</t>
  </si>
  <si>
    <t xml:space="preserve">
2014. év utáni szükséglet
</t>
  </si>
  <si>
    <t>2014. év utáni szükséglet
(6=2 - 4 - 5)</t>
  </si>
  <si>
    <t>2015. után</t>
  </si>
  <si>
    <t>Önkormányzaton kívüli EU-s projektekhez történő hozzájárulás 2014. évi előirányzat</t>
  </si>
  <si>
    <t>Belföldi értékpapírok kiadásai (6.1. + … + 6.4.)</t>
  </si>
  <si>
    <t>2012. évi tény</t>
  </si>
  <si>
    <t>2013. évi 
várható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</si>
  <si>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</si>
  <si>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</si>
  <si>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</si>
  <si>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</si>
  <si>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2016. 
után</t>
  </si>
  <si>
    <t>Előirányzat-felhasználási terv
2014. évre</t>
  </si>
  <si>
    <t>2014. évi támogatás összesen</t>
  </si>
  <si>
    <t>K I M U T A T Á S
a 2014. évben céljelleggel juttatott támogatásokról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</si>
  <si>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</si>
  <si>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</si>
  <si>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</si>
  <si>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</si>
  <si>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</si>
  <si>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</si>
  <si>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</si>
  <si>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</si>
  <si>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</si>
  <si>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</si>
  <si>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</si>
  <si>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</si>
  <si>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</si>
  <si>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</si>
  <si>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</si>
  <si>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</si>
  <si>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</si>
  <si>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</si>
  <si>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</si>
  <si>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A 2014. évi általános működés és ágazati feladatok támogatásának alakulása jogcímenként</t>
  </si>
  <si>
    <t>Kötelező feladatok bevételei, kiadásai</t>
  </si>
  <si>
    <t>Önként vállalt feladatok bevételei, kiadásai</t>
  </si>
  <si>
    <t>Állami (államigazgataási)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</si>
  <si>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</si>
  <si>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</si>
  <si>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</si>
  <si>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</si>
  <si>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</si>
  <si>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</si>
  <si>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</si>
  <si>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</si>
  <si>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</si>
  <si>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</si>
  <si>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</si>
  <si>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</si>
  <si>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Állami (államigazgatási) feladatok bevételei, kiadása</t>
  </si>
  <si>
    <t>04</t>
  </si>
  <si>
    <t>2014 előtti kifizetés</t>
  </si>
  <si>
    <t xml:space="preserve">   Rövid lejáratú  hitelek, kölcsönök felvétele</t>
  </si>
  <si>
    <t>Tulipán Bölcsőde</t>
  </si>
  <si>
    <t>Talajterhelési díj</t>
  </si>
  <si>
    <t>Polgármesteri Hivatal</t>
  </si>
  <si>
    <t>Tavirózsa Óvoda</t>
  </si>
  <si>
    <t>Parképítés</t>
  </si>
  <si>
    <t>2014</t>
  </si>
  <si>
    <t>Kerékpárút</t>
  </si>
  <si>
    <t>Kamerarendszer kiépítése</t>
  </si>
  <si>
    <t>Napelemes beruházás</t>
  </si>
  <si>
    <t>Közmunka foglalkoztatáshoz eszköz beszerzés</t>
  </si>
  <si>
    <t>Beruházáshoz kapcsolódó ÁFA</t>
  </si>
  <si>
    <t>Idősek Otthona</t>
  </si>
  <si>
    <t>Iskolai tornaterem tető-nyílászáró csere</t>
  </si>
  <si>
    <t>KEOP-2012-4.10.0/A</t>
  </si>
  <si>
    <t>Önkormányzati épületek energetikai fejlesztése (Polg.Hiv.,Óvoda)</t>
  </si>
  <si>
    <t>Vaja Város Önkormányzat</t>
  </si>
  <si>
    <t>Szállítói tartozás</t>
  </si>
  <si>
    <t>26.870.819 Ft</t>
  </si>
  <si>
    <t>803.828 eFt</t>
  </si>
  <si>
    <t>Vaja, 2014. január 1.</t>
  </si>
  <si>
    <t>A helyi önkormányzatok működésének általános támogatása</t>
  </si>
  <si>
    <t>A települési önkormányzatok egyes köznevelésibfeladatainak támogatása</t>
  </si>
  <si>
    <t>Hozzájárulás a pénzbeli szociális ellátásokhoz</t>
  </si>
  <si>
    <t>Egyes szociális és gyermekjóléti feladatok támogatása</t>
  </si>
  <si>
    <t>Idősek átmeneti otthonaellátási feladatok támoatása</t>
  </si>
  <si>
    <t>Gyermekétkeztetés támogatása (bértámogatás)</t>
  </si>
  <si>
    <t>Gyermekétkeztetés üzemeltetési támogatása</t>
  </si>
  <si>
    <t>Könyvtári, közművelődési feladatok támogatása</t>
  </si>
  <si>
    <t>Köznevelési feladatok egyéb támogatása</t>
  </si>
  <si>
    <t>Lakott külterülettel kapcsolatos feladatok támogatása</t>
  </si>
  <si>
    <t>Sportegyesület</t>
  </si>
  <si>
    <t>működési</t>
  </si>
  <si>
    <t>Polgárőrség</t>
  </si>
  <si>
    <t>Tárogató egyesület</t>
  </si>
  <si>
    <t>Tartalék felhasználás</t>
  </si>
  <si>
    <t>11 fő</t>
  </si>
  <si>
    <t>B111</t>
  </si>
  <si>
    <t>B11</t>
  </si>
  <si>
    <t>B112</t>
  </si>
  <si>
    <t>B113</t>
  </si>
  <si>
    <t>B114</t>
  </si>
  <si>
    <t>B115</t>
  </si>
  <si>
    <t>B116</t>
  </si>
  <si>
    <t>Önkormányzat működési támogatásai (B111+…….+B116)</t>
  </si>
  <si>
    <t>B12</t>
  </si>
  <si>
    <t>B13</t>
  </si>
  <si>
    <t>B14</t>
  </si>
  <si>
    <t>B15</t>
  </si>
  <si>
    <t>B16</t>
  </si>
  <si>
    <t>B1</t>
  </si>
  <si>
    <t>B21</t>
  </si>
  <si>
    <t>B22</t>
  </si>
  <si>
    <t>B24</t>
  </si>
  <si>
    <t>B25</t>
  </si>
  <si>
    <t>B23</t>
  </si>
  <si>
    <t>B2</t>
  </si>
  <si>
    <t>Felhalmozási célú támogatások államháztartáson belülről (B21+….+B25)</t>
  </si>
  <si>
    <t>B34</t>
  </si>
  <si>
    <t>B351</t>
  </si>
  <si>
    <t>B354</t>
  </si>
  <si>
    <t>B355</t>
  </si>
  <si>
    <t>B36</t>
  </si>
  <si>
    <t>B3</t>
  </si>
  <si>
    <t>Közhatalmi bevételek (B34+…….+B36)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</si>
  <si>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</si>
  <si>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</si>
  <si>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</si>
  <si>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</si>
  <si>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</si>
  <si>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</si>
  <si>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</si>
  <si>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</si>
  <si>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</si>
  <si>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</si>
  <si>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B4</t>
  </si>
  <si>
    <t>Működési bevételek (B401+……..+410)</t>
  </si>
  <si>
    <t>B51</t>
  </si>
  <si>
    <t>B52</t>
  </si>
  <si>
    <t>B53</t>
  </si>
  <si>
    <t>B54</t>
  </si>
  <si>
    <t>B55</t>
  </si>
  <si>
    <t>B5</t>
  </si>
  <si>
    <t>Felhalmozási bevételek (B51+…….+B55)</t>
  </si>
  <si>
    <t>B61</t>
  </si>
  <si>
    <t>B62</t>
  </si>
  <si>
    <t>B63</t>
  </si>
  <si>
    <t>B6</t>
  </si>
  <si>
    <t>Működési célú átvett pénzeszközök (B61+……+B63)</t>
  </si>
  <si>
    <t>B71</t>
  </si>
  <si>
    <t>B72</t>
  </si>
  <si>
    <t>B73</t>
  </si>
  <si>
    <t>B7</t>
  </si>
  <si>
    <t>Felhalmozási célú átvett pénzeszköz (B71+……..+B73)</t>
  </si>
  <si>
    <t>B1-B7</t>
  </si>
  <si>
    <t xml:space="preserve">KÖLTSÉGVETÉSI BEVÉTELEK ÖSSZESEN </t>
  </si>
  <si>
    <t>B8111</t>
  </si>
  <si>
    <t>B8112</t>
  </si>
  <si>
    <t>B8113</t>
  </si>
  <si>
    <t>B811</t>
  </si>
  <si>
    <t>Hitel-, kölcsönfelvétel államháztartáson kívülről (B8111+……B8113)</t>
  </si>
  <si>
    <t>B8121</t>
  </si>
  <si>
    <t>B8122</t>
  </si>
  <si>
    <t>B8123</t>
  </si>
  <si>
    <t>B8124</t>
  </si>
  <si>
    <t>Belföldi értékpapírok bevételei (B8121+…..B8124)</t>
  </si>
  <si>
    <t>B8131</t>
  </si>
  <si>
    <t>B8132</t>
  </si>
  <si>
    <t>B813</t>
  </si>
  <si>
    <t>Maradvány igénybevétele B8131+…….+B8132)</t>
  </si>
  <si>
    <t>B814</t>
  </si>
  <si>
    <t>B815</t>
  </si>
  <si>
    <t>B816</t>
  </si>
  <si>
    <t>B817</t>
  </si>
  <si>
    <t>B81</t>
  </si>
  <si>
    <t>B821</t>
  </si>
  <si>
    <t>B822</t>
  </si>
  <si>
    <t>B823</t>
  </si>
  <si>
    <t>B824</t>
  </si>
  <si>
    <t>B82</t>
  </si>
  <si>
    <t>Külföldi finanszírozás bevételei (B821+……+B824)</t>
  </si>
  <si>
    <t>B83</t>
  </si>
  <si>
    <t>B8</t>
  </si>
  <si>
    <t>Belföldi finaszírozás bevételei (B811+B812+B813+B814+B815+B817)</t>
  </si>
  <si>
    <t>FINANSZÍROZÁSI BEVÉTELEK (B81+B82+B83)</t>
  </si>
  <si>
    <t>B1-B8</t>
  </si>
  <si>
    <t>KÖLTSÉGVETÉSI ÉS FINANSZÍROZÁSI BEVÉTELEK ÖSSZESEN</t>
  </si>
  <si>
    <t>K1</t>
  </si>
  <si>
    <t>K2</t>
  </si>
  <si>
    <t>K3</t>
  </si>
  <si>
    <t>K4</t>
  </si>
  <si>
    <t>K5</t>
  </si>
  <si>
    <t>K502</t>
  </si>
  <si>
    <t>K503</t>
  </si>
  <si>
    <t>K504</t>
  </si>
  <si>
    <t>K505</t>
  </si>
  <si>
    <t>K506</t>
  </si>
  <si>
    <t>K507</t>
  </si>
  <si>
    <t>K508</t>
  </si>
  <si>
    <t>K509</t>
  </si>
  <si>
    <t>K510</t>
  </si>
  <si>
    <t>K511</t>
  </si>
  <si>
    <t>K1-K5</t>
  </si>
  <si>
    <t>Működési költségvetés kiadása</t>
  </si>
  <si>
    <t>K6</t>
  </si>
  <si>
    <t>K7</t>
  </si>
  <si>
    <t>K8</t>
  </si>
  <si>
    <t>K81</t>
  </si>
  <si>
    <t>K82</t>
  </si>
  <si>
    <t>K83</t>
  </si>
  <si>
    <t>K84</t>
  </si>
  <si>
    <t>K85</t>
  </si>
  <si>
    <t>K86</t>
  </si>
  <si>
    <t>K87</t>
  </si>
  <si>
    <t>K88</t>
  </si>
  <si>
    <t>K6-K8</t>
  </si>
  <si>
    <t>K512</t>
  </si>
  <si>
    <t>K5121</t>
  </si>
  <si>
    <t>K5122</t>
  </si>
  <si>
    <t>K1-K8</t>
  </si>
  <si>
    <t>KÖLTSÉGVETÉSI KIADÁSOK ÖSSZESEN</t>
  </si>
  <si>
    <t>K9111</t>
  </si>
  <si>
    <t>K9112</t>
  </si>
  <si>
    <t>K9113</t>
  </si>
  <si>
    <t>K911</t>
  </si>
  <si>
    <t>Hitel-, kölcsöntörlesztés államháztartáson kívülre (K9111+….k9113)</t>
  </si>
  <si>
    <t>K9121</t>
  </si>
  <si>
    <t>K9122</t>
  </si>
  <si>
    <t>K9123</t>
  </si>
  <si>
    <t>K9124</t>
  </si>
  <si>
    <t>K912</t>
  </si>
  <si>
    <t>Belföldi értékpapírok kiadásai (K9121+….K9124)</t>
  </si>
  <si>
    <t>K913</t>
  </si>
  <si>
    <t>K914</t>
  </si>
  <si>
    <t>K916</t>
  </si>
  <si>
    <t>K917</t>
  </si>
  <si>
    <t>K91</t>
  </si>
  <si>
    <t>Belföldi finanszírozás kiadásai (K911+K912+K913+K913+K914+K916+K917)</t>
  </si>
  <si>
    <t>K921</t>
  </si>
  <si>
    <t>K922</t>
  </si>
  <si>
    <t>K923</t>
  </si>
  <si>
    <t>K924</t>
  </si>
  <si>
    <t>K92</t>
  </si>
  <si>
    <t>Külföldi finanszírozás kiadásai</t>
  </si>
  <si>
    <t>FINANSZÍROZÁSI KIADÁS ÖSSZESEN</t>
  </si>
  <si>
    <t>K9</t>
  </si>
  <si>
    <t>K1-K9</t>
  </si>
  <si>
    <t>KIADÁSOK ÖSSZESEN</t>
  </si>
  <si>
    <t>Rovat száma</t>
  </si>
  <si>
    <t>Rovat megnevezése</t>
  </si>
  <si>
    <t xml:space="preserve">Működési bevételek </t>
  </si>
  <si>
    <t>BEVÉTELEK ÖSSZESEN</t>
  </si>
  <si>
    <t>Felhalmozási célú kiadás</t>
  </si>
  <si>
    <t>Működési költségvetési kiadás</t>
  </si>
  <si>
    <t>KIADÁSOK ÖSZESEN</t>
  </si>
  <si>
    <t>Egyesített Szociális Intézmények</t>
  </si>
  <si>
    <t>6.4.melléklet a  3/2014.(III.04..)önkorm.rendelethez</t>
  </si>
  <si>
    <t>6.1.melléklet a 3/2014 (III.04. )önkorm.rendelethez</t>
  </si>
  <si>
    <t>6.1.1.mlléklet a 3/2014.(III.04.) önkorm.rendelethez</t>
  </si>
  <si>
    <t>6.1.2.melléklet a 3/2014. (III.04.)önkorm.rendelethez</t>
  </si>
  <si>
    <t>6.1.3.melléklet a 3/2014. (III.04.) önkormányzati rendelethez</t>
  </si>
  <si>
    <t>6.2.melléklet a 3/2014.(III.04.) önkorm.rendelethez</t>
  </si>
  <si>
    <t>6.2.1.melléklet a 3/2014.(III.04.)önkorm.rendelethez</t>
  </si>
  <si>
    <t>6.2.2.melléklet a 3/2014 (III.04.) önkormányzati rendelethez</t>
  </si>
  <si>
    <t>6.3.melléklet a 3/2014. (III.04.) önkorm.rendelethez</t>
  </si>
  <si>
    <t>6.3.1.melléklet a 3/2014 (III.04.) önkorm.rendelethez</t>
  </si>
  <si>
    <t>6.3.2.melléklet a 3/2014.(III.04.) önkorm.rendelethez</t>
  </si>
  <si>
    <t>6.5.melléklet a 3/2014.(III.04.) önkorm.rendelethez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</si>
</sst>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46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indexed="65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8" fillId="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4" borderId="7" applyNumberFormat="0" applyFont="0" applyAlignment="0" applyProtection="0"/>
    <xf numFmtId="0" fontId="27" fillId="9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9" borderId="0" applyNumberFormat="0" applyBorder="0" applyAlignment="0" applyProtection="0"/>
    <xf numFmtId="0" fontId="27" fillId="14" borderId="0" applyNumberFormat="0" applyBorder="0" applyAlignment="0" applyProtection="0"/>
    <xf numFmtId="0" fontId="37" fillId="15" borderId="0" applyNumberFormat="0" applyBorder="0" applyAlignment="0" applyProtection="0"/>
    <xf numFmtId="0" fontId="38" fillId="16" borderId="8" applyNumberFormat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17" borderId="0" applyNumberFormat="0" applyBorder="0" applyAlignment="0" applyProtection="0"/>
    <xf numFmtId="0" fontId="43" fillId="7" borderId="0" applyNumberFormat="0" applyBorder="0" applyAlignment="0" applyProtection="0"/>
    <xf numFmtId="0" fontId="44" fillId="16" borderId="1" applyNumberFormat="0" applyAlignment="0" applyProtection="0"/>
    <xf numFmtId="9" fontId="0" fillId="0" borderId="0" applyFont="0" applyFill="0" applyBorder="0" applyAlignment="0" applyProtection="0"/>
  </cellStyleXfs>
  <cellXfs count="570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6" fillId="0" borderId="10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3" xfId="58" applyFont="1" applyFill="1" applyBorder="1" applyAlignment="1" applyProtection="1">
      <alignment horizontal="left" vertical="center" wrapText="1" indent="1"/>
      <protection/>
    </xf>
    <xf numFmtId="0" fontId="16" fillId="0" borderId="14" xfId="58" applyFont="1" applyFill="1" applyBorder="1" applyAlignment="1" applyProtection="1">
      <alignment horizontal="left" vertical="center" wrapText="1" indent="1"/>
      <protection/>
    </xf>
    <xf numFmtId="0" fontId="16" fillId="0" borderId="15" xfId="58" applyFont="1" applyFill="1" applyBorder="1" applyAlignment="1" applyProtection="1">
      <alignment horizontal="left" vertical="center" wrapText="1" indent="1"/>
      <protection/>
    </xf>
    <xf numFmtId="49" fontId="16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58" applyFont="1" applyFill="1" applyBorder="1" applyAlignment="1" applyProtection="1">
      <alignment horizontal="left" vertical="center" wrapText="1" indent="1"/>
      <protection/>
    </xf>
    <xf numFmtId="0" fontId="14" fillId="0" borderId="22" xfId="58" applyFont="1" applyFill="1" applyBorder="1" applyAlignment="1" applyProtection="1">
      <alignment horizontal="left" vertical="center" wrapText="1" indent="1"/>
      <protection/>
    </xf>
    <xf numFmtId="0" fontId="14" fillId="0" borderId="23" xfId="58" applyFont="1" applyFill="1" applyBorder="1" applyAlignment="1" applyProtection="1">
      <alignment horizontal="left" vertical="center" wrapText="1" indent="1"/>
      <protection/>
    </xf>
    <xf numFmtId="0" fontId="14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6" fillId="0" borderId="25" xfId="0" applyNumberFormat="1" applyFont="1" applyFill="1" applyBorder="1" applyAlignment="1" applyProtection="1">
      <alignment vertical="center" wrapText="1"/>
      <protection locked="0"/>
    </xf>
    <xf numFmtId="164" fontId="16" fillId="0" borderId="26" xfId="0" applyNumberFormat="1" applyFont="1" applyFill="1" applyBorder="1" applyAlignment="1" applyProtection="1">
      <alignment vertical="center" wrapText="1"/>
      <protection locked="0"/>
    </xf>
    <xf numFmtId="164" fontId="16" fillId="0" borderId="27" xfId="0" applyNumberFormat="1" applyFont="1" applyFill="1" applyBorder="1" applyAlignment="1" applyProtection="1">
      <alignment vertical="center" wrapText="1"/>
      <protection locked="0"/>
    </xf>
    <xf numFmtId="164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15" xfId="0" applyNumberFormat="1" applyFont="1" applyFill="1" applyBorder="1" applyAlignment="1" applyProtection="1">
      <alignment vertical="center" wrapText="1"/>
      <protection locked="0"/>
    </xf>
    <xf numFmtId="0" fontId="14" fillId="0" borderId="23" xfId="58" applyFont="1" applyFill="1" applyBorder="1" applyAlignment="1" applyProtection="1">
      <alignment vertical="center" wrapText="1"/>
      <protection/>
    </xf>
    <xf numFmtId="0" fontId="14" fillId="0" borderId="28" xfId="58" applyFont="1" applyFill="1" applyBorder="1" applyAlignment="1" applyProtection="1">
      <alignment vertical="center" wrapText="1"/>
      <protection/>
    </xf>
    <xf numFmtId="0" fontId="16" fillId="0" borderId="13" xfId="0" applyFont="1" applyBorder="1" applyAlignment="1" applyProtection="1">
      <alignment horizontal="left" vertical="center" indent="1"/>
      <protection locked="0"/>
    </xf>
    <xf numFmtId="3" fontId="16" fillId="0" borderId="29" xfId="0" applyNumberFormat="1" applyFont="1" applyBorder="1" applyAlignment="1" applyProtection="1">
      <alignment horizontal="right" vertical="center" indent="1"/>
      <protection locked="0"/>
    </xf>
    <xf numFmtId="0" fontId="16" fillId="0" borderId="11" xfId="0" applyFont="1" applyBorder="1" applyAlignment="1" applyProtection="1">
      <alignment horizontal="left" vertical="center" indent="1"/>
      <protection locked="0"/>
    </xf>
    <xf numFmtId="3" fontId="16" fillId="0" borderId="25" xfId="0" applyNumberFormat="1" applyFont="1" applyBorder="1" applyAlignment="1" applyProtection="1">
      <alignment horizontal="right" vertical="center" indent="1"/>
      <protection locked="0"/>
    </xf>
    <xf numFmtId="0" fontId="16" fillId="0" borderId="15" xfId="0" applyFont="1" applyBorder="1" applyAlignment="1" applyProtection="1">
      <alignment horizontal="left" vertical="center" indent="1"/>
      <protection locked="0"/>
    </xf>
    <xf numFmtId="0" fontId="14" fillId="0" borderId="22" xfId="58" applyFont="1" applyFill="1" applyBorder="1" applyAlignment="1" applyProtection="1">
      <alignment horizontal="center" vertical="center" wrapText="1"/>
      <protection/>
    </xf>
    <xf numFmtId="0" fontId="14" fillId="0" borderId="23" xfId="58" applyFont="1" applyFill="1" applyBorder="1" applyAlignment="1" applyProtection="1">
      <alignment horizontal="center" vertical="center" wrapText="1"/>
      <protection/>
    </xf>
    <xf numFmtId="0" fontId="14" fillId="0" borderId="30" xfId="58" applyFont="1" applyFill="1" applyBorder="1" applyAlignment="1" applyProtection="1">
      <alignment horizontal="center" vertical="center" wrapText="1"/>
      <protection/>
    </xf>
    <xf numFmtId="0" fontId="18" fillId="0" borderId="22" xfId="0" applyFont="1" applyFill="1" applyBorder="1" applyAlignment="1" applyProtection="1">
      <alignment vertical="center" wrapText="1"/>
      <protection/>
    </xf>
    <xf numFmtId="0" fontId="14" fillId="0" borderId="22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30" xfId="58" applyFont="1" applyFill="1" applyBorder="1" applyAlignment="1" applyProtection="1">
      <alignment horizontal="center" vertical="center" wrapText="1"/>
      <protection/>
    </xf>
    <xf numFmtId="0" fontId="16" fillId="0" borderId="0" xfId="58" applyFont="1" applyFill="1">
      <alignment/>
      <protection/>
    </xf>
    <xf numFmtId="0" fontId="17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4" fontId="20" fillId="0" borderId="3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30" xfId="0" applyNumberFormat="1" applyFont="1" applyFill="1" applyBorder="1" applyAlignment="1" applyProtection="1">
      <alignment horizontal="center" vertical="center" wrapText="1"/>
      <protection/>
    </xf>
    <xf numFmtId="164" fontId="14" fillId="0" borderId="31" xfId="0" applyNumberFormat="1" applyFont="1" applyFill="1" applyBorder="1" applyAlignment="1" applyProtection="1">
      <alignment horizontal="center" vertical="center" wrapText="1"/>
      <protection/>
    </xf>
    <xf numFmtId="164" fontId="14" fillId="0" borderId="32" xfId="0" applyNumberFormat="1" applyFont="1" applyFill="1" applyBorder="1" applyAlignment="1" applyProtection="1">
      <alignment horizontal="center" vertical="center" wrapText="1"/>
      <protection/>
    </xf>
    <xf numFmtId="164" fontId="14" fillId="0" borderId="33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6" fillId="0" borderId="25" xfId="0" applyNumberFormat="1" applyFont="1" applyFill="1" applyBorder="1" applyAlignment="1" applyProtection="1">
      <alignment vertical="center" wrapText="1"/>
      <protection/>
    </xf>
    <xf numFmtId="164" fontId="16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27" xfId="0" applyNumberFormat="1" applyFont="1" applyFill="1" applyBorder="1" applyAlignment="1" applyProtection="1">
      <alignment vertical="center" wrapText="1"/>
      <protection/>
    </xf>
    <xf numFmtId="164" fontId="14" fillId="0" borderId="23" xfId="0" applyNumberFormat="1" applyFont="1" applyFill="1" applyBorder="1" applyAlignment="1" applyProtection="1">
      <alignment vertical="center" wrapText="1"/>
      <protection/>
    </xf>
    <xf numFmtId="164" fontId="14" fillId="0" borderId="30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25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164" fontId="13" fillId="0" borderId="27" xfId="0" applyNumberFormat="1" applyFont="1" applyFill="1" applyBorder="1" applyAlignment="1" applyProtection="1">
      <alignment vertical="center" wrapText="1"/>
      <protection/>
    </xf>
    <xf numFmtId="164" fontId="7" fillId="0" borderId="3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6" fillId="0" borderId="34" xfId="0" applyNumberFormat="1" applyFont="1" applyFill="1" applyBorder="1" applyAlignment="1" applyProtection="1">
      <alignment vertical="center" wrapText="1"/>
      <protection/>
    </xf>
    <xf numFmtId="164" fontId="16" fillId="0" borderId="22" xfId="0" applyNumberFormat="1" applyFont="1" applyFill="1" applyBorder="1" applyAlignment="1" applyProtection="1">
      <alignment vertical="center" wrapText="1"/>
      <protection/>
    </xf>
    <xf numFmtId="164" fontId="16" fillId="0" borderId="23" xfId="0" applyNumberFormat="1" applyFont="1" applyFill="1" applyBorder="1" applyAlignment="1" applyProtection="1">
      <alignment vertical="center" wrapText="1"/>
      <protection/>
    </xf>
    <xf numFmtId="164" fontId="16" fillId="0" borderId="30" xfId="0" applyNumberFormat="1" applyFont="1" applyFill="1" applyBorder="1" applyAlignment="1" applyProtection="1">
      <alignment vertical="center" wrapText="1"/>
      <protection/>
    </xf>
    <xf numFmtId="164" fontId="16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35" xfId="0" applyNumberFormat="1" applyFont="1" applyFill="1" applyBorder="1" applyAlignment="1" applyProtection="1">
      <alignment vertical="center" wrapText="1"/>
      <protection locked="0"/>
    </xf>
    <xf numFmtId="164" fontId="16" fillId="0" borderId="17" xfId="0" applyNumberFormat="1" applyFont="1" applyFill="1" applyBorder="1" applyAlignment="1" applyProtection="1">
      <alignment vertical="center" wrapText="1"/>
      <protection locked="0"/>
    </xf>
    <xf numFmtId="164" fontId="16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36" xfId="0" applyNumberFormat="1" applyFont="1" applyFill="1" applyBorder="1" applyAlignment="1" applyProtection="1">
      <alignment vertical="center" wrapText="1"/>
      <protection locked="0"/>
    </xf>
    <xf numFmtId="164" fontId="16" fillId="0" borderId="19" xfId="0" applyNumberFormat="1" applyFont="1" applyFill="1" applyBorder="1" applyAlignment="1" applyProtection="1">
      <alignment vertical="center" wrapText="1"/>
      <protection locked="0"/>
    </xf>
    <xf numFmtId="164" fontId="16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38" xfId="0" applyNumberFormat="1" applyFont="1" applyFill="1" applyBorder="1" applyAlignment="1" applyProtection="1">
      <alignment vertical="center" wrapText="1"/>
      <protection locked="0"/>
    </xf>
    <xf numFmtId="164" fontId="16" fillId="0" borderId="16" xfId="0" applyNumberFormat="1" applyFont="1" applyFill="1" applyBorder="1" applyAlignment="1" applyProtection="1">
      <alignment vertical="center" wrapText="1"/>
      <protection locked="0"/>
    </xf>
    <xf numFmtId="164" fontId="16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6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7" xfId="0" applyFont="1" applyFill="1" applyBorder="1" applyAlignment="1">
      <alignment horizontal="center" vertical="center" wrapText="1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0" applyFont="1" applyFill="1" applyBorder="1" applyAlignment="1" applyProtection="1">
      <alignment vertical="center" wrapText="1"/>
      <protection locked="0"/>
    </xf>
    <xf numFmtId="0" fontId="16" fillId="0" borderId="40" xfId="0" applyFont="1" applyFill="1" applyBorder="1" applyAlignment="1" applyProtection="1">
      <alignment vertical="center" wrapText="1"/>
      <protection locked="0"/>
    </xf>
    <xf numFmtId="164" fontId="16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6" fillId="0" borderId="25" xfId="0" applyNumberFormat="1" applyFont="1" applyFill="1" applyBorder="1" applyAlignment="1" applyProtection="1">
      <alignment horizontal="right" vertical="center" indent="1"/>
      <protection locked="0"/>
    </xf>
    <xf numFmtId="3" fontId="16" fillId="0" borderId="27" xfId="0" applyNumberFormat="1" applyFont="1" applyFill="1" applyBorder="1" applyAlignment="1" applyProtection="1">
      <alignment horizontal="right" vertical="center" indent="1"/>
      <protection locked="0"/>
    </xf>
    <xf numFmtId="3" fontId="16" fillId="0" borderId="13" xfId="0" applyNumberFormat="1" applyFont="1" applyFill="1" applyBorder="1" applyAlignment="1" applyProtection="1">
      <alignment vertical="center"/>
      <protection locked="0"/>
    </xf>
    <xf numFmtId="3" fontId="21" fillId="0" borderId="11" xfId="0" applyNumberFormat="1" applyFont="1" applyFill="1" applyBorder="1" applyAlignment="1" applyProtection="1">
      <alignment vertical="center"/>
      <protection locked="0"/>
    </xf>
    <xf numFmtId="3" fontId="16" fillId="0" borderId="11" xfId="0" applyNumberFormat="1" applyFont="1" applyFill="1" applyBorder="1" applyAlignment="1" applyProtection="1">
      <alignment vertical="center"/>
      <protection locked="0"/>
    </xf>
    <xf numFmtId="49" fontId="16" fillId="0" borderId="19" xfId="0" applyNumberFormat="1" applyFont="1" applyFill="1" applyBorder="1" applyAlignment="1" applyProtection="1">
      <alignment vertical="center"/>
      <protection locked="0"/>
    </xf>
    <xf numFmtId="3" fontId="16" fillId="0" borderId="15" xfId="0" applyNumberFormat="1" applyFont="1" applyFill="1" applyBorder="1" applyAlignment="1" applyProtection="1">
      <alignment vertical="center"/>
      <protection locked="0"/>
    </xf>
    <xf numFmtId="49" fontId="16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8" xfId="59" applyFont="1" applyFill="1" applyBorder="1" applyAlignment="1" applyProtection="1">
      <alignment horizontal="center" vertical="center"/>
      <protection/>
    </xf>
    <xf numFmtId="0" fontId="7" fillId="0" borderId="42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6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6" fillId="0" borderId="16" xfId="59" applyFont="1" applyFill="1" applyBorder="1" applyAlignment="1" applyProtection="1">
      <alignment horizontal="left" vertical="center" indent="1"/>
      <protection/>
    </xf>
    <xf numFmtId="164" fontId="16" fillId="0" borderId="10" xfId="59" applyNumberFormat="1" applyFont="1" applyFill="1" applyBorder="1" applyAlignment="1" applyProtection="1">
      <alignment vertical="center"/>
      <protection locked="0"/>
    </xf>
    <xf numFmtId="164" fontId="16" fillId="0" borderId="26" xfId="59" applyNumberFormat="1" applyFont="1" applyFill="1" applyBorder="1" applyAlignment="1" applyProtection="1">
      <alignment vertical="center"/>
      <protection/>
    </xf>
    <xf numFmtId="0" fontId="16" fillId="0" borderId="17" xfId="59" applyFont="1" applyFill="1" applyBorder="1" applyAlignment="1" applyProtection="1">
      <alignment horizontal="left" vertical="center" indent="1"/>
      <protection/>
    </xf>
    <xf numFmtId="164" fontId="16" fillId="0" borderId="11" xfId="59" applyNumberFormat="1" applyFont="1" applyFill="1" applyBorder="1" applyAlignment="1" applyProtection="1">
      <alignment vertical="center"/>
      <protection locked="0"/>
    </xf>
    <xf numFmtId="164" fontId="16" fillId="0" borderId="25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6" fillId="0" borderId="12" xfId="59" applyNumberFormat="1" applyFont="1" applyFill="1" applyBorder="1" applyAlignment="1" applyProtection="1">
      <alignment vertical="center"/>
      <protection locked="0"/>
    </xf>
    <xf numFmtId="164" fontId="16" fillId="0" borderId="39" xfId="59" applyNumberFormat="1" applyFont="1" applyFill="1" applyBorder="1" applyAlignment="1" applyProtection="1">
      <alignment vertical="center"/>
      <protection/>
    </xf>
    <xf numFmtId="164" fontId="14" fillId="0" borderId="23" xfId="59" applyNumberFormat="1" applyFont="1" applyFill="1" applyBorder="1" applyAlignment="1" applyProtection="1">
      <alignment vertical="center"/>
      <protection/>
    </xf>
    <xf numFmtId="164" fontId="14" fillId="0" borderId="30" xfId="59" applyNumberFormat="1" applyFont="1" applyFill="1" applyBorder="1" applyAlignment="1" applyProtection="1">
      <alignment vertical="center"/>
      <protection/>
    </xf>
    <xf numFmtId="0" fontId="16" fillId="0" borderId="18" xfId="59" applyFont="1" applyFill="1" applyBorder="1" applyAlignment="1" applyProtection="1">
      <alignment horizontal="left" vertical="center" indent="1"/>
      <protection/>
    </xf>
    <xf numFmtId="0" fontId="14" fillId="0" borderId="22" xfId="59" applyFont="1" applyFill="1" applyBorder="1" applyAlignment="1" applyProtection="1">
      <alignment horizontal="left" vertical="center" indent="1"/>
      <protection/>
    </xf>
    <xf numFmtId="164" fontId="14" fillId="0" borderId="23" xfId="59" applyNumberFormat="1" applyFont="1" applyFill="1" applyBorder="1" applyProtection="1">
      <alignment/>
      <protection/>
    </xf>
    <xf numFmtId="164" fontId="14" fillId="0" borderId="30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0" fontId="19" fillId="0" borderId="43" xfId="0" applyFont="1" applyFill="1" applyBorder="1" applyAlignment="1" applyProtection="1">
      <alignment horizontal="left" vertical="center" wrapText="1"/>
      <protection locked="0"/>
    </xf>
    <xf numFmtId="0" fontId="19" fillId="0" borderId="44" xfId="0" applyFont="1" applyFill="1" applyBorder="1" applyAlignment="1" applyProtection="1">
      <alignment horizontal="left" vertical="center" wrapText="1"/>
      <protection locked="0"/>
    </xf>
    <xf numFmtId="0" fontId="19" fillId="0" borderId="45" xfId="0" applyFont="1" applyFill="1" applyBorder="1" applyAlignment="1" applyProtection="1">
      <alignment horizontal="left" vertical="center" wrapText="1"/>
      <protection locked="0"/>
    </xf>
    <xf numFmtId="164" fontId="14" fillId="18" borderId="23" xfId="0" applyNumberFormat="1" applyFont="1" applyFill="1" applyBorder="1" applyAlignment="1" applyProtection="1">
      <alignment vertical="center" wrapText="1"/>
      <protection/>
    </xf>
    <xf numFmtId="164" fontId="7" fillId="18" borderId="23" xfId="0" applyNumberFormat="1" applyFont="1" applyFill="1" applyBorder="1" applyAlignment="1" applyProtection="1">
      <alignment vertical="center" wrapText="1"/>
      <protection/>
    </xf>
    <xf numFmtId="164" fontId="0" fillId="18" borderId="46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6" fillId="0" borderId="12" xfId="0" applyFont="1" applyFill="1" applyBorder="1" applyAlignment="1" applyProtection="1">
      <alignment vertical="center" wrapText="1"/>
      <protection locked="0"/>
    </xf>
    <xf numFmtId="0" fontId="14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4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 applyProtection="1">
      <alignment horizontal="right"/>
      <protection/>
    </xf>
    <xf numFmtId="164" fontId="15" fillId="0" borderId="48" xfId="58" applyNumberFormat="1" applyFont="1" applyFill="1" applyBorder="1" applyAlignment="1" applyProtection="1">
      <alignment horizontal="left" vertical="center"/>
      <protection/>
    </xf>
    <xf numFmtId="0" fontId="16" fillId="0" borderId="32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indent="6"/>
      <protection/>
    </xf>
    <xf numFmtId="0" fontId="16" fillId="0" borderId="11" xfId="58" applyFont="1" applyFill="1" applyBorder="1" applyAlignment="1" applyProtection="1">
      <alignment horizontal="left" vertical="center" wrapText="1" indent="6"/>
      <protection/>
    </xf>
    <xf numFmtId="0" fontId="16" fillId="0" borderId="15" xfId="58" applyFont="1" applyFill="1" applyBorder="1" applyAlignment="1" applyProtection="1">
      <alignment horizontal="left" vertical="center" wrapText="1" indent="6"/>
      <protection/>
    </xf>
    <xf numFmtId="0" fontId="16" fillId="0" borderId="40" xfId="58" applyFont="1" applyFill="1" applyBorder="1" applyAlignment="1" applyProtection="1">
      <alignment horizontal="left" vertical="center" wrapText="1" indent="6"/>
      <protection/>
    </xf>
    <xf numFmtId="0" fontId="0" fillId="0" borderId="0" xfId="58" applyFont="1" applyFill="1" applyBorder="1">
      <alignment/>
      <protection/>
    </xf>
    <xf numFmtId="0" fontId="7" fillId="0" borderId="49" xfId="58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6" fillId="0" borderId="12" xfId="0" applyNumberFormat="1" applyFont="1" applyFill="1" applyBorder="1" applyAlignment="1" applyProtection="1">
      <alignment vertical="center"/>
      <protection locked="0"/>
    </xf>
    <xf numFmtId="164" fontId="16" fillId="0" borderId="11" xfId="0" applyNumberFormat="1" applyFont="1" applyFill="1" applyBorder="1" applyAlignment="1" applyProtection="1">
      <alignment vertical="center"/>
      <protection locked="0"/>
    </xf>
    <xf numFmtId="164" fontId="16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0" fillId="0" borderId="22" xfId="0" applyFont="1" applyFill="1" applyBorder="1" applyAlignment="1" applyProtection="1">
      <alignment horizontal="center" vertical="center" wrapText="1"/>
      <protection/>
    </xf>
    <xf numFmtId="0" fontId="20" fillId="0" borderId="30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30" xfId="0" applyFont="1" applyFill="1" applyBorder="1" applyAlignment="1" applyProtection="1">
      <alignment horizontal="center" vertical="center" wrapText="1"/>
      <protection/>
    </xf>
    <xf numFmtId="0" fontId="19" fillId="0" borderId="47" xfId="0" applyFont="1" applyFill="1" applyBorder="1" applyAlignment="1" applyProtection="1">
      <alignment horizontal="left" vertical="center" wrapText="1" indent="1"/>
      <protection/>
    </xf>
    <xf numFmtId="0" fontId="19" fillId="0" borderId="14" xfId="0" applyFont="1" applyFill="1" applyBorder="1" applyAlignment="1" applyProtection="1">
      <alignment horizontal="left" vertical="center" wrapText="1" indent="1"/>
      <protection/>
    </xf>
    <xf numFmtId="0" fontId="19" fillId="0" borderId="14" xfId="0" applyFont="1" applyFill="1" applyBorder="1" applyAlignment="1" applyProtection="1">
      <alignment horizontal="left" vertical="center" wrapText="1" indent="8"/>
      <protection/>
    </xf>
    <xf numFmtId="0" fontId="16" fillId="0" borderId="12" xfId="0" applyFont="1" applyFill="1" applyBorder="1" applyAlignment="1" applyProtection="1">
      <alignment vertical="center" wrapText="1"/>
      <protection/>
    </xf>
    <xf numFmtId="0" fontId="16" fillId="0" borderId="11" xfId="0" applyFont="1" applyFill="1" applyBorder="1" applyAlignment="1" applyProtection="1">
      <alignment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164" fontId="14" fillId="0" borderId="32" xfId="0" applyNumberFormat="1" applyFont="1" applyFill="1" applyBorder="1" applyAlignment="1" applyProtection="1">
      <alignment vertical="center" wrapText="1"/>
      <protection/>
    </xf>
    <xf numFmtId="164" fontId="14" fillId="0" borderId="33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6" fillId="0" borderId="20" xfId="0" applyFont="1" applyBorder="1" applyAlignment="1" applyProtection="1">
      <alignment horizontal="right" vertical="center" indent="1"/>
      <protection/>
    </xf>
    <xf numFmtId="0" fontId="16" fillId="0" borderId="17" xfId="0" applyFont="1" applyBorder="1" applyAlignment="1" applyProtection="1">
      <alignment horizontal="right" vertical="center" indent="1"/>
      <protection/>
    </xf>
    <xf numFmtId="0" fontId="16" fillId="0" borderId="19" xfId="0" applyFont="1" applyBorder="1" applyAlignment="1" applyProtection="1">
      <alignment horizontal="right" vertical="center" indent="1"/>
      <protection/>
    </xf>
    <xf numFmtId="164" fontId="0" fillId="19" borderId="34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49" fontId="16" fillId="0" borderId="20" xfId="0" applyNumberFormat="1" applyFont="1" applyFill="1" applyBorder="1" applyAlignment="1" applyProtection="1">
      <alignment vertical="center"/>
      <protection/>
    </xf>
    <xf numFmtId="3" fontId="16" fillId="0" borderId="29" xfId="0" applyNumberFormat="1" applyFont="1" applyFill="1" applyBorder="1" applyAlignment="1" applyProtection="1">
      <alignment vertical="center"/>
      <protection/>
    </xf>
    <xf numFmtId="49" fontId="21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1" fillId="0" borderId="25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vertical="center"/>
      <protection/>
    </xf>
    <xf numFmtId="3" fontId="16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6" fillId="0" borderId="23" xfId="0" applyNumberFormat="1" applyFont="1" applyFill="1" applyBorder="1" applyAlignment="1" applyProtection="1">
      <alignment vertical="center"/>
      <protection/>
    </xf>
    <xf numFmtId="3" fontId="16" fillId="0" borderId="30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0" fontId="7" fillId="0" borderId="5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164" fontId="7" fillId="0" borderId="53" xfId="0" applyNumberFormat="1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left" vertical="center" wrapText="1" inden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0" fontId="22" fillId="0" borderId="54" xfId="0" applyFont="1" applyBorder="1" applyAlignment="1" applyProtection="1">
      <alignment horizontal="left" wrapText="1" inden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4" fillId="0" borderId="55" xfId="0" applyFont="1" applyFill="1" applyBorder="1" applyAlignment="1" applyProtection="1">
      <alignment horizontal="center" vertical="center" wrapText="1"/>
      <protection/>
    </xf>
    <xf numFmtId="0" fontId="7" fillId="0" borderId="56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4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6" fillId="0" borderId="18" xfId="0" applyFont="1" applyFill="1" applyBorder="1" applyAlignment="1" applyProtection="1">
      <alignment horizontal="center" vertical="center"/>
      <protection/>
    </xf>
    <xf numFmtId="164" fontId="14" fillId="0" borderId="39" xfId="0" applyNumberFormat="1" applyFont="1" applyFill="1" applyBorder="1" applyAlignment="1" applyProtection="1">
      <alignment vertical="center"/>
      <protection/>
    </xf>
    <xf numFmtId="0" fontId="16" fillId="0" borderId="17" xfId="0" applyFont="1" applyFill="1" applyBorder="1" applyAlignment="1" applyProtection="1">
      <alignment horizontal="center" vertical="center"/>
      <protection/>
    </xf>
    <xf numFmtId="164" fontId="14" fillId="0" borderId="25" xfId="0" applyNumberFormat="1" applyFont="1" applyFill="1" applyBorder="1" applyAlignment="1" applyProtection="1">
      <alignment vertical="center"/>
      <protection/>
    </xf>
    <xf numFmtId="0" fontId="16" fillId="0" borderId="19" xfId="0" applyFont="1" applyFill="1" applyBorder="1" applyAlignment="1" applyProtection="1">
      <alignment horizontal="center" vertical="center"/>
      <protection/>
    </xf>
    <xf numFmtId="0" fontId="16" fillId="0" borderId="15" xfId="0" applyFont="1" applyFill="1" applyBorder="1" applyAlignment="1" applyProtection="1">
      <alignment vertical="center" wrapText="1"/>
      <protection/>
    </xf>
    <xf numFmtId="164" fontId="14" fillId="0" borderId="27" xfId="0" applyNumberFormat="1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4" fillId="0" borderId="23" xfId="0" applyNumberFormat="1" applyFont="1" applyFill="1" applyBorder="1" applyAlignment="1" applyProtection="1">
      <alignment vertical="center"/>
      <protection/>
    </xf>
    <xf numFmtId="164" fontId="14" fillId="0" borderId="30" xfId="0" applyNumberFormat="1" applyFont="1" applyFill="1" applyBorder="1" applyAlignment="1" applyProtection="1">
      <alignment vertical="center"/>
      <protection/>
    </xf>
    <xf numFmtId="0" fontId="0" fillId="0" borderId="57" xfId="0" applyFill="1" applyBorder="1" applyAlignment="1" applyProtection="1">
      <alignment/>
      <protection/>
    </xf>
    <xf numFmtId="0" fontId="5" fillId="0" borderId="57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4" fillId="0" borderId="49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9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0" xfId="0" applyNumberFormat="1" applyFont="1" applyFill="1" applyBorder="1" applyAlignment="1" applyProtection="1">
      <alignment horizontal="center" vertical="center"/>
      <protection/>
    </xf>
    <xf numFmtId="164" fontId="7" fillId="0" borderId="41" xfId="0" applyNumberFormat="1" applyFont="1" applyFill="1" applyBorder="1" applyAlignment="1" applyProtection="1">
      <alignment horizontal="center" vertical="center" wrapText="1"/>
      <protection/>
    </xf>
    <xf numFmtId="164" fontId="14" fillId="0" borderId="55" xfId="0" applyNumberFormat="1" applyFont="1" applyFill="1" applyBorder="1" applyAlignment="1" applyProtection="1">
      <alignment horizontal="center" vertical="center" wrapText="1"/>
      <protection/>
    </xf>
    <xf numFmtId="164" fontId="14" fillId="0" borderId="34" xfId="0" applyNumberFormat="1" applyFont="1" applyFill="1" applyBorder="1" applyAlignment="1" applyProtection="1">
      <alignment horizontal="center" vertical="center" wrapText="1"/>
      <protection/>
    </xf>
    <xf numFmtId="164" fontId="14" fillId="0" borderId="46" xfId="0" applyNumberFormat="1" applyFont="1" applyFill="1" applyBorder="1" applyAlignment="1" applyProtection="1">
      <alignment horizontal="center" vertical="center" wrapText="1"/>
      <protection/>
    </xf>
    <xf numFmtId="164" fontId="14" fillId="0" borderId="30" xfId="0" applyNumberFormat="1" applyFont="1" applyFill="1" applyBorder="1" applyAlignment="1" applyProtection="1">
      <alignment horizontal="center" vertical="center" wrapText="1"/>
      <protection/>
    </xf>
    <xf numFmtId="164" fontId="14" fillId="0" borderId="38" xfId="0" applyNumberFormat="1" applyFont="1" applyFill="1" applyBorder="1" applyAlignment="1" applyProtection="1">
      <alignment horizontal="center" vertical="center" wrapText="1"/>
      <protection/>
    </xf>
    <xf numFmtId="164" fontId="14" fillId="0" borderId="22" xfId="0" applyNumberFormat="1" applyFont="1" applyFill="1" applyBorder="1" applyAlignment="1" applyProtection="1">
      <alignment horizontal="center" vertical="center" wrapText="1"/>
      <protection/>
    </xf>
    <xf numFmtId="164" fontId="14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center" vertical="center" wrapText="1"/>
      <protection/>
    </xf>
    <xf numFmtId="164" fontId="16" fillId="0" borderId="35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center" vertical="center" wrapText="1"/>
      <protection/>
    </xf>
    <xf numFmtId="164" fontId="16" fillId="0" borderId="36" xfId="0" applyNumberFormat="1" applyFont="1" applyFill="1" applyBorder="1" applyAlignment="1" applyProtection="1">
      <alignment vertical="center" wrapText="1"/>
      <protection/>
    </xf>
    <xf numFmtId="164" fontId="14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6" xfId="0" applyNumberFormat="1" applyFont="1" applyFill="1" applyBorder="1" applyAlignment="1" applyProtection="1">
      <alignment horizontal="center" vertical="center" wrapText="1"/>
      <protection/>
    </xf>
    <xf numFmtId="164" fontId="16" fillId="0" borderId="38" xfId="0" applyNumberFormat="1" applyFont="1" applyFill="1" applyBorder="1" applyAlignment="1" applyProtection="1">
      <alignment vertical="center" wrapText="1"/>
      <protection/>
    </xf>
    <xf numFmtId="0" fontId="16" fillId="0" borderId="11" xfId="59" applyFont="1" applyFill="1" applyBorder="1" applyAlignment="1" applyProtection="1">
      <alignment horizontal="left" vertical="center" indent="1"/>
      <protection/>
    </xf>
    <xf numFmtId="0" fontId="16" fillId="0" borderId="12" xfId="59" applyFont="1" applyFill="1" applyBorder="1" applyAlignment="1" applyProtection="1">
      <alignment horizontal="left" vertical="center" wrapText="1" indent="1"/>
      <protection/>
    </xf>
    <xf numFmtId="0" fontId="16" fillId="0" borderId="11" xfId="59" applyFont="1" applyFill="1" applyBorder="1" applyAlignment="1" applyProtection="1">
      <alignment horizontal="left" vertical="center" wrapText="1" indent="1"/>
      <protection/>
    </xf>
    <xf numFmtId="0" fontId="16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20" fillId="0" borderId="23" xfId="0" applyFont="1" applyBorder="1" applyAlignment="1" applyProtection="1">
      <alignment horizontal="left" vertical="center" wrapText="1" indent="1"/>
      <protection/>
    </xf>
    <xf numFmtId="0" fontId="19" fillId="0" borderId="11" xfId="0" applyFont="1" applyBorder="1" applyAlignment="1" applyProtection="1">
      <alignment horizontal="left" vertical="center" wrapText="1" indent="1"/>
      <protection/>
    </xf>
    <xf numFmtId="0" fontId="19" fillId="0" borderId="15" xfId="0" applyFont="1" applyBorder="1" applyAlignment="1" applyProtection="1">
      <alignment horizontal="left" vertical="center" wrapText="1" indent="1"/>
      <protection/>
    </xf>
    <xf numFmtId="0" fontId="20" fillId="0" borderId="31" xfId="0" applyFont="1" applyBorder="1" applyAlignment="1" applyProtection="1">
      <alignment horizontal="left" vertical="center" wrapText="1" indent="1"/>
      <protection/>
    </xf>
    <xf numFmtId="164" fontId="14" fillId="0" borderId="42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0" xfId="0" applyNumberFormat="1" applyFont="1" applyBorder="1" applyAlignment="1" applyProtection="1">
      <alignment horizontal="right" vertical="center" wrapText="1" indent="1"/>
      <protection/>
    </xf>
    <xf numFmtId="0" fontId="5" fillId="0" borderId="48" xfId="0" applyFont="1" applyFill="1" applyBorder="1" applyAlignment="1" applyProtection="1">
      <alignment horizontal="right" vertical="center"/>
      <protection/>
    </xf>
    <xf numFmtId="164" fontId="1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30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4" fillId="0" borderId="34" xfId="0" applyNumberFormat="1" applyFont="1" applyFill="1" applyBorder="1" applyAlignment="1" applyProtection="1">
      <alignment horizontal="center" vertical="center" wrapText="1"/>
      <protection/>
    </xf>
    <xf numFmtId="164" fontId="14" fillId="0" borderId="22" xfId="0" applyNumberFormat="1" applyFont="1" applyFill="1" applyBorder="1" applyAlignment="1" applyProtection="1">
      <alignment horizontal="center" vertical="center" wrapText="1"/>
      <protection/>
    </xf>
    <xf numFmtId="164" fontId="14" fillId="0" borderId="23" xfId="0" applyNumberFormat="1" applyFont="1" applyFill="1" applyBorder="1" applyAlignment="1" applyProtection="1">
      <alignment horizontal="center" vertical="center" wrapText="1"/>
      <protection/>
    </xf>
    <xf numFmtId="164" fontId="14" fillId="0" borderId="30" xfId="0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6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1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 quotePrefix="1">
      <alignment horizontal="right" vertical="center" indent="1"/>
      <protection/>
    </xf>
    <xf numFmtId="0" fontId="7" fillId="0" borderId="63" xfId="0" applyFont="1" applyFill="1" applyBorder="1" applyAlignment="1" applyProtection="1">
      <alignment horizontal="right" vertical="center" indent="1"/>
      <protection/>
    </xf>
    <xf numFmtId="0" fontId="7" fillId="0" borderId="42" xfId="0" applyFont="1" applyFill="1" applyBorder="1" applyAlignment="1" applyProtection="1">
      <alignment horizontal="right" vertical="center" wrapText="1" indent="1"/>
      <protection/>
    </xf>
    <xf numFmtId="164" fontId="7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164" fontId="14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29" xfId="0" applyNumberFormat="1" applyFont="1" applyFill="1" applyBorder="1" applyAlignment="1" applyProtection="1">
      <alignment horizontal="right" vertical="center"/>
      <protection/>
    </xf>
    <xf numFmtId="49" fontId="7" fillId="0" borderId="63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4" xfId="58" applyFont="1" applyFill="1" applyBorder="1" applyAlignment="1" applyProtection="1">
      <alignment horizontal="center" vertical="center" wrapText="1"/>
      <protection/>
    </xf>
    <xf numFmtId="0" fontId="6" fillId="0" borderId="64" xfId="58" applyFont="1" applyFill="1" applyBorder="1" applyAlignment="1" applyProtection="1">
      <alignment vertical="center" wrapText="1"/>
      <protection/>
    </xf>
    <xf numFmtId="164" fontId="6" fillId="0" borderId="64" xfId="58" applyNumberFormat="1" applyFont="1" applyFill="1" applyBorder="1" applyAlignment="1" applyProtection="1">
      <alignment horizontal="right" vertical="center" wrapText="1" indent="1"/>
      <protection/>
    </xf>
    <xf numFmtId="0" fontId="16" fillId="0" borderId="64" xfId="58" applyFont="1" applyFill="1" applyBorder="1" applyAlignment="1" applyProtection="1">
      <alignment horizontal="right" vertical="center" wrapText="1" indent="1"/>
      <protection locked="0"/>
    </xf>
    <xf numFmtId="164" fontId="16" fillId="0" borderId="64" xfId="58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8" fillId="0" borderId="42" xfId="0" applyFont="1" applyFill="1" applyBorder="1" applyAlignment="1" applyProtection="1">
      <alignment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18" fillId="0" borderId="32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54" xfId="58" applyFont="1" applyFill="1" applyBorder="1" applyAlignment="1" applyProtection="1">
      <alignment horizontal="center" vertical="center" wrapText="1"/>
      <protection/>
    </xf>
    <xf numFmtId="164" fontId="19" fillId="0" borderId="66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7" xfId="0" applyFont="1" applyFill="1" applyBorder="1" applyAlignment="1" applyProtection="1">
      <alignment horizontal="center" vertical="center" wrapText="1"/>
      <protection/>
    </xf>
    <xf numFmtId="0" fontId="7" fillId="0" borderId="55" xfId="0" applyFont="1" applyFill="1" applyBorder="1" applyAlignment="1" applyProtection="1">
      <alignment horizontal="center" vertical="center" wrapText="1"/>
      <protection/>
    </xf>
    <xf numFmtId="0" fontId="14" fillId="0" borderId="24" xfId="58" applyFont="1" applyFill="1" applyBorder="1" applyAlignment="1" applyProtection="1">
      <alignment horizontal="center" vertical="center" wrapText="1"/>
      <protection/>
    </xf>
    <xf numFmtId="0" fontId="14" fillId="0" borderId="28" xfId="58" applyFont="1" applyFill="1" applyBorder="1" applyAlignment="1" applyProtection="1">
      <alignment horizontal="center" vertical="center" wrapText="1"/>
      <protection/>
    </xf>
    <xf numFmtId="0" fontId="14" fillId="0" borderId="42" xfId="58" applyFont="1" applyFill="1" applyBorder="1" applyAlignment="1" applyProtection="1">
      <alignment horizontal="center" vertical="center" wrapText="1"/>
      <protection/>
    </xf>
    <xf numFmtId="164" fontId="16" fillId="0" borderId="39" xfId="58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6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19" fillId="0" borderId="12" xfId="0" applyFont="1" applyBorder="1" applyAlignment="1" applyProtection="1">
      <alignment horizontal="left" wrapText="1" indent="1"/>
      <protection/>
    </xf>
    <xf numFmtId="0" fontId="19" fillId="0" borderId="11" xfId="0" applyFont="1" applyBorder="1" applyAlignment="1" applyProtection="1">
      <alignment horizontal="left" wrapText="1" indent="1"/>
      <protection/>
    </xf>
    <xf numFmtId="0" fontId="19" fillId="0" borderId="15" xfId="0" applyFont="1" applyBorder="1" applyAlignment="1" applyProtection="1">
      <alignment horizontal="left" wrapText="1" indent="1"/>
      <protection/>
    </xf>
    <xf numFmtId="0" fontId="20" fillId="0" borderId="22" xfId="0" applyFont="1" applyBorder="1" applyAlignment="1" applyProtection="1">
      <alignment wrapText="1"/>
      <protection/>
    </xf>
    <xf numFmtId="0" fontId="19" fillId="0" borderId="15" xfId="0" applyFont="1" applyBorder="1" applyAlignment="1" applyProtection="1">
      <alignment wrapText="1"/>
      <protection/>
    </xf>
    <xf numFmtId="0" fontId="19" fillId="0" borderId="18" xfId="0" applyFont="1" applyBorder="1" applyAlignment="1" applyProtection="1">
      <alignment wrapText="1"/>
      <protection/>
    </xf>
    <xf numFmtId="0" fontId="19" fillId="0" borderId="17" xfId="0" applyFont="1" applyBorder="1" applyAlignment="1" applyProtection="1">
      <alignment wrapText="1"/>
      <protection/>
    </xf>
    <xf numFmtId="0" fontId="19" fillId="0" borderId="19" xfId="0" applyFont="1" applyBorder="1" applyAlignment="1" applyProtection="1">
      <alignment wrapText="1"/>
      <protection/>
    </xf>
    <xf numFmtId="0" fontId="20" fillId="0" borderId="23" xfId="0" applyFont="1" applyBorder="1" applyAlignment="1" applyProtection="1">
      <alignment wrapText="1"/>
      <protection/>
    </xf>
    <xf numFmtId="0" fontId="20" fillId="0" borderId="31" xfId="0" applyFont="1" applyBorder="1" applyAlignment="1" applyProtection="1">
      <alignment wrapText="1"/>
      <protection/>
    </xf>
    <xf numFmtId="0" fontId="20" fillId="0" borderId="32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18" fillId="0" borderId="30" xfId="0" applyNumberFormat="1" applyFont="1" applyBorder="1" applyAlignment="1" applyProtection="1" quotePrefix="1">
      <alignment horizontal="right" vertical="center" wrapText="1" indent="1"/>
      <protection/>
    </xf>
    <xf numFmtId="0" fontId="17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20" fillId="0" borderId="22" xfId="0" applyFont="1" applyBorder="1" applyAlignment="1" applyProtection="1">
      <alignment horizontal="center" wrapTex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164" fontId="16" fillId="0" borderId="12" xfId="58" applyNumberFormat="1" applyFont="1" applyFill="1" applyBorder="1" applyAlignment="1" applyProtection="1">
      <alignment horizontal="right" vertical="center" wrapText="1" indent="1"/>
      <protection/>
    </xf>
    <xf numFmtId="0" fontId="14" fillId="0" borderId="49" xfId="58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49" fontId="16" fillId="0" borderId="20" xfId="0" applyNumberFormat="1" applyFont="1" applyFill="1" applyBorder="1" applyAlignment="1" applyProtection="1">
      <alignment horizontal="center" vertical="center" wrapText="1"/>
      <protection/>
    </xf>
    <xf numFmtId="49" fontId="16" fillId="0" borderId="17" xfId="0" applyNumberFormat="1" applyFont="1" applyFill="1" applyBorder="1" applyAlignment="1" applyProtection="1">
      <alignment horizontal="center" vertical="center" wrapText="1"/>
      <protection/>
    </xf>
    <xf numFmtId="49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vertical="center" wrapText="1" indent="1"/>
      <protection/>
    </xf>
    <xf numFmtId="0" fontId="16" fillId="0" borderId="32" xfId="58" applyFont="1" applyFill="1" applyBorder="1" applyAlignment="1" applyProtection="1" quotePrefix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6" fillId="18" borderId="25" xfId="58" applyNumberFormat="1" applyFont="1" applyFill="1" applyBorder="1" applyAlignment="1" applyProtection="1">
      <alignment horizontal="right" vertical="center" wrapText="1" indent="1"/>
      <protection/>
    </xf>
    <xf numFmtId="164" fontId="16" fillId="18" borderId="27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2" xfId="0" applyFont="1" applyBorder="1" applyAlignment="1" applyProtection="1">
      <alignment vertical="center" wrapText="1"/>
      <protection/>
    </xf>
    <xf numFmtId="0" fontId="19" fillId="0" borderId="18" xfId="0" applyFont="1" applyBorder="1" applyAlignment="1" applyProtection="1">
      <alignment vertical="center" wrapText="1"/>
      <protection/>
    </xf>
    <xf numFmtId="0" fontId="19" fillId="0" borderId="17" xfId="0" applyFont="1" applyBorder="1" applyAlignment="1" applyProtection="1">
      <alignment vertical="center" wrapText="1"/>
      <protection/>
    </xf>
    <xf numFmtId="0" fontId="19" fillId="0" borderId="19" xfId="0" applyFont="1" applyBorder="1" applyAlignment="1" applyProtection="1">
      <alignment vertical="center" wrapText="1"/>
      <protection/>
    </xf>
    <xf numFmtId="0" fontId="20" fillId="0" borderId="31" xfId="0" applyFont="1" applyBorder="1" applyAlignment="1" applyProtection="1">
      <alignment vertical="center" wrapText="1"/>
      <protection/>
    </xf>
    <xf numFmtId="164" fontId="14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6" fillId="2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20" borderId="15" xfId="58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6" fillId="0" borderId="10" xfId="59" applyFont="1" applyFill="1" applyBorder="1" applyAlignment="1" applyProtection="1">
      <alignment horizontal="left" vertical="center" wrapText="1" indent="1"/>
      <protection/>
    </xf>
    <xf numFmtId="164" fontId="21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20" fillId="0" borderId="23" xfId="0" applyFont="1" applyBorder="1" applyAlignment="1" applyProtection="1">
      <alignment vertical="center" wrapText="1"/>
      <protection/>
    </xf>
    <xf numFmtId="0" fontId="20" fillId="0" borderId="32" xfId="0" applyFont="1" applyBorder="1" applyAlignment="1" applyProtection="1">
      <alignment vertical="center" wrapText="1"/>
      <protection/>
    </xf>
    <xf numFmtId="0" fontId="19" fillId="0" borderId="15" xfId="0" applyFont="1" applyBorder="1" applyAlignment="1" applyProtection="1">
      <alignment horizontal="left" vertical="center" wrapText="1"/>
      <protection/>
    </xf>
    <xf numFmtId="164" fontId="14" fillId="0" borderId="68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69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1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70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0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6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71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72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6" xfId="58" applyNumberFormat="1" applyFont="1" applyFill="1" applyBorder="1" applyAlignment="1" applyProtection="1">
      <alignment horizontal="right" vertical="center" wrapText="1" indent="1"/>
      <protection/>
    </xf>
    <xf numFmtId="164" fontId="20" fillId="0" borderId="46" xfId="0" applyNumberFormat="1" applyFont="1" applyBorder="1" applyAlignment="1" applyProtection="1">
      <alignment horizontal="right" vertical="center" wrapText="1" indent="1"/>
      <protection/>
    </xf>
    <xf numFmtId="164" fontId="18" fillId="0" borderId="46" xfId="0" applyNumberFormat="1" applyFont="1" applyBorder="1" applyAlignment="1" applyProtection="1" quotePrefix="1">
      <alignment horizontal="right" vertical="center" wrapText="1" indent="1"/>
      <protection/>
    </xf>
    <xf numFmtId="164" fontId="14" fillId="0" borderId="73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>
      <alignment horizontal="right" vertical="center" wrapText="1" indent="1"/>
      <protection/>
    </xf>
    <xf numFmtId="164" fontId="18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0" fillId="0" borderId="48" xfId="0" applyFill="1" applyBorder="1" applyAlignment="1" applyProtection="1">
      <alignment/>
      <protection/>
    </xf>
    <xf numFmtId="0" fontId="20" fillId="0" borderId="23" xfId="0" applyFont="1" applyBorder="1" applyAlignment="1" applyProtection="1">
      <alignment horizontal="left" vertical="center" wrapText="1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5" fillId="0" borderId="48" xfId="58" applyNumberFormat="1" applyFont="1" applyFill="1" applyBorder="1" applyAlignment="1" applyProtection="1">
      <alignment horizontal="left" vertical="center"/>
      <protection/>
    </xf>
    <xf numFmtId="164" fontId="15" fillId="0" borderId="48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164" fontId="7" fillId="0" borderId="75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45" fillId="0" borderId="64" xfId="0" applyNumberFormat="1" applyFont="1" applyFill="1" applyBorder="1" applyAlignment="1" applyProtection="1">
      <alignment horizontal="center" vertical="center" wrapText="1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164" fontId="7" fillId="0" borderId="77" xfId="0" applyNumberFormat="1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55" xfId="0" applyFont="1" applyFill="1" applyBorder="1" applyAlignment="1" applyProtection="1">
      <alignment horizontal="left" indent="1"/>
      <protection/>
    </xf>
    <xf numFmtId="0" fontId="7" fillId="0" borderId="56" xfId="0" applyFont="1" applyFill="1" applyBorder="1" applyAlignment="1" applyProtection="1">
      <alignment horizontal="left" indent="1"/>
      <protection/>
    </xf>
    <xf numFmtId="0" fontId="7" fillId="0" borderId="54" xfId="0" applyFont="1" applyFill="1" applyBorder="1" applyAlignment="1" applyProtection="1">
      <alignment horizontal="left" indent="1"/>
      <protection/>
    </xf>
    <xf numFmtId="0" fontId="16" fillId="0" borderId="13" xfId="0" applyFont="1" applyFill="1" applyBorder="1" applyAlignment="1" applyProtection="1">
      <alignment horizontal="right" indent="1"/>
      <protection locked="0"/>
    </xf>
    <xf numFmtId="0" fontId="16" fillId="0" borderId="29" xfId="0" applyFont="1" applyFill="1" applyBorder="1" applyAlignment="1" applyProtection="1">
      <alignment horizontal="right" indent="1"/>
      <protection locked="0"/>
    </xf>
    <xf numFmtId="0" fontId="16" fillId="0" borderId="15" xfId="0" applyFont="1" applyFill="1" applyBorder="1" applyAlignment="1" applyProtection="1">
      <alignment horizontal="right" indent="1"/>
      <protection locked="0"/>
    </xf>
    <xf numFmtId="0" fontId="16" fillId="0" borderId="27" xfId="0" applyFont="1" applyFill="1" applyBorder="1" applyAlignment="1" applyProtection="1">
      <alignment horizontal="right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23" xfId="0" applyFont="1" applyFill="1" applyBorder="1" applyAlignment="1" applyProtection="1">
      <alignment horizontal="right" indent="1"/>
      <protection/>
    </xf>
    <xf numFmtId="0" fontId="14" fillId="0" borderId="30" xfId="0" applyFont="1" applyFill="1" applyBorder="1" applyAlignment="1" applyProtection="1">
      <alignment horizontal="right" inden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7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79" xfId="0" applyFont="1" applyFill="1" applyBorder="1" applyAlignment="1" applyProtection="1">
      <alignment horizontal="center"/>
      <protection/>
    </xf>
    <xf numFmtId="0" fontId="16" fillId="0" borderId="67" xfId="0" applyFont="1" applyFill="1" applyBorder="1" applyAlignment="1" applyProtection="1">
      <alignment horizontal="left" indent="1"/>
      <protection locked="0"/>
    </xf>
    <xf numFmtId="0" fontId="16" fillId="0" borderId="80" xfId="0" applyFont="1" applyFill="1" applyBorder="1" applyAlignment="1" applyProtection="1">
      <alignment horizontal="left" indent="1"/>
      <protection locked="0"/>
    </xf>
    <xf numFmtId="0" fontId="16" fillId="0" borderId="81" xfId="0" applyFont="1" applyFill="1" applyBorder="1" applyAlignment="1" applyProtection="1">
      <alignment horizontal="left" indent="1"/>
      <protection locked="0"/>
    </xf>
    <xf numFmtId="0" fontId="16" fillId="0" borderId="51" xfId="0" applyFont="1" applyFill="1" applyBorder="1" applyAlignment="1" applyProtection="1">
      <alignment horizontal="left" indent="1"/>
      <protection locked="0"/>
    </xf>
    <xf numFmtId="0" fontId="16" fillId="0" borderId="52" xfId="0" applyFont="1" applyFill="1" applyBorder="1" applyAlignment="1" applyProtection="1">
      <alignment horizontal="left" indent="1"/>
      <protection locked="0"/>
    </xf>
    <xf numFmtId="0" fontId="16" fillId="0" borderId="82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/>
    </xf>
    <xf numFmtId="0" fontId="5" fillId="0" borderId="48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23" fillId="0" borderId="48" xfId="0" applyFont="1" applyBorder="1" applyAlignment="1" applyProtection="1">
      <alignment horizontal="center" vertical="top"/>
      <protection locked="0"/>
    </xf>
    <xf numFmtId="0" fontId="23" fillId="0" borderId="48" xfId="0" applyFont="1" applyBorder="1" applyAlignment="1" applyProtection="1">
      <alignment horizontal="right" vertical="top"/>
      <protection locked="0"/>
    </xf>
    <xf numFmtId="0" fontId="23" fillId="0" borderId="48" xfId="0" applyFont="1" applyBorder="1" applyAlignment="1" applyProtection="1">
      <alignment horizontal="right" vertical="top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0" fontId="4" fillId="0" borderId="48" xfId="0" applyFont="1" applyFill="1" applyBorder="1" applyAlignment="1" applyProtection="1">
      <alignment horizontal="center"/>
      <protection/>
    </xf>
    <xf numFmtId="0" fontId="1" fillId="0" borderId="48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 locked="0"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5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9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4" xfId="0" applyNumberFormat="1" applyFont="1" applyFill="1" applyBorder="1" applyAlignment="1" applyProtection="1">
      <alignment horizontal="center" vertical="center"/>
      <protection/>
    </xf>
    <xf numFmtId="164" fontId="7" fillId="0" borderId="75" xfId="0" applyNumberFormat="1" applyFont="1" applyFill="1" applyBorder="1" applyAlignment="1" applyProtection="1">
      <alignment horizontal="center" vertical="center"/>
      <protection/>
    </xf>
    <xf numFmtId="164" fontId="7" fillId="0" borderId="67" xfId="0" applyNumberFormat="1" applyFont="1" applyFill="1" applyBorder="1" applyAlignment="1" applyProtection="1">
      <alignment horizontal="center" vertical="center"/>
      <protection/>
    </xf>
    <xf numFmtId="164" fontId="7" fillId="0" borderId="80" xfId="0" applyNumberFormat="1" applyFont="1" applyFill="1" applyBorder="1" applyAlignment="1" applyProtection="1">
      <alignment horizontal="center" vertical="center"/>
      <protection/>
    </xf>
    <xf numFmtId="164" fontId="7" fillId="0" borderId="83" xfId="0" applyNumberFormat="1" applyFont="1" applyFill="1" applyBorder="1" applyAlignment="1" applyProtection="1">
      <alignment horizontal="center" vertical="center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164" fontId="7" fillId="0" borderId="75" xfId="0" applyNumberFormat="1" applyFont="1" applyFill="1" applyBorder="1" applyAlignment="1" applyProtection="1">
      <alignment horizontal="center" vertical="center" wrapText="1"/>
      <protection/>
    </xf>
    <xf numFmtId="0" fontId="16" fillId="0" borderId="64" xfId="0" applyFont="1" applyFill="1" applyBorder="1" applyAlignment="1">
      <alignment horizontal="justify" vertical="center" wrapText="1"/>
    </xf>
    <xf numFmtId="0" fontId="12" fillId="0" borderId="0" xfId="0" applyFont="1" applyAlignment="1">
      <alignment horizontal="center" wrapText="1"/>
    </xf>
    <xf numFmtId="0" fontId="15" fillId="0" borderId="46" xfId="59" applyFont="1" applyFill="1" applyBorder="1" applyAlignment="1" applyProtection="1">
      <alignment horizontal="left" vertical="center" indent="1"/>
      <protection/>
    </xf>
    <xf numFmtId="0" fontId="15" fillId="0" borderId="56" xfId="59" applyFont="1" applyFill="1" applyBorder="1" applyAlignment="1" applyProtection="1">
      <alignment horizontal="left" vertical="center" indent="1"/>
      <protection/>
    </xf>
    <xf numFmtId="0" fontId="15" fillId="0" borderId="49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right"/>
      <protection/>
    </xf>
    <xf numFmtId="0" fontId="7" fillId="0" borderId="55" xfId="0" applyFont="1" applyBorder="1" applyAlignment="1" applyProtection="1">
      <alignment horizontal="left" vertical="center" indent="2"/>
      <protection/>
    </xf>
    <xf numFmtId="0" fontId="7" fillId="0" borderId="54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Followed Hyperlink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A1">
      <selection activeCell="C100" sqref="C100"/>
    </sheetView>
  </sheetViews>
  <sheetFormatPr defaultColWidth="9.00390625" defaultRowHeight="12.75"/>
  <cols>
    <col min="1" max="1" width="9.50390625" style="384" customWidth="1"/>
    <col min="2" max="2" width="91.625" style="384" customWidth="1"/>
    <col min="3" max="3" width="25.00390625" style="385" customWidth="1"/>
    <col min="4" max="4" width="9.00390625" style="415" customWidth="1"/>
    <col min="5" max="16384" width="9.375" style="415" customWidth="1"/>
  </cols>
  <sheetData>
    <row r="1" spans="1:3" ht="15.75" customHeight="1">
      <c r="A1" s="505" t="s">
        <v>17</v>
      </c>
      <c r="B1" s="505"/>
      <c r="C1" s="505"/>
    </row>
    <row r="2" spans="1:3" ht="15.75" customHeight="1" thickBot="1">
      <c r="A2" s="506" t="s">
        <v>162</v>
      </c>
      <c r="B2" s="506"/>
      <c r="C2" s="305" t="s">
        <v>233</v>
      </c>
    </row>
    <row r="3" spans="1:3" ht="37.5" customHeight="1" thickBot="1">
      <c r="A3" s="23" t="s">
        <v>685</v>
      </c>
      <c r="B3" s="24" t="s">
        <v>686</v>
      </c>
      <c r="C3" s="45" t="s">
        <v>256</v>
      </c>
    </row>
    <row r="4" spans="1:3" s="416" customFormat="1" ht="12" customHeight="1" thickBot="1">
      <c r="A4" s="410">
        <v>1</v>
      </c>
      <c r="B4" s="411">
        <v>2</v>
      </c>
      <c r="C4" s="412">
        <v>3</v>
      </c>
    </row>
    <row r="5" spans="1:3" s="417" customFormat="1" ht="12" customHeight="1" thickBot="1">
      <c r="A5" s="20" t="s">
        <v>535</v>
      </c>
      <c r="B5" s="21" t="s">
        <v>541</v>
      </c>
      <c r="C5" s="295">
        <f>+C6+C7+C8+C9+C10+C11</f>
        <v>354656</v>
      </c>
    </row>
    <row r="6" spans="1:3" s="417" customFormat="1" ht="12" customHeight="1">
      <c r="A6" s="15" t="s">
        <v>534</v>
      </c>
      <c r="B6" s="418" t="s">
        <v>258</v>
      </c>
      <c r="C6" s="298">
        <v>103371</v>
      </c>
    </row>
    <row r="7" spans="1:3" s="417" customFormat="1" ht="12" customHeight="1">
      <c r="A7" s="14" t="s">
        <v>536</v>
      </c>
      <c r="B7" s="419" t="s">
        <v>259</v>
      </c>
      <c r="C7" s="297">
        <v>70418</v>
      </c>
    </row>
    <row r="8" spans="1:3" s="417" customFormat="1" ht="12" customHeight="1">
      <c r="A8" s="14" t="s">
        <v>537</v>
      </c>
      <c r="B8" s="419" t="s">
        <v>260</v>
      </c>
      <c r="C8" s="297">
        <v>131294</v>
      </c>
    </row>
    <row r="9" spans="1:3" s="417" customFormat="1" ht="12" customHeight="1">
      <c r="A9" s="14" t="s">
        <v>538</v>
      </c>
      <c r="B9" s="419" t="s">
        <v>261</v>
      </c>
      <c r="C9" s="297">
        <v>4213</v>
      </c>
    </row>
    <row r="10" spans="1:3" s="417" customFormat="1" ht="12" customHeight="1">
      <c r="A10" s="14" t="s">
        <v>539</v>
      </c>
      <c r="B10" s="419" t="s">
        <v>262</v>
      </c>
      <c r="C10" s="452">
        <v>1608</v>
      </c>
    </row>
    <row r="11" spans="1:3" s="417" customFormat="1" ht="12" customHeight="1" thickBot="1">
      <c r="A11" s="16" t="s">
        <v>540</v>
      </c>
      <c r="B11" s="420" t="s">
        <v>263</v>
      </c>
      <c r="C11" s="453">
        <v>43752</v>
      </c>
    </row>
    <row r="12" spans="1:3" s="417" customFormat="1" ht="12" customHeight="1" thickBot="1">
      <c r="A12" s="20" t="s">
        <v>547</v>
      </c>
      <c r="B12" s="290" t="s">
        <v>264</v>
      </c>
      <c r="C12" s="295">
        <f>+C13+C14+C15+C16+C17</f>
        <v>134300</v>
      </c>
    </row>
    <row r="13" spans="1:3" s="417" customFormat="1" ht="12" customHeight="1">
      <c r="A13" s="15" t="s">
        <v>542</v>
      </c>
      <c r="B13" s="418" t="s">
        <v>265</v>
      </c>
      <c r="C13" s="298"/>
    </row>
    <row r="14" spans="1:3" s="417" customFormat="1" ht="12" customHeight="1">
      <c r="A14" s="14" t="s">
        <v>543</v>
      </c>
      <c r="B14" s="419" t="s">
        <v>266</v>
      </c>
      <c r="C14" s="297"/>
    </row>
    <row r="15" spans="1:3" s="417" customFormat="1" ht="12" customHeight="1">
      <c r="A15" s="14" t="s">
        <v>544</v>
      </c>
      <c r="B15" s="419" t="s">
        <v>485</v>
      </c>
      <c r="C15" s="297"/>
    </row>
    <row r="16" spans="1:3" s="417" customFormat="1" ht="12" customHeight="1">
      <c r="A16" s="14" t="s">
        <v>545</v>
      </c>
      <c r="B16" s="419" t="s">
        <v>486</v>
      </c>
      <c r="C16" s="297"/>
    </row>
    <row r="17" spans="1:3" s="417" customFormat="1" ht="12" customHeight="1">
      <c r="A17" s="14" t="s">
        <v>546</v>
      </c>
      <c r="B17" s="419" t="s">
        <v>267</v>
      </c>
      <c r="C17" s="297">
        <v>134300</v>
      </c>
    </row>
    <row r="18" spans="1:3" s="417" customFormat="1" ht="12" customHeight="1" thickBot="1">
      <c r="A18" s="16" t="s">
        <v>546</v>
      </c>
      <c r="B18" s="420" t="s">
        <v>268</v>
      </c>
      <c r="C18" s="299"/>
    </row>
    <row r="19" spans="1:3" s="417" customFormat="1" ht="12" customHeight="1" thickBot="1">
      <c r="A19" s="20" t="s">
        <v>553</v>
      </c>
      <c r="B19" s="21" t="s">
        <v>554</v>
      </c>
      <c r="C19" s="295">
        <f>+C20+C21+C22+C23+C24</f>
        <v>0</v>
      </c>
    </row>
    <row r="20" spans="1:3" s="417" customFormat="1" ht="12" customHeight="1">
      <c r="A20" s="15" t="s">
        <v>548</v>
      </c>
      <c r="B20" s="418" t="s">
        <v>270</v>
      </c>
      <c r="C20" s="298"/>
    </row>
    <row r="21" spans="1:3" s="417" customFormat="1" ht="12" customHeight="1">
      <c r="A21" s="14" t="s">
        <v>549</v>
      </c>
      <c r="B21" s="419" t="s">
        <v>271</v>
      </c>
      <c r="C21" s="297"/>
    </row>
    <row r="22" spans="1:3" s="417" customFormat="1" ht="12" customHeight="1">
      <c r="A22" s="14" t="s">
        <v>552</v>
      </c>
      <c r="B22" s="419" t="s">
        <v>487</v>
      </c>
      <c r="C22" s="297"/>
    </row>
    <row r="23" spans="1:3" s="417" customFormat="1" ht="12" customHeight="1">
      <c r="A23" s="14" t="s">
        <v>550</v>
      </c>
      <c r="B23" s="419" t="s">
        <v>488</v>
      </c>
      <c r="C23" s="297"/>
    </row>
    <row r="24" spans="1:3" s="417" customFormat="1" ht="12" customHeight="1">
      <c r="A24" s="14" t="s">
        <v>551</v>
      </c>
      <c r="B24" s="419" t="s">
        <v>272</v>
      </c>
      <c r="C24" s="297"/>
    </row>
    <row r="25" spans="1:3" s="417" customFormat="1" ht="12" customHeight="1" thickBot="1">
      <c r="A25" s="16" t="s">
        <v>551</v>
      </c>
      <c r="B25" s="420" t="s">
        <v>273</v>
      </c>
      <c r="C25" s="299"/>
    </row>
    <row r="26" spans="1:3" s="417" customFormat="1" ht="12" customHeight="1" thickBot="1">
      <c r="A26" s="20" t="s">
        <v>560</v>
      </c>
      <c r="B26" s="21" t="s">
        <v>561</v>
      </c>
      <c r="C26" s="301">
        <v>96100</v>
      </c>
    </row>
    <row r="27" spans="1:3" s="417" customFormat="1" ht="12" customHeight="1">
      <c r="A27" s="15" t="s">
        <v>555</v>
      </c>
      <c r="B27" s="418" t="s">
        <v>281</v>
      </c>
      <c r="C27" s="413">
        <f>+C28+C29</f>
        <v>90100</v>
      </c>
    </row>
    <row r="28" spans="1:3" s="417" customFormat="1" ht="12" customHeight="1">
      <c r="A28" s="14" t="s">
        <v>555</v>
      </c>
      <c r="B28" s="419" t="s">
        <v>282</v>
      </c>
      <c r="C28" s="297">
        <v>17100</v>
      </c>
    </row>
    <row r="29" spans="1:3" s="417" customFormat="1" ht="12" customHeight="1">
      <c r="A29" s="14" t="s">
        <v>556</v>
      </c>
      <c r="B29" s="419" t="s">
        <v>283</v>
      </c>
      <c r="C29" s="297">
        <v>73000</v>
      </c>
    </row>
    <row r="30" spans="1:3" s="417" customFormat="1" ht="12" customHeight="1">
      <c r="A30" s="14" t="s">
        <v>557</v>
      </c>
      <c r="B30" s="419" t="s">
        <v>284</v>
      </c>
      <c r="C30" s="297">
        <v>5700</v>
      </c>
    </row>
    <row r="31" spans="1:3" s="417" customFormat="1" ht="12" customHeight="1">
      <c r="A31" s="14" t="s">
        <v>558</v>
      </c>
      <c r="B31" s="419" t="s">
        <v>285</v>
      </c>
      <c r="C31" s="297"/>
    </row>
    <row r="32" spans="1:3" s="417" customFormat="1" ht="12" customHeight="1" thickBot="1">
      <c r="A32" s="16" t="s">
        <v>559</v>
      </c>
      <c r="B32" s="420" t="s">
        <v>286</v>
      </c>
      <c r="C32" s="299">
        <v>300</v>
      </c>
    </row>
    <row r="33" spans="1:3" s="417" customFormat="1" ht="12" customHeight="1" thickBot="1">
      <c r="A33" s="20" t="s">
        <v>572</v>
      </c>
      <c r="B33" s="21" t="s">
        <v>573</v>
      </c>
      <c r="C33" s="295">
        <f>SUM(C34:C43)</f>
        <v>68890</v>
      </c>
    </row>
    <row r="34" spans="1:3" s="417" customFormat="1" ht="12" customHeight="1">
      <c r="A34" s="15" t="s">
        <v>562</v>
      </c>
      <c r="B34" s="418" t="s">
        <v>290</v>
      </c>
      <c r="C34" s="298">
        <v>1000</v>
      </c>
    </row>
    <row r="35" spans="1:3" s="417" customFormat="1" ht="12" customHeight="1">
      <c r="A35" s="14" t="s">
        <v>563</v>
      </c>
      <c r="B35" s="419" t="s">
        <v>291</v>
      </c>
      <c r="C35" s="297">
        <v>16200</v>
      </c>
    </row>
    <row r="36" spans="1:3" s="417" customFormat="1" ht="12" customHeight="1">
      <c r="A36" s="14" t="s">
        <v>564</v>
      </c>
      <c r="B36" s="419" t="s">
        <v>292</v>
      </c>
      <c r="C36" s="297"/>
    </row>
    <row r="37" spans="1:3" s="417" customFormat="1" ht="12" customHeight="1">
      <c r="A37" s="14" t="s">
        <v>565</v>
      </c>
      <c r="B37" s="419" t="s">
        <v>293</v>
      </c>
      <c r="C37" s="297">
        <v>7000</v>
      </c>
    </row>
    <row r="38" spans="1:3" s="417" customFormat="1" ht="12" customHeight="1">
      <c r="A38" s="14" t="s">
        <v>566</v>
      </c>
      <c r="B38" s="419" t="s">
        <v>294</v>
      </c>
      <c r="C38" s="297">
        <v>30450</v>
      </c>
    </row>
    <row r="39" spans="1:3" s="417" customFormat="1" ht="12" customHeight="1">
      <c r="A39" s="14" t="s">
        <v>567</v>
      </c>
      <c r="B39" s="419" t="s">
        <v>295</v>
      </c>
      <c r="C39" s="297">
        <v>14240</v>
      </c>
    </row>
    <row r="40" spans="1:3" s="417" customFormat="1" ht="12" customHeight="1">
      <c r="A40" s="14" t="s">
        <v>568</v>
      </c>
      <c r="B40" s="419" t="s">
        <v>296</v>
      </c>
      <c r="C40" s="297"/>
    </row>
    <row r="41" spans="1:3" s="417" customFormat="1" ht="12" customHeight="1">
      <c r="A41" s="14" t="s">
        <v>569</v>
      </c>
      <c r="B41" s="419" t="s">
        <v>297</v>
      </c>
      <c r="C41" s="297"/>
    </row>
    <row r="42" spans="1:3" s="417" customFormat="1" ht="12" customHeight="1">
      <c r="A42" s="14" t="s">
        <v>570</v>
      </c>
      <c r="B42" s="419" t="s">
        <v>298</v>
      </c>
      <c r="C42" s="300"/>
    </row>
    <row r="43" spans="1:3" s="417" customFormat="1" ht="12" customHeight="1" thickBot="1">
      <c r="A43" s="16" t="s">
        <v>571</v>
      </c>
      <c r="B43" s="420" t="s">
        <v>299</v>
      </c>
      <c r="C43" s="404"/>
    </row>
    <row r="44" spans="1:3" s="417" customFormat="1" ht="12" customHeight="1" thickBot="1">
      <c r="A44" s="20" t="s">
        <v>579</v>
      </c>
      <c r="B44" s="21" t="s">
        <v>580</v>
      </c>
      <c r="C44" s="295">
        <f>SUM(C45:C49)</f>
        <v>2500</v>
      </c>
    </row>
    <row r="45" spans="1:3" s="417" customFormat="1" ht="12" customHeight="1">
      <c r="A45" s="15" t="s">
        <v>574</v>
      </c>
      <c r="B45" s="418" t="s">
        <v>304</v>
      </c>
      <c r="C45" s="454"/>
    </row>
    <row r="46" spans="1:3" s="417" customFormat="1" ht="12" customHeight="1">
      <c r="A46" s="14" t="s">
        <v>575</v>
      </c>
      <c r="B46" s="419" t="s">
        <v>305</v>
      </c>
      <c r="C46" s="300"/>
    </row>
    <row r="47" spans="1:3" s="417" customFormat="1" ht="12" customHeight="1">
      <c r="A47" s="14" t="s">
        <v>576</v>
      </c>
      <c r="B47" s="419" t="s">
        <v>306</v>
      </c>
      <c r="C47" s="300"/>
    </row>
    <row r="48" spans="1:3" s="417" customFormat="1" ht="12" customHeight="1">
      <c r="A48" s="14" t="s">
        <v>577</v>
      </c>
      <c r="B48" s="419" t="s">
        <v>499</v>
      </c>
      <c r="C48" s="300">
        <v>2500</v>
      </c>
    </row>
    <row r="49" spans="1:3" s="417" customFormat="1" ht="12" customHeight="1" thickBot="1">
      <c r="A49" s="16" t="s">
        <v>578</v>
      </c>
      <c r="B49" s="420" t="s">
        <v>307</v>
      </c>
      <c r="C49" s="404"/>
    </row>
    <row r="50" spans="1:3" s="417" customFormat="1" ht="12" customHeight="1" thickBot="1">
      <c r="A50" s="20" t="s">
        <v>584</v>
      </c>
      <c r="B50" s="21" t="s">
        <v>585</v>
      </c>
      <c r="C50" s="295">
        <f>SUM(C51:C53)</f>
        <v>101022</v>
      </c>
    </row>
    <row r="51" spans="1:3" s="417" customFormat="1" ht="12" customHeight="1">
      <c r="A51" s="15" t="s">
        <v>581</v>
      </c>
      <c r="B51" s="418" t="s">
        <v>309</v>
      </c>
      <c r="C51" s="298"/>
    </row>
    <row r="52" spans="1:3" s="417" customFormat="1" ht="12" customHeight="1">
      <c r="A52" s="14" t="s">
        <v>582</v>
      </c>
      <c r="B52" s="419" t="s">
        <v>489</v>
      </c>
      <c r="C52" s="297"/>
    </row>
    <row r="53" spans="1:3" s="417" customFormat="1" ht="12" customHeight="1">
      <c r="A53" s="14" t="s">
        <v>583</v>
      </c>
      <c r="B53" s="419" t="s">
        <v>310</v>
      </c>
      <c r="C53" s="297">
        <v>101022</v>
      </c>
    </row>
    <row r="54" spans="1:3" s="417" customFormat="1" ht="12" customHeight="1" thickBot="1">
      <c r="A54" s="16" t="s">
        <v>583</v>
      </c>
      <c r="B54" s="420" t="s">
        <v>311</v>
      </c>
      <c r="C54" s="299"/>
    </row>
    <row r="55" spans="1:3" s="417" customFormat="1" ht="12" customHeight="1" thickBot="1">
      <c r="A55" s="20" t="s">
        <v>589</v>
      </c>
      <c r="B55" s="290" t="s">
        <v>590</v>
      </c>
      <c r="C55" s="295">
        <f>SUM(C56:C58)</f>
        <v>46360</v>
      </c>
    </row>
    <row r="56" spans="1:3" s="417" customFormat="1" ht="12" customHeight="1">
      <c r="A56" s="15" t="s">
        <v>586</v>
      </c>
      <c r="B56" s="418" t="s">
        <v>316</v>
      </c>
      <c r="C56" s="300"/>
    </row>
    <row r="57" spans="1:3" s="417" customFormat="1" ht="12" customHeight="1">
      <c r="A57" s="14" t="s">
        <v>587</v>
      </c>
      <c r="B57" s="419" t="s">
        <v>490</v>
      </c>
      <c r="C57" s="300"/>
    </row>
    <row r="58" spans="1:3" s="417" customFormat="1" ht="12" customHeight="1">
      <c r="A58" s="14" t="s">
        <v>588</v>
      </c>
      <c r="B58" s="419" t="s">
        <v>317</v>
      </c>
      <c r="C58" s="300">
        <v>46360</v>
      </c>
    </row>
    <row r="59" spans="1:3" s="417" customFormat="1" ht="12" customHeight="1" thickBot="1">
      <c r="A59" s="16" t="s">
        <v>588</v>
      </c>
      <c r="B59" s="420" t="s">
        <v>318</v>
      </c>
      <c r="C59" s="300"/>
    </row>
    <row r="60" spans="1:3" s="417" customFormat="1" ht="12" customHeight="1" thickBot="1">
      <c r="A60" s="20" t="s">
        <v>591</v>
      </c>
      <c r="B60" s="21" t="s">
        <v>592</v>
      </c>
      <c r="C60" s="301">
        <f>+C5+C12+C19+C26+C33+C44+C50+C55</f>
        <v>803828</v>
      </c>
    </row>
    <row r="61" spans="1:3" s="417" customFormat="1" ht="12" customHeight="1" thickBot="1">
      <c r="A61" s="436" t="s">
        <v>596</v>
      </c>
      <c r="B61" s="290" t="s">
        <v>597</v>
      </c>
      <c r="C61" s="295">
        <f>SUM(C62:C64)</f>
        <v>0</v>
      </c>
    </row>
    <row r="62" spans="1:3" s="417" customFormat="1" ht="12" customHeight="1">
      <c r="A62" s="15" t="s">
        <v>593</v>
      </c>
      <c r="B62" s="418" t="s">
        <v>322</v>
      </c>
      <c r="C62" s="300"/>
    </row>
    <row r="63" spans="1:3" s="417" customFormat="1" ht="12" customHeight="1">
      <c r="A63" s="14" t="s">
        <v>594</v>
      </c>
      <c r="B63" s="419" t="s">
        <v>323</v>
      </c>
      <c r="C63" s="300"/>
    </row>
    <row r="64" spans="1:3" s="417" customFormat="1" ht="12" customHeight="1" thickBot="1">
      <c r="A64" s="16" t="s">
        <v>595</v>
      </c>
      <c r="B64" s="422" t="s">
        <v>324</v>
      </c>
      <c r="C64" s="300"/>
    </row>
    <row r="65" spans="1:3" s="417" customFormat="1" ht="12" customHeight="1" thickBot="1">
      <c r="A65" s="436" t="s">
        <v>542</v>
      </c>
      <c r="B65" s="504" t="s">
        <v>602</v>
      </c>
      <c r="C65" s="295">
        <f>SUM(C66:C69)</f>
        <v>0</v>
      </c>
    </row>
    <row r="66" spans="1:3" s="417" customFormat="1" ht="12" customHeight="1">
      <c r="A66" s="15" t="s">
        <v>598</v>
      </c>
      <c r="B66" s="418" t="s">
        <v>327</v>
      </c>
      <c r="C66" s="300"/>
    </row>
    <row r="67" spans="1:3" s="417" customFormat="1" ht="12" customHeight="1">
      <c r="A67" s="14" t="s">
        <v>599</v>
      </c>
      <c r="B67" s="419" t="s">
        <v>328</v>
      </c>
      <c r="C67" s="300"/>
    </row>
    <row r="68" spans="1:3" s="417" customFormat="1" ht="12" customHeight="1">
      <c r="A68" s="14" t="s">
        <v>600</v>
      </c>
      <c r="B68" s="419" t="s">
        <v>329</v>
      </c>
      <c r="C68" s="300"/>
    </row>
    <row r="69" spans="1:3" s="417" customFormat="1" ht="12" customHeight="1" thickBot="1">
      <c r="A69" s="16" t="s">
        <v>601</v>
      </c>
      <c r="B69" s="420" t="s">
        <v>330</v>
      </c>
      <c r="C69" s="300"/>
    </row>
    <row r="70" spans="1:3" s="417" customFormat="1" ht="12" customHeight="1" thickBot="1">
      <c r="A70" s="436" t="s">
        <v>605</v>
      </c>
      <c r="B70" s="290" t="s">
        <v>606</v>
      </c>
      <c r="C70" s="295">
        <f>SUM(C71:C72)</f>
        <v>0</v>
      </c>
    </row>
    <row r="71" spans="1:3" s="417" customFormat="1" ht="12" customHeight="1">
      <c r="A71" s="15" t="s">
        <v>603</v>
      </c>
      <c r="B71" s="418" t="s">
        <v>333</v>
      </c>
      <c r="C71" s="300"/>
    </row>
    <row r="72" spans="1:3" s="417" customFormat="1" ht="12" customHeight="1" thickBot="1">
      <c r="A72" s="16" t="s">
        <v>604</v>
      </c>
      <c r="B72" s="420" t="s">
        <v>334</v>
      </c>
      <c r="C72" s="300"/>
    </row>
    <row r="73" spans="1:3" s="417" customFormat="1" ht="12" customHeight="1" thickBot="1">
      <c r="A73" s="421" t="s">
        <v>611</v>
      </c>
      <c r="B73" s="290" t="s">
        <v>620</v>
      </c>
      <c r="C73" s="295">
        <f>SUM(C74:C76)</f>
        <v>0</v>
      </c>
    </row>
    <row r="74" spans="1:3" s="417" customFormat="1" ht="12" customHeight="1">
      <c r="A74" s="15" t="s">
        <v>607</v>
      </c>
      <c r="B74" s="418" t="s">
        <v>337</v>
      </c>
      <c r="C74" s="300"/>
    </row>
    <row r="75" spans="1:3" s="417" customFormat="1" ht="12" customHeight="1">
      <c r="A75" s="14" t="s">
        <v>608</v>
      </c>
      <c r="B75" s="419" t="s">
        <v>338</v>
      </c>
      <c r="C75" s="300"/>
    </row>
    <row r="76" spans="1:3" s="417" customFormat="1" ht="12" customHeight="1" thickBot="1">
      <c r="A76" s="16" t="s">
        <v>610</v>
      </c>
      <c r="B76" s="420" t="s">
        <v>339</v>
      </c>
      <c r="C76" s="300"/>
    </row>
    <row r="77" spans="1:3" s="417" customFormat="1" ht="12" customHeight="1" thickBot="1">
      <c r="A77" s="421" t="s">
        <v>616</v>
      </c>
      <c r="B77" s="290" t="s">
        <v>617</v>
      </c>
      <c r="C77" s="295">
        <f>SUM(C78:C81)</f>
        <v>0</v>
      </c>
    </row>
    <row r="78" spans="1:3" s="417" customFormat="1" ht="12" customHeight="1">
      <c r="A78" s="423" t="s">
        <v>612</v>
      </c>
      <c r="B78" s="418" t="s">
        <v>342</v>
      </c>
      <c r="C78" s="300"/>
    </row>
    <row r="79" spans="1:3" s="417" customFormat="1" ht="12" customHeight="1">
      <c r="A79" s="424" t="s">
        <v>613</v>
      </c>
      <c r="B79" s="419" t="s">
        <v>344</v>
      </c>
      <c r="C79" s="300"/>
    </row>
    <row r="80" spans="1:3" s="417" customFormat="1" ht="12" customHeight="1">
      <c r="A80" s="424" t="s">
        <v>614</v>
      </c>
      <c r="B80" s="419" t="s">
        <v>346</v>
      </c>
      <c r="C80" s="300"/>
    </row>
    <row r="81" spans="1:3" s="417" customFormat="1" ht="12" customHeight="1" thickBot="1">
      <c r="A81" s="425" t="s">
        <v>615</v>
      </c>
      <c r="B81" s="420" t="s">
        <v>348</v>
      </c>
      <c r="C81" s="300"/>
    </row>
    <row r="82" spans="1:3" s="417" customFormat="1" ht="13.5" customHeight="1" thickBot="1">
      <c r="A82" s="421" t="s">
        <v>618</v>
      </c>
      <c r="B82" s="290" t="s">
        <v>350</v>
      </c>
      <c r="C82" s="455"/>
    </row>
    <row r="83" spans="1:3" s="417" customFormat="1" ht="15.75" customHeight="1" thickBot="1">
      <c r="A83" s="421" t="s">
        <v>619</v>
      </c>
      <c r="B83" s="426" t="s">
        <v>621</v>
      </c>
      <c r="C83" s="301">
        <f>+C61+C65+C70+C73+C77+C82</f>
        <v>0</v>
      </c>
    </row>
    <row r="84" spans="1:3" s="417" customFormat="1" ht="16.5" customHeight="1" thickBot="1">
      <c r="A84" s="427" t="s">
        <v>622</v>
      </c>
      <c r="B84" s="428" t="s">
        <v>623</v>
      </c>
      <c r="C84" s="301">
        <f>+C60+C83</f>
        <v>803828</v>
      </c>
    </row>
    <row r="85" spans="1:3" s="417" customFormat="1" ht="83.25" customHeight="1">
      <c r="A85" s="5"/>
      <c r="B85" s="6"/>
      <c r="C85" s="302"/>
    </row>
    <row r="86" spans="1:3" ht="16.5" customHeight="1">
      <c r="A86" s="505" t="s">
        <v>49</v>
      </c>
      <c r="B86" s="505"/>
      <c r="C86" s="505"/>
    </row>
    <row r="87" spans="1:3" s="429" customFormat="1" ht="16.5" customHeight="1" thickBot="1">
      <c r="A87" s="507" t="s">
        <v>163</v>
      </c>
      <c r="B87" s="507"/>
      <c r="C87" s="160" t="s">
        <v>233</v>
      </c>
    </row>
    <row r="88" spans="1:3" ht="37.5" customHeight="1" thickBot="1">
      <c r="A88" s="23" t="s">
        <v>685</v>
      </c>
      <c r="B88" s="24" t="s">
        <v>686</v>
      </c>
      <c r="C88" s="45" t="s">
        <v>256</v>
      </c>
    </row>
    <row r="89" spans="1:3" s="416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639</v>
      </c>
      <c r="B90" s="31" t="s">
        <v>640</v>
      </c>
      <c r="C90" s="294">
        <f>SUM(C91:C95)</f>
        <v>716960</v>
      </c>
    </row>
    <row r="91" spans="1:3" ht="12" customHeight="1">
      <c r="A91" s="17" t="s">
        <v>624</v>
      </c>
      <c r="B91" s="10" t="s">
        <v>51</v>
      </c>
      <c r="C91" s="296">
        <v>273955</v>
      </c>
    </row>
    <row r="92" spans="1:3" ht="12" customHeight="1">
      <c r="A92" s="14" t="s">
        <v>625</v>
      </c>
      <c r="B92" s="8" t="s">
        <v>192</v>
      </c>
      <c r="C92" s="297">
        <v>65816</v>
      </c>
    </row>
    <row r="93" spans="1:3" ht="12" customHeight="1">
      <c r="A93" s="14" t="s">
        <v>626</v>
      </c>
      <c r="B93" s="8" t="s">
        <v>150</v>
      </c>
      <c r="C93" s="299">
        <v>204889</v>
      </c>
    </row>
    <row r="94" spans="1:3" ht="12" customHeight="1">
      <c r="A94" s="14" t="s">
        <v>627</v>
      </c>
      <c r="B94" s="11" t="s">
        <v>193</v>
      </c>
      <c r="C94" s="299">
        <v>164300</v>
      </c>
    </row>
    <row r="95" spans="1:3" ht="12" customHeight="1">
      <c r="A95" s="14" t="s">
        <v>628</v>
      </c>
      <c r="B95" s="19" t="s">
        <v>194</v>
      </c>
      <c r="C95" s="299">
        <v>8000</v>
      </c>
    </row>
    <row r="96" spans="1:3" ht="12" customHeight="1">
      <c r="A96" s="14" t="s">
        <v>629</v>
      </c>
      <c r="B96" s="8" t="s">
        <v>369</v>
      </c>
      <c r="C96" s="299"/>
    </row>
    <row r="97" spans="1:3" ht="12" customHeight="1">
      <c r="A97" s="14" t="s">
        <v>630</v>
      </c>
      <c r="B97" s="163" t="s">
        <v>370</v>
      </c>
      <c r="C97" s="299"/>
    </row>
    <row r="98" spans="1:3" ht="12" customHeight="1">
      <c r="A98" s="14" t="s">
        <v>631</v>
      </c>
      <c r="B98" s="164" t="s">
        <v>371</v>
      </c>
      <c r="C98" s="299"/>
    </row>
    <row r="99" spans="1:3" ht="12" customHeight="1">
      <c r="A99" s="14" t="s">
        <v>632</v>
      </c>
      <c r="B99" s="164" t="s">
        <v>372</v>
      </c>
      <c r="C99" s="299"/>
    </row>
    <row r="100" spans="1:3" ht="12" customHeight="1">
      <c r="A100" s="14" t="s">
        <v>633</v>
      </c>
      <c r="B100" s="163" t="s">
        <v>373</v>
      </c>
      <c r="C100" s="299"/>
    </row>
    <row r="101" spans="1:3" ht="12" customHeight="1">
      <c r="A101" s="14" t="s">
        <v>634</v>
      </c>
      <c r="B101" s="163" t="s">
        <v>374</v>
      </c>
      <c r="C101" s="299"/>
    </row>
    <row r="102" spans="1:3" ht="12" customHeight="1">
      <c r="A102" s="14" t="s">
        <v>635</v>
      </c>
      <c r="B102" s="164" t="s">
        <v>375</v>
      </c>
      <c r="C102" s="299"/>
    </row>
    <row r="103" spans="1:3" ht="12" customHeight="1">
      <c r="A103" s="13" t="s">
        <v>636</v>
      </c>
      <c r="B103" s="165" t="s">
        <v>376</v>
      </c>
      <c r="C103" s="299"/>
    </row>
    <row r="104" spans="1:3" ht="12" customHeight="1">
      <c r="A104" s="14" t="s">
        <v>637</v>
      </c>
      <c r="B104" s="165" t="s">
        <v>377</v>
      </c>
      <c r="C104" s="299"/>
    </row>
    <row r="105" spans="1:3" ht="12" customHeight="1" thickBot="1">
      <c r="A105" s="18" t="s">
        <v>638</v>
      </c>
      <c r="B105" s="166" t="s">
        <v>378</v>
      </c>
      <c r="C105" s="303">
        <v>8000</v>
      </c>
    </row>
    <row r="106" spans="1:3" ht="12" customHeight="1" thickBot="1">
      <c r="A106" s="20" t="s">
        <v>652</v>
      </c>
      <c r="B106" s="30" t="s">
        <v>379</v>
      </c>
      <c r="C106" s="295">
        <f>+C107+C109+C111</f>
        <v>84368</v>
      </c>
    </row>
    <row r="107" spans="1:3" ht="12" customHeight="1">
      <c r="A107" s="15" t="s">
        <v>641</v>
      </c>
      <c r="B107" s="8" t="s">
        <v>232</v>
      </c>
      <c r="C107" s="298">
        <v>52364</v>
      </c>
    </row>
    <row r="108" spans="1:3" ht="12" customHeight="1">
      <c r="A108" s="15"/>
      <c r="B108" s="12" t="s">
        <v>383</v>
      </c>
      <c r="C108" s="298">
        <v>27630</v>
      </c>
    </row>
    <row r="109" spans="1:3" ht="12" customHeight="1">
      <c r="A109" s="15" t="s">
        <v>642</v>
      </c>
      <c r="B109" s="12" t="s">
        <v>196</v>
      </c>
      <c r="C109" s="297">
        <v>31994</v>
      </c>
    </row>
    <row r="110" spans="1:3" ht="12" customHeight="1">
      <c r="A110" s="15"/>
      <c r="B110" s="12" t="s">
        <v>384</v>
      </c>
      <c r="C110" s="265"/>
    </row>
    <row r="111" spans="1:3" ht="12" customHeight="1">
      <c r="A111" s="15" t="s">
        <v>643</v>
      </c>
      <c r="B111" s="292" t="s">
        <v>235</v>
      </c>
      <c r="C111" s="265">
        <v>10</v>
      </c>
    </row>
    <row r="112" spans="1:3" ht="12" customHeight="1">
      <c r="A112" s="15" t="s">
        <v>644</v>
      </c>
      <c r="B112" s="291" t="s">
        <v>491</v>
      </c>
      <c r="C112" s="265"/>
    </row>
    <row r="113" spans="1:3" ht="12" customHeight="1">
      <c r="A113" s="15" t="s">
        <v>645</v>
      </c>
      <c r="B113" s="414" t="s">
        <v>389</v>
      </c>
      <c r="C113" s="265"/>
    </row>
    <row r="114" spans="1:3" ht="15.75">
      <c r="A114" s="15" t="s">
        <v>646</v>
      </c>
      <c r="B114" s="164" t="s">
        <v>372</v>
      </c>
      <c r="C114" s="265"/>
    </row>
    <row r="115" spans="1:3" ht="12" customHeight="1">
      <c r="A115" s="15" t="s">
        <v>647</v>
      </c>
      <c r="B115" s="164" t="s">
        <v>388</v>
      </c>
      <c r="C115" s="265"/>
    </row>
    <row r="116" spans="1:3" ht="12" customHeight="1">
      <c r="A116" s="15" t="s">
        <v>648</v>
      </c>
      <c r="B116" s="164" t="s">
        <v>387</v>
      </c>
      <c r="C116" s="265"/>
    </row>
    <row r="117" spans="1:3" ht="12" customHeight="1">
      <c r="A117" s="15" t="s">
        <v>649</v>
      </c>
      <c r="B117" s="164" t="s">
        <v>375</v>
      </c>
      <c r="C117" s="265"/>
    </row>
    <row r="118" spans="1:3" ht="12" customHeight="1">
      <c r="A118" s="15" t="s">
        <v>650</v>
      </c>
      <c r="B118" s="164" t="s">
        <v>386</v>
      </c>
      <c r="C118" s="265"/>
    </row>
    <row r="119" spans="1:3" ht="16.5" thickBot="1">
      <c r="A119" s="13" t="s">
        <v>651</v>
      </c>
      <c r="B119" s="164" t="s">
        <v>385</v>
      </c>
      <c r="C119" s="267"/>
    </row>
    <row r="120" spans="1:3" ht="12" customHeight="1" thickBot="1">
      <c r="A120" s="20" t="s">
        <v>653</v>
      </c>
      <c r="B120" s="153" t="s">
        <v>52</v>
      </c>
      <c r="C120" s="295">
        <f>+C121+C122</f>
        <v>2500</v>
      </c>
    </row>
    <row r="121" spans="1:3" ht="12" customHeight="1">
      <c r="A121" s="15" t="s">
        <v>654</v>
      </c>
      <c r="B121" s="9" t="s">
        <v>63</v>
      </c>
      <c r="C121" s="298">
        <v>1000</v>
      </c>
    </row>
    <row r="122" spans="1:3" ht="12" customHeight="1" thickBot="1">
      <c r="A122" s="16" t="s">
        <v>655</v>
      </c>
      <c r="B122" s="12" t="s">
        <v>64</v>
      </c>
      <c r="C122" s="299">
        <v>1500</v>
      </c>
    </row>
    <row r="123" spans="1:3" ht="12" customHeight="1" thickBot="1">
      <c r="A123" s="20" t="s">
        <v>656</v>
      </c>
      <c r="B123" s="153" t="s">
        <v>657</v>
      </c>
      <c r="C123" s="295">
        <f>+C90+C106+C120</f>
        <v>803828</v>
      </c>
    </row>
    <row r="124" spans="1:3" ht="12" customHeight="1" thickBot="1">
      <c r="A124" s="20" t="s">
        <v>661</v>
      </c>
      <c r="B124" s="153" t="s">
        <v>662</v>
      </c>
      <c r="C124" s="295">
        <f>+C125+C126+C127</f>
        <v>0</v>
      </c>
    </row>
    <row r="125" spans="1:3" ht="12" customHeight="1">
      <c r="A125" s="15" t="s">
        <v>658</v>
      </c>
      <c r="B125" s="9" t="s">
        <v>393</v>
      </c>
      <c r="C125" s="265"/>
    </row>
    <row r="126" spans="1:3" ht="12" customHeight="1">
      <c r="A126" s="15" t="s">
        <v>659</v>
      </c>
      <c r="B126" s="9" t="s">
        <v>394</v>
      </c>
      <c r="C126" s="265"/>
    </row>
    <row r="127" spans="1:3" ht="12" customHeight="1" thickBot="1">
      <c r="A127" s="13" t="s">
        <v>660</v>
      </c>
      <c r="B127" s="7" t="s">
        <v>395</v>
      </c>
      <c r="C127" s="265"/>
    </row>
    <row r="128" spans="1:3" ht="12" customHeight="1" thickBot="1">
      <c r="A128" s="20" t="s">
        <v>667</v>
      </c>
      <c r="B128" s="153" t="s">
        <v>668</v>
      </c>
      <c r="C128" s="295">
        <f>+C129+C130+C131+C132</f>
        <v>0</v>
      </c>
    </row>
    <row r="129" spans="1:3" ht="12" customHeight="1">
      <c r="A129" s="15" t="s">
        <v>663</v>
      </c>
      <c r="B129" s="9" t="s">
        <v>396</v>
      </c>
      <c r="C129" s="265"/>
    </row>
    <row r="130" spans="1:3" ht="12" customHeight="1">
      <c r="A130" s="15" t="s">
        <v>664</v>
      </c>
      <c r="B130" s="9" t="s">
        <v>397</v>
      </c>
      <c r="C130" s="265"/>
    </row>
    <row r="131" spans="1:3" ht="12" customHeight="1">
      <c r="A131" s="15" t="s">
        <v>665</v>
      </c>
      <c r="B131" s="9" t="s">
        <v>398</v>
      </c>
      <c r="C131" s="265"/>
    </row>
    <row r="132" spans="1:3" ht="12" customHeight="1" thickBot="1">
      <c r="A132" s="13" t="s">
        <v>666</v>
      </c>
      <c r="B132" s="7" t="s">
        <v>399</v>
      </c>
      <c r="C132" s="265"/>
    </row>
    <row r="133" spans="1:3" ht="12" customHeight="1" thickBot="1">
      <c r="A133" s="20" t="s">
        <v>673</v>
      </c>
      <c r="B133" s="153" t="s">
        <v>674</v>
      </c>
      <c r="C133" s="301">
        <f>+C134+C135+C136+C137</f>
        <v>0</v>
      </c>
    </row>
    <row r="134" spans="1:3" ht="12" customHeight="1">
      <c r="A134" s="15" t="s">
        <v>669</v>
      </c>
      <c r="B134" s="9" t="s">
        <v>401</v>
      </c>
      <c r="C134" s="265"/>
    </row>
    <row r="135" spans="1:3" ht="12" customHeight="1">
      <c r="A135" s="15" t="s">
        <v>670</v>
      </c>
      <c r="B135" s="9" t="s">
        <v>411</v>
      </c>
      <c r="C135" s="265"/>
    </row>
    <row r="136" spans="1:3" ht="12" customHeight="1">
      <c r="A136" s="15" t="s">
        <v>671</v>
      </c>
      <c r="B136" s="9" t="s">
        <v>402</v>
      </c>
      <c r="C136" s="265"/>
    </row>
    <row r="137" spans="1:3" ht="12" customHeight="1" thickBot="1">
      <c r="A137" s="13" t="s">
        <v>672</v>
      </c>
      <c r="B137" s="7" t="s">
        <v>403</v>
      </c>
      <c r="C137" s="265"/>
    </row>
    <row r="138" spans="1:3" ht="12" customHeight="1" thickBot="1">
      <c r="A138" s="20" t="s">
        <v>679</v>
      </c>
      <c r="B138" s="153" t="s">
        <v>680</v>
      </c>
      <c r="C138" s="304">
        <f>+C139+C140+C141+C142</f>
        <v>0</v>
      </c>
    </row>
    <row r="139" spans="1:3" ht="12" customHeight="1">
      <c r="A139" s="15" t="s">
        <v>675</v>
      </c>
      <c r="B139" s="9" t="s">
        <v>405</v>
      </c>
      <c r="C139" s="265"/>
    </row>
    <row r="140" spans="1:3" ht="12" customHeight="1">
      <c r="A140" s="15" t="s">
        <v>676</v>
      </c>
      <c r="B140" s="9" t="s">
        <v>406</v>
      </c>
      <c r="C140" s="265"/>
    </row>
    <row r="141" spans="1:3" ht="12" customHeight="1">
      <c r="A141" s="15" t="s">
        <v>677</v>
      </c>
      <c r="B141" s="9" t="s">
        <v>407</v>
      </c>
      <c r="C141" s="265"/>
    </row>
    <row r="142" spans="1:3" ht="12" customHeight="1" thickBot="1">
      <c r="A142" s="15" t="s">
        <v>678</v>
      </c>
      <c r="B142" s="9" t="s">
        <v>408</v>
      </c>
      <c r="C142" s="265"/>
    </row>
    <row r="143" spans="1:9" ht="15" customHeight="1" thickBot="1">
      <c r="A143" s="20" t="s">
        <v>682</v>
      </c>
      <c r="B143" s="153" t="s">
        <v>681</v>
      </c>
      <c r="C143" s="430">
        <f>+C124+C128+C133+C138</f>
        <v>0</v>
      </c>
      <c r="F143" s="431"/>
      <c r="G143" s="432"/>
      <c r="H143" s="432"/>
      <c r="I143" s="432"/>
    </row>
    <row r="144" spans="1:3" s="417" customFormat="1" ht="12.75" customHeight="1" thickBot="1">
      <c r="A144" s="293" t="s">
        <v>683</v>
      </c>
      <c r="B144" s="383" t="s">
        <v>684</v>
      </c>
      <c r="C144" s="430">
        <f>+C123+C143</f>
        <v>803828</v>
      </c>
    </row>
    <row r="145" ht="7.5" customHeight="1"/>
    <row r="146" spans="1:3" ht="15.75">
      <c r="A146" s="508" t="s">
        <v>412</v>
      </c>
      <c r="B146" s="508"/>
      <c r="C146" s="508"/>
    </row>
    <row r="147" spans="1:3" ht="15" customHeight="1" thickBot="1">
      <c r="A147" s="506" t="s">
        <v>164</v>
      </c>
      <c r="B147" s="506"/>
      <c r="C147" s="305" t="s">
        <v>233</v>
      </c>
    </row>
    <row r="148" spans="1:4" ht="13.5" customHeight="1" thickBot="1">
      <c r="A148" s="20">
        <v>1</v>
      </c>
      <c r="B148" s="30" t="s">
        <v>413</v>
      </c>
      <c r="C148" s="295">
        <f>+C60-C123</f>
        <v>0</v>
      </c>
      <c r="D148" s="433"/>
    </row>
    <row r="149" spans="1:3" ht="27.75" customHeight="1" thickBot="1">
      <c r="A149" s="20" t="s">
        <v>21</v>
      </c>
      <c r="B149" s="30" t="s">
        <v>414</v>
      </c>
      <c r="C149" s="295">
        <f>+C83-C143</f>
        <v>0</v>
      </c>
    </row>
  </sheetData>
  <sheetProtection/>
  <mergeCells count="6">
    <mergeCell ref="A147:B147"/>
    <mergeCell ref="A86:C86"/>
    <mergeCell ref="A1:C1"/>
    <mergeCell ref="A2:B2"/>
    <mergeCell ref="A87:B87"/>
    <mergeCell ref="A146:C14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Vaja Város Önkormányzat
2014. ÉVI KÖLTSÉGVETÉSÉNEK ÖSSZEVONT MÉRLEGE&amp;10
&amp;R&amp;"Times New Roman CE,Félkövér dőlt"&amp;11 1.1. melléklet a 3/2014. (III.04.) önkormányzati rendelethez</oddHeader>
  </headerFooter>
  <rowBreaks count="1" manualBreakCount="1">
    <brk id="85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B2" sqref="B2"/>
    </sheetView>
  </sheetViews>
  <sheetFormatPr defaultColWidth="9.00390625" defaultRowHeight="12.75"/>
  <cols>
    <col min="1" max="1" width="9.50390625" style="391" customWidth="1"/>
    <col min="2" max="2" width="91.625" style="392" customWidth="1"/>
    <col min="3" max="3" width="25.00390625" style="393" customWidth="1"/>
    <col min="4" max="16384" width="9.375" style="3" customWidth="1"/>
  </cols>
  <sheetData>
    <row r="1" spans="1:3" s="2" customFormat="1" ht="16.5" customHeight="1" thickBot="1">
      <c r="A1" s="223"/>
      <c r="B1" s="540" t="s">
        <v>694</v>
      </c>
      <c r="C1" s="540"/>
    </row>
    <row r="2" spans="1:3" s="114" customFormat="1" ht="21" customHeight="1">
      <c r="A2" s="408" t="s">
        <v>68</v>
      </c>
      <c r="B2" s="352" t="s">
        <v>229</v>
      </c>
      <c r="C2" s="354" t="s">
        <v>56</v>
      </c>
    </row>
    <row r="3" spans="1:3" s="114" customFormat="1" ht="16.5" thickBot="1">
      <c r="A3" s="225" t="s">
        <v>207</v>
      </c>
      <c r="B3" s="353" t="s">
        <v>459</v>
      </c>
      <c r="C3" s="355">
        <v>1</v>
      </c>
    </row>
    <row r="4" spans="1:3" s="115" customFormat="1" ht="15.75" customHeight="1" thickBot="1">
      <c r="A4" s="226"/>
      <c r="B4" s="226"/>
      <c r="C4" s="227" t="s">
        <v>57</v>
      </c>
    </row>
    <row r="5" spans="1:3" ht="13.5" thickBot="1">
      <c r="A5" s="409" t="s">
        <v>209</v>
      </c>
      <c r="B5" s="228" t="s">
        <v>58</v>
      </c>
      <c r="C5" s="356" t="s">
        <v>59</v>
      </c>
    </row>
    <row r="6" spans="1:3" s="77" customFormat="1" ht="12.75" customHeight="1" thickBot="1">
      <c r="A6" s="190">
        <v>1</v>
      </c>
      <c r="B6" s="191">
        <v>2</v>
      </c>
      <c r="C6" s="192">
        <v>3</v>
      </c>
    </row>
    <row r="7" spans="1:3" s="77" customFormat="1" ht="15.75" customHeight="1" thickBot="1">
      <c r="A7" s="230"/>
      <c r="B7" s="231" t="s">
        <v>60</v>
      </c>
      <c r="C7" s="357"/>
    </row>
    <row r="8" spans="1:3" s="77" customFormat="1" ht="12" customHeight="1" thickBot="1">
      <c r="A8" s="20" t="s">
        <v>535</v>
      </c>
      <c r="B8" s="21" t="s">
        <v>541</v>
      </c>
      <c r="C8" s="295">
        <f>+C9+C10+C11+C12+C13+C14</f>
        <v>354656</v>
      </c>
    </row>
    <row r="9" spans="1:3" s="116" customFormat="1" ht="12" customHeight="1">
      <c r="A9" s="15" t="s">
        <v>534</v>
      </c>
      <c r="B9" s="418" t="s">
        <v>258</v>
      </c>
      <c r="C9" s="298">
        <v>103371</v>
      </c>
    </row>
    <row r="10" spans="1:3" s="117" customFormat="1" ht="12" customHeight="1">
      <c r="A10" s="14" t="s">
        <v>536</v>
      </c>
      <c r="B10" s="419" t="s">
        <v>259</v>
      </c>
      <c r="C10" s="297">
        <v>70418</v>
      </c>
    </row>
    <row r="11" spans="1:3" s="117" customFormat="1" ht="12" customHeight="1">
      <c r="A11" s="14" t="s">
        <v>537</v>
      </c>
      <c r="B11" s="419" t="s">
        <v>260</v>
      </c>
      <c r="C11" s="297">
        <v>131294</v>
      </c>
    </row>
    <row r="12" spans="1:3" s="117" customFormat="1" ht="12" customHeight="1">
      <c r="A12" s="14" t="s">
        <v>538</v>
      </c>
      <c r="B12" s="419" t="s">
        <v>261</v>
      </c>
      <c r="C12" s="297">
        <v>4213</v>
      </c>
    </row>
    <row r="13" spans="1:3" s="117" customFormat="1" ht="12" customHeight="1">
      <c r="A13" s="14" t="s">
        <v>539</v>
      </c>
      <c r="B13" s="419" t="s">
        <v>262</v>
      </c>
      <c r="C13" s="452">
        <v>1608</v>
      </c>
    </row>
    <row r="14" spans="1:3" s="116" customFormat="1" ht="12" customHeight="1" thickBot="1">
      <c r="A14" s="16" t="s">
        <v>540</v>
      </c>
      <c r="B14" s="420" t="s">
        <v>263</v>
      </c>
      <c r="C14" s="453">
        <v>43752</v>
      </c>
    </row>
    <row r="15" spans="1:3" s="116" customFormat="1" ht="12" customHeight="1" thickBot="1">
      <c r="A15" s="20" t="s">
        <v>547</v>
      </c>
      <c r="B15" s="290" t="s">
        <v>264</v>
      </c>
      <c r="C15" s="295">
        <f>+C16+C17+C18+C19+C20</f>
        <v>134300</v>
      </c>
    </row>
    <row r="16" spans="1:3" s="116" customFormat="1" ht="12" customHeight="1">
      <c r="A16" s="15" t="s">
        <v>542</v>
      </c>
      <c r="B16" s="418" t="s">
        <v>265</v>
      </c>
      <c r="C16" s="298"/>
    </row>
    <row r="17" spans="1:3" s="116" customFormat="1" ht="12" customHeight="1">
      <c r="A17" s="14" t="s">
        <v>543</v>
      </c>
      <c r="B17" s="419" t="s">
        <v>266</v>
      </c>
      <c r="C17" s="297"/>
    </row>
    <row r="18" spans="1:3" s="116" customFormat="1" ht="12" customHeight="1">
      <c r="A18" s="14" t="s">
        <v>544</v>
      </c>
      <c r="B18" s="419" t="s">
        <v>485</v>
      </c>
      <c r="C18" s="297"/>
    </row>
    <row r="19" spans="1:3" s="116" customFormat="1" ht="12" customHeight="1">
      <c r="A19" s="14" t="s">
        <v>545</v>
      </c>
      <c r="B19" s="419" t="s">
        <v>486</v>
      </c>
      <c r="C19" s="297"/>
    </row>
    <row r="20" spans="1:3" s="116" customFormat="1" ht="12" customHeight="1">
      <c r="A20" s="14" t="s">
        <v>546</v>
      </c>
      <c r="B20" s="419" t="s">
        <v>267</v>
      </c>
      <c r="C20" s="297">
        <v>134300</v>
      </c>
    </row>
    <row r="21" spans="1:3" s="117" customFormat="1" ht="12" customHeight="1" thickBot="1">
      <c r="A21" s="16" t="s">
        <v>546</v>
      </c>
      <c r="B21" s="420" t="s">
        <v>268</v>
      </c>
      <c r="C21" s="299"/>
    </row>
    <row r="22" spans="1:3" s="117" customFormat="1" ht="12" customHeight="1" thickBot="1">
      <c r="A22" s="20" t="s">
        <v>553</v>
      </c>
      <c r="B22" s="21" t="s">
        <v>554</v>
      </c>
      <c r="C22" s="295">
        <f>+C23+C24+C25+C26+C27</f>
        <v>0</v>
      </c>
    </row>
    <row r="23" spans="1:3" s="117" customFormat="1" ht="12" customHeight="1">
      <c r="A23" s="15" t="s">
        <v>548</v>
      </c>
      <c r="B23" s="418" t="s">
        <v>270</v>
      </c>
      <c r="C23" s="298"/>
    </row>
    <row r="24" spans="1:3" s="116" customFormat="1" ht="12" customHeight="1">
      <c r="A24" s="14" t="s">
        <v>549</v>
      </c>
      <c r="B24" s="419" t="s">
        <v>271</v>
      </c>
      <c r="C24" s="297"/>
    </row>
    <row r="25" spans="1:3" s="117" customFormat="1" ht="12" customHeight="1">
      <c r="A25" s="14" t="s">
        <v>552</v>
      </c>
      <c r="B25" s="419" t="s">
        <v>487</v>
      </c>
      <c r="C25" s="297"/>
    </row>
    <row r="26" spans="1:3" s="117" customFormat="1" ht="12" customHeight="1">
      <c r="A26" s="14" t="s">
        <v>550</v>
      </c>
      <c r="B26" s="419" t="s">
        <v>488</v>
      </c>
      <c r="C26" s="297"/>
    </row>
    <row r="27" spans="1:3" s="117" customFormat="1" ht="12" customHeight="1">
      <c r="A27" s="14" t="s">
        <v>551</v>
      </c>
      <c r="B27" s="419" t="s">
        <v>272</v>
      </c>
      <c r="C27" s="297"/>
    </row>
    <row r="28" spans="1:3" s="117" customFormat="1" ht="12" customHeight="1" thickBot="1">
      <c r="A28" s="16" t="s">
        <v>551</v>
      </c>
      <c r="B28" s="420" t="s">
        <v>273</v>
      </c>
      <c r="C28" s="299"/>
    </row>
    <row r="29" spans="1:3" s="117" customFormat="1" ht="12" customHeight="1" thickBot="1">
      <c r="A29" s="20" t="s">
        <v>560</v>
      </c>
      <c r="B29" s="21" t="s">
        <v>561</v>
      </c>
      <c r="C29" s="301">
        <f>+C30+C33+C34+C35</f>
        <v>96100</v>
      </c>
    </row>
    <row r="30" spans="1:3" s="117" customFormat="1" ht="12" customHeight="1">
      <c r="A30" s="15" t="s">
        <v>555</v>
      </c>
      <c r="B30" s="418" t="s">
        <v>281</v>
      </c>
      <c r="C30" s="413">
        <f>+C31+C32</f>
        <v>90100</v>
      </c>
    </row>
    <row r="31" spans="1:3" s="117" customFormat="1" ht="12" customHeight="1">
      <c r="A31" s="14" t="s">
        <v>555</v>
      </c>
      <c r="B31" s="419" t="s">
        <v>282</v>
      </c>
      <c r="C31" s="297">
        <v>17100</v>
      </c>
    </row>
    <row r="32" spans="1:3" s="117" customFormat="1" ht="12" customHeight="1">
      <c r="A32" s="14" t="s">
        <v>556</v>
      </c>
      <c r="B32" s="419" t="s">
        <v>283</v>
      </c>
      <c r="C32" s="297">
        <v>73000</v>
      </c>
    </row>
    <row r="33" spans="1:3" s="117" customFormat="1" ht="12" customHeight="1">
      <c r="A33" s="14" t="s">
        <v>557</v>
      </c>
      <c r="B33" s="419" t="s">
        <v>284</v>
      </c>
      <c r="C33" s="297">
        <v>5700</v>
      </c>
    </row>
    <row r="34" spans="1:3" s="117" customFormat="1" ht="12" customHeight="1">
      <c r="A34" s="14" t="s">
        <v>558</v>
      </c>
      <c r="B34" s="419" t="s">
        <v>285</v>
      </c>
      <c r="C34" s="297"/>
    </row>
    <row r="35" spans="1:3" s="117" customFormat="1" ht="12" customHeight="1" thickBot="1">
      <c r="A35" s="16" t="s">
        <v>559</v>
      </c>
      <c r="B35" s="420" t="s">
        <v>286</v>
      </c>
      <c r="C35" s="299">
        <v>300</v>
      </c>
    </row>
    <row r="36" spans="1:3" s="117" customFormat="1" ht="12" customHeight="1" thickBot="1">
      <c r="A36" s="20" t="s">
        <v>572</v>
      </c>
      <c r="B36" s="21" t="s">
        <v>573</v>
      </c>
      <c r="C36" s="295">
        <f>SUM(C37:C46)</f>
        <v>13200</v>
      </c>
    </row>
    <row r="37" spans="1:3" s="117" customFormat="1" ht="12" customHeight="1">
      <c r="A37" s="15" t="s">
        <v>562</v>
      </c>
      <c r="B37" s="418" t="s">
        <v>290</v>
      </c>
      <c r="C37" s="298">
        <v>1000</v>
      </c>
    </row>
    <row r="38" spans="1:3" s="117" customFormat="1" ht="12" customHeight="1">
      <c r="A38" s="14" t="s">
        <v>563</v>
      </c>
      <c r="B38" s="419" t="s">
        <v>291</v>
      </c>
      <c r="C38" s="297">
        <v>600</v>
      </c>
    </row>
    <row r="39" spans="1:3" s="117" customFormat="1" ht="12" customHeight="1">
      <c r="A39" s="14" t="s">
        <v>564</v>
      </c>
      <c r="B39" s="419" t="s">
        <v>292</v>
      </c>
      <c r="C39" s="297"/>
    </row>
    <row r="40" spans="1:3" s="117" customFormat="1" ht="12" customHeight="1">
      <c r="A40" s="14" t="s">
        <v>565</v>
      </c>
      <c r="B40" s="419" t="s">
        <v>293</v>
      </c>
      <c r="C40" s="297">
        <v>7000</v>
      </c>
    </row>
    <row r="41" spans="1:3" s="117" customFormat="1" ht="12" customHeight="1">
      <c r="A41" s="14" t="s">
        <v>566</v>
      </c>
      <c r="B41" s="419" t="s">
        <v>294</v>
      </c>
      <c r="C41" s="297">
        <v>1900</v>
      </c>
    </row>
    <row r="42" spans="1:3" s="117" customFormat="1" ht="12" customHeight="1">
      <c r="A42" s="14" t="s">
        <v>567</v>
      </c>
      <c r="B42" s="419" t="s">
        <v>295</v>
      </c>
      <c r="C42" s="297">
        <v>2700</v>
      </c>
    </row>
    <row r="43" spans="1:3" s="117" customFormat="1" ht="12" customHeight="1">
      <c r="A43" s="14" t="s">
        <v>568</v>
      </c>
      <c r="B43" s="419" t="s">
        <v>296</v>
      </c>
      <c r="C43" s="297"/>
    </row>
    <row r="44" spans="1:3" s="117" customFormat="1" ht="12" customHeight="1">
      <c r="A44" s="14" t="s">
        <v>569</v>
      </c>
      <c r="B44" s="419" t="s">
        <v>297</v>
      </c>
      <c r="C44" s="297"/>
    </row>
    <row r="45" spans="1:3" s="117" customFormat="1" ht="12" customHeight="1">
      <c r="A45" s="14" t="s">
        <v>570</v>
      </c>
      <c r="B45" s="419" t="s">
        <v>298</v>
      </c>
      <c r="C45" s="300"/>
    </row>
    <row r="46" spans="1:3" s="117" customFormat="1" ht="12" customHeight="1" thickBot="1">
      <c r="A46" s="16" t="s">
        <v>571</v>
      </c>
      <c r="B46" s="420" t="s">
        <v>299</v>
      </c>
      <c r="C46" s="404"/>
    </row>
    <row r="47" spans="1:3" s="117" customFormat="1" ht="12" customHeight="1" thickBot="1">
      <c r="A47" s="20" t="s">
        <v>579</v>
      </c>
      <c r="B47" s="21" t="s">
        <v>580</v>
      </c>
      <c r="C47" s="295">
        <f>SUM(C48:C52)</f>
        <v>2500</v>
      </c>
    </row>
    <row r="48" spans="1:3" s="117" customFormat="1" ht="12" customHeight="1">
      <c r="A48" s="15" t="s">
        <v>574</v>
      </c>
      <c r="B48" s="418" t="s">
        <v>304</v>
      </c>
      <c r="C48" s="454"/>
    </row>
    <row r="49" spans="1:3" s="117" customFormat="1" ht="12" customHeight="1">
      <c r="A49" s="14" t="s">
        <v>575</v>
      </c>
      <c r="B49" s="419" t="s">
        <v>305</v>
      </c>
      <c r="C49" s="300"/>
    </row>
    <row r="50" spans="1:3" s="117" customFormat="1" ht="12" customHeight="1">
      <c r="A50" s="14" t="s">
        <v>576</v>
      </c>
      <c r="B50" s="419" t="s">
        <v>306</v>
      </c>
      <c r="C50" s="300"/>
    </row>
    <row r="51" spans="1:3" s="117" customFormat="1" ht="12" customHeight="1">
      <c r="A51" s="14" t="s">
        <v>577</v>
      </c>
      <c r="B51" s="419" t="s">
        <v>499</v>
      </c>
      <c r="C51" s="300">
        <v>2500</v>
      </c>
    </row>
    <row r="52" spans="1:3" s="117" customFormat="1" ht="12" customHeight="1" thickBot="1">
      <c r="A52" s="16" t="s">
        <v>578</v>
      </c>
      <c r="B52" s="420" t="s">
        <v>307</v>
      </c>
      <c r="C52" s="404"/>
    </row>
    <row r="53" spans="1:3" s="117" customFormat="1" ht="12" customHeight="1" thickBot="1">
      <c r="A53" s="20" t="s">
        <v>584</v>
      </c>
      <c r="B53" s="21" t="s">
        <v>585</v>
      </c>
      <c r="C53" s="295">
        <f>SUM(C54:C56)</f>
        <v>101022</v>
      </c>
    </row>
    <row r="54" spans="1:3" s="117" customFormat="1" ht="12" customHeight="1">
      <c r="A54" s="15" t="s">
        <v>581</v>
      </c>
      <c r="B54" s="418" t="s">
        <v>309</v>
      </c>
      <c r="C54" s="298"/>
    </row>
    <row r="55" spans="1:3" s="117" customFormat="1" ht="12" customHeight="1">
      <c r="A55" s="14" t="s">
        <v>582</v>
      </c>
      <c r="B55" s="419" t="s">
        <v>489</v>
      </c>
      <c r="C55" s="297"/>
    </row>
    <row r="56" spans="1:3" s="117" customFormat="1" ht="12" customHeight="1">
      <c r="A56" s="14" t="s">
        <v>583</v>
      </c>
      <c r="B56" s="419" t="s">
        <v>310</v>
      </c>
      <c r="C56" s="297">
        <v>101022</v>
      </c>
    </row>
    <row r="57" spans="1:3" s="117" customFormat="1" ht="12" customHeight="1" thickBot="1">
      <c r="A57" s="16" t="s">
        <v>583</v>
      </c>
      <c r="B57" s="420" t="s">
        <v>311</v>
      </c>
      <c r="C57" s="299"/>
    </row>
    <row r="58" spans="1:3" s="117" customFormat="1" ht="12" customHeight="1" thickBot="1">
      <c r="A58" s="20" t="s">
        <v>589</v>
      </c>
      <c r="B58" s="290" t="s">
        <v>590</v>
      </c>
      <c r="C58" s="295">
        <f>SUM(C59:C61)</f>
        <v>46360</v>
      </c>
    </row>
    <row r="59" spans="1:3" s="117" customFormat="1" ht="12" customHeight="1">
      <c r="A59" s="15" t="s">
        <v>586</v>
      </c>
      <c r="B59" s="418" t="s">
        <v>316</v>
      </c>
      <c r="C59" s="300"/>
    </row>
    <row r="60" spans="1:3" s="117" customFormat="1" ht="12" customHeight="1">
      <c r="A60" s="14" t="s">
        <v>587</v>
      </c>
      <c r="B60" s="419" t="s">
        <v>490</v>
      </c>
      <c r="C60" s="300"/>
    </row>
    <row r="61" spans="1:3" s="117" customFormat="1" ht="12" customHeight="1">
      <c r="A61" s="14" t="s">
        <v>588</v>
      </c>
      <c r="B61" s="419" t="s">
        <v>317</v>
      </c>
      <c r="C61" s="300">
        <v>46360</v>
      </c>
    </row>
    <row r="62" spans="1:3" s="117" customFormat="1" ht="12" customHeight="1" thickBot="1">
      <c r="A62" s="16" t="s">
        <v>588</v>
      </c>
      <c r="B62" s="420" t="s">
        <v>318</v>
      </c>
      <c r="C62" s="300"/>
    </row>
    <row r="63" spans="1:3" s="117" customFormat="1" ht="12" customHeight="1" thickBot="1">
      <c r="A63" s="20" t="s">
        <v>591</v>
      </c>
      <c r="B63" s="21" t="s">
        <v>592</v>
      </c>
      <c r="C63" s="301">
        <f>+C8+C15+C22+C29+C36+C47+C53+C58</f>
        <v>748138</v>
      </c>
    </row>
    <row r="64" spans="1:3" s="117" customFormat="1" ht="12" customHeight="1" thickBot="1">
      <c r="A64" s="436" t="s">
        <v>596</v>
      </c>
      <c r="B64" s="290" t="s">
        <v>597</v>
      </c>
      <c r="C64" s="295">
        <f>SUM(C65:C67)</f>
        <v>0</v>
      </c>
    </row>
    <row r="65" spans="1:3" s="117" customFormat="1" ht="12" customHeight="1">
      <c r="A65" s="15" t="s">
        <v>593</v>
      </c>
      <c r="B65" s="418" t="s">
        <v>322</v>
      </c>
      <c r="C65" s="300"/>
    </row>
    <row r="66" spans="1:3" s="117" customFormat="1" ht="12" customHeight="1">
      <c r="A66" s="14" t="s">
        <v>594</v>
      </c>
      <c r="B66" s="419" t="s">
        <v>323</v>
      </c>
      <c r="C66" s="300"/>
    </row>
    <row r="67" spans="1:3" s="117" customFormat="1" ht="12" customHeight="1" thickBot="1">
      <c r="A67" s="16" t="s">
        <v>595</v>
      </c>
      <c r="B67" s="422" t="s">
        <v>324</v>
      </c>
      <c r="C67" s="300"/>
    </row>
    <row r="68" spans="1:3" s="117" customFormat="1" ht="12" customHeight="1" thickBot="1">
      <c r="A68" s="436" t="s">
        <v>542</v>
      </c>
      <c r="B68" s="504" t="s">
        <v>602</v>
      </c>
      <c r="C68" s="295">
        <f>SUM(C69:C72)</f>
        <v>0</v>
      </c>
    </row>
    <row r="69" spans="1:3" s="117" customFormat="1" ht="12" customHeight="1">
      <c r="A69" s="15" t="s">
        <v>598</v>
      </c>
      <c r="B69" s="418" t="s">
        <v>327</v>
      </c>
      <c r="C69" s="300"/>
    </row>
    <row r="70" spans="1:3" s="117" customFormat="1" ht="12" customHeight="1">
      <c r="A70" s="14" t="s">
        <v>599</v>
      </c>
      <c r="B70" s="419" t="s">
        <v>328</v>
      </c>
      <c r="C70" s="300"/>
    </row>
    <row r="71" spans="1:3" s="117" customFormat="1" ht="12" customHeight="1">
      <c r="A71" s="14" t="s">
        <v>600</v>
      </c>
      <c r="B71" s="419" t="s">
        <v>329</v>
      </c>
      <c r="C71" s="300"/>
    </row>
    <row r="72" spans="1:3" s="117" customFormat="1" ht="12" customHeight="1" thickBot="1">
      <c r="A72" s="16" t="s">
        <v>601</v>
      </c>
      <c r="B72" s="420" t="s">
        <v>330</v>
      </c>
      <c r="C72" s="300"/>
    </row>
    <row r="73" spans="1:3" s="117" customFormat="1" ht="12" customHeight="1" thickBot="1">
      <c r="A73" s="436" t="s">
        <v>605</v>
      </c>
      <c r="B73" s="290" t="s">
        <v>606</v>
      </c>
      <c r="C73" s="295">
        <f>SUM(C74:C75)</f>
        <v>0</v>
      </c>
    </row>
    <row r="74" spans="1:3" s="117" customFormat="1" ht="12" customHeight="1">
      <c r="A74" s="15" t="s">
        <v>603</v>
      </c>
      <c r="B74" s="418" t="s">
        <v>333</v>
      </c>
      <c r="C74" s="300"/>
    </row>
    <row r="75" spans="1:3" s="117" customFormat="1" ht="12" customHeight="1" thickBot="1">
      <c r="A75" s="16" t="s">
        <v>604</v>
      </c>
      <c r="B75" s="420" t="s">
        <v>334</v>
      </c>
      <c r="C75" s="300"/>
    </row>
    <row r="76" spans="1:3" s="116" customFormat="1" ht="12" customHeight="1" thickBot="1">
      <c r="A76" s="421" t="s">
        <v>611</v>
      </c>
      <c r="B76" s="290" t="s">
        <v>620</v>
      </c>
      <c r="C76" s="295">
        <f>SUM(C77:C79)</f>
        <v>0</v>
      </c>
    </row>
    <row r="77" spans="1:3" s="117" customFormat="1" ht="12" customHeight="1">
      <c r="A77" s="15" t="s">
        <v>607</v>
      </c>
      <c r="B77" s="418" t="s">
        <v>337</v>
      </c>
      <c r="C77" s="300"/>
    </row>
    <row r="78" spans="1:3" s="117" customFormat="1" ht="12" customHeight="1">
      <c r="A78" s="14" t="s">
        <v>608</v>
      </c>
      <c r="B78" s="419" t="s">
        <v>338</v>
      </c>
      <c r="C78" s="300"/>
    </row>
    <row r="79" spans="1:3" s="117" customFormat="1" ht="12" customHeight="1" thickBot="1">
      <c r="A79" s="16" t="s">
        <v>610</v>
      </c>
      <c r="B79" s="420" t="s">
        <v>339</v>
      </c>
      <c r="C79" s="300"/>
    </row>
    <row r="80" spans="1:3" s="117" customFormat="1" ht="12" customHeight="1" thickBot="1">
      <c r="A80" s="421" t="s">
        <v>616</v>
      </c>
      <c r="B80" s="290" t="s">
        <v>617</v>
      </c>
      <c r="C80" s="295">
        <f>SUM(C81:C84)</f>
        <v>0</v>
      </c>
    </row>
    <row r="81" spans="1:3" s="117" customFormat="1" ht="12" customHeight="1">
      <c r="A81" s="423" t="s">
        <v>612</v>
      </c>
      <c r="B81" s="418" t="s">
        <v>342</v>
      </c>
      <c r="C81" s="300"/>
    </row>
    <row r="82" spans="1:3" s="117" customFormat="1" ht="12" customHeight="1">
      <c r="A82" s="424" t="s">
        <v>613</v>
      </c>
      <c r="B82" s="419" t="s">
        <v>344</v>
      </c>
      <c r="C82" s="300"/>
    </row>
    <row r="83" spans="1:3" s="117" customFormat="1" ht="12" customHeight="1">
      <c r="A83" s="424" t="s">
        <v>614</v>
      </c>
      <c r="B83" s="419" t="s">
        <v>346</v>
      </c>
      <c r="C83" s="300"/>
    </row>
    <row r="84" spans="1:3" s="116" customFormat="1" ht="12" customHeight="1" thickBot="1">
      <c r="A84" s="425" t="s">
        <v>615</v>
      </c>
      <c r="B84" s="420" t="s">
        <v>348</v>
      </c>
      <c r="C84" s="300"/>
    </row>
    <row r="85" spans="1:3" s="116" customFormat="1" ht="12" customHeight="1" thickBot="1">
      <c r="A85" s="421" t="s">
        <v>618</v>
      </c>
      <c r="B85" s="290" t="s">
        <v>350</v>
      </c>
      <c r="C85" s="455"/>
    </row>
    <row r="86" spans="1:3" s="116" customFormat="1" ht="12" customHeight="1" thickBot="1">
      <c r="A86" s="421" t="s">
        <v>619</v>
      </c>
      <c r="B86" s="426" t="s">
        <v>621</v>
      </c>
      <c r="C86" s="301">
        <f>+C64+C68+C73+C76+C80+C85</f>
        <v>0</v>
      </c>
    </row>
    <row r="87" spans="1:3" s="116" customFormat="1" ht="12" customHeight="1" thickBot="1">
      <c r="A87" s="427" t="s">
        <v>622</v>
      </c>
      <c r="B87" s="428" t="s">
        <v>623</v>
      </c>
      <c r="C87" s="301">
        <f>+C63+C86</f>
        <v>748138</v>
      </c>
    </row>
    <row r="88" spans="1:3" s="117" customFormat="1" ht="15" customHeight="1">
      <c r="A88" s="236"/>
      <c r="B88" s="237"/>
      <c r="C88" s="362"/>
    </row>
    <row r="89" spans="1:3" ht="13.5" thickBot="1">
      <c r="A89" s="437"/>
      <c r="B89" s="239"/>
      <c r="C89" s="363"/>
    </row>
    <row r="90" spans="1:3" s="77" customFormat="1" ht="16.5" customHeight="1" thickBot="1">
      <c r="A90" s="240"/>
      <c r="B90" s="241" t="s">
        <v>61</v>
      </c>
      <c r="C90" s="364"/>
    </row>
    <row r="91" spans="1:3" s="118" customFormat="1" ht="12" customHeight="1" thickBot="1">
      <c r="A91" s="22" t="s">
        <v>639</v>
      </c>
      <c r="B91" s="31" t="s">
        <v>640</v>
      </c>
      <c r="C91" s="294">
        <f>SUM(C92:C96)</f>
        <v>661270</v>
      </c>
    </row>
    <row r="92" spans="1:3" ht="12" customHeight="1">
      <c r="A92" s="17" t="s">
        <v>624</v>
      </c>
      <c r="B92" s="10" t="s">
        <v>51</v>
      </c>
      <c r="C92" s="296">
        <v>108260</v>
      </c>
    </row>
    <row r="93" spans="1:3" ht="12" customHeight="1">
      <c r="A93" s="14" t="s">
        <v>625</v>
      </c>
      <c r="B93" s="8" t="s">
        <v>192</v>
      </c>
      <c r="C93" s="297">
        <v>20898</v>
      </c>
    </row>
    <row r="94" spans="1:3" ht="12" customHeight="1">
      <c r="A94" s="14" t="s">
        <v>626</v>
      </c>
      <c r="B94" s="8" t="s">
        <v>150</v>
      </c>
      <c r="C94" s="299">
        <v>118888</v>
      </c>
    </row>
    <row r="95" spans="1:3" ht="12" customHeight="1">
      <c r="A95" s="14" t="s">
        <v>627</v>
      </c>
      <c r="B95" s="11" t="s">
        <v>193</v>
      </c>
      <c r="C95" s="299">
        <v>6300</v>
      </c>
    </row>
    <row r="96" spans="1:3" ht="12" customHeight="1">
      <c r="A96" s="14" t="s">
        <v>628</v>
      </c>
      <c r="B96" s="19" t="s">
        <v>194</v>
      </c>
      <c r="C96" s="299">
        <v>406924</v>
      </c>
    </row>
    <row r="97" spans="1:3" ht="12" customHeight="1">
      <c r="A97" s="14" t="s">
        <v>629</v>
      </c>
      <c r="B97" s="8" t="s">
        <v>369</v>
      </c>
      <c r="C97" s="299"/>
    </row>
    <row r="98" spans="1:3" ht="12" customHeight="1">
      <c r="A98" s="14" t="s">
        <v>630</v>
      </c>
      <c r="B98" s="163" t="s">
        <v>370</v>
      </c>
      <c r="C98" s="299"/>
    </row>
    <row r="99" spans="1:3" ht="12" customHeight="1">
      <c r="A99" s="14" t="s">
        <v>631</v>
      </c>
      <c r="B99" s="164" t="s">
        <v>371</v>
      </c>
      <c r="C99" s="299"/>
    </row>
    <row r="100" spans="1:3" ht="12" customHeight="1">
      <c r="A100" s="14" t="s">
        <v>632</v>
      </c>
      <c r="B100" s="164" t="s">
        <v>372</v>
      </c>
      <c r="C100" s="299"/>
    </row>
    <row r="101" spans="1:3" ht="12" customHeight="1">
      <c r="A101" s="14" t="s">
        <v>633</v>
      </c>
      <c r="B101" s="163" t="s">
        <v>373</v>
      </c>
      <c r="C101" s="299">
        <v>398924</v>
      </c>
    </row>
    <row r="102" spans="1:3" ht="12" customHeight="1">
      <c r="A102" s="14" t="s">
        <v>634</v>
      </c>
      <c r="B102" s="163" t="s">
        <v>374</v>
      </c>
      <c r="C102" s="299"/>
    </row>
    <row r="103" spans="1:3" ht="12" customHeight="1">
      <c r="A103" s="14" t="s">
        <v>635</v>
      </c>
      <c r="B103" s="164" t="s">
        <v>375</v>
      </c>
      <c r="C103" s="299"/>
    </row>
    <row r="104" spans="1:3" ht="12" customHeight="1">
      <c r="A104" s="13" t="s">
        <v>636</v>
      </c>
      <c r="B104" s="165" t="s">
        <v>376</v>
      </c>
      <c r="C104" s="299"/>
    </row>
    <row r="105" spans="1:3" ht="12" customHeight="1">
      <c r="A105" s="14" t="s">
        <v>637</v>
      </c>
      <c r="B105" s="165" t="s">
        <v>377</v>
      </c>
      <c r="C105" s="299"/>
    </row>
    <row r="106" spans="1:3" ht="12" customHeight="1" thickBot="1">
      <c r="A106" s="18" t="s">
        <v>638</v>
      </c>
      <c r="B106" s="166" t="s">
        <v>378</v>
      </c>
      <c r="C106" s="303">
        <v>8000</v>
      </c>
    </row>
    <row r="107" spans="1:3" ht="12" customHeight="1" thickBot="1">
      <c r="A107" s="20" t="s">
        <v>652</v>
      </c>
      <c r="B107" s="30" t="s">
        <v>379</v>
      </c>
      <c r="C107" s="295">
        <f>+C108+C110+C112</f>
        <v>84368</v>
      </c>
    </row>
    <row r="108" spans="1:3" ht="12" customHeight="1">
      <c r="A108" s="15" t="s">
        <v>641</v>
      </c>
      <c r="B108" s="8" t="s">
        <v>232</v>
      </c>
      <c r="C108" s="298">
        <v>52364</v>
      </c>
    </row>
    <row r="109" spans="1:3" ht="12" customHeight="1">
      <c r="A109" s="15"/>
      <c r="B109" s="12" t="s">
        <v>383</v>
      </c>
      <c r="C109" s="298">
        <v>27630</v>
      </c>
    </row>
    <row r="110" spans="1:3" ht="12" customHeight="1">
      <c r="A110" s="15" t="s">
        <v>642</v>
      </c>
      <c r="B110" s="12" t="s">
        <v>196</v>
      </c>
      <c r="C110" s="297">
        <v>31994</v>
      </c>
    </row>
    <row r="111" spans="1:3" ht="12" customHeight="1">
      <c r="A111" s="15"/>
      <c r="B111" s="12" t="s">
        <v>384</v>
      </c>
      <c r="C111" s="265">
        <v>21994</v>
      </c>
    </row>
    <row r="112" spans="1:3" ht="12" customHeight="1">
      <c r="A112" s="15" t="s">
        <v>643</v>
      </c>
      <c r="B112" s="292" t="s">
        <v>235</v>
      </c>
      <c r="C112" s="265">
        <v>10</v>
      </c>
    </row>
    <row r="113" spans="1:3" ht="12" customHeight="1">
      <c r="A113" s="15" t="s">
        <v>644</v>
      </c>
      <c r="B113" s="291" t="s">
        <v>491</v>
      </c>
      <c r="C113" s="265"/>
    </row>
    <row r="114" spans="1:3" ht="12" customHeight="1">
      <c r="A114" s="15" t="s">
        <v>645</v>
      </c>
      <c r="B114" s="414" t="s">
        <v>389</v>
      </c>
      <c r="C114" s="265"/>
    </row>
    <row r="115" spans="1:3" ht="12" customHeight="1">
      <c r="A115" s="15" t="s">
        <v>646</v>
      </c>
      <c r="B115" s="164" t="s">
        <v>372</v>
      </c>
      <c r="C115" s="265"/>
    </row>
    <row r="116" spans="1:3" ht="12" customHeight="1">
      <c r="A116" s="15" t="s">
        <v>647</v>
      </c>
      <c r="B116" s="164" t="s">
        <v>388</v>
      </c>
      <c r="C116" s="265"/>
    </row>
    <row r="117" spans="1:3" ht="12" customHeight="1">
      <c r="A117" s="15" t="s">
        <v>648</v>
      </c>
      <c r="B117" s="164" t="s">
        <v>387</v>
      </c>
      <c r="C117" s="265"/>
    </row>
    <row r="118" spans="1:3" ht="12" customHeight="1">
      <c r="A118" s="15" t="s">
        <v>649</v>
      </c>
      <c r="B118" s="164" t="s">
        <v>375</v>
      </c>
      <c r="C118" s="265"/>
    </row>
    <row r="119" spans="1:3" ht="12" customHeight="1">
      <c r="A119" s="15" t="s">
        <v>650</v>
      </c>
      <c r="B119" s="164" t="s">
        <v>386</v>
      </c>
      <c r="C119" s="265"/>
    </row>
    <row r="120" spans="1:3" ht="12" customHeight="1" thickBot="1">
      <c r="A120" s="13" t="s">
        <v>651</v>
      </c>
      <c r="B120" s="164" t="s">
        <v>385</v>
      </c>
      <c r="C120" s="267"/>
    </row>
    <row r="121" spans="1:3" ht="12" customHeight="1" thickBot="1">
      <c r="A121" s="20" t="s">
        <v>653</v>
      </c>
      <c r="B121" s="153" t="s">
        <v>52</v>
      </c>
      <c r="C121" s="295">
        <f>+C122+C123</f>
        <v>2500</v>
      </c>
    </row>
    <row r="122" spans="1:3" ht="12" customHeight="1">
      <c r="A122" s="15" t="s">
        <v>654</v>
      </c>
      <c r="B122" s="9" t="s">
        <v>63</v>
      </c>
      <c r="C122" s="298">
        <v>1000</v>
      </c>
    </row>
    <row r="123" spans="1:3" ht="12" customHeight="1" thickBot="1">
      <c r="A123" s="16" t="s">
        <v>655</v>
      </c>
      <c r="B123" s="12" t="s">
        <v>64</v>
      </c>
      <c r="C123" s="299">
        <v>1500</v>
      </c>
    </row>
    <row r="124" spans="1:3" ht="12" customHeight="1" thickBot="1">
      <c r="A124" s="20" t="s">
        <v>656</v>
      </c>
      <c r="B124" s="153" t="s">
        <v>657</v>
      </c>
      <c r="C124" s="295">
        <f>+C91+C107+C121</f>
        <v>748138</v>
      </c>
    </row>
    <row r="125" spans="1:3" ht="12" customHeight="1" thickBot="1">
      <c r="A125" s="20" t="s">
        <v>661</v>
      </c>
      <c r="B125" s="153" t="s">
        <v>662</v>
      </c>
      <c r="C125" s="295">
        <f>+C126+C127+C128</f>
        <v>0</v>
      </c>
    </row>
    <row r="126" spans="1:3" s="118" customFormat="1" ht="12" customHeight="1">
      <c r="A126" s="15" t="s">
        <v>658</v>
      </c>
      <c r="B126" s="9" t="s">
        <v>393</v>
      </c>
      <c r="C126" s="265"/>
    </row>
    <row r="127" spans="1:3" ht="12" customHeight="1">
      <c r="A127" s="15" t="s">
        <v>659</v>
      </c>
      <c r="B127" s="9" t="s">
        <v>394</v>
      </c>
      <c r="C127" s="265"/>
    </row>
    <row r="128" spans="1:3" ht="12" customHeight="1" thickBot="1">
      <c r="A128" s="13" t="s">
        <v>660</v>
      </c>
      <c r="B128" s="7" t="s">
        <v>395</v>
      </c>
      <c r="C128" s="265"/>
    </row>
    <row r="129" spans="1:3" ht="12" customHeight="1" thickBot="1">
      <c r="A129" s="20" t="s">
        <v>667</v>
      </c>
      <c r="B129" s="153" t="s">
        <v>668</v>
      </c>
      <c r="C129" s="295">
        <f>+C130+C131+C132+C133</f>
        <v>0</v>
      </c>
    </row>
    <row r="130" spans="1:3" ht="12" customHeight="1">
      <c r="A130" s="15" t="s">
        <v>663</v>
      </c>
      <c r="B130" s="9" t="s">
        <v>396</v>
      </c>
      <c r="C130" s="265"/>
    </row>
    <row r="131" spans="1:3" ht="12" customHeight="1">
      <c r="A131" s="15" t="s">
        <v>664</v>
      </c>
      <c r="B131" s="9" t="s">
        <v>397</v>
      </c>
      <c r="C131" s="265"/>
    </row>
    <row r="132" spans="1:3" ht="12" customHeight="1">
      <c r="A132" s="15" t="s">
        <v>665</v>
      </c>
      <c r="B132" s="9" t="s">
        <v>398</v>
      </c>
      <c r="C132" s="265"/>
    </row>
    <row r="133" spans="1:3" s="118" customFormat="1" ht="12" customHeight="1" thickBot="1">
      <c r="A133" s="13" t="s">
        <v>666</v>
      </c>
      <c r="B133" s="7" t="s">
        <v>399</v>
      </c>
      <c r="C133" s="265"/>
    </row>
    <row r="134" spans="1:11" ht="12" customHeight="1" thickBot="1">
      <c r="A134" s="20" t="s">
        <v>673</v>
      </c>
      <c r="B134" s="153" t="s">
        <v>674</v>
      </c>
      <c r="C134" s="301">
        <f>+C135+C136+C137+C138</f>
        <v>0</v>
      </c>
      <c r="K134" s="247"/>
    </row>
    <row r="135" spans="1:3" ht="12.75">
      <c r="A135" s="15" t="s">
        <v>669</v>
      </c>
      <c r="B135" s="9" t="s">
        <v>401</v>
      </c>
      <c r="C135" s="265"/>
    </row>
    <row r="136" spans="1:3" ht="12" customHeight="1">
      <c r="A136" s="15" t="s">
        <v>670</v>
      </c>
      <c r="B136" s="9" t="s">
        <v>411</v>
      </c>
      <c r="C136" s="265"/>
    </row>
    <row r="137" spans="1:3" s="118" customFormat="1" ht="12" customHeight="1">
      <c r="A137" s="15" t="s">
        <v>671</v>
      </c>
      <c r="B137" s="9" t="s">
        <v>402</v>
      </c>
      <c r="C137" s="265"/>
    </row>
    <row r="138" spans="1:3" s="118" customFormat="1" ht="12" customHeight="1" thickBot="1">
      <c r="A138" s="13" t="s">
        <v>672</v>
      </c>
      <c r="B138" s="7" t="s">
        <v>403</v>
      </c>
      <c r="C138" s="265"/>
    </row>
    <row r="139" spans="1:3" s="118" customFormat="1" ht="12" customHeight="1" thickBot="1">
      <c r="A139" s="20" t="s">
        <v>679</v>
      </c>
      <c r="B139" s="153" t="s">
        <v>680</v>
      </c>
      <c r="C139" s="304">
        <f>+C140+C141+C142+C143</f>
        <v>0</v>
      </c>
    </row>
    <row r="140" spans="1:3" s="118" customFormat="1" ht="12" customHeight="1">
      <c r="A140" s="15" t="s">
        <v>675</v>
      </c>
      <c r="B140" s="9" t="s">
        <v>405</v>
      </c>
      <c r="C140" s="265"/>
    </row>
    <row r="141" spans="1:3" s="118" customFormat="1" ht="12" customHeight="1">
      <c r="A141" s="15" t="s">
        <v>676</v>
      </c>
      <c r="B141" s="9" t="s">
        <v>406</v>
      </c>
      <c r="C141" s="265"/>
    </row>
    <row r="142" spans="1:3" s="118" customFormat="1" ht="12" customHeight="1">
      <c r="A142" s="15" t="s">
        <v>677</v>
      </c>
      <c r="B142" s="9" t="s">
        <v>407</v>
      </c>
      <c r="C142" s="265"/>
    </row>
    <row r="143" spans="1:3" ht="12.75" customHeight="1" thickBot="1">
      <c r="A143" s="15" t="s">
        <v>678</v>
      </c>
      <c r="B143" s="9" t="s">
        <v>408</v>
      </c>
      <c r="C143" s="265"/>
    </row>
    <row r="144" spans="1:3" ht="12" customHeight="1" thickBot="1">
      <c r="A144" s="20" t="s">
        <v>682</v>
      </c>
      <c r="B144" s="153" t="s">
        <v>681</v>
      </c>
      <c r="C144" s="430">
        <f>+C125+C129+C134+C139</f>
        <v>0</v>
      </c>
    </row>
    <row r="145" spans="1:3" ht="15" customHeight="1" thickBot="1">
      <c r="A145" s="293" t="s">
        <v>683</v>
      </c>
      <c r="B145" s="383" t="s">
        <v>684</v>
      </c>
      <c r="C145" s="430">
        <f>+C124+C144</f>
        <v>748138</v>
      </c>
    </row>
    <row r="146" spans="1:3" ht="13.5" thickBot="1">
      <c r="A146" s="388"/>
      <c r="B146" s="389"/>
      <c r="C146" s="390"/>
    </row>
    <row r="147" spans="1:3" ht="15" customHeight="1" thickBot="1">
      <c r="A147" s="245" t="s">
        <v>210</v>
      </c>
      <c r="B147" s="246"/>
      <c r="C147" s="150">
        <v>22</v>
      </c>
    </row>
    <row r="148" spans="1:3" ht="14.25" customHeight="1" thickBot="1">
      <c r="A148" s="245" t="s">
        <v>211</v>
      </c>
      <c r="B148" s="246"/>
      <c r="C148" s="150">
        <v>64</v>
      </c>
    </row>
  </sheetData>
  <sheetProtection formatCells="0"/>
  <mergeCells count="1">
    <mergeCell ref="B1:C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B1" sqref="B1:C1"/>
    </sheetView>
  </sheetViews>
  <sheetFormatPr defaultColWidth="9.00390625" defaultRowHeight="12.75"/>
  <cols>
    <col min="1" max="1" width="9.50390625" style="391" customWidth="1"/>
    <col min="2" max="2" width="91.625" style="392" customWidth="1"/>
    <col min="3" max="3" width="25.00390625" style="393" customWidth="1"/>
    <col min="4" max="16384" width="9.375" style="3" customWidth="1"/>
  </cols>
  <sheetData>
    <row r="1" spans="1:3" s="2" customFormat="1" ht="16.5" customHeight="1" thickBot="1">
      <c r="A1" s="223"/>
      <c r="B1" s="541" t="s">
        <v>695</v>
      </c>
      <c r="C1" s="541"/>
    </row>
    <row r="2" spans="1:3" s="114" customFormat="1" ht="21" customHeight="1">
      <c r="A2" s="408" t="s">
        <v>68</v>
      </c>
      <c r="B2" s="352" t="s">
        <v>229</v>
      </c>
      <c r="C2" s="354" t="s">
        <v>56</v>
      </c>
    </row>
    <row r="3" spans="1:3" s="114" customFormat="1" ht="16.5" thickBot="1">
      <c r="A3" s="225" t="s">
        <v>207</v>
      </c>
      <c r="B3" s="353" t="s">
        <v>492</v>
      </c>
      <c r="C3" s="355">
        <v>2</v>
      </c>
    </row>
    <row r="4" spans="1:3" s="115" customFormat="1" ht="15.75" customHeight="1" thickBot="1">
      <c r="A4" s="226"/>
      <c r="B4" s="226"/>
      <c r="C4" s="227" t="s">
        <v>57</v>
      </c>
    </row>
    <row r="5" spans="1:3" ht="13.5" thickBot="1">
      <c r="A5" s="409" t="s">
        <v>209</v>
      </c>
      <c r="B5" s="228" t="s">
        <v>58</v>
      </c>
      <c r="C5" s="356" t="s">
        <v>59</v>
      </c>
    </row>
    <row r="6" spans="1:3" s="77" customFormat="1" ht="12.75" customHeight="1" thickBot="1">
      <c r="A6" s="190">
        <v>1</v>
      </c>
      <c r="B6" s="191">
        <v>2</v>
      </c>
      <c r="C6" s="192">
        <v>3</v>
      </c>
    </row>
    <row r="7" spans="1:3" s="77" customFormat="1" ht="15.75" customHeight="1" thickBot="1">
      <c r="A7" s="230"/>
      <c r="B7" s="231" t="s">
        <v>60</v>
      </c>
      <c r="C7" s="357"/>
    </row>
    <row r="8" spans="1:3" s="77" customFormat="1" ht="12" customHeight="1" thickBot="1">
      <c r="A8" s="20" t="s">
        <v>535</v>
      </c>
      <c r="B8" s="21" t="s">
        <v>541</v>
      </c>
      <c r="C8" s="295">
        <f>+C9+C10+C11+C12+C13+C14</f>
        <v>354656</v>
      </c>
    </row>
    <row r="9" spans="1:3" s="116" customFormat="1" ht="12" customHeight="1">
      <c r="A9" s="15" t="s">
        <v>534</v>
      </c>
      <c r="B9" s="418" t="s">
        <v>258</v>
      </c>
      <c r="C9" s="298">
        <v>103371</v>
      </c>
    </row>
    <row r="10" spans="1:3" s="117" customFormat="1" ht="12" customHeight="1">
      <c r="A10" s="14" t="s">
        <v>536</v>
      </c>
      <c r="B10" s="419" t="s">
        <v>259</v>
      </c>
      <c r="C10" s="297">
        <v>70418</v>
      </c>
    </row>
    <row r="11" spans="1:3" s="117" customFormat="1" ht="12" customHeight="1">
      <c r="A11" s="14" t="s">
        <v>537</v>
      </c>
      <c r="B11" s="419" t="s">
        <v>260</v>
      </c>
      <c r="C11" s="297">
        <v>131294</v>
      </c>
    </row>
    <row r="12" spans="1:3" s="117" customFormat="1" ht="12" customHeight="1">
      <c r="A12" s="14" t="s">
        <v>538</v>
      </c>
      <c r="B12" s="419" t="s">
        <v>261</v>
      </c>
      <c r="C12" s="297">
        <v>4213</v>
      </c>
    </row>
    <row r="13" spans="1:3" s="117" customFormat="1" ht="12" customHeight="1">
      <c r="A13" s="14" t="s">
        <v>539</v>
      </c>
      <c r="B13" s="419" t="s">
        <v>262</v>
      </c>
      <c r="C13" s="452">
        <v>1608</v>
      </c>
    </row>
    <row r="14" spans="1:3" s="116" customFormat="1" ht="12" customHeight="1" thickBot="1">
      <c r="A14" s="16" t="s">
        <v>540</v>
      </c>
      <c r="B14" s="420" t="s">
        <v>263</v>
      </c>
      <c r="C14" s="453">
        <v>43752</v>
      </c>
    </row>
    <row r="15" spans="1:3" s="116" customFormat="1" ht="12" customHeight="1" thickBot="1">
      <c r="A15" s="20" t="s">
        <v>547</v>
      </c>
      <c r="B15" s="290" t="s">
        <v>264</v>
      </c>
      <c r="C15" s="295">
        <f>+C16+C17+C18+C19+C20</f>
        <v>0</v>
      </c>
    </row>
    <row r="16" spans="1:3" s="116" customFormat="1" ht="12" customHeight="1">
      <c r="A16" s="15" t="s">
        <v>542</v>
      </c>
      <c r="B16" s="418" t="s">
        <v>265</v>
      </c>
      <c r="C16" s="298"/>
    </row>
    <row r="17" spans="1:3" s="116" customFormat="1" ht="12" customHeight="1">
      <c r="A17" s="14" t="s">
        <v>543</v>
      </c>
      <c r="B17" s="419" t="s">
        <v>266</v>
      </c>
      <c r="C17" s="297"/>
    </row>
    <row r="18" spans="1:3" s="116" customFormat="1" ht="12" customHeight="1">
      <c r="A18" s="14" t="s">
        <v>544</v>
      </c>
      <c r="B18" s="419" t="s">
        <v>485</v>
      </c>
      <c r="C18" s="297"/>
    </row>
    <row r="19" spans="1:3" s="116" customFormat="1" ht="12" customHeight="1">
      <c r="A19" s="14" t="s">
        <v>545</v>
      </c>
      <c r="B19" s="419" t="s">
        <v>486</v>
      </c>
      <c r="C19" s="297"/>
    </row>
    <row r="20" spans="1:3" s="116" customFormat="1" ht="12" customHeight="1">
      <c r="A20" s="14" t="s">
        <v>546</v>
      </c>
      <c r="B20" s="419" t="s">
        <v>267</v>
      </c>
      <c r="C20" s="297"/>
    </row>
    <row r="21" spans="1:3" s="117" customFormat="1" ht="12" customHeight="1" thickBot="1">
      <c r="A21" s="16" t="s">
        <v>546</v>
      </c>
      <c r="B21" s="420" t="s">
        <v>268</v>
      </c>
      <c r="C21" s="299"/>
    </row>
    <row r="22" spans="1:3" s="117" customFormat="1" ht="12" customHeight="1" thickBot="1">
      <c r="A22" s="20" t="s">
        <v>553</v>
      </c>
      <c r="B22" s="21" t="s">
        <v>554</v>
      </c>
      <c r="C22" s="295">
        <f>+C23+C24+C25+C26+C27</f>
        <v>0</v>
      </c>
    </row>
    <row r="23" spans="1:3" s="117" customFormat="1" ht="12" customHeight="1">
      <c r="A23" s="15" t="s">
        <v>548</v>
      </c>
      <c r="B23" s="418" t="s">
        <v>270</v>
      </c>
      <c r="C23" s="298"/>
    </row>
    <row r="24" spans="1:3" s="116" customFormat="1" ht="12" customHeight="1">
      <c r="A24" s="14" t="s">
        <v>549</v>
      </c>
      <c r="B24" s="419" t="s">
        <v>271</v>
      </c>
      <c r="C24" s="297"/>
    </row>
    <row r="25" spans="1:3" s="117" customFormat="1" ht="12" customHeight="1">
      <c r="A25" s="14" t="s">
        <v>552</v>
      </c>
      <c r="B25" s="419" t="s">
        <v>487</v>
      </c>
      <c r="C25" s="297"/>
    </row>
    <row r="26" spans="1:3" s="117" customFormat="1" ht="12" customHeight="1">
      <c r="A26" s="14" t="s">
        <v>550</v>
      </c>
      <c r="B26" s="419" t="s">
        <v>488</v>
      </c>
      <c r="C26" s="297"/>
    </row>
    <row r="27" spans="1:3" s="117" customFormat="1" ht="12" customHeight="1">
      <c r="A27" s="14" t="s">
        <v>551</v>
      </c>
      <c r="B27" s="419" t="s">
        <v>272</v>
      </c>
      <c r="C27" s="297"/>
    </row>
    <row r="28" spans="1:3" s="117" customFormat="1" ht="12" customHeight="1" thickBot="1">
      <c r="A28" s="16" t="s">
        <v>551</v>
      </c>
      <c r="B28" s="420" t="s">
        <v>273</v>
      </c>
      <c r="C28" s="299"/>
    </row>
    <row r="29" spans="1:3" s="117" customFormat="1" ht="12" customHeight="1" thickBot="1">
      <c r="A29" s="20" t="s">
        <v>560</v>
      </c>
      <c r="B29" s="21" t="s">
        <v>561</v>
      </c>
      <c r="C29" s="301">
        <f>+C30+C33+C34+C35</f>
        <v>96100</v>
      </c>
    </row>
    <row r="30" spans="1:3" s="117" customFormat="1" ht="12" customHeight="1">
      <c r="A30" s="15" t="s">
        <v>555</v>
      </c>
      <c r="B30" s="418" t="s">
        <v>281</v>
      </c>
      <c r="C30" s="413">
        <f>+C31+C32</f>
        <v>90100</v>
      </c>
    </row>
    <row r="31" spans="1:3" s="117" customFormat="1" ht="12" customHeight="1">
      <c r="A31" s="14" t="s">
        <v>555</v>
      </c>
      <c r="B31" s="419" t="s">
        <v>282</v>
      </c>
      <c r="C31" s="297">
        <v>17100</v>
      </c>
    </row>
    <row r="32" spans="1:3" s="117" customFormat="1" ht="12" customHeight="1">
      <c r="A32" s="14" t="s">
        <v>556</v>
      </c>
      <c r="B32" s="419" t="s">
        <v>283</v>
      </c>
      <c r="C32" s="297">
        <v>73000</v>
      </c>
    </row>
    <row r="33" spans="1:3" s="117" customFormat="1" ht="12" customHeight="1">
      <c r="A33" s="14" t="s">
        <v>557</v>
      </c>
      <c r="B33" s="419" t="s">
        <v>284</v>
      </c>
      <c r="C33" s="297">
        <v>5700</v>
      </c>
    </row>
    <row r="34" spans="1:3" s="117" customFormat="1" ht="12" customHeight="1">
      <c r="A34" s="14" t="s">
        <v>558</v>
      </c>
      <c r="B34" s="419" t="s">
        <v>285</v>
      </c>
      <c r="C34" s="297"/>
    </row>
    <row r="35" spans="1:3" s="117" customFormat="1" ht="12" customHeight="1" thickBot="1">
      <c r="A35" s="16" t="s">
        <v>559</v>
      </c>
      <c r="B35" s="420" t="s">
        <v>286</v>
      </c>
      <c r="C35" s="299">
        <v>300</v>
      </c>
    </row>
    <row r="36" spans="1:3" s="117" customFormat="1" ht="12" customHeight="1" thickBot="1">
      <c r="A36" s="20" t="s">
        <v>572</v>
      </c>
      <c r="B36" s="21" t="s">
        <v>573</v>
      </c>
      <c r="C36" s="295">
        <f>SUM(C37:C46)</f>
        <v>13200</v>
      </c>
    </row>
    <row r="37" spans="1:3" s="117" customFormat="1" ht="12" customHeight="1">
      <c r="A37" s="15" t="s">
        <v>562</v>
      </c>
      <c r="B37" s="418" t="s">
        <v>290</v>
      </c>
      <c r="C37" s="298">
        <v>1000</v>
      </c>
    </row>
    <row r="38" spans="1:3" s="117" customFormat="1" ht="12" customHeight="1">
      <c r="A38" s="14" t="s">
        <v>563</v>
      </c>
      <c r="B38" s="419" t="s">
        <v>291</v>
      </c>
      <c r="C38" s="297">
        <v>600</v>
      </c>
    </row>
    <row r="39" spans="1:3" s="117" customFormat="1" ht="12" customHeight="1">
      <c r="A39" s="14" t="s">
        <v>564</v>
      </c>
      <c r="B39" s="419" t="s">
        <v>292</v>
      </c>
      <c r="C39" s="297"/>
    </row>
    <row r="40" spans="1:3" s="117" customFormat="1" ht="12" customHeight="1">
      <c r="A40" s="14" t="s">
        <v>565</v>
      </c>
      <c r="B40" s="419" t="s">
        <v>293</v>
      </c>
      <c r="C40" s="297">
        <v>7000</v>
      </c>
    </row>
    <row r="41" spans="1:3" s="117" customFormat="1" ht="12" customHeight="1">
      <c r="A41" s="14" t="s">
        <v>566</v>
      </c>
      <c r="B41" s="419" t="s">
        <v>294</v>
      </c>
      <c r="C41" s="297">
        <v>1900</v>
      </c>
    </row>
    <row r="42" spans="1:3" s="117" customFormat="1" ht="12" customHeight="1">
      <c r="A42" s="14" t="s">
        <v>567</v>
      </c>
      <c r="B42" s="419" t="s">
        <v>295</v>
      </c>
      <c r="C42" s="297">
        <v>2700</v>
      </c>
    </row>
    <row r="43" spans="1:3" s="117" customFormat="1" ht="12" customHeight="1">
      <c r="A43" s="14" t="s">
        <v>568</v>
      </c>
      <c r="B43" s="419" t="s">
        <v>296</v>
      </c>
      <c r="C43" s="297"/>
    </row>
    <row r="44" spans="1:3" s="117" customFormat="1" ht="12" customHeight="1">
      <c r="A44" s="14" t="s">
        <v>569</v>
      </c>
      <c r="B44" s="419" t="s">
        <v>297</v>
      </c>
      <c r="C44" s="297"/>
    </row>
    <row r="45" spans="1:3" s="117" customFormat="1" ht="12" customHeight="1">
      <c r="A45" s="14" t="s">
        <v>570</v>
      </c>
      <c r="B45" s="419" t="s">
        <v>298</v>
      </c>
      <c r="C45" s="300"/>
    </row>
    <row r="46" spans="1:3" s="117" customFormat="1" ht="12" customHeight="1" thickBot="1">
      <c r="A46" s="16" t="s">
        <v>571</v>
      </c>
      <c r="B46" s="420" t="s">
        <v>299</v>
      </c>
      <c r="C46" s="404"/>
    </row>
    <row r="47" spans="1:3" s="117" customFormat="1" ht="12" customHeight="1" thickBot="1">
      <c r="A47" s="20" t="s">
        <v>579</v>
      </c>
      <c r="B47" s="21" t="s">
        <v>580</v>
      </c>
      <c r="C47" s="295">
        <f>SUM(C48:C52)</f>
        <v>2500</v>
      </c>
    </row>
    <row r="48" spans="1:3" s="117" customFormat="1" ht="12" customHeight="1">
      <c r="A48" s="15" t="s">
        <v>574</v>
      </c>
      <c r="B48" s="418" t="s">
        <v>304</v>
      </c>
      <c r="C48" s="454"/>
    </row>
    <row r="49" spans="1:3" s="117" customFormat="1" ht="12" customHeight="1">
      <c r="A49" s="14" t="s">
        <v>575</v>
      </c>
      <c r="B49" s="419" t="s">
        <v>305</v>
      </c>
      <c r="C49" s="300"/>
    </row>
    <row r="50" spans="1:3" s="117" customFormat="1" ht="12" customHeight="1">
      <c r="A50" s="14" t="s">
        <v>576</v>
      </c>
      <c r="B50" s="419" t="s">
        <v>306</v>
      </c>
      <c r="C50" s="300"/>
    </row>
    <row r="51" spans="1:3" s="117" customFormat="1" ht="12" customHeight="1">
      <c r="A51" s="14" t="s">
        <v>577</v>
      </c>
      <c r="B51" s="419" t="s">
        <v>499</v>
      </c>
      <c r="C51" s="300">
        <v>2500</v>
      </c>
    </row>
    <row r="52" spans="1:3" s="117" customFormat="1" ht="12" customHeight="1" thickBot="1">
      <c r="A52" s="16" t="s">
        <v>578</v>
      </c>
      <c r="B52" s="420" t="s">
        <v>307</v>
      </c>
      <c r="C52" s="404"/>
    </row>
    <row r="53" spans="1:3" s="117" customFormat="1" ht="12" customHeight="1" thickBot="1">
      <c r="A53" s="20" t="s">
        <v>584</v>
      </c>
      <c r="B53" s="21" t="s">
        <v>585</v>
      </c>
      <c r="C53" s="295">
        <f>SUM(C54:C56)</f>
        <v>101022</v>
      </c>
    </row>
    <row r="54" spans="1:3" s="117" customFormat="1" ht="12" customHeight="1">
      <c r="A54" s="15" t="s">
        <v>581</v>
      </c>
      <c r="B54" s="418" t="s">
        <v>309</v>
      </c>
      <c r="C54" s="298"/>
    </row>
    <row r="55" spans="1:3" s="117" customFormat="1" ht="12" customHeight="1">
      <c r="A55" s="14" t="s">
        <v>582</v>
      </c>
      <c r="B55" s="419" t="s">
        <v>489</v>
      </c>
      <c r="C55" s="297"/>
    </row>
    <row r="56" spans="1:3" s="117" customFormat="1" ht="12" customHeight="1">
      <c r="A56" s="14" t="s">
        <v>583</v>
      </c>
      <c r="B56" s="419" t="s">
        <v>310</v>
      </c>
      <c r="C56" s="297">
        <v>101022</v>
      </c>
    </row>
    <row r="57" spans="1:3" s="117" customFormat="1" ht="12" customHeight="1" thickBot="1">
      <c r="A57" s="16" t="s">
        <v>583</v>
      </c>
      <c r="B57" s="420" t="s">
        <v>311</v>
      </c>
      <c r="C57" s="299"/>
    </row>
    <row r="58" spans="1:3" s="117" customFormat="1" ht="12" customHeight="1" thickBot="1">
      <c r="A58" s="20" t="s">
        <v>589</v>
      </c>
      <c r="B58" s="290" t="s">
        <v>590</v>
      </c>
      <c r="C58" s="295">
        <f>SUM(C59:C61)</f>
        <v>46360</v>
      </c>
    </row>
    <row r="59" spans="1:3" s="117" customFormat="1" ht="12" customHeight="1">
      <c r="A59" s="15" t="s">
        <v>586</v>
      </c>
      <c r="B59" s="418" t="s">
        <v>316</v>
      </c>
      <c r="C59" s="300"/>
    </row>
    <row r="60" spans="1:3" s="117" customFormat="1" ht="12" customHeight="1">
      <c r="A60" s="14" t="s">
        <v>587</v>
      </c>
      <c r="B60" s="419" t="s">
        <v>490</v>
      </c>
      <c r="C60" s="300"/>
    </row>
    <row r="61" spans="1:3" s="117" customFormat="1" ht="12" customHeight="1">
      <c r="A61" s="14" t="s">
        <v>588</v>
      </c>
      <c r="B61" s="419" t="s">
        <v>317</v>
      </c>
      <c r="C61" s="300">
        <v>46360</v>
      </c>
    </row>
    <row r="62" spans="1:3" s="117" customFormat="1" ht="12" customHeight="1" thickBot="1">
      <c r="A62" s="16" t="s">
        <v>588</v>
      </c>
      <c r="B62" s="420" t="s">
        <v>318</v>
      </c>
      <c r="C62" s="300"/>
    </row>
    <row r="63" spans="1:3" s="117" customFormat="1" ht="12" customHeight="1" thickBot="1">
      <c r="A63" s="20" t="s">
        <v>591</v>
      </c>
      <c r="B63" s="21" t="s">
        <v>592</v>
      </c>
      <c r="C63" s="301">
        <f>+C8+C15+C22+C29+C36+C47+C53+C58</f>
        <v>613838</v>
      </c>
    </row>
    <row r="64" spans="1:3" s="117" customFormat="1" ht="12" customHeight="1" thickBot="1">
      <c r="A64" s="436" t="s">
        <v>596</v>
      </c>
      <c r="B64" s="290" t="s">
        <v>597</v>
      </c>
      <c r="C64" s="295">
        <f>SUM(C65:C67)</f>
        <v>0</v>
      </c>
    </row>
    <row r="65" spans="1:3" s="117" customFormat="1" ht="12" customHeight="1">
      <c r="A65" s="15" t="s">
        <v>593</v>
      </c>
      <c r="B65" s="418" t="s">
        <v>322</v>
      </c>
      <c r="C65" s="300"/>
    </row>
    <row r="66" spans="1:3" s="117" customFormat="1" ht="12" customHeight="1">
      <c r="A66" s="14" t="s">
        <v>594</v>
      </c>
      <c r="B66" s="419" t="s">
        <v>323</v>
      </c>
      <c r="C66" s="300"/>
    </row>
    <row r="67" spans="1:3" s="117" customFormat="1" ht="12" customHeight="1" thickBot="1">
      <c r="A67" s="16" t="s">
        <v>595</v>
      </c>
      <c r="B67" s="422" t="s">
        <v>324</v>
      </c>
      <c r="C67" s="300"/>
    </row>
    <row r="68" spans="1:3" s="117" customFormat="1" ht="12" customHeight="1" thickBot="1">
      <c r="A68" s="436" t="s">
        <v>542</v>
      </c>
      <c r="B68" s="504" t="s">
        <v>602</v>
      </c>
      <c r="C68" s="295">
        <f>SUM(C69:C72)</f>
        <v>0</v>
      </c>
    </row>
    <row r="69" spans="1:3" s="117" customFormat="1" ht="12" customHeight="1">
      <c r="A69" s="15" t="s">
        <v>598</v>
      </c>
      <c r="B69" s="418" t="s">
        <v>327</v>
      </c>
      <c r="C69" s="300"/>
    </row>
    <row r="70" spans="1:3" s="117" customFormat="1" ht="12" customHeight="1">
      <c r="A70" s="14" t="s">
        <v>599</v>
      </c>
      <c r="B70" s="419" t="s">
        <v>328</v>
      </c>
      <c r="C70" s="300"/>
    </row>
    <row r="71" spans="1:3" s="117" customFormat="1" ht="12" customHeight="1">
      <c r="A71" s="14" t="s">
        <v>600</v>
      </c>
      <c r="B71" s="419" t="s">
        <v>329</v>
      </c>
      <c r="C71" s="300"/>
    </row>
    <row r="72" spans="1:3" s="117" customFormat="1" ht="12" customHeight="1" thickBot="1">
      <c r="A72" s="16" t="s">
        <v>601</v>
      </c>
      <c r="B72" s="420" t="s">
        <v>330</v>
      </c>
      <c r="C72" s="300"/>
    </row>
    <row r="73" spans="1:3" s="117" customFormat="1" ht="12" customHeight="1" thickBot="1">
      <c r="A73" s="436" t="s">
        <v>605</v>
      </c>
      <c r="B73" s="290" t="s">
        <v>606</v>
      </c>
      <c r="C73" s="295">
        <f>SUM(C74:C75)</f>
        <v>0</v>
      </c>
    </row>
    <row r="74" spans="1:3" s="117" customFormat="1" ht="12" customHeight="1">
      <c r="A74" s="15" t="s">
        <v>603</v>
      </c>
      <c r="B74" s="418" t="s">
        <v>333</v>
      </c>
      <c r="C74" s="300"/>
    </row>
    <row r="75" spans="1:3" s="117" customFormat="1" ht="12" customHeight="1" thickBot="1">
      <c r="A75" s="16" t="s">
        <v>604</v>
      </c>
      <c r="B75" s="420" t="s">
        <v>334</v>
      </c>
      <c r="C75" s="300"/>
    </row>
    <row r="76" spans="1:3" s="116" customFormat="1" ht="12" customHeight="1" thickBot="1">
      <c r="A76" s="421" t="s">
        <v>611</v>
      </c>
      <c r="B76" s="290" t="s">
        <v>620</v>
      </c>
      <c r="C76" s="295">
        <f>SUM(C77:C79)</f>
        <v>0</v>
      </c>
    </row>
    <row r="77" spans="1:3" s="117" customFormat="1" ht="12" customHeight="1">
      <c r="A77" s="15" t="s">
        <v>607</v>
      </c>
      <c r="B77" s="418" t="s">
        <v>337</v>
      </c>
      <c r="C77" s="300"/>
    </row>
    <row r="78" spans="1:3" s="117" customFormat="1" ht="12" customHeight="1">
      <c r="A78" s="14" t="s">
        <v>608</v>
      </c>
      <c r="B78" s="419" t="s">
        <v>338</v>
      </c>
      <c r="C78" s="300"/>
    </row>
    <row r="79" spans="1:3" s="117" customFormat="1" ht="12" customHeight="1" thickBot="1">
      <c r="A79" s="16" t="s">
        <v>610</v>
      </c>
      <c r="B79" s="420" t="s">
        <v>339</v>
      </c>
      <c r="C79" s="300"/>
    </row>
    <row r="80" spans="1:3" s="117" customFormat="1" ht="12" customHeight="1" thickBot="1">
      <c r="A80" s="421" t="s">
        <v>616</v>
      </c>
      <c r="B80" s="290" t="s">
        <v>617</v>
      </c>
      <c r="C80" s="295">
        <f>SUM(C81:C84)</f>
        <v>0</v>
      </c>
    </row>
    <row r="81" spans="1:3" s="117" customFormat="1" ht="12" customHeight="1">
      <c r="A81" s="423" t="s">
        <v>612</v>
      </c>
      <c r="B81" s="418" t="s">
        <v>342</v>
      </c>
      <c r="C81" s="300"/>
    </row>
    <row r="82" spans="1:3" s="117" customFormat="1" ht="12" customHeight="1">
      <c r="A82" s="424" t="s">
        <v>613</v>
      </c>
      <c r="B82" s="419" t="s">
        <v>344</v>
      </c>
      <c r="C82" s="300"/>
    </row>
    <row r="83" spans="1:3" s="117" customFormat="1" ht="12" customHeight="1">
      <c r="A83" s="424" t="s">
        <v>614</v>
      </c>
      <c r="B83" s="419" t="s">
        <v>346</v>
      </c>
      <c r="C83" s="300"/>
    </row>
    <row r="84" spans="1:3" s="116" customFormat="1" ht="12" customHeight="1" thickBot="1">
      <c r="A84" s="425" t="s">
        <v>615</v>
      </c>
      <c r="B84" s="420" t="s">
        <v>348</v>
      </c>
      <c r="C84" s="300"/>
    </row>
    <row r="85" spans="1:3" s="116" customFormat="1" ht="12" customHeight="1" thickBot="1">
      <c r="A85" s="421" t="s">
        <v>618</v>
      </c>
      <c r="B85" s="290" t="s">
        <v>350</v>
      </c>
      <c r="C85" s="455"/>
    </row>
    <row r="86" spans="1:3" s="116" customFormat="1" ht="12" customHeight="1" thickBot="1">
      <c r="A86" s="421" t="s">
        <v>619</v>
      </c>
      <c r="B86" s="426" t="s">
        <v>621</v>
      </c>
      <c r="C86" s="301">
        <f>+C64+C68+C73+C76+C80+C85</f>
        <v>0</v>
      </c>
    </row>
    <row r="87" spans="1:3" s="116" customFormat="1" ht="12" customHeight="1" thickBot="1">
      <c r="A87" s="427" t="s">
        <v>622</v>
      </c>
      <c r="B87" s="428" t="s">
        <v>623</v>
      </c>
      <c r="C87" s="301">
        <f>+C63+C86</f>
        <v>613838</v>
      </c>
    </row>
    <row r="88" spans="1:3" s="117" customFormat="1" ht="15" customHeight="1">
      <c r="A88" s="236"/>
      <c r="B88" s="237"/>
      <c r="C88" s="362"/>
    </row>
    <row r="89" spans="1:3" ht="13.5" thickBot="1">
      <c r="A89" s="437"/>
      <c r="B89" s="239"/>
      <c r="C89" s="363"/>
    </row>
    <row r="90" spans="1:3" s="77" customFormat="1" ht="16.5" customHeight="1" thickBot="1">
      <c r="A90" s="240"/>
      <c r="B90" s="241" t="s">
        <v>61</v>
      </c>
      <c r="C90" s="364"/>
    </row>
    <row r="91" spans="1:3" s="118" customFormat="1" ht="12" customHeight="1" thickBot="1">
      <c r="A91" s="22" t="s">
        <v>639</v>
      </c>
      <c r="B91" s="31" t="s">
        <v>640</v>
      </c>
      <c r="C91" s="294">
        <f>SUM(C92:C96)</f>
        <v>651970</v>
      </c>
    </row>
    <row r="92" spans="1:3" ht="12" customHeight="1">
      <c r="A92" s="17" t="s">
        <v>624</v>
      </c>
      <c r="B92" s="10" t="s">
        <v>51</v>
      </c>
      <c r="C92" s="296">
        <v>108260</v>
      </c>
    </row>
    <row r="93" spans="1:3" ht="12" customHeight="1">
      <c r="A93" s="14" t="s">
        <v>625</v>
      </c>
      <c r="B93" s="8" t="s">
        <v>192</v>
      </c>
      <c r="C93" s="297">
        <v>20898</v>
      </c>
    </row>
    <row r="94" spans="1:3" ht="12" customHeight="1">
      <c r="A94" s="14" t="s">
        <v>626</v>
      </c>
      <c r="B94" s="8" t="s">
        <v>150</v>
      </c>
      <c r="C94" s="299">
        <v>118888</v>
      </c>
    </row>
    <row r="95" spans="1:3" ht="12" customHeight="1">
      <c r="A95" s="14" t="s">
        <v>627</v>
      </c>
      <c r="B95" s="11" t="s">
        <v>193</v>
      </c>
      <c r="C95" s="299"/>
    </row>
    <row r="96" spans="1:3" ht="12" customHeight="1">
      <c r="A96" s="14" t="s">
        <v>628</v>
      </c>
      <c r="B96" s="19" t="s">
        <v>194</v>
      </c>
      <c r="C96" s="299">
        <v>403924</v>
      </c>
    </row>
    <row r="97" spans="1:3" ht="12" customHeight="1">
      <c r="A97" s="14" t="s">
        <v>629</v>
      </c>
      <c r="B97" s="8" t="s">
        <v>369</v>
      </c>
      <c r="C97" s="299"/>
    </row>
    <row r="98" spans="1:3" ht="12" customHeight="1">
      <c r="A98" s="14" t="s">
        <v>630</v>
      </c>
      <c r="B98" s="163" t="s">
        <v>370</v>
      </c>
      <c r="C98" s="299"/>
    </row>
    <row r="99" spans="1:3" ht="12" customHeight="1">
      <c r="A99" s="14" t="s">
        <v>631</v>
      </c>
      <c r="B99" s="164" t="s">
        <v>371</v>
      </c>
      <c r="C99" s="299"/>
    </row>
    <row r="100" spans="1:3" ht="12" customHeight="1">
      <c r="A100" s="14" t="s">
        <v>632</v>
      </c>
      <c r="B100" s="164" t="s">
        <v>372</v>
      </c>
      <c r="C100" s="299"/>
    </row>
    <row r="101" spans="1:3" ht="12" customHeight="1">
      <c r="A101" s="14" t="s">
        <v>633</v>
      </c>
      <c r="B101" s="163" t="s">
        <v>373</v>
      </c>
      <c r="C101" s="299">
        <v>398924</v>
      </c>
    </row>
    <row r="102" spans="1:3" ht="12" customHeight="1">
      <c r="A102" s="14" t="s">
        <v>634</v>
      </c>
      <c r="B102" s="163" t="s">
        <v>374</v>
      </c>
      <c r="C102" s="299"/>
    </row>
    <row r="103" spans="1:3" ht="12" customHeight="1">
      <c r="A103" s="14" t="s">
        <v>635</v>
      </c>
      <c r="B103" s="164" t="s">
        <v>375</v>
      </c>
      <c r="C103" s="299"/>
    </row>
    <row r="104" spans="1:3" ht="12" customHeight="1">
      <c r="A104" s="13" t="s">
        <v>636</v>
      </c>
      <c r="B104" s="165" t="s">
        <v>376</v>
      </c>
      <c r="C104" s="299"/>
    </row>
    <row r="105" spans="1:3" ht="12" customHeight="1">
      <c r="A105" s="14" t="s">
        <v>637</v>
      </c>
      <c r="B105" s="165" t="s">
        <v>377</v>
      </c>
      <c r="C105" s="299"/>
    </row>
    <row r="106" spans="1:3" ht="12" customHeight="1" thickBot="1">
      <c r="A106" s="18" t="s">
        <v>638</v>
      </c>
      <c r="B106" s="166" t="s">
        <v>378</v>
      </c>
      <c r="C106" s="303">
        <v>5000</v>
      </c>
    </row>
    <row r="107" spans="1:3" ht="12" customHeight="1" thickBot="1">
      <c r="A107" s="20" t="s">
        <v>652</v>
      </c>
      <c r="B107" s="30" t="s">
        <v>379</v>
      </c>
      <c r="C107" s="295">
        <f>+C108+C110+C112</f>
        <v>84368</v>
      </c>
    </row>
    <row r="108" spans="1:3" ht="12" customHeight="1">
      <c r="A108" s="15" t="s">
        <v>641</v>
      </c>
      <c r="B108" s="8" t="s">
        <v>232</v>
      </c>
      <c r="C108" s="298">
        <v>52364</v>
      </c>
    </row>
    <row r="109" spans="1:3" ht="12" customHeight="1">
      <c r="A109" s="15"/>
      <c r="B109" s="12" t="s">
        <v>383</v>
      </c>
      <c r="C109" s="298">
        <v>27630</v>
      </c>
    </row>
    <row r="110" spans="1:3" ht="12" customHeight="1">
      <c r="A110" s="15" t="s">
        <v>642</v>
      </c>
      <c r="B110" s="12" t="s">
        <v>196</v>
      </c>
      <c r="C110" s="297">
        <v>31994</v>
      </c>
    </row>
    <row r="111" spans="1:3" ht="12" customHeight="1">
      <c r="A111" s="15"/>
      <c r="B111" s="12" t="s">
        <v>384</v>
      </c>
      <c r="C111" s="265">
        <v>21994</v>
      </c>
    </row>
    <row r="112" spans="1:3" ht="12" customHeight="1">
      <c r="A112" s="15" t="s">
        <v>643</v>
      </c>
      <c r="B112" s="292" t="s">
        <v>235</v>
      </c>
      <c r="C112" s="265">
        <v>10</v>
      </c>
    </row>
    <row r="113" spans="1:3" ht="12" customHeight="1">
      <c r="A113" s="15" t="s">
        <v>644</v>
      </c>
      <c r="B113" s="291" t="s">
        <v>491</v>
      </c>
      <c r="C113" s="265"/>
    </row>
    <row r="114" spans="1:3" ht="12" customHeight="1">
      <c r="A114" s="15" t="s">
        <v>645</v>
      </c>
      <c r="B114" s="414" t="s">
        <v>389</v>
      </c>
      <c r="C114" s="265"/>
    </row>
    <row r="115" spans="1:3" ht="12" customHeight="1">
      <c r="A115" s="15" t="s">
        <v>646</v>
      </c>
      <c r="B115" s="164" t="s">
        <v>372</v>
      </c>
      <c r="C115" s="265"/>
    </row>
    <row r="116" spans="1:3" ht="12" customHeight="1">
      <c r="A116" s="15" t="s">
        <v>647</v>
      </c>
      <c r="B116" s="164" t="s">
        <v>388</v>
      </c>
      <c r="C116" s="265"/>
    </row>
    <row r="117" spans="1:3" ht="12" customHeight="1">
      <c r="A117" s="15" t="s">
        <v>648</v>
      </c>
      <c r="B117" s="164" t="s">
        <v>387</v>
      </c>
      <c r="C117" s="265"/>
    </row>
    <row r="118" spans="1:3" ht="12" customHeight="1">
      <c r="A118" s="15" t="s">
        <v>649</v>
      </c>
      <c r="B118" s="164" t="s">
        <v>375</v>
      </c>
      <c r="C118" s="265"/>
    </row>
    <row r="119" spans="1:3" ht="12" customHeight="1">
      <c r="A119" s="15" t="s">
        <v>650</v>
      </c>
      <c r="B119" s="164" t="s">
        <v>386</v>
      </c>
      <c r="C119" s="265"/>
    </row>
    <row r="120" spans="1:3" ht="12" customHeight="1" thickBot="1">
      <c r="A120" s="13" t="s">
        <v>651</v>
      </c>
      <c r="B120" s="164" t="s">
        <v>385</v>
      </c>
      <c r="C120" s="267"/>
    </row>
    <row r="121" spans="1:3" ht="12" customHeight="1" thickBot="1">
      <c r="A121" s="20" t="s">
        <v>653</v>
      </c>
      <c r="B121" s="153" t="s">
        <v>52</v>
      </c>
      <c r="C121" s="295">
        <f>+C122+C123</f>
        <v>2500</v>
      </c>
    </row>
    <row r="122" spans="1:3" ht="12" customHeight="1">
      <c r="A122" s="15" t="s">
        <v>654</v>
      </c>
      <c r="B122" s="9" t="s">
        <v>63</v>
      </c>
      <c r="C122" s="298">
        <v>1000</v>
      </c>
    </row>
    <row r="123" spans="1:3" ht="12" customHeight="1" thickBot="1">
      <c r="A123" s="16" t="s">
        <v>655</v>
      </c>
      <c r="B123" s="12" t="s">
        <v>64</v>
      </c>
      <c r="C123" s="299">
        <v>1500</v>
      </c>
    </row>
    <row r="124" spans="1:3" ht="12" customHeight="1" thickBot="1">
      <c r="A124" s="20" t="s">
        <v>656</v>
      </c>
      <c r="B124" s="153" t="s">
        <v>657</v>
      </c>
      <c r="C124" s="295">
        <f>+C91+C107+C121</f>
        <v>738838</v>
      </c>
    </row>
    <row r="125" spans="1:3" ht="12" customHeight="1" thickBot="1">
      <c r="A125" s="20" t="s">
        <v>661</v>
      </c>
      <c r="B125" s="153" t="s">
        <v>662</v>
      </c>
      <c r="C125" s="295">
        <f>+C126+C127+C128</f>
        <v>0</v>
      </c>
    </row>
    <row r="126" spans="1:3" s="118" customFormat="1" ht="12" customHeight="1">
      <c r="A126" s="15" t="s">
        <v>658</v>
      </c>
      <c r="B126" s="9" t="s">
        <v>393</v>
      </c>
      <c r="C126" s="265"/>
    </row>
    <row r="127" spans="1:3" ht="12" customHeight="1">
      <c r="A127" s="15" t="s">
        <v>659</v>
      </c>
      <c r="B127" s="9" t="s">
        <v>394</v>
      </c>
      <c r="C127" s="265"/>
    </row>
    <row r="128" spans="1:3" ht="12" customHeight="1" thickBot="1">
      <c r="A128" s="13" t="s">
        <v>660</v>
      </c>
      <c r="B128" s="7" t="s">
        <v>395</v>
      </c>
      <c r="C128" s="265"/>
    </row>
    <row r="129" spans="1:3" ht="12" customHeight="1" thickBot="1">
      <c r="A129" s="20" t="s">
        <v>667</v>
      </c>
      <c r="B129" s="153" t="s">
        <v>668</v>
      </c>
      <c r="C129" s="295">
        <f>+C130+C131+C132+C133</f>
        <v>0</v>
      </c>
    </row>
    <row r="130" spans="1:3" ht="12" customHeight="1">
      <c r="A130" s="15" t="s">
        <v>663</v>
      </c>
      <c r="B130" s="9" t="s">
        <v>396</v>
      </c>
      <c r="C130" s="265"/>
    </row>
    <row r="131" spans="1:3" ht="12" customHeight="1">
      <c r="A131" s="15" t="s">
        <v>664</v>
      </c>
      <c r="B131" s="9" t="s">
        <v>397</v>
      </c>
      <c r="C131" s="265"/>
    </row>
    <row r="132" spans="1:3" ht="12" customHeight="1">
      <c r="A132" s="15" t="s">
        <v>665</v>
      </c>
      <c r="B132" s="9" t="s">
        <v>398</v>
      </c>
      <c r="C132" s="265"/>
    </row>
    <row r="133" spans="1:3" s="118" customFormat="1" ht="12" customHeight="1" thickBot="1">
      <c r="A133" s="13" t="s">
        <v>666</v>
      </c>
      <c r="B133" s="7" t="s">
        <v>399</v>
      </c>
      <c r="C133" s="265"/>
    </row>
    <row r="134" spans="1:11" ht="12" customHeight="1" thickBot="1">
      <c r="A134" s="20" t="s">
        <v>673</v>
      </c>
      <c r="B134" s="153" t="s">
        <v>674</v>
      </c>
      <c r="C134" s="301">
        <f>+C135+C136+C137+C138</f>
        <v>0</v>
      </c>
      <c r="K134" s="247"/>
    </row>
    <row r="135" spans="1:3" ht="12.75">
      <c r="A135" s="15" t="s">
        <v>669</v>
      </c>
      <c r="B135" s="9" t="s">
        <v>401</v>
      </c>
      <c r="C135" s="265"/>
    </row>
    <row r="136" spans="1:3" ht="12" customHeight="1">
      <c r="A136" s="15" t="s">
        <v>670</v>
      </c>
      <c r="B136" s="9" t="s">
        <v>411</v>
      </c>
      <c r="C136" s="265"/>
    </row>
    <row r="137" spans="1:3" s="118" customFormat="1" ht="12" customHeight="1">
      <c r="A137" s="15" t="s">
        <v>671</v>
      </c>
      <c r="B137" s="9" t="s">
        <v>402</v>
      </c>
      <c r="C137" s="265"/>
    </row>
    <row r="138" spans="1:3" s="118" customFormat="1" ht="12" customHeight="1" thickBot="1">
      <c r="A138" s="13" t="s">
        <v>672</v>
      </c>
      <c r="B138" s="7" t="s">
        <v>403</v>
      </c>
      <c r="C138" s="265"/>
    </row>
    <row r="139" spans="1:3" s="118" customFormat="1" ht="12" customHeight="1" thickBot="1">
      <c r="A139" s="20" t="s">
        <v>679</v>
      </c>
      <c r="B139" s="153" t="s">
        <v>680</v>
      </c>
      <c r="C139" s="304">
        <f>+C140+C141+C142+C143</f>
        <v>0</v>
      </c>
    </row>
    <row r="140" spans="1:3" s="118" customFormat="1" ht="12" customHeight="1">
      <c r="A140" s="15" t="s">
        <v>675</v>
      </c>
      <c r="B140" s="9" t="s">
        <v>405</v>
      </c>
      <c r="C140" s="265"/>
    </row>
    <row r="141" spans="1:3" s="118" customFormat="1" ht="12" customHeight="1">
      <c r="A141" s="15" t="s">
        <v>676</v>
      </c>
      <c r="B141" s="9" t="s">
        <v>406</v>
      </c>
      <c r="C141" s="265"/>
    </row>
    <row r="142" spans="1:3" s="118" customFormat="1" ht="12" customHeight="1">
      <c r="A142" s="15" t="s">
        <v>677</v>
      </c>
      <c r="B142" s="9" t="s">
        <v>407</v>
      </c>
      <c r="C142" s="265"/>
    </row>
    <row r="143" spans="1:3" ht="12.75" customHeight="1" thickBot="1">
      <c r="A143" s="15" t="s">
        <v>678</v>
      </c>
      <c r="B143" s="9" t="s">
        <v>408</v>
      </c>
      <c r="C143" s="265"/>
    </row>
    <row r="144" spans="1:3" ht="12" customHeight="1" thickBot="1">
      <c r="A144" s="20" t="s">
        <v>682</v>
      </c>
      <c r="B144" s="153" t="s">
        <v>681</v>
      </c>
      <c r="C144" s="430">
        <f>+C125+C129+C134+C139</f>
        <v>0</v>
      </c>
    </row>
    <row r="145" spans="1:3" ht="15" customHeight="1" thickBot="1">
      <c r="A145" s="293" t="s">
        <v>683</v>
      </c>
      <c r="B145" s="383" t="s">
        <v>684</v>
      </c>
      <c r="C145" s="430">
        <f>+C124+C144</f>
        <v>738838</v>
      </c>
    </row>
    <row r="146" spans="1:3" ht="13.5" thickBot="1">
      <c r="A146" s="388"/>
      <c r="B146" s="389"/>
      <c r="C146" s="390"/>
    </row>
    <row r="147" spans="1:3" ht="15" customHeight="1" thickBot="1">
      <c r="A147" s="245" t="s">
        <v>210</v>
      </c>
      <c r="B147" s="246"/>
      <c r="C147" s="150">
        <v>22</v>
      </c>
    </row>
    <row r="148" spans="1:3" ht="14.25" customHeight="1" thickBot="1">
      <c r="A148" s="245" t="s">
        <v>211</v>
      </c>
      <c r="B148" s="246"/>
      <c r="C148" s="150">
        <v>64</v>
      </c>
    </row>
  </sheetData>
  <sheetProtection formatCells="0"/>
  <mergeCells count="1">
    <mergeCell ref="B1:C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B1" sqref="B1:C1"/>
    </sheetView>
  </sheetViews>
  <sheetFormatPr defaultColWidth="9.00390625" defaultRowHeight="12.75"/>
  <cols>
    <col min="1" max="1" width="9.50390625" style="391" customWidth="1"/>
    <col min="2" max="2" width="91.625" style="392" customWidth="1"/>
    <col min="3" max="3" width="25.00390625" style="393" customWidth="1"/>
    <col min="4" max="16384" width="9.375" style="3" customWidth="1"/>
  </cols>
  <sheetData>
    <row r="1" spans="1:3" s="2" customFormat="1" ht="16.5" customHeight="1" thickBot="1">
      <c r="A1" s="223"/>
      <c r="B1" s="541" t="s">
        <v>696</v>
      </c>
      <c r="C1" s="541"/>
    </row>
    <row r="2" spans="1:3" s="114" customFormat="1" ht="21" customHeight="1">
      <c r="A2" s="408" t="s">
        <v>68</v>
      </c>
      <c r="B2" s="352" t="s">
        <v>229</v>
      </c>
      <c r="C2" s="354" t="s">
        <v>56</v>
      </c>
    </row>
    <row r="3" spans="1:3" s="114" customFormat="1" ht="16.5" thickBot="1">
      <c r="A3" s="225" t="s">
        <v>207</v>
      </c>
      <c r="B3" s="353" t="s">
        <v>493</v>
      </c>
      <c r="C3" s="355">
        <v>3</v>
      </c>
    </row>
    <row r="4" spans="1:3" s="115" customFormat="1" ht="15.75" customHeight="1" thickBot="1">
      <c r="A4" s="226"/>
      <c r="B4" s="226"/>
      <c r="C4" s="227" t="s">
        <v>57</v>
      </c>
    </row>
    <row r="5" spans="1:3" ht="13.5" thickBot="1">
      <c r="A5" s="409" t="s">
        <v>209</v>
      </c>
      <c r="B5" s="228" t="s">
        <v>58</v>
      </c>
      <c r="C5" s="356" t="s">
        <v>59</v>
      </c>
    </row>
    <row r="6" spans="1:3" s="77" customFormat="1" ht="12.75" customHeight="1" thickBot="1">
      <c r="A6" s="190">
        <v>1</v>
      </c>
      <c r="B6" s="191">
        <v>2</v>
      </c>
      <c r="C6" s="192">
        <v>3</v>
      </c>
    </row>
    <row r="7" spans="1:3" s="77" customFormat="1" ht="15.75" customHeight="1" thickBot="1">
      <c r="A7" s="230"/>
      <c r="B7" s="231" t="s">
        <v>60</v>
      </c>
      <c r="C7" s="357"/>
    </row>
    <row r="8" spans="1:3" s="77" customFormat="1" ht="12" customHeight="1" thickBot="1">
      <c r="A8" s="20" t="s">
        <v>535</v>
      </c>
      <c r="B8" s="21" t="s">
        <v>541</v>
      </c>
      <c r="C8" s="295">
        <f>+C9+C10+C11+C12+C13+C14</f>
        <v>0</v>
      </c>
    </row>
    <row r="9" spans="1:3" s="116" customFormat="1" ht="12" customHeight="1">
      <c r="A9" s="15" t="s">
        <v>534</v>
      </c>
      <c r="B9" s="418" t="s">
        <v>258</v>
      </c>
      <c r="C9" s="298"/>
    </row>
    <row r="10" spans="1:3" s="117" customFormat="1" ht="12" customHeight="1">
      <c r="A10" s="14" t="s">
        <v>536</v>
      </c>
      <c r="B10" s="419" t="s">
        <v>259</v>
      </c>
      <c r="C10" s="297"/>
    </row>
    <row r="11" spans="1:3" s="117" customFormat="1" ht="12" customHeight="1">
      <c r="A11" s="14" t="s">
        <v>537</v>
      </c>
      <c r="B11" s="419" t="s">
        <v>260</v>
      </c>
      <c r="C11" s="297"/>
    </row>
    <row r="12" spans="1:3" s="117" customFormat="1" ht="12" customHeight="1">
      <c r="A12" s="14" t="s">
        <v>538</v>
      </c>
      <c r="B12" s="419" t="s">
        <v>261</v>
      </c>
      <c r="C12" s="297"/>
    </row>
    <row r="13" spans="1:3" s="117" customFormat="1" ht="12" customHeight="1">
      <c r="A13" s="14" t="s">
        <v>539</v>
      </c>
      <c r="B13" s="419" t="s">
        <v>262</v>
      </c>
      <c r="C13" s="452"/>
    </row>
    <row r="14" spans="1:3" s="116" customFormat="1" ht="12" customHeight="1" thickBot="1">
      <c r="A14" s="16" t="s">
        <v>540</v>
      </c>
      <c r="B14" s="420" t="s">
        <v>263</v>
      </c>
      <c r="C14" s="453"/>
    </row>
    <row r="15" spans="1:3" s="116" customFormat="1" ht="12" customHeight="1" thickBot="1">
      <c r="A15" s="20" t="s">
        <v>547</v>
      </c>
      <c r="B15" s="290" t="s">
        <v>264</v>
      </c>
      <c r="C15" s="295">
        <f>+C16+C17+C18+C19+C20</f>
        <v>0</v>
      </c>
    </row>
    <row r="16" spans="1:3" s="116" customFormat="1" ht="12" customHeight="1">
      <c r="A16" s="15" t="s">
        <v>542</v>
      </c>
      <c r="B16" s="418" t="s">
        <v>265</v>
      </c>
      <c r="C16" s="298"/>
    </row>
    <row r="17" spans="1:3" s="116" customFormat="1" ht="12" customHeight="1">
      <c r="A17" s="14" t="s">
        <v>543</v>
      </c>
      <c r="B17" s="419" t="s">
        <v>266</v>
      </c>
      <c r="C17" s="297"/>
    </row>
    <row r="18" spans="1:3" s="116" customFormat="1" ht="12" customHeight="1">
      <c r="A18" s="14" t="s">
        <v>544</v>
      </c>
      <c r="B18" s="419" t="s">
        <v>485</v>
      </c>
      <c r="C18" s="297"/>
    </row>
    <row r="19" spans="1:3" s="116" customFormat="1" ht="12" customHeight="1">
      <c r="A19" s="14" t="s">
        <v>545</v>
      </c>
      <c r="B19" s="419" t="s">
        <v>486</v>
      </c>
      <c r="C19" s="297"/>
    </row>
    <row r="20" spans="1:3" s="116" customFormat="1" ht="12" customHeight="1">
      <c r="A20" s="14" t="s">
        <v>546</v>
      </c>
      <c r="B20" s="419" t="s">
        <v>267</v>
      </c>
      <c r="C20" s="297"/>
    </row>
    <row r="21" spans="1:3" s="117" customFormat="1" ht="12" customHeight="1" thickBot="1">
      <c r="A21" s="16" t="s">
        <v>546</v>
      </c>
      <c r="B21" s="420" t="s">
        <v>268</v>
      </c>
      <c r="C21" s="299"/>
    </row>
    <row r="22" spans="1:3" s="117" customFormat="1" ht="12" customHeight="1" thickBot="1">
      <c r="A22" s="20" t="s">
        <v>553</v>
      </c>
      <c r="B22" s="21" t="s">
        <v>554</v>
      </c>
      <c r="C22" s="295">
        <f>+C23+C24+C25+C26+C27</f>
        <v>0</v>
      </c>
    </row>
    <row r="23" spans="1:3" s="117" customFormat="1" ht="12" customHeight="1">
      <c r="A23" s="15" t="s">
        <v>548</v>
      </c>
      <c r="B23" s="418" t="s">
        <v>270</v>
      </c>
      <c r="C23" s="298"/>
    </row>
    <row r="24" spans="1:3" s="116" customFormat="1" ht="12" customHeight="1">
      <c r="A24" s="14" t="s">
        <v>549</v>
      </c>
      <c r="B24" s="419" t="s">
        <v>271</v>
      </c>
      <c r="C24" s="297"/>
    </row>
    <row r="25" spans="1:3" s="117" customFormat="1" ht="12" customHeight="1">
      <c r="A25" s="14" t="s">
        <v>552</v>
      </c>
      <c r="B25" s="419" t="s">
        <v>487</v>
      </c>
      <c r="C25" s="297"/>
    </row>
    <row r="26" spans="1:3" s="117" customFormat="1" ht="12" customHeight="1">
      <c r="A26" s="14" t="s">
        <v>550</v>
      </c>
      <c r="B26" s="419" t="s">
        <v>488</v>
      </c>
      <c r="C26" s="297"/>
    </row>
    <row r="27" spans="1:3" s="117" customFormat="1" ht="12" customHeight="1">
      <c r="A27" s="14" t="s">
        <v>551</v>
      </c>
      <c r="B27" s="419" t="s">
        <v>272</v>
      </c>
      <c r="C27" s="297"/>
    </row>
    <row r="28" spans="1:3" s="117" customFormat="1" ht="12" customHeight="1" thickBot="1">
      <c r="A28" s="16" t="s">
        <v>551</v>
      </c>
      <c r="B28" s="420" t="s">
        <v>273</v>
      </c>
      <c r="C28" s="299"/>
    </row>
    <row r="29" spans="1:3" s="117" customFormat="1" ht="12" customHeight="1" thickBot="1">
      <c r="A29" s="20" t="s">
        <v>560</v>
      </c>
      <c r="B29" s="21" t="s">
        <v>561</v>
      </c>
      <c r="C29" s="301">
        <f>+C30+C33+C34+C35</f>
        <v>0</v>
      </c>
    </row>
    <row r="30" spans="1:3" s="117" customFormat="1" ht="12" customHeight="1">
      <c r="A30" s="15" t="s">
        <v>555</v>
      </c>
      <c r="B30" s="418" t="s">
        <v>281</v>
      </c>
      <c r="C30" s="413">
        <f>+C31+C32</f>
        <v>0</v>
      </c>
    </row>
    <row r="31" spans="1:3" s="117" customFormat="1" ht="12" customHeight="1">
      <c r="A31" s="14" t="s">
        <v>555</v>
      </c>
      <c r="B31" s="419" t="s">
        <v>282</v>
      </c>
      <c r="C31" s="297"/>
    </row>
    <row r="32" spans="1:3" s="117" customFormat="1" ht="12" customHeight="1">
      <c r="A32" s="14" t="s">
        <v>556</v>
      </c>
      <c r="B32" s="419" t="s">
        <v>283</v>
      </c>
      <c r="C32" s="297"/>
    </row>
    <row r="33" spans="1:3" s="117" customFormat="1" ht="12" customHeight="1">
      <c r="A33" s="14" t="s">
        <v>557</v>
      </c>
      <c r="B33" s="419" t="s">
        <v>284</v>
      </c>
      <c r="C33" s="297"/>
    </row>
    <row r="34" spans="1:3" s="117" customFormat="1" ht="12" customHeight="1">
      <c r="A34" s="14" t="s">
        <v>558</v>
      </c>
      <c r="B34" s="419" t="s">
        <v>285</v>
      </c>
      <c r="C34" s="297"/>
    </row>
    <row r="35" spans="1:3" s="117" customFormat="1" ht="12" customHeight="1" thickBot="1">
      <c r="A35" s="16" t="s">
        <v>559</v>
      </c>
      <c r="B35" s="420" t="s">
        <v>286</v>
      </c>
      <c r="C35" s="299"/>
    </row>
    <row r="36" spans="1:3" s="117" customFormat="1" ht="12" customHeight="1" thickBot="1">
      <c r="A36" s="20" t="s">
        <v>572</v>
      </c>
      <c r="B36" s="21" t="s">
        <v>573</v>
      </c>
      <c r="C36" s="295">
        <f>SUM(C37:C46)</f>
        <v>0</v>
      </c>
    </row>
    <row r="37" spans="1:3" s="117" customFormat="1" ht="12" customHeight="1">
      <c r="A37" s="15" t="s">
        <v>562</v>
      </c>
      <c r="B37" s="418" t="s">
        <v>290</v>
      </c>
      <c r="C37" s="298"/>
    </row>
    <row r="38" spans="1:3" s="117" customFormat="1" ht="12" customHeight="1">
      <c r="A38" s="14" t="s">
        <v>563</v>
      </c>
      <c r="B38" s="419" t="s">
        <v>291</v>
      </c>
      <c r="C38" s="297"/>
    </row>
    <row r="39" spans="1:3" s="117" customFormat="1" ht="12" customHeight="1">
      <c r="A39" s="14" t="s">
        <v>564</v>
      </c>
      <c r="B39" s="419" t="s">
        <v>292</v>
      </c>
      <c r="C39" s="297"/>
    </row>
    <row r="40" spans="1:3" s="117" customFormat="1" ht="12" customHeight="1">
      <c r="A40" s="14" t="s">
        <v>565</v>
      </c>
      <c r="B40" s="419" t="s">
        <v>293</v>
      </c>
      <c r="C40" s="297"/>
    </row>
    <row r="41" spans="1:3" s="117" customFormat="1" ht="12" customHeight="1">
      <c r="A41" s="14" t="s">
        <v>566</v>
      </c>
      <c r="B41" s="419" t="s">
        <v>294</v>
      </c>
      <c r="C41" s="297"/>
    </row>
    <row r="42" spans="1:3" s="117" customFormat="1" ht="12" customHeight="1">
      <c r="A42" s="14" t="s">
        <v>567</v>
      </c>
      <c r="B42" s="419" t="s">
        <v>295</v>
      </c>
      <c r="C42" s="297"/>
    </row>
    <row r="43" spans="1:3" s="117" customFormat="1" ht="12" customHeight="1">
      <c r="A43" s="14" t="s">
        <v>568</v>
      </c>
      <c r="B43" s="419" t="s">
        <v>296</v>
      </c>
      <c r="C43" s="297"/>
    </row>
    <row r="44" spans="1:3" s="117" customFormat="1" ht="12" customHeight="1">
      <c r="A44" s="14" t="s">
        <v>569</v>
      </c>
      <c r="B44" s="419" t="s">
        <v>297</v>
      </c>
      <c r="C44" s="297"/>
    </row>
    <row r="45" spans="1:3" s="117" customFormat="1" ht="12" customHeight="1">
      <c r="A45" s="14" t="s">
        <v>570</v>
      </c>
      <c r="B45" s="419" t="s">
        <v>298</v>
      </c>
      <c r="C45" s="300"/>
    </row>
    <row r="46" spans="1:3" s="117" customFormat="1" ht="12" customHeight="1" thickBot="1">
      <c r="A46" s="16" t="s">
        <v>571</v>
      </c>
      <c r="B46" s="420" t="s">
        <v>299</v>
      </c>
      <c r="C46" s="404"/>
    </row>
    <row r="47" spans="1:3" s="117" customFormat="1" ht="12" customHeight="1" thickBot="1">
      <c r="A47" s="20" t="s">
        <v>579</v>
      </c>
      <c r="B47" s="21" t="s">
        <v>580</v>
      </c>
      <c r="C47" s="295">
        <f>SUM(C48:C52)</f>
        <v>0</v>
      </c>
    </row>
    <row r="48" spans="1:3" s="117" customFormat="1" ht="12" customHeight="1">
      <c r="A48" s="15" t="s">
        <v>574</v>
      </c>
      <c r="B48" s="418" t="s">
        <v>304</v>
      </c>
      <c r="C48" s="454"/>
    </row>
    <row r="49" spans="1:3" s="117" customFormat="1" ht="12" customHeight="1">
      <c r="A49" s="14" t="s">
        <v>575</v>
      </c>
      <c r="B49" s="419" t="s">
        <v>305</v>
      </c>
      <c r="C49" s="300"/>
    </row>
    <row r="50" spans="1:3" s="117" customFormat="1" ht="12" customHeight="1">
      <c r="A50" s="14" t="s">
        <v>576</v>
      </c>
      <c r="B50" s="419" t="s">
        <v>306</v>
      </c>
      <c r="C50" s="300"/>
    </row>
    <row r="51" spans="1:3" s="117" customFormat="1" ht="12" customHeight="1">
      <c r="A51" s="14" t="s">
        <v>577</v>
      </c>
      <c r="B51" s="419" t="s">
        <v>499</v>
      </c>
      <c r="C51" s="300"/>
    </row>
    <row r="52" spans="1:3" s="117" customFormat="1" ht="12" customHeight="1" thickBot="1">
      <c r="A52" s="16" t="s">
        <v>578</v>
      </c>
      <c r="B52" s="420" t="s">
        <v>307</v>
      </c>
      <c r="C52" s="404"/>
    </row>
    <row r="53" spans="1:3" s="117" customFormat="1" ht="12" customHeight="1" thickBot="1">
      <c r="A53" s="20" t="s">
        <v>584</v>
      </c>
      <c r="B53" s="21" t="s">
        <v>585</v>
      </c>
      <c r="C53" s="295">
        <f>SUM(C54:C56)</f>
        <v>0</v>
      </c>
    </row>
    <row r="54" spans="1:3" s="117" customFormat="1" ht="12" customHeight="1">
      <c r="A54" s="15" t="s">
        <v>581</v>
      </c>
      <c r="B54" s="418" t="s">
        <v>309</v>
      </c>
      <c r="C54" s="298"/>
    </row>
    <row r="55" spans="1:3" s="117" customFormat="1" ht="12" customHeight="1">
      <c r="A55" s="14" t="s">
        <v>582</v>
      </c>
      <c r="B55" s="419" t="s">
        <v>489</v>
      </c>
      <c r="C55" s="297"/>
    </row>
    <row r="56" spans="1:3" s="117" customFormat="1" ht="12" customHeight="1">
      <c r="A56" s="14" t="s">
        <v>583</v>
      </c>
      <c r="B56" s="419" t="s">
        <v>310</v>
      </c>
      <c r="C56" s="297"/>
    </row>
    <row r="57" spans="1:3" s="117" customFormat="1" ht="12" customHeight="1" thickBot="1">
      <c r="A57" s="16" t="s">
        <v>583</v>
      </c>
      <c r="B57" s="420" t="s">
        <v>311</v>
      </c>
      <c r="C57" s="299"/>
    </row>
    <row r="58" spans="1:3" s="117" customFormat="1" ht="12" customHeight="1" thickBot="1">
      <c r="A58" s="20" t="s">
        <v>589</v>
      </c>
      <c r="B58" s="290" t="s">
        <v>590</v>
      </c>
      <c r="C58" s="295">
        <f>SUM(C59:C61)</f>
        <v>0</v>
      </c>
    </row>
    <row r="59" spans="1:3" s="117" customFormat="1" ht="12" customHeight="1">
      <c r="A59" s="15" t="s">
        <v>586</v>
      </c>
      <c r="B59" s="418" t="s">
        <v>316</v>
      </c>
      <c r="C59" s="300"/>
    </row>
    <row r="60" spans="1:3" s="117" customFormat="1" ht="12" customHeight="1">
      <c r="A60" s="14" t="s">
        <v>587</v>
      </c>
      <c r="B60" s="419" t="s">
        <v>490</v>
      </c>
      <c r="C60" s="300"/>
    </row>
    <row r="61" spans="1:3" s="117" customFormat="1" ht="12" customHeight="1">
      <c r="A61" s="14" t="s">
        <v>588</v>
      </c>
      <c r="B61" s="419" t="s">
        <v>317</v>
      </c>
      <c r="C61" s="300"/>
    </row>
    <row r="62" spans="1:3" s="117" customFormat="1" ht="12" customHeight="1" thickBot="1">
      <c r="A62" s="16" t="s">
        <v>588</v>
      </c>
      <c r="B62" s="420" t="s">
        <v>318</v>
      </c>
      <c r="C62" s="300"/>
    </row>
    <row r="63" spans="1:3" s="117" customFormat="1" ht="12" customHeight="1" thickBot="1">
      <c r="A63" s="20" t="s">
        <v>591</v>
      </c>
      <c r="B63" s="21" t="s">
        <v>592</v>
      </c>
      <c r="C63" s="301">
        <f>+C8+C15+C22+C29+C36+C47+C53+C58</f>
        <v>0</v>
      </c>
    </row>
    <row r="64" spans="1:3" s="117" customFormat="1" ht="12" customHeight="1" thickBot="1">
      <c r="A64" s="436" t="s">
        <v>596</v>
      </c>
      <c r="B64" s="290" t="s">
        <v>597</v>
      </c>
      <c r="C64" s="295">
        <f>SUM(C65:C67)</f>
        <v>0</v>
      </c>
    </row>
    <row r="65" spans="1:3" s="117" customFormat="1" ht="12" customHeight="1">
      <c r="A65" s="15" t="s">
        <v>593</v>
      </c>
      <c r="B65" s="418" t="s">
        <v>322</v>
      </c>
      <c r="C65" s="300"/>
    </row>
    <row r="66" spans="1:3" s="117" customFormat="1" ht="12" customHeight="1">
      <c r="A66" s="14" t="s">
        <v>594</v>
      </c>
      <c r="B66" s="419" t="s">
        <v>323</v>
      </c>
      <c r="C66" s="300"/>
    </row>
    <row r="67" spans="1:3" s="117" customFormat="1" ht="12" customHeight="1" thickBot="1">
      <c r="A67" s="16" t="s">
        <v>595</v>
      </c>
      <c r="B67" s="422" t="s">
        <v>324</v>
      </c>
      <c r="C67" s="300"/>
    </row>
    <row r="68" spans="1:3" s="117" customFormat="1" ht="12" customHeight="1" thickBot="1">
      <c r="A68" s="436" t="s">
        <v>542</v>
      </c>
      <c r="B68" s="504" t="s">
        <v>602</v>
      </c>
      <c r="C68" s="295">
        <f>SUM(C69:C72)</f>
        <v>0</v>
      </c>
    </row>
    <row r="69" spans="1:3" s="117" customFormat="1" ht="12" customHeight="1">
      <c r="A69" s="15" t="s">
        <v>598</v>
      </c>
      <c r="B69" s="418" t="s">
        <v>327</v>
      </c>
      <c r="C69" s="300"/>
    </row>
    <row r="70" spans="1:3" s="117" customFormat="1" ht="12" customHeight="1">
      <c r="A70" s="14" t="s">
        <v>599</v>
      </c>
      <c r="B70" s="419" t="s">
        <v>328</v>
      </c>
      <c r="C70" s="300"/>
    </row>
    <row r="71" spans="1:3" s="117" customFormat="1" ht="12" customHeight="1">
      <c r="A71" s="14" t="s">
        <v>600</v>
      </c>
      <c r="B71" s="419" t="s">
        <v>329</v>
      </c>
      <c r="C71" s="300"/>
    </row>
    <row r="72" spans="1:3" s="117" customFormat="1" ht="12" customHeight="1" thickBot="1">
      <c r="A72" s="16" t="s">
        <v>601</v>
      </c>
      <c r="B72" s="420" t="s">
        <v>330</v>
      </c>
      <c r="C72" s="300"/>
    </row>
    <row r="73" spans="1:3" s="117" customFormat="1" ht="12" customHeight="1" thickBot="1">
      <c r="A73" s="436" t="s">
        <v>605</v>
      </c>
      <c r="B73" s="290" t="s">
        <v>606</v>
      </c>
      <c r="C73" s="295">
        <f>SUM(C74:C75)</f>
        <v>0</v>
      </c>
    </row>
    <row r="74" spans="1:3" s="117" customFormat="1" ht="12" customHeight="1">
      <c r="A74" s="15" t="s">
        <v>603</v>
      </c>
      <c r="B74" s="418" t="s">
        <v>333</v>
      </c>
      <c r="C74" s="300"/>
    </row>
    <row r="75" spans="1:3" s="117" customFormat="1" ht="12" customHeight="1" thickBot="1">
      <c r="A75" s="16" t="s">
        <v>604</v>
      </c>
      <c r="B75" s="420" t="s">
        <v>334</v>
      </c>
      <c r="C75" s="300"/>
    </row>
    <row r="76" spans="1:3" s="116" customFormat="1" ht="12" customHeight="1" thickBot="1">
      <c r="A76" s="421" t="s">
        <v>611</v>
      </c>
      <c r="B76" s="290" t="s">
        <v>620</v>
      </c>
      <c r="C76" s="295">
        <f>SUM(C77:C79)</f>
        <v>0</v>
      </c>
    </row>
    <row r="77" spans="1:3" s="117" customFormat="1" ht="12" customHeight="1">
      <c r="A77" s="15" t="s">
        <v>607</v>
      </c>
      <c r="B77" s="418" t="s">
        <v>337</v>
      </c>
      <c r="C77" s="300"/>
    </row>
    <row r="78" spans="1:3" s="117" customFormat="1" ht="12" customHeight="1">
      <c r="A78" s="14" t="s">
        <v>608</v>
      </c>
      <c r="B78" s="419" t="s">
        <v>338</v>
      </c>
      <c r="C78" s="300"/>
    </row>
    <row r="79" spans="1:3" s="117" customFormat="1" ht="12" customHeight="1" thickBot="1">
      <c r="A79" s="16" t="s">
        <v>610</v>
      </c>
      <c r="B79" s="420" t="s">
        <v>339</v>
      </c>
      <c r="C79" s="300"/>
    </row>
    <row r="80" spans="1:3" s="117" customFormat="1" ht="12" customHeight="1" thickBot="1">
      <c r="A80" s="421" t="s">
        <v>616</v>
      </c>
      <c r="B80" s="290" t="s">
        <v>617</v>
      </c>
      <c r="C80" s="295">
        <f>SUM(C81:C84)</f>
        <v>0</v>
      </c>
    </row>
    <row r="81" spans="1:3" s="117" customFormat="1" ht="12" customHeight="1">
      <c r="A81" s="423" t="s">
        <v>612</v>
      </c>
      <c r="B81" s="418" t="s">
        <v>342</v>
      </c>
      <c r="C81" s="300"/>
    </row>
    <row r="82" spans="1:3" s="117" customFormat="1" ht="12" customHeight="1">
      <c r="A82" s="424" t="s">
        <v>613</v>
      </c>
      <c r="B82" s="419" t="s">
        <v>344</v>
      </c>
      <c r="C82" s="300"/>
    </row>
    <row r="83" spans="1:3" s="117" customFormat="1" ht="12" customHeight="1">
      <c r="A83" s="424" t="s">
        <v>614</v>
      </c>
      <c r="B83" s="419" t="s">
        <v>346</v>
      </c>
      <c r="C83" s="300"/>
    </row>
    <row r="84" spans="1:3" s="116" customFormat="1" ht="12" customHeight="1" thickBot="1">
      <c r="A84" s="425" t="s">
        <v>615</v>
      </c>
      <c r="B84" s="420" t="s">
        <v>348</v>
      </c>
      <c r="C84" s="300"/>
    </row>
    <row r="85" spans="1:3" s="116" customFormat="1" ht="12" customHeight="1" thickBot="1">
      <c r="A85" s="421" t="s">
        <v>618</v>
      </c>
      <c r="B85" s="290" t="s">
        <v>350</v>
      </c>
      <c r="C85" s="455"/>
    </row>
    <row r="86" spans="1:3" s="116" customFormat="1" ht="12" customHeight="1" thickBot="1">
      <c r="A86" s="421" t="s">
        <v>619</v>
      </c>
      <c r="B86" s="426" t="s">
        <v>621</v>
      </c>
      <c r="C86" s="301">
        <f>+C64+C68+C73+C76+C80+C85</f>
        <v>0</v>
      </c>
    </row>
    <row r="87" spans="1:3" s="116" customFormat="1" ht="12" customHeight="1" thickBot="1">
      <c r="A87" s="427" t="s">
        <v>622</v>
      </c>
      <c r="B87" s="428" t="s">
        <v>623</v>
      </c>
      <c r="C87" s="301">
        <f>+C63+C86</f>
        <v>0</v>
      </c>
    </row>
    <row r="88" spans="1:3" s="117" customFormat="1" ht="15" customHeight="1">
      <c r="A88" s="236"/>
      <c r="B88" s="237"/>
      <c r="C88" s="362"/>
    </row>
    <row r="89" spans="1:3" ht="13.5" thickBot="1">
      <c r="A89" s="437"/>
      <c r="B89" s="239"/>
      <c r="C89" s="363"/>
    </row>
    <row r="90" spans="1:3" s="77" customFormat="1" ht="16.5" customHeight="1" thickBot="1">
      <c r="A90" s="240"/>
      <c r="B90" s="241" t="s">
        <v>61</v>
      </c>
      <c r="C90" s="364"/>
    </row>
    <row r="91" spans="1:3" s="118" customFormat="1" ht="12" customHeight="1" thickBot="1">
      <c r="A91" s="22" t="s">
        <v>639</v>
      </c>
      <c r="B91" s="31" t="s">
        <v>640</v>
      </c>
      <c r="C91" s="294">
        <f>SUM(C92:C96)</f>
        <v>3000</v>
      </c>
    </row>
    <row r="92" spans="1:3" ht="12" customHeight="1">
      <c r="A92" s="17" t="s">
        <v>624</v>
      </c>
      <c r="B92" s="10" t="s">
        <v>51</v>
      </c>
      <c r="C92" s="296"/>
    </row>
    <row r="93" spans="1:3" ht="12" customHeight="1">
      <c r="A93" s="14" t="s">
        <v>625</v>
      </c>
      <c r="B93" s="8" t="s">
        <v>192</v>
      </c>
      <c r="C93" s="297"/>
    </row>
    <row r="94" spans="1:3" ht="12" customHeight="1">
      <c r="A94" s="14" t="s">
        <v>626</v>
      </c>
      <c r="B94" s="8" t="s">
        <v>150</v>
      </c>
      <c r="C94" s="299"/>
    </row>
    <row r="95" spans="1:3" ht="12" customHeight="1">
      <c r="A95" s="14" t="s">
        <v>627</v>
      </c>
      <c r="B95" s="11" t="s">
        <v>193</v>
      </c>
      <c r="C95" s="299"/>
    </row>
    <row r="96" spans="1:3" ht="12" customHeight="1">
      <c r="A96" s="14" t="s">
        <v>628</v>
      </c>
      <c r="B96" s="19" t="s">
        <v>194</v>
      </c>
      <c r="C96" s="299">
        <v>3000</v>
      </c>
    </row>
    <row r="97" spans="1:3" ht="12" customHeight="1">
      <c r="A97" s="14" t="s">
        <v>629</v>
      </c>
      <c r="B97" s="8" t="s">
        <v>369</v>
      </c>
      <c r="C97" s="299"/>
    </row>
    <row r="98" spans="1:3" ht="12" customHeight="1">
      <c r="A98" s="14" t="s">
        <v>630</v>
      </c>
      <c r="B98" s="163" t="s">
        <v>370</v>
      </c>
      <c r="C98" s="299"/>
    </row>
    <row r="99" spans="1:3" ht="12" customHeight="1">
      <c r="A99" s="14" t="s">
        <v>631</v>
      </c>
      <c r="B99" s="164" t="s">
        <v>371</v>
      </c>
      <c r="C99" s="299"/>
    </row>
    <row r="100" spans="1:3" ht="12" customHeight="1">
      <c r="A100" s="14" t="s">
        <v>632</v>
      </c>
      <c r="B100" s="164" t="s">
        <v>372</v>
      </c>
      <c r="C100" s="299"/>
    </row>
    <row r="101" spans="1:3" ht="12" customHeight="1">
      <c r="A101" s="14" t="s">
        <v>633</v>
      </c>
      <c r="B101" s="163" t="s">
        <v>373</v>
      </c>
      <c r="C101" s="299"/>
    </row>
    <row r="102" spans="1:3" ht="12" customHeight="1">
      <c r="A102" s="14" t="s">
        <v>634</v>
      </c>
      <c r="B102" s="163" t="s">
        <v>374</v>
      </c>
      <c r="C102" s="299"/>
    </row>
    <row r="103" spans="1:3" ht="12" customHeight="1">
      <c r="A103" s="14" t="s">
        <v>635</v>
      </c>
      <c r="B103" s="164" t="s">
        <v>375</v>
      </c>
      <c r="C103" s="299"/>
    </row>
    <row r="104" spans="1:3" ht="12" customHeight="1">
      <c r="A104" s="13" t="s">
        <v>636</v>
      </c>
      <c r="B104" s="165" t="s">
        <v>376</v>
      </c>
      <c r="C104" s="299"/>
    </row>
    <row r="105" spans="1:3" ht="12" customHeight="1">
      <c r="A105" s="14" t="s">
        <v>637</v>
      </c>
      <c r="B105" s="165" t="s">
        <v>377</v>
      </c>
      <c r="C105" s="299"/>
    </row>
    <row r="106" spans="1:3" ht="12" customHeight="1" thickBot="1">
      <c r="A106" s="18" t="s">
        <v>638</v>
      </c>
      <c r="B106" s="166" t="s">
        <v>378</v>
      </c>
      <c r="C106" s="303">
        <v>3000</v>
      </c>
    </row>
    <row r="107" spans="1:3" ht="12" customHeight="1" thickBot="1">
      <c r="A107" s="20" t="s">
        <v>652</v>
      </c>
      <c r="B107" s="30" t="s">
        <v>379</v>
      </c>
      <c r="C107" s="295">
        <f>+C108+C110+C112</f>
        <v>0</v>
      </c>
    </row>
    <row r="108" spans="1:3" ht="12" customHeight="1">
      <c r="A108" s="15" t="s">
        <v>641</v>
      </c>
      <c r="B108" s="8" t="s">
        <v>232</v>
      </c>
      <c r="C108" s="298"/>
    </row>
    <row r="109" spans="1:3" ht="12" customHeight="1">
      <c r="A109" s="15"/>
      <c r="B109" s="12" t="s">
        <v>383</v>
      </c>
      <c r="C109" s="298"/>
    </row>
    <row r="110" spans="1:3" ht="12" customHeight="1">
      <c r="A110" s="15" t="s">
        <v>642</v>
      </c>
      <c r="B110" s="12" t="s">
        <v>196</v>
      </c>
      <c r="C110" s="297"/>
    </row>
    <row r="111" spans="1:3" ht="12" customHeight="1">
      <c r="A111" s="15"/>
      <c r="B111" s="12" t="s">
        <v>384</v>
      </c>
      <c r="C111" s="265"/>
    </row>
    <row r="112" spans="1:3" ht="12" customHeight="1">
      <c r="A112" s="15" t="s">
        <v>643</v>
      </c>
      <c r="B112" s="292" t="s">
        <v>235</v>
      </c>
      <c r="C112" s="265"/>
    </row>
    <row r="113" spans="1:3" ht="12" customHeight="1">
      <c r="A113" s="15" t="s">
        <v>644</v>
      </c>
      <c r="B113" s="291" t="s">
        <v>491</v>
      </c>
      <c r="C113" s="265"/>
    </row>
    <row r="114" spans="1:3" ht="12" customHeight="1">
      <c r="A114" s="15" t="s">
        <v>645</v>
      </c>
      <c r="B114" s="414" t="s">
        <v>389</v>
      </c>
      <c r="C114" s="265"/>
    </row>
    <row r="115" spans="1:3" ht="12" customHeight="1">
      <c r="A115" s="15" t="s">
        <v>646</v>
      </c>
      <c r="B115" s="164" t="s">
        <v>372</v>
      </c>
      <c r="C115" s="265"/>
    </row>
    <row r="116" spans="1:3" ht="12" customHeight="1">
      <c r="A116" s="15" t="s">
        <v>647</v>
      </c>
      <c r="B116" s="164" t="s">
        <v>388</v>
      </c>
      <c r="C116" s="265"/>
    </row>
    <row r="117" spans="1:3" ht="12" customHeight="1">
      <c r="A117" s="15" t="s">
        <v>648</v>
      </c>
      <c r="B117" s="164" t="s">
        <v>387</v>
      </c>
      <c r="C117" s="265"/>
    </row>
    <row r="118" spans="1:3" ht="12" customHeight="1">
      <c r="A118" s="15" t="s">
        <v>649</v>
      </c>
      <c r="B118" s="164" t="s">
        <v>375</v>
      </c>
      <c r="C118" s="265"/>
    </row>
    <row r="119" spans="1:3" ht="12" customHeight="1">
      <c r="A119" s="15" t="s">
        <v>650</v>
      </c>
      <c r="B119" s="164" t="s">
        <v>386</v>
      </c>
      <c r="C119" s="265"/>
    </row>
    <row r="120" spans="1:3" ht="12" customHeight="1" thickBot="1">
      <c r="A120" s="13" t="s">
        <v>651</v>
      </c>
      <c r="B120" s="164" t="s">
        <v>385</v>
      </c>
      <c r="C120" s="267"/>
    </row>
    <row r="121" spans="1:3" ht="12" customHeight="1" thickBot="1">
      <c r="A121" s="20" t="s">
        <v>653</v>
      </c>
      <c r="B121" s="153" t="s">
        <v>52</v>
      </c>
      <c r="C121" s="295">
        <f>+C122+C123</f>
        <v>0</v>
      </c>
    </row>
    <row r="122" spans="1:3" ht="12" customHeight="1">
      <c r="A122" s="15" t="s">
        <v>654</v>
      </c>
      <c r="B122" s="9" t="s">
        <v>63</v>
      </c>
      <c r="C122" s="298"/>
    </row>
    <row r="123" spans="1:3" ht="12" customHeight="1" thickBot="1">
      <c r="A123" s="16" t="s">
        <v>655</v>
      </c>
      <c r="B123" s="12" t="s">
        <v>64</v>
      </c>
      <c r="C123" s="299"/>
    </row>
    <row r="124" spans="1:3" ht="12" customHeight="1" thickBot="1">
      <c r="A124" s="20" t="s">
        <v>656</v>
      </c>
      <c r="B124" s="153" t="s">
        <v>657</v>
      </c>
      <c r="C124" s="295">
        <f>+C91+C107+C121</f>
        <v>3000</v>
      </c>
    </row>
    <row r="125" spans="1:3" ht="12" customHeight="1" thickBot="1">
      <c r="A125" s="20" t="s">
        <v>661</v>
      </c>
      <c r="B125" s="153" t="s">
        <v>662</v>
      </c>
      <c r="C125" s="295">
        <f>+C126+C127+C128</f>
        <v>0</v>
      </c>
    </row>
    <row r="126" spans="1:3" s="118" customFormat="1" ht="12" customHeight="1">
      <c r="A126" s="15" t="s">
        <v>658</v>
      </c>
      <c r="B126" s="9" t="s">
        <v>393</v>
      </c>
      <c r="C126" s="265"/>
    </row>
    <row r="127" spans="1:3" ht="12" customHeight="1">
      <c r="A127" s="15" t="s">
        <v>659</v>
      </c>
      <c r="B127" s="9" t="s">
        <v>394</v>
      </c>
      <c r="C127" s="265"/>
    </row>
    <row r="128" spans="1:3" ht="12" customHeight="1" thickBot="1">
      <c r="A128" s="13" t="s">
        <v>660</v>
      </c>
      <c r="B128" s="7" t="s">
        <v>395</v>
      </c>
      <c r="C128" s="265"/>
    </row>
    <row r="129" spans="1:3" ht="12" customHeight="1" thickBot="1">
      <c r="A129" s="20" t="s">
        <v>667</v>
      </c>
      <c r="B129" s="153" t="s">
        <v>668</v>
      </c>
      <c r="C129" s="295">
        <f>+C130+C131+C132+C133</f>
        <v>0</v>
      </c>
    </row>
    <row r="130" spans="1:3" ht="12" customHeight="1">
      <c r="A130" s="15" t="s">
        <v>663</v>
      </c>
      <c r="B130" s="9" t="s">
        <v>396</v>
      </c>
      <c r="C130" s="265"/>
    </row>
    <row r="131" spans="1:3" ht="12" customHeight="1">
      <c r="A131" s="15" t="s">
        <v>664</v>
      </c>
      <c r="B131" s="9" t="s">
        <v>397</v>
      </c>
      <c r="C131" s="265"/>
    </row>
    <row r="132" spans="1:3" ht="12" customHeight="1">
      <c r="A132" s="15" t="s">
        <v>665</v>
      </c>
      <c r="B132" s="9" t="s">
        <v>398</v>
      </c>
      <c r="C132" s="265"/>
    </row>
    <row r="133" spans="1:3" s="118" customFormat="1" ht="12" customHeight="1" thickBot="1">
      <c r="A133" s="13" t="s">
        <v>666</v>
      </c>
      <c r="B133" s="7" t="s">
        <v>399</v>
      </c>
      <c r="C133" s="265"/>
    </row>
    <row r="134" spans="1:11" ht="12" customHeight="1" thickBot="1">
      <c r="A134" s="20" t="s">
        <v>673</v>
      </c>
      <c r="B134" s="153" t="s">
        <v>674</v>
      </c>
      <c r="C134" s="301">
        <f>+C135+C136+C137+C138</f>
        <v>0</v>
      </c>
      <c r="K134" s="247"/>
    </row>
    <row r="135" spans="1:3" ht="12.75">
      <c r="A135" s="15" t="s">
        <v>669</v>
      </c>
      <c r="B135" s="9" t="s">
        <v>401</v>
      </c>
      <c r="C135" s="265"/>
    </row>
    <row r="136" spans="1:3" ht="12" customHeight="1">
      <c r="A136" s="15" t="s">
        <v>670</v>
      </c>
      <c r="B136" s="9" t="s">
        <v>411</v>
      </c>
      <c r="C136" s="265"/>
    </row>
    <row r="137" spans="1:3" s="118" customFormat="1" ht="12" customHeight="1">
      <c r="A137" s="15" t="s">
        <v>671</v>
      </c>
      <c r="B137" s="9" t="s">
        <v>402</v>
      </c>
      <c r="C137" s="265"/>
    </row>
    <row r="138" spans="1:3" s="118" customFormat="1" ht="12" customHeight="1" thickBot="1">
      <c r="A138" s="13" t="s">
        <v>672</v>
      </c>
      <c r="B138" s="7" t="s">
        <v>403</v>
      </c>
      <c r="C138" s="265"/>
    </row>
    <row r="139" spans="1:3" s="118" customFormat="1" ht="12" customHeight="1" thickBot="1">
      <c r="A139" s="20" t="s">
        <v>679</v>
      </c>
      <c r="B139" s="153" t="s">
        <v>680</v>
      </c>
      <c r="C139" s="304">
        <f>+C140+C141+C142+C143</f>
        <v>0</v>
      </c>
    </row>
    <row r="140" spans="1:3" s="118" customFormat="1" ht="12" customHeight="1">
      <c r="A140" s="15" t="s">
        <v>675</v>
      </c>
      <c r="B140" s="9" t="s">
        <v>405</v>
      </c>
      <c r="C140" s="265"/>
    </row>
    <row r="141" spans="1:3" s="118" customFormat="1" ht="12" customHeight="1">
      <c r="A141" s="15" t="s">
        <v>676</v>
      </c>
      <c r="B141" s="9" t="s">
        <v>406</v>
      </c>
      <c r="C141" s="265"/>
    </row>
    <row r="142" spans="1:3" s="118" customFormat="1" ht="12" customHeight="1">
      <c r="A142" s="15" t="s">
        <v>677</v>
      </c>
      <c r="B142" s="9" t="s">
        <v>407</v>
      </c>
      <c r="C142" s="265"/>
    </row>
    <row r="143" spans="1:3" ht="12.75" customHeight="1" thickBot="1">
      <c r="A143" s="15" t="s">
        <v>678</v>
      </c>
      <c r="B143" s="9" t="s">
        <v>408</v>
      </c>
      <c r="C143" s="265"/>
    </row>
    <row r="144" spans="1:3" ht="12" customHeight="1" thickBot="1">
      <c r="A144" s="20" t="s">
        <v>682</v>
      </c>
      <c r="B144" s="153" t="s">
        <v>681</v>
      </c>
      <c r="C144" s="430">
        <f>+C125+C129+C134+C139</f>
        <v>0</v>
      </c>
    </row>
    <row r="145" spans="1:3" ht="15" customHeight="1" thickBot="1">
      <c r="A145" s="293" t="s">
        <v>683</v>
      </c>
      <c r="B145" s="383" t="s">
        <v>684</v>
      </c>
      <c r="C145" s="430">
        <f>+C124+C144</f>
        <v>3000</v>
      </c>
    </row>
    <row r="146" spans="1:3" ht="13.5" thickBot="1">
      <c r="A146" s="388"/>
      <c r="B146" s="389"/>
      <c r="C146" s="390"/>
    </row>
    <row r="147" spans="1:3" ht="15" customHeight="1" thickBot="1">
      <c r="A147" s="245" t="s">
        <v>210</v>
      </c>
      <c r="B147" s="246"/>
      <c r="C147" s="150"/>
    </row>
    <row r="148" spans="1:3" ht="14.25" customHeight="1" thickBot="1">
      <c r="A148" s="245" t="s">
        <v>211</v>
      </c>
      <c r="B148" s="246"/>
      <c r="C148" s="150"/>
    </row>
  </sheetData>
  <sheetProtection formatCells="0"/>
  <mergeCells count="1">
    <mergeCell ref="B1:C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B1" sqref="B1:C1"/>
    </sheetView>
  </sheetViews>
  <sheetFormatPr defaultColWidth="9.00390625" defaultRowHeight="12.75"/>
  <cols>
    <col min="1" max="1" width="9.50390625" style="391" customWidth="1"/>
    <col min="2" max="2" width="91.625" style="392" customWidth="1"/>
    <col min="3" max="3" width="25.00390625" style="393" customWidth="1"/>
    <col min="4" max="16384" width="9.375" style="3" customWidth="1"/>
  </cols>
  <sheetData>
    <row r="1" spans="1:3" s="2" customFormat="1" ht="16.5" customHeight="1" thickBot="1">
      <c r="A1" s="223"/>
      <c r="B1" s="541" t="s">
        <v>697</v>
      </c>
      <c r="C1" s="541"/>
    </row>
    <row r="2" spans="1:3" s="114" customFormat="1" ht="21" customHeight="1">
      <c r="A2" s="408" t="s">
        <v>68</v>
      </c>
      <c r="B2" s="352" t="s">
        <v>229</v>
      </c>
      <c r="C2" s="354" t="s">
        <v>56</v>
      </c>
    </row>
    <row r="3" spans="1:3" s="114" customFormat="1" ht="16.5" thickBot="1">
      <c r="A3" s="225" t="s">
        <v>207</v>
      </c>
      <c r="B3" s="353" t="s">
        <v>494</v>
      </c>
      <c r="C3" s="355">
        <v>4</v>
      </c>
    </row>
    <row r="4" spans="1:3" s="115" customFormat="1" ht="15.75" customHeight="1" thickBot="1">
      <c r="A4" s="226"/>
      <c r="B4" s="226"/>
      <c r="C4" s="227" t="s">
        <v>57</v>
      </c>
    </row>
    <row r="5" spans="1:3" ht="13.5" thickBot="1">
      <c r="A5" s="409" t="s">
        <v>209</v>
      </c>
      <c r="B5" s="228" t="s">
        <v>58</v>
      </c>
      <c r="C5" s="356" t="s">
        <v>59</v>
      </c>
    </row>
    <row r="6" spans="1:3" s="77" customFormat="1" ht="12.75" customHeight="1" thickBot="1">
      <c r="A6" s="190">
        <v>1</v>
      </c>
      <c r="B6" s="191">
        <v>2</v>
      </c>
      <c r="C6" s="192">
        <v>3</v>
      </c>
    </row>
    <row r="7" spans="1:3" s="77" customFormat="1" ht="15.75" customHeight="1" thickBot="1">
      <c r="A7" s="230"/>
      <c r="B7" s="231" t="s">
        <v>60</v>
      </c>
      <c r="C7" s="357"/>
    </row>
    <row r="8" spans="1:3" s="77" customFormat="1" ht="12" customHeight="1" thickBot="1">
      <c r="A8" s="20" t="s">
        <v>535</v>
      </c>
      <c r="B8" s="21" t="s">
        <v>541</v>
      </c>
      <c r="C8" s="295">
        <f>+C9+C10+C11+C12+C13+C14</f>
        <v>0</v>
      </c>
    </row>
    <row r="9" spans="1:3" s="116" customFormat="1" ht="12" customHeight="1">
      <c r="A9" s="15" t="s">
        <v>534</v>
      </c>
      <c r="B9" s="418" t="s">
        <v>258</v>
      </c>
      <c r="C9" s="298"/>
    </row>
    <row r="10" spans="1:3" s="117" customFormat="1" ht="12" customHeight="1">
      <c r="A10" s="14" t="s">
        <v>536</v>
      </c>
      <c r="B10" s="419" t="s">
        <v>259</v>
      </c>
      <c r="C10" s="297"/>
    </row>
    <row r="11" spans="1:3" s="117" customFormat="1" ht="12" customHeight="1">
      <c r="A11" s="14" t="s">
        <v>537</v>
      </c>
      <c r="B11" s="419" t="s">
        <v>260</v>
      </c>
      <c r="C11" s="297"/>
    </row>
    <row r="12" spans="1:3" s="117" customFormat="1" ht="12" customHeight="1">
      <c r="A12" s="14" t="s">
        <v>538</v>
      </c>
      <c r="B12" s="419" t="s">
        <v>261</v>
      </c>
      <c r="C12" s="297"/>
    </row>
    <row r="13" spans="1:3" s="117" customFormat="1" ht="12" customHeight="1">
      <c r="A13" s="14" t="s">
        <v>539</v>
      </c>
      <c r="B13" s="419" t="s">
        <v>262</v>
      </c>
      <c r="C13" s="452"/>
    </row>
    <row r="14" spans="1:3" s="116" customFormat="1" ht="12" customHeight="1" thickBot="1">
      <c r="A14" s="16" t="s">
        <v>540</v>
      </c>
      <c r="B14" s="420" t="s">
        <v>263</v>
      </c>
      <c r="C14" s="453"/>
    </row>
    <row r="15" spans="1:3" s="116" customFormat="1" ht="12" customHeight="1" thickBot="1">
      <c r="A15" s="20" t="s">
        <v>547</v>
      </c>
      <c r="B15" s="290" t="s">
        <v>264</v>
      </c>
      <c r="C15" s="295">
        <f>+C16+C17+C18+C19+C20</f>
        <v>134300</v>
      </c>
    </row>
    <row r="16" spans="1:3" s="116" customFormat="1" ht="12" customHeight="1">
      <c r="A16" s="15" t="s">
        <v>542</v>
      </c>
      <c r="B16" s="418" t="s">
        <v>265</v>
      </c>
      <c r="C16" s="298"/>
    </row>
    <row r="17" spans="1:3" s="116" customFormat="1" ht="12" customHeight="1">
      <c r="A17" s="14" t="s">
        <v>543</v>
      </c>
      <c r="B17" s="419" t="s">
        <v>266</v>
      </c>
      <c r="C17" s="297"/>
    </row>
    <row r="18" spans="1:3" s="116" customFormat="1" ht="12" customHeight="1">
      <c r="A18" s="14" t="s">
        <v>544</v>
      </c>
      <c r="B18" s="419" t="s">
        <v>485</v>
      </c>
      <c r="C18" s="297"/>
    </row>
    <row r="19" spans="1:3" s="116" customFormat="1" ht="12" customHeight="1">
      <c r="A19" s="14" t="s">
        <v>545</v>
      </c>
      <c r="B19" s="419" t="s">
        <v>486</v>
      </c>
      <c r="C19" s="297"/>
    </row>
    <row r="20" spans="1:3" s="116" customFormat="1" ht="12" customHeight="1">
      <c r="A20" s="14" t="s">
        <v>546</v>
      </c>
      <c r="B20" s="419" t="s">
        <v>267</v>
      </c>
      <c r="C20" s="297">
        <v>134300</v>
      </c>
    </row>
    <row r="21" spans="1:3" s="117" customFormat="1" ht="12" customHeight="1" thickBot="1">
      <c r="A21" s="16" t="s">
        <v>546</v>
      </c>
      <c r="B21" s="420" t="s">
        <v>268</v>
      </c>
      <c r="C21" s="299"/>
    </row>
    <row r="22" spans="1:3" s="117" customFormat="1" ht="12" customHeight="1" thickBot="1">
      <c r="A22" s="20" t="s">
        <v>553</v>
      </c>
      <c r="B22" s="21" t="s">
        <v>554</v>
      </c>
      <c r="C22" s="295">
        <f>+C23+C24+C25+C26+C27</f>
        <v>0</v>
      </c>
    </row>
    <row r="23" spans="1:3" s="117" customFormat="1" ht="12" customHeight="1">
      <c r="A23" s="15" t="s">
        <v>548</v>
      </c>
      <c r="B23" s="418" t="s">
        <v>270</v>
      </c>
      <c r="C23" s="298"/>
    </row>
    <row r="24" spans="1:3" s="116" customFormat="1" ht="12" customHeight="1">
      <c r="A24" s="14" t="s">
        <v>549</v>
      </c>
      <c r="B24" s="419" t="s">
        <v>271</v>
      </c>
      <c r="C24" s="297"/>
    </row>
    <row r="25" spans="1:3" s="117" customFormat="1" ht="12" customHeight="1">
      <c r="A25" s="14" t="s">
        <v>552</v>
      </c>
      <c r="B25" s="419" t="s">
        <v>487</v>
      </c>
      <c r="C25" s="297"/>
    </row>
    <row r="26" spans="1:3" s="117" customFormat="1" ht="12" customHeight="1">
      <c r="A26" s="14" t="s">
        <v>550</v>
      </c>
      <c r="B26" s="419" t="s">
        <v>488</v>
      </c>
      <c r="C26" s="297"/>
    </row>
    <row r="27" spans="1:3" s="117" customFormat="1" ht="12" customHeight="1">
      <c r="A27" s="14" t="s">
        <v>551</v>
      </c>
      <c r="B27" s="419" t="s">
        <v>272</v>
      </c>
      <c r="C27" s="297"/>
    </row>
    <row r="28" spans="1:3" s="117" customFormat="1" ht="12" customHeight="1" thickBot="1">
      <c r="A28" s="16" t="s">
        <v>551</v>
      </c>
      <c r="B28" s="420" t="s">
        <v>273</v>
      </c>
      <c r="C28" s="299"/>
    </row>
    <row r="29" spans="1:3" s="117" customFormat="1" ht="12" customHeight="1" thickBot="1">
      <c r="A29" s="20" t="s">
        <v>560</v>
      </c>
      <c r="B29" s="21" t="s">
        <v>561</v>
      </c>
      <c r="C29" s="301">
        <f>+C30+C33+C34+C35</f>
        <v>0</v>
      </c>
    </row>
    <row r="30" spans="1:3" s="117" customFormat="1" ht="12" customHeight="1">
      <c r="A30" s="15" t="s">
        <v>555</v>
      </c>
      <c r="B30" s="418" t="s">
        <v>281</v>
      </c>
      <c r="C30" s="413">
        <f>+C31+C32</f>
        <v>0</v>
      </c>
    </row>
    <row r="31" spans="1:3" s="117" customFormat="1" ht="12" customHeight="1">
      <c r="A31" s="14" t="s">
        <v>555</v>
      </c>
      <c r="B31" s="419" t="s">
        <v>282</v>
      </c>
      <c r="C31" s="297"/>
    </row>
    <row r="32" spans="1:3" s="117" customFormat="1" ht="12" customHeight="1">
      <c r="A32" s="14" t="s">
        <v>556</v>
      </c>
      <c r="B32" s="419" t="s">
        <v>283</v>
      </c>
      <c r="C32" s="297"/>
    </row>
    <row r="33" spans="1:3" s="117" customFormat="1" ht="12" customHeight="1">
      <c r="A33" s="14" t="s">
        <v>557</v>
      </c>
      <c r="B33" s="419" t="s">
        <v>284</v>
      </c>
      <c r="C33" s="297"/>
    </row>
    <row r="34" spans="1:3" s="117" customFormat="1" ht="12" customHeight="1">
      <c r="A34" s="14" t="s">
        <v>558</v>
      </c>
      <c r="B34" s="419" t="s">
        <v>285</v>
      </c>
      <c r="C34" s="297"/>
    </row>
    <row r="35" spans="1:3" s="117" customFormat="1" ht="12" customHeight="1" thickBot="1">
      <c r="A35" s="16" t="s">
        <v>559</v>
      </c>
      <c r="B35" s="420" t="s">
        <v>286</v>
      </c>
      <c r="C35" s="299"/>
    </row>
    <row r="36" spans="1:3" s="117" customFormat="1" ht="12" customHeight="1" thickBot="1">
      <c r="A36" s="20" t="s">
        <v>572</v>
      </c>
      <c r="B36" s="21" t="s">
        <v>573</v>
      </c>
      <c r="C36" s="295">
        <f>SUM(C37:C46)</f>
        <v>0</v>
      </c>
    </row>
    <row r="37" spans="1:3" s="117" customFormat="1" ht="12" customHeight="1">
      <c r="A37" s="15" t="s">
        <v>562</v>
      </c>
      <c r="B37" s="418" t="s">
        <v>290</v>
      </c>
      <c r="C37" s="298"/>
    </row>
    <row r="38" spans="1:3" s="117" customFormat="1" ht="12" customHeight="1">
      <c r="A38" s="14" t="s">
        <v>563</v>
      </c>
      <c r="B38" s="419" t="s">
        <v>291</v>
      </c>
      <c r="C38" s="297"/>
    </row>
    <row r="39" spans="1:3" s="117" customFormat="1" ht="12" customHeight="1">
      <c r="A39" s="14" t="s">
        <v>564</v>
      </c>
      <c r="B39" s="419" t="s">
        <v>292</v>
      </c>
      <c r="C39" s="297"/>
    </row>
    <row r="40" spans="1:3" s="117" customFormat="1" ht="12" customHeight="1">
      <c r="A40" s="14" t="s">
        <v>565</v>
      </c>
      <c r="B40" s="419" t="s">
        <v>293</v>
      </c>
      <c r="C40" s="297"/>
    </row>
    <row r="41" spans="1:3" s="117" customFormat="1" ht="12" customHeight="1">
      <c r="A41" s="14" t="s">
        <v>566</v>
      </c>
      <c r="B41" s="419" t="s">
        <v>294</v>
      </c>
      <c r="C41" s="297"/>
    </row>
    <row r="42" spans="1:3" s="117" customFormat="1" ht="12" customHeight="1">
      <c r="A42" s="14" t="s">
        <v>567</v>
      </c>
      <c r="B42" s="419" t="s">
        <v>295</v>
      </c>
      <c r="C42" s="297"/>
    </row>
    <row r="43" spans="1:3" s="117" customFormat="1" ht="12" customHeight="1">
      <c r="A43" s="14" t="s">
        <v>568</v>
      </c>
      <c r="B43" s="419" t="s">
        <v>296</v>
      </c>
      <c r="C43" s="297"/>
    </row>
    <row r="44" spans="1:3" s="117" customFormat="1" ht="12" customHeight="1">
      <c r="A44" s="14" t="s">
        <v>569</v>
      </c>
      <c r="B44" s="419" t="s">
        <v>297</v>
      </c>
      <c r="C44" s="297"/>
    </row>
    <row r="45" spans="1:3" s="117" customFormat="1" ht="12" customHeight="1">
      <c r="A45" s="14" t="s">
        <v>570</v>
      </c>
      <c r="B45" s="419" t="s">
        <v>298</v>
      </c>
      <c r="C45" s="300"/>
    </row>
    <row r="46" spans="1:3" s="117" customFormat="1" ht="12" customHeight="1" thickBot="1">
      <c r="A46" s="16" t="s">
        <v>571</v>
      </c>
      <c r="B46" s="420" t="s">
        <v>299</v>
      </c>
      <c r="C46" s="404"/>
    </row>
    <row r="47" spans="1:3" s="117" customFormat="1" ht="12" customHeight="1" thickBot="1">
      <c r="A47" s="20" t="s">
        <v>579</v>
      </c>
      <c r="B47" s="21" t="s">
        <v>580</v>
      </c>
      <c r="C47" s="295">
        <f>SUM(C48:C52)</f>
        <v>0</v>
      </c>
    </row>
    <row r="48" spans="1:3" s="117" customFormat="1" ht="12" customHeight="1">
      <c r="A48" s="15" t="s">
        <v>574</v>
      </c>
      <c r="B48" s="418" t="s">
        <v>304</v>
      </c>
      <c r="C48" s="454"/>
    </row>
    <row r="49" spans="1:3" s="117" customFormat="1" ht="12" customHeight="1">
      <c r="A49" s="14" t="s">
        <v>575</v>
      </c>
      <c r="B49" s="419" t="s">
        <v>305</v>
      </c>
      <c r="C49" s="300"/>
    </row>
    <row r="50" spans="1:3" s="117" customFormat="1" ht="12" customHeight="1">
      <c r="A50" s="14" t="s">
        <v>576</v>
      </c>
      <c r="B50" s="419" t="s">
        <v>306</v>
      </c>
      <c r="C50" s="300"/>
    </row>
    <row r="51" spans="1:3" s="117" customFormat="1" ht="12" customHeight="1">
      <c r="A51" s="14" t="s">
        <v>577</v>
      </c>
      <c r="B51" s="419" t="s">
        <v>499</v>
      </c>
      <c r="C51" s="300"/>
    </row>
    <row r="52" spans="1:3" s="117" customFormat="1" ht="12" customHeight="1" thickBot="1">
      <c r="A52" s="16" t="s">
        <v>578</v>
      </c>
      <c r="B52" s="420" t="s">
        <v>307</v>
      </c>
      <c r="C52" s="404"/>
    </row>
    <row r="53" spans="1:3" s="117" customFormat="1" ht="12" customHeight="1" thickBot="1">
      <c r="A53" s="20" t="s">
        <v>584</v>
      </c>
      <c r="B53" s="21" t="s">
        <v>585</v>
      </c>
      <c r="C53" s="295">
        <f>SUM(C54:C56)</f>
        <v>0</v>
      </c>
    </row>
    <row r="54" spans="1:3" s="117" customFormat="1" ht="12" customHeight="1">
      <c r="A54" s="15" t="s">
        <v>581</v>
      </c>
      <c r="B54" s="418" t="s">
        <v>309</v>
      </c>
      <c r="C54" s="298"/>
    </row>
    <row r="55" spans="1:3" s="117" customFormat="1" ht="12" customHeight="1">
      <c r="A55" s="14" t="s">
        <v>582</v>
      </c>
      <c r="B55" s="419" t="s">
        <v>489</v>
      </c>
      <c r="C55" s="297"/>
    </row>
    <row r="56" spans="1:3" s="117" customFormat="1" ht="12" customHeight="1">
      <c r="A56" s="14" t="s">
        <v>583</v>
      </c>
      <c r="B56" s="419" t="s">
        <v>310</v>
      </c>
      <c r="C56" s="297"/>
    </row>
    <row r="57" spans="1:3" s="117" customFormat="1" ht="12" customHeight="1" thickBot="1">
      <c r="A57" s="16" t="s">
        <v>583</v>
      </c>
      <c r="B57" s="420" t="s">
        <v>311</v>
      </c>
      <c r="C57" s="299"/>
    </row>
    <row r="58" spans="1:3" s="117" customFormat="1" ht="12" customHeight="1" thickBot="1">
      <c r="A58" s="20" t="s">
        <v>589</v>
      </c>
      <c r="B58" s="290" t="s">
        <v>590</v>
      </c>
      <c r="C58" s="295">
        <f>SUM(C59:C61)</f>
        <v>0</v>
      </c>
    </row>
    <row r="59" spans="1:3" s="117" customFormat="1" ht="12" customHeight="1">
      <c r="A59" s="15" t="s">
        <v>586</v>
      </c>
      <c r="B59" s="418" t="s">
        <v>316</v>
      </c>
      <c r="C59" s="300"/>
    </row>
    <row r="60" spans="1:3" s="117" customFormat="1" ht="12" customHeight="1">
      <c r="A60" s="14" t="s">
        <v>587</v>
      </c>
      <c r="B60" s="419" t="s">
        <v>490</v>
      </c>
      <c r="C60" s="300"/>
    </row>
    <row r="61" spans="1:3" s="117" customFormat="1" ht="12" customHeight="1">
      <c r="A61" s="14" t="s">
        <v>588</v>
      </c>
      <c r="B61" s="419" t="s">
        <v>317</v>
      </c>
      <c r="C61" s="300"/>
    </row>
    <row r="62" spans="1:3" s="117" customFormat="1" ht="12" customHeight="1" thickBot="1">
      <c r="A62" s="16" t="s">
        <v>588</v>
      </c>
      <c r="B62" s="420" t="s">
        <v>318</v>
      </c>
      <c r="C62" s="300"/>
    </row>
    <row r="63" spans="1:3" s="117" customFormat="1" ht="12" customHeight="1" thickBot="1">
      <c r="A63" s="20" t="s">
        <v>591</v>
      </c>
      <c r="B63" s="21" t="s">
        <v>592</v>
      </c>
      <c r="C63" s="301">
        <f>+C8+C15+C22+C29+C36+C47+C53+C58</f>
        <v>134300</v>
      </c>
    </row>
    <row r="64" spans="1:3" s="117" customFormat="1" ht="12" customHeight="1" thickBot="1">
      <c r="A64" s="436" t="s">
        <v>596</v>
      </c>
      <c r="B64" s="290" t="s">
        <v>597</v>
      </c>
      <c r="C64" s="295">
        <f>SUM(C65:C67)</f>
        <v>0</v>
      </c>
    </row>
    <row r="65" spans="1:3" s="117" customFormat="1" ht="12" customHeight="1">
      <c r="A65" s="15" t="s">
        <v>593</v>
      </c>
      <c r="B65" s="418" t="s">
        <v>322</v>
      </c>
      <c r="C65" s="300"/>
    </row>
    <row r="66" spans="1:3" s="117" customFormat="1" ht="12" customHeight="1">
      <c r="A66" s="14" t="s">
        <v>594</v>
      </c>
      <c r="B66" s="419" t="s">
        <v>323</v>
      </c>
      <c r="C66" s="300"/>
    </row>
    <row r="67" spans="1:3" s="117" customFormat="1" ht="12" customHeight="1" thickBot="1">
      <c r="A67" s="16" t="s">
        <v>595</v>
      </c>
      <c r="B67" s="422" t="s">
        <v>324</v>
      </c>
      <c r="C67" s="300"/>
    </row>
    <row r="68" spans="1:3" s="117" customFormat="1" ht="12" customHeight="1" thickBot="1">
      <c r="A68" s="436" t="s">
        <v>542</v>
      </c>
      <c r="B68" s="504" t="s">
        <v>602</v>
      </c>
      <c r="C68" s="295">
        <f>SUM(C69:C72)</f>
        <v>0</v>
      </c>
    </row>
    <row r="69" spans="1:3" s="117" customFormat="1" ht="12" customHeight="1">
      <c r="A69" s="15" t="s">
        <v>598</v>
      </c>
      <c r="B69" s="418" t="s">
        <v>327</v>
      </c>
      <c r="C69" s="300"/>
    </row>
    <row r="70" spans="1:3" s="117" customFormat="1" ht="12" customHeight="1">
      <c r="A70" s="14" t="s">
        <v>599</v>
      </c>
      <c r="B70" s="419" t="s">
        <v>328</v>
      </c>
      <c r="C70" s="300"/>
    </row>
    <row r="71" spans="1:3" s="117" customFormat="1" ht="12" customHeight="1">
      <c r="A71" s="14" t="s">
        <v>600</v>
      </c>
      <c r="B71" s="419" t="s">
        <v>329</v>
      </c>
      <c r="C71" s="300"/>
    </row>
    <row r="72" spans="1:3" s="117" customFormat="1" ht="12" customHeight="1" thickBot="1">
      <c r="A72" s="16" t="s">
        <v>601</v>
      </c>
      <c r="B72" s="420" t="s">
        <v>330</v>
      </c>
      <c r="C72" s="300"/>
    </row>
    <row r="73" spans="1:3" s="117" customFormat="1" ht="12" customHeight="1" thickBot="1">
      <c r="A73" s="436" t="s">
        <v>605</v>
      </c>
      <c r="B73" s="290" t="s">
        <v>606</v>
      </c>
      <c r="C73" s="295">
        <f>SUM(C74:C75)</f>
        <v>0</v>
      </c>
    </row>
    <row r="74" spans="1:3" s="117" customFormat="1" ht="12" customHeight="1">
      <c r="A74" s="15" t="s">
        <v>603</v>
      </c>
      <c r="B74" s="418" t="s">
        <v>333</v>
      </c>
      <c r="C74" s="300"/>
    </row>
    <row r="75" spans="1:3" s="117" customFormat="1" ht="12" customHeight="1" thickBot="1">
      <c r="A75" s="16" t="s">
        <v>604</v>
      </c>
      <c r="B75" s="420" t="s">
        <v>334</v>
      </c>
      <c r="C75" s="300"/>
    </row>
    <row r="76" spans="1:3" s="116" customFormat="1" ht="12" customHeight="1" thickBot="1">
      <c r="A76" s="421" t="s">
        <v>611</v>
      </c>
      <c r="B76" s="290" t="s">
        <v>620</v>
      </c>
      <c r="C76" s="295">
        <f>SUM(C77:C79)</f>
        <v>0</v>
      </c>
    </row>
    <row r="77" spans="1:3" s="117" customFormat="1" ht="12" customHeight="1">
      <c r="A77" s="15" t="s">
        <v>607</v>
      </c>
      <c r="B77" s="418" t="s">
        <v>337</v>
      </c>
      <c r="C77" s="300"/>
    </row>
    <row r="78" spans="1:3" s="117" customFormat="1" ht="12" customHeight="1">
      <c r="A78" s="14" t="s">
        <v>608</v>
      </c>
      <c r="B78" s="419" t="s">
        <v>338</v>
      </c>
      <c r="C78" s="300"/>
    </row>
    <row r="79" spans="1:3" s="117" customFormat="1" ht="12" customHeight="1" thickBot="1">
      <c r="A79" s="16" t="s">
        <v>610</v>
      </c>
      <c r="B79" s="420" t="s">
        <v>339</v>
      </c>
      <c r="C79" s="300"/>
    </row>
    <row r="80" spans="1:3" s="117" customFormat="1" ht="12" customHeight="1" thickBot="1">
      <c r="A80" s="421" t="s">
        <v>616</v>
      </c>
      <c r="B80" s="290" t="s">
        <v>617</v>
      </c>
      <c r="C80" s="295">
        <f>SUM(C81:C84)</f>
        <v>0</v>
      </c>
    </row>
    <row r="81" spans="1:3" s="117" customFormat="1" ht="12" customHeight="1">
      <c r="A81" s="423" t="s">
        <v>612</v>
      </c>
      <c r="B81" s="418" t="s">
        <v>342</v>
      </c>
      <c r="C81" s="300"/>
    </row>
    <row r="82" spans="1:3" s="117" customFormat="1" ht="12" customHeight="1">
      <c r="A82" s="424" t="s">
        <v>613</v>
      </c>
      <c r="B82" s="419" t="s">
        <v>344</v>
      </c>
      <c r="C82" s="300"/>
    </row>
    <row r="83" spans="1:3" s="117" customFormat="1" ht="12" customHeight="1">
      <c r="A83" s="424" t="s">
        <v>614</v>
      </c>
      <c r="B83" s="419" t="s">
        <v>346</v>
      </c>
      <c r="C83" s="300"/>
    </row>
    <row r="84" spans="1:3" s="116" customFormat="1" ht="12" customHeight="1" thickBot="1">
      <c r="A84" s="425" t="s">
        <v>615</v>
      </c>
      <c r="B84" s="420" t="s">
        <v>348</v>
      </c>
      <c r="C84" s="300"/>
    </row>
    <row r="85" spans="1:3" s="116" customFormat="1" ht="12" customHeight="1" thickBot="1">
      <c r="A85" s="421" t="s">
        <v>618</v>
      </c>
      <c r="B85" s="290" t="s">
        <v>350</v>
      </c>
      <c r="C85" s="455"/>
    </row>
    <row r="86" spans="1:3" s="116" customFormat="1" ht="12" customHeight="1" thickBot="1">
      <c r="A86" s="421" t="s">
        <v>619</v>
      </c>
      <c r="B86" s="426" t="s">
        <v>621</v>
      </c>
      <c r="C86" s="301">
        <f>+C64+C68+C73+C76+C80+C85</f>
        <v>0</v>
      </c>
    </row>
    <row r="87" spans="1:3" s="116" customFormat="1" ht="12" customHeight="1" thickBot="1">
      <c r="A87" s="427" t="s">
        <v>622</v>
      </c>
      <c r="B87" s="428" t="s">
        <v>623</v>
      </c>
      <c r="C87" s="301">
        <f>+C63+C86</f>
        <v>134300</v>
      </c>
    </row>
    <row r="88" spans="1:3" s="117" customFormat="1" ht="15" customHeight="1">
      <c r="A88" s="236"/>
      <c r="B88" s="237"/>
      <c r="C88" s="362"/>
    </row>
    <row r="89" spans="1:3" ht="13.5" thickBot="1">
      <c r="A89" s="437"/>
      <c r="B89" s="239"/>
      <c r="C89" s="363"/>
    </row>
    <row r="90" spans="1:3" s="77" customFormat="1" ht="16.5" customHeight="1" thickBot="1">
      <c r="A90" s="240"/>
      <c r="B90" s="241" t="s">
        <v>61</v>
      </c>
      <c r="C90" s="364"/>
    </row>
    <row r="91" spans="1:3" s="118" customFormat="1" ht="12" customHeight="1" thickBot="1">
      <c r="A91" s="22" t="s">
        <v>639</v>
      </c>
      <c r="B91" s="31" t="s">
        <v>640</v>
      </c>
      <c r="C91" s="294">
        <f>SUM(C92:C96)</f>
        <v>6300</v>
      </c>
    </row>
    <row r="92" spans="1:3" ht="12" customHeight="1">
      <c r="A92" s="17" t="s">
        <v>624</v>
      </c>
      <c r="B92" s="10" t="s">
        <v>51</v>
      </c>
      <c r="C92" s="296"/>
    </row>
    <row r="93" spans="1:3" ht="12" customHeight="1">
      <c r="A93" s="14" t="s">
        <v>625</v>
      </c>
      <c r="B93" s="8" t="s">
        <v>192</v>
      </c>
      <c r="C93" s="297"/>
    </row>
    <row r="94" spans="1:3" ht="12" customHeight="1">
      <c r="A94" s="14" t="s">
        <v>626</v>
      </c>
      <c r="B94" s="8" t="s">
        <v>150</v>
      </c>
      <c r="C94" s="299"/>
    </row>
    <row r="95" spans="1:3" ht="12" customHeight="1">
      <c r="A95" s="14" t="s">
        <v>627</v>
      </c>
      <c r="B95" s="11" t="s">
        <v>193</v>
      </c>
      <c r="C95" s="299">
        <v>6300</v>
      </c>
    </row>
    <row r="96" spans="1:3" ht="12" customHeight="1">
      <c r="A96" s="14" t="s">
        <v>628</v>
      </c>
      <c r="B96" s="19" t="s">
        <v>194</v>
      </c>
      <c r="C96" s="299"/>
    </row>
    <row r="97" spans="1:3" ht="12" customHeight="1">
      <c r="A97" s="14" t="s">
        <v>629</v>
      </c>
      <c r="B97" s="8" t="s">
        <v>369</v>
      </c>
      <c r="C97" s="299"/>
    </row>
    <row r="98" spans="1:3" ht="12" customHeight="1">
      <c r="A98" s="14" t="s">
        <v>630</v>
      </c>
      <c r="B98" s="163" t="s">
        <v>370</v>
      </c>
      <c r="C98" s="299"/>
    </row>
    <row r="99" spans="1:3" ht="12" customHeight="1">
      <c r="A99" s="14" t="s">
        <v>631</v>
      </c>
      <c r="B99" s="164" t="s">
        <v>371</v>
      </c>
      <c r="C99" s="299"/>
    </row>
    <row r="100" spans="1:3" ht="12" customHeight="1">
      <c r="A100" s="14" t="s">
        <v>632</v>
      </c>
      <c r="B100" s="164" t="s">
        <v>372</v>
      </c>
      <c r="C100" s="299"/>
    </row>
    <row r="101" spans="1:3" ht="12" customHeight="1">
      <c r="A101" s="14" t="s">
        <v>633</v>
      </c>
      <c r="B101" s="163" t="s">
        <v>373</v>
      </c>
      <c r="C101" s="299"/>
    </row>
    <row r="102" spans="1:3" ht="12" customHeight="1">
      <c r="A102" s="14" t="s">
        <v>634</v>
      </c>
      <c r="B102" s="163" t="s">
        <v>374</v>
      </c>
      <c r="C102" s="299"/>
    </row>
    <row r="103" spans="1:3" ht="12" customHeight="1">
      <c r="A103" s="14" t="s">
        <v>635</v>
      </c>
      <c r="B103" s="164" t="s">
        <v>375</v>
      </c>
      <c r="C103" s="299"/>
    </row>
    <row r="104" spans="1:3" ht="12" customHeight="1">
      <c r="A104" s="13" t="s">
        <v>636</v>
      </c>
      <c r="B104" s="165" t="s">
        <v>376</v>
      </c>
      <c r="C104" s="299"/>
    </row>
    <row r="105" spans="1:3" ht="12" customHeight="1">
      <c r="A105" s="14" t="s">
        <v>637</v>
      </c>
      <c r="B105" s="165" t="s">
        <v>377</v>
      </c>
      <c r="C105" s="299"/>
    </row>
    <row r="106" spans="1:3" ht="12" customHeight="1" thickBot="1">
      <c r="A106" s="18" t="s">
        <v>638</v>
      </c>
      <c r="B106" s="166" t="s">
        <v>378</v>
      </c>
      <c r="C106" s="303"/>
    </row>
    <row r="107" spans="1:3" ht="12" customHeight="1" thickBot="1">
      <c r="A107" s="20" t="s">
        <v>652</v>
      </c>
      <c r="B107" s="30" t="s">
        <v>379</v>
      </c>
      <c r="C107" s="295">
        <f>+C108+C110+C112</f>
        <v>0</v>
      </c>
    </row>
    <row r="108" spans="1:3" ht="12" customHeight="1">
      <c r="A108" s="15" t="s">
        <v>641</v>
      </c>
      <c r="B108" s="8" t="s">
        <v>232</v>
      </c>
      <c r="C108" s="298"/>
    </row>
    <row r="109" spans="1:3" ht="12" customHeight="1">
      <c r="A109" s="15"/>
      <c r="B109" s="12" t="s">
        <v>383</v>
      </c>
      <c r="C109" s="298"/>
    </row>
    <row r="110" spans="1:3" ht="12" customHeight="1">
      <c r="A110" s="15" t="s">
        <v>642</v>
      </c>
      <c r="B110" s="12" t="s">
        <v>196</v>
      </c>
      <c r="C110" s="297"/>
    </row>
    <row r="111" spans="1:3" ht="12" customHeight="1">
      <c r="A111" s="15"/>
      <c r="B111" s="12" t="s">
        <v>384</v>
      </c>
      <c r="C111" s="265"/>
    </row>
    <row r="112" spans="1:3" ht="12" customHeight="1">
      <c r="A112" s="15" t="s">
        <v>643</v>
      </c>
      <c r="B112" s="292" t="s">
        <v>235</v>
      </c>
      <c r="C112" s="265"/>
    </row>
    <row r="113" spans="1:3" ht="12" customHeight="1">
      <c r="A113" s="15" t="s">
        <v>644</v>
      </c>
      <c r="B113" s="291" t="s">
        <v>491</v>
      </c>
      <c r="C113" s="265"/>
    </row>
    <row r="114" spans="1:3" ht="12" customHeight="1">
      <c r="A114" s="15" t="s">
        <v>645</v>
      </c>
      <c r="B114" s="414" t="s">
        <v>389</v>
      </c>
      <c r="C114" s="265"/>
    </row>
    <row r="115" spans="1:3" ht="12" customHeight="1">
      <c r="A115" s="15" t="s">
        <v>646</v>
      </c>
      <c r="B115" s="164" t="s">
        <v>372</v>
      </c>
      <c r="C115" s="265"/>
    </row>
    <row r="116" spans="1:3" ht="12" customHeight="1">
      <c r="A116" s="15" t="s">
        <v>647</v>
      </c>
      <c r="B116" s="164" t="s">
        <v>388</v>
      </c>
      <c r="C116" s="265"/>
    </row>
    <row r="117" spans="1:3" ht="12" customHeight="1">
      <c r="A117" s="15" t="s">
        <v>648</v>
      </c>
      <c r="B117" s="164" t="s">
        <v>387</v>
      </c>
      <c r="C117" s="265"/>
    </row>
    <row r="118" spans="1:3" ht="12" customHeight="1">
      <c r="A118" s="15" t="s">
        <v>649</v>
      </c>
      <c r="B118" s="164" t="s">
        <v>375</v>
      </c>
      <c r="C118" s="265"/>
    </row>
    <row r="119" spans="1:3" ht="12" customHeight="1">
      <c r="A119" s="15" t="s">
        <v>650</v>
      </c>
      <c r="B119" s="164" t="s">
        <v>386</v>
      </c>
      <c r="C119" s="265"/>
    </row>
    <row r="120" spans="1:3" ht="12" customHeight="1" thickBot="1">
      <c r="A120" s="13" t="s">
        <v>651</v>
      </c>
      <c r="B120" s="164" t="s">
        <v>385</v>
      </c>
      <c r="C120" s="267"/>
    </row>
    <row r="121" spans="1:3" ht="12" customHeight="1" thickBot="1">
      <c r="A121" s="20" t="s">
        <v>653</v>
      </c>
      <c r="B121" s="153" t="s">
        <v>52</v>
      </c>
      <c r="C121" s="295">
        <f>+C122+C123</f>
        <v>0</v>
      </c>
    </row>
    <row r="122" spans="1:3" ht="12" customHeight="1">
      <c r="A122" s="15" t="s">
        <v>654</v>
      </c>
      <c r="B122" s="9" t="s">
        <v>63</v>
      </c>
      <c r="C122" s="298"/>
    </row>
    <row r="123" spans="1:3" ht="12" customHeight="1" thickBot="1">
      <c r="A123" s="16" t="s">
        <v>655</v>
      </c>
      <c r="B123" s="12" t="s">
        <v>64</v>
      </c>
      <c r="C123" s="299"/>
    </row>
    <row r="124" spans="1:3" ht="12" customHeight="1" thickBot="1">
      <c r="A124" s="20" t="s">
        <v>656</v>
      </c>
      <c r="B124" s="153" t="s">
        <v>657</v>
      </c>
      <c r="C124" s="295">
        <f>+C91+C107+C121</f>
        <v>6300</v>
      </c>
    </row>
    <row r="125" spans="1:3" ht="12" customHeight="1" thickBot="1">
      <c r="A125" s="20" t="s">
        <v>661</v>
      </c>
      <c r="B125" s="153" t="s">
        <v>662</v>
      </c>
      <c r="C125" s="295">
        <f>+C126+C127+C128</f>
        <v>0</v>
      </c>
    </row>
    <row r="126" spans="1:3" s="118" customFormat="1" ht="12" customHeight="1">
      <c r="A126" s="15" t="s">
        <v>658</v>
      </c>
      <c r="B126" s="9" t="s">
        <v>393</v>
      </c>
      <c r="C126" s="265"/>
    </row>
    <row r="127" spans="1:3" ht="12" customHeight="1">
      <c r="A127" s="15" t="s">
        <v>659</v>
      </c>
      <c r="B127" s="9" t="s">
        <v>394</v>
      </c>
      <c r="C127" s="265"/>
    </row>
    <row r="128" spans="1:3" ht="12" customHeight="1" thickBot="1">
      <c r="A128" s="13" t="s">
        <v>660</v>
      </c>
      <c r="B128" s="7" t="s">
        <v>395</v>
      </c>
      <c r="C128" s="265"/>
    </row>
    <row r="129" spans="1:3" ht="12" customHeight="1" thickBot="1">
      <c r="A129" s="20" t="s">
        <v>667</v>
      </c>
      <c r="B129" s="153" t="s">
        <v>668</v>
      </c>
      <c r="C129" s="295">
        <f>+C130+C131+C132+C133</f>
        <v>0</v>
      </c>
    </row>
    <row r="130" spans="1:3" ht="12" customHeight="1">
      <c r="A130" s="15" t="s">
        <v>663</v>
      </c>
      <c r="B130" s="9" t="s">
        <v>396</v>
      </c>
      <c r="C130" s="265"/>
    </row>
    <row r="131" spans="1:3" ht="12" customHeight="1">
      <c r="A131" s="15" t="s">
        <v>664</v>
      </c>
      <c r="B131" s="9" t="s">
        <v>397</v>
      </c>
      <c r="C131" s="265"/>
    </row>
    <row r="132" spans="1:3" ht="12" customHeight="1">
      <c r="A132" s="15" t="s">
        <v>665</v>
      </c>
      <c r="B132" s="9" t="s">
        <v>398</v>
      </c>
      <c r="C132" s="265"/>
    </row>
    <row r="133" spans="1:3" s="118" customFormat="1" ht="12" customHeight="1" thickBot="1">
      <c r="A133" s="13" t="s">
        <v>666</v>
      </c>
      <c r="B133" s="7" t="s">
        <v>399</v>
      </c>
      <c r="C133" s="265"/>
    </row>
    <row r="134" spans="1:11" ht="12" customHeight="1" thickBot="1">
      <c r="A134" s="20" t="s">
        <v>673</v>
      </c>
      <c r="B134" s="153" t="s">
        <v>674</v>
      </c>
      <c r="C134" s="301">
        <f>+C135+C136+C137+C138</f>
        <v>0</v>
      </c>
      <c r="K134" s="247"/>
    </row>
    <row r="135" spans="1:3" ht="12.75">
      <c r="A135" s="15" t="s">
        <v>669</v>
      </c>
      <c r="B135" s="9" t="s">
        <v>401</v>
      </c>
      <c r="C135" s="265"/>
    </row>
    <row r="136" spans="1:3" ht="12" customHeight="1">
      <c r="A136" s="15" t="s">
        <v>670</v>
      </c>
      <c r="B136" s="9" t="s">
        <v>411</v>
      </c>
      <c r="C136" s="265"/>
    </row>
    <row r="137" spans="1:3" s="118" customFormat="1" ht="12" customHeight="1">
      <c r="A137" s="15" t="s">
        <v>671</v>
      </c>
      <c r="B137" s="9" t="s">
        <v>402</v>
      </c>
      <c r="C137" s="265"/>
    </row>
    <row r="138" spans="1:3" s="118" customFormat="1" ht="12" customHeight="1" thickBot="1">
      <c r="A138" s="13" t="s">
        <v>672</v>
      </c>
      <c r="B138" s="7" t="s">
        <v>403</v>
      </c>
      <c r="C138" s="265"/>
    </row>
    <row r="139" spans="1:3" s="118" customFormat="1" ht="12" customHeight="1" thickBot="1">
      <c r="A139" s="20" t="s">
        <v>679</v>
      </c>
      <c r="B139" s="153" t="s">
        <v>680</v>
      </c>
      <c r="C139" s="304">
        <f>+C140+C141+C142+C143</f>
        <v>0</v>
      </c>
    </row>
    <row r="140" spans="1:3" s="118" customFormat="1" ht="12" customHeight="1">
      <c r="A140" s="15" t="s">
        <v>675</v>
      </c>
      <c r="B140" s="9" t="s">
        <v>405</v>
      </c>
      <c r="C140" s="265"/>
    </row>
    <row r="141" spans="1:3" s="118" customFormat="1" ht="12" customHeight="1">
      <c r="A141" s="15" t="s">
        <v>676</v>
      </c>
      <c r="B141" s="9" t="s">
        <v>406</v>
      </c>
      <c r="C141" s="265"/>
    </row>
    <row r="142" spans="1:3" s="118" customFormat="1" ht="12" customHeight="1">
      <c r="A142" s="15" t="s">
        <v>677</v>
      </c>
      <c r="B142" s="9" t="s">
        <v>407</v>
      </c>
      <c r="C142" s="265"/>
    </row>
    <row r="143" spans="1:3" ht="12.75" customHeight="1" thickBot="1">
      <c r="A143" s="15" t="s">
        <v>678</v>
      </c>
      <c r="B143" s="9" t="s">
        <v>408</v>
      </c>
      <c r="C143" s="265"/>
    </row>
    <row r="144" spans="1:3" ht="12" customHeight="1" thickBot="1">
      <c r="A144" s="20" t="s">
        <v>682</v>
      </c>
      <c r="B144" s="153" t="s">
        <v>681</v>
      </c>
      <c r="C144" s="430">
        <f>+C125+C129+C134+C139</f>
        <v>0</v>
      </c>
    </row>
    <row r="145" spans="1:3" ht="15" customHeight="1" thickBot="1">
      <c r="A145" s="293" t="s">
        <v>683</v>
      </c>
      <c r="B145" s="383" t="s">
        <v>684</v>
      </c>
      <c r="C145" s="430">
        <f>+C124+C144</f>
        <v>6300</v>
      </c>
    </row>
    <row r="146" spans="1:3" ht="13.5" thickBot="1">
      <c r="A146" s="388"/>
      <c r="B146" s="389"/>
      <c r="C146" s="390"/>
    </row>
    <row r="147" spans="1:3" ht="15" customHeight="1" thickBot="1">
      <c r="A147" s="245" t="s">
        <v>210</v>
      </c>
      <c r="B147" s="246"/>
      <c r="C147" s="150"/>
    </row>
    <row r="148" spans="1:3" ht="14.25" customHeight="1" thickBot="1">
      <c r="A148" s="245" t="s">
        <v>211</v>
      </c>
      <c r="B148" s="246"/>
      <c r="C148" s="150"/>
    </row>
  </sheetData>
  <sheetProtection formatCells="0"/>
  <mergeCells count="1">
    <mergeCell ref="B1:C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B1" sqref="B1:C1"/>
    </sheetView>
  </sheetViews>
  <sheetFormatPr defaultColWidth="9.00390625" defaultRowHeight="12.75"/>
  <cols>
    <col min="1" max="1" width="13.875" style="243" customWidth="1"/>
    <col min="2" max="2" width="79.125" style="244" customWidth="1"/>
    <col min="3" max="3" width="25.00390625" style="244" customWidth="1"/>
    <col min="4" max="16384" width="9.375" style="244" customWidth="1"/>
  </cols>
  <sheetData>
    <row r="1" spans="1:3" s="224" customFormat="1" ht="21" customHeight="1" thickBot="1">
      <c r="A1" s="223"/>
      <c r="B1" s="542" t="s">
        <v>698</v>
      </c>
      <c r="C1" s="542"/>
    </row>
    <row r="2" spans="1:3" s="447" customFormat="1" ht="25.5" customHeight="1">
      <c r="A2" s="408" t="s">
        <v>208</v>
      </c>
      <c r="B2" s="352" t="s">
        <v>500</v>
      </c>
      <c r="C2" s="367" t="s">
        <v>65</v>
      </c>
    </row>
    <row r="3" spans="1:3" s="447" customFormat="1" ht="24.75" thickBot="1">
      <c r="A3" s="440" t="s">
        <v>207</v>
      </c>
      <c r="B3" s="353" t="s">
        <v>459</v>
      </c>
      <c r="C3" s="368" t="s">
        <v>56</v>
      </c>
    </row>
    <row r="4" spans="1:3" s="448" customFormat="1" ht="15.75" customHeight="1" thickBot="1">
      <c r="A4" s="226"/>
      <c r="B4" s="226"/>
      <c r="C4" s="227" t="s">
        <v>57</v>
      </c>
    </row>
    <row r="5" spans="1:3" ht="13.5" thickBot="1">
      <c r="A5" s="409" t="s">
        <v>209</v>
      </c>
      <c r="B5" s="228" t="s">
        <v>58</v>
      </c>
      <c r="C5" s="229" t="s">
        <v>59</v>
      </c>
    </row>
    <row r="6" spans="1:3" s="449" customFormat="1" ht="12.75" customHeight="1" thickBot="1">
      <c r="A6" s="190">
        <v>1</v>
      </c>
      <c r="B6" s="191">
        <v>2</v>
      </c>
      <c r="C6" s="192">
        <v>3</v>
      </c>
    </row>
    <row r="7" spans="1:3" s="449" customFormat="1" ht="15.75" customHeight="1" thickBot="1">
      <c r="A7" s="230"/>
      <c r="B7" s="231" t="s">
        <v>60</v>
      </c>
      <c r="C7" s="232"/>
    </row>
    <row r="8" spans="1:3" s="369" customFormat="1" ht="12" customHeight="1" thickBot="1">
      <c r="A8" s="190" t="s">
        <v>572</v>
      </c>
      <c r="B8" s="233" t="s">
        <v>687</v>
      </c>
      <c r="C8" s="315">
        <f>SUM(C9:C18)</f>
        <v>0</v>
      </c>
    </row>
    <row r="9" spans="1:3" s="369" customFormat="1" ht="12" customHeight="1">
      <c r="A9" s="441" t="s">
        <v>562</v>
      </c>
      <c r="B9" s="10" t="s">
        <v>290</v>
      </c>
      <c r="C9" s="358"/>
    </row>
    <row r="10" spans="1:3" s="369" customFormat="1" ht="12" customHeight="1">
      <c r="A10" s="442" t="s">
        <v>563</v>
      </c>
      <c r="B10" s="8" t="s">
        <v>291</v>
      </c>
      <c r="C10" s="313"/>
    </row>
    <row r="11" spans="1:3" s="369" customFormat="1" ht="12" customHeight="1">
      <c r="A11" s="442" t="s">
        <v>564</v>
      </c>
      <c r="B11" s="8" t="s">
        <v>292</v>
      </c>
      <c r="C11" s="313"/>
    </row>
    <row r="12" spans="1:3" s="369" customFormat="1" ht="12" customHeight="1">
      <c r="A12" s="442" t="s">
        <v>565</v>
      </c>
      <c r="B12" s="8" t="s">
        <v>293</v>
      </c>
      <c r="C12" s="313"/>
    </row>
    <row r="13" spans="1:3" s="369" customFormat="1" ht="12" customHeight="1">
      <c r="A13" s="442" t="s">
        <v>566</v>
      </c>
      <c r="B13" s="8" t="s">
        <v>294</v>
      </c>
      <c r="C13" s="313"/>
    </row>
    <row r="14" spans="1:3" s="369" customFormat="1" ht="12" customHeight="1">
      <c r="A14" s="442" t="s">
        <v>567</v>
      </c>
      <c r="B14" s="8" t="s">
        <v>461</v>
      </c>
      <c r="C14" s="313"/>
    </row>
    <row r="15" spans="1:3" s="369" customFormat="1" ht="12" customHeight="1">
      <c r="A15" s="442" t="s">
        <v>568</v>
      </c>
      <c r="B15" s="7" t="s">
        <v>462</v>
      </c>
      <c r="C15" s="313"/>
    </row>
    <row r="16" spans="1:3" s="369" customFormat="1" ht="12" customHeight="1">
      <c r="A16" s="442" t="s">
        <v>569</v>
      </c>
      <c r="B16" s="8" t="s">
        <v>297</v>
      </c>
      <c r="C16" s="359"/>
    </row>
    <row r="17" spans="1:3" s="450" customFormat="1" ht="12" customHeight="1">
      <c r="A17" s="442" t="s">
        <v>570</v>
      </c>
      <c r="B17" s="8" t="s">
        <v>298</v>
      </c>
      <c r="C17" s="313"/>
    </row>
    <row r="18" spans="1:3" s="450" customFormat="1" ht="12" customHeight="1" thickBot="1">
      <c r="A18" s="442" t="s">
        <v>571</v>
      </c>
      <c r="B18" s="7" t="s">
        <v>299</v>
      </c>
      <c r="C18" s="314"/>
    </row>
    <row r="19" spans="1:3" s="369" customFormat="1" ht="12" customHeight="1" thickBot="1">
      <c r="A19" s="190" t="s">
        <v>547</v>
      </c>
      <c r="B19" s="233" t="s">
        <v>463</v>
      </c>
      <c r="C19" s="315">
        <f>SUM(C20:C22)</f>
        <v>0</v>
      </c>
    </row>
    <row r="20" spans="1:3" s="450" customFormat="1" ht="12" customHeight="1">
      <c r="A20" s="442" t="s">
        <v>542</v>
      </c>
      <c r="B20" s="9" t="s">
        <v>265</v>
      </c>
      <c r="C20" s="313"/>
    </row>
    <row r="21" spans="1:3" s="450" customFormat="1" ht="12" customHeight="1">
      <c r="A21" s="442" t="s">
        <v>544</v>
      </c>
      <c r="B21" s="8" t="s">
        <v>464</v>
      </c>
      <c r="C21" s="313"/>
    </row>
    <row r="22" spans="1:3" s="450" customFormat="1" ht="12" customHeight="1">
      <c r="A22" s="442" t="s">
        <v>546</v>
      </c>
      <c r="B22" s="8" t="s">
        <v>465</v>
      </c>
      <c r="C22" s="313"/>
    </row>
    <row r="23" spans="1:3" s="450" customFormat="1" ht="12" customHeight="1" thickBot="1">
      <c r="A23" s="442" t="s">
        <v>116</v>
      </c>
      <c r="B23" s="8" t="s">
        <v>2</v>
      </c>
      <c r="C23" s="313"/>
    </row>
    <row r="24" spans="1:3" s="450" customFormat="1" ht="12" customHeight="1" thickBot="1">
      <c r="A24" s="198" t="s">
        <v>560</v>
      </c>
      <c r="B24" s="153" t="s">
        <v>183</v>
      </c>
      <c r="C24" s="342"/>
    </row>
    <row r="25" spans="1:3" s="450" customFormat="1" ht="12" customHeight="1" thickBot="1">
      <c r="A25" s="198" t="s">
        <v>553</v>
      </c>
      <c r="B25" s="153" t="s">
        <v>466</v>
      </c>
      <c r="C25" s="315">
        <f>+C26+C27</f>
        <v>0</v>
      </c>
    </row>
    <row r="26" spans="1:3" s="450" customFormat="1" ht="12" customHeight="1">
      <c r="A26" s="443" t="s">
        <v>552</v>
      </c>
      <c r="B26" s="444" t="s">
        <v>464</v>
      </c>
      <c r="C26" s="96"/>
    </row>
    <row r="27" spans="1:3" s="450" customFormat="1" ht="12" customHeight="1">
      <c r="A27" s="443" t="s">
        <v>551</v>
      </c>
      <c r="B27" s="445" t="s">
        <v>467</v>
      </c>
      <c r="C27" s="316"/>
    </row>
    <row r="28" spans="1:3" s="450" customFormat="1" ht="12" customHeight="1" thickBot="1">
      <c r="A28" s="442"/>
      <c r="B28" s="446" t="s">
        <v>468</v>
      </c>
      <c r="C28" s="103"/>
    </row>
    <row r="29" spans="1:3" s="450" customFormat="1" ht="12" customHeight="1" thickBot="1">
      <c r="A29" s="198" t="s">
        <v>579</v>
      </c>
      <c r="B29" s="153" t="s">
        <v>469</v>
      </c>
      <c r="C29" s="315">
        <f>+C30+C31+C32</f>
        <v>0</v>
      </c>
    </row>
    <row r="30" spans="1:3" s="450" customFormat="1" ht="12" customHeight="1">
      <c r="A30" s="443" t="s">
        <v>574</v>
      </c>
      <c r="B30" s="444" t="s">
        <v>304</v>
      </c>
      <c r="C30" s="96"/>
    </row>
    <row r="31" spans="1:3" s="450" customFormat="1" ht="12" customHeight="1">
      <c r="A31" s="443" t="s">
        <v>575</v>
      </c>
      <c r="B31" s="445" t="s">
        <v>305</v>
      </c>
      <c r="C31" s="316"/>
    </row>
    <row r="32" spans="1:3" s="450" customFormat="1" ht="12" customHeight="1" thickBot="1">
      <c r="A32" s="442" t="s">
        <v>575</v>
      </c>
      <c r="B32" s="162" t="s">
        <v>306</v>
      </c>
      <c r="C32" s="103"/>
    </row>
    <row r="33" spans="1:3" s="369" customFormat="1" ht="12" customHeight="1" thickBot="1">
      <c r="A33" s="198" t="s">
        <v>584</v>
      </c>
      <c r="B33" s="153" t="s">
        <v>418</v>
      </c>
      <c r="C33" s="342"/>
    </row>
    <row r="34" spans="1:3" s="369" customFormat="1" ht="12" customHeight="1" thickBot="1">
      <c r="A34" s="198" t="s">
        <v>589</v>
      </c>
      <c r="B34" s="153" t="s">
        <v>470</v>
      </c>
      <c r="C34" s="360"/>
    </row>
    <row r="35" spans="1:3" s="369" customFormat="1" ht="12" customHeight="1" thickBot="1">
      <c r="A35" s="190" t="s">
        <v>591</v>
      </c>
      <c r="B35" s="153" t="s">
        <v>471</v>
      </c>
      <c r="C35" s="361">
        <f>+C8+C19+C24+C25+C29+C33+C34</f>
        <v>0</v>
      </c>
    </row>
    <row r="36" spans="1:3" s="369" customFormat="1" ht="12" customHeight="1" thickBot="1">
      <c r="A36" s="234" t="s">
        <v>619</v>
      </c>
      <c r="B36" s="153" t="s">
        <v>472</v>
      </c>
      <c r="C36" s="361">
        <f>+C37+C38+C39</f>
        <v>224405</v>
      </c>
    </row>
    <row r="37" spans="1:3" s="369" customFormat="1" ht="12" customHeight="1">
      <c r="A37" s="443" t="s">
        <v>603</v>
      </c>
      <c r="B37" s="444" t="s">
        <v>242</v>
      </c>
      <c r="C37" s="96"/>
    </row>
    <row r="38" spans="1:3" s="369" customFormat="1" ht="12" customHeight="1">
      <c r="A38" s="443" t="s">
        <v>604</v>
      </c>
      <c r="B38" s="445" t="s">
        <v>3</v>
      </c>
      <c r="C38" s="316"/>
    </row>
    <row r="39" spans="1:3" s="450" customFormat="1" ht="12" customHeight="1" thickBot="1">
      <c r="A39" s="442" t="s">
        <v>609</v>
      </c>
      <c r="B39" s="162" t="s">
        <v>473</v>
      </c>
      <c r="C39" s="103">
        <v>224405</v>
      </c>
    </row>
    <row r="40" spans="1:3" s="450" customFormat="1" ht="15" customHeight="1" thickBot="1">
      <c r="A40" s="234" t="s">
        <v>622</v>
      </c>
      <c r="B40" s="235" t="s">
        <v>688</v>
      </c>
      <c r="C40" s="364">
        <f>+C35+C36</f>
        <v>224405</v>
      </c>
    </row>
    <row r="41" spans="1:3" s="450" customFormat="1" ht="15" customHeight="1">
      <c r="A41" s="236"/>
      <c r="B41" s="237"/>
      <c r="C41" s="362"/>
    </row>
    <row r="42" spans="1:3" ht="13.5" thickBot="1">
      <c r="A42" s="238"/>
      <c r="B42" s="239"/>
      <c r="C42" s="363"/>
    </row>
    <row r="43" spans="1:3" s="449" customFormat="1" ht="16.5" customHeight="1" thickBot="1">
      <c r="A43" s="240"/>
      <c r="B43" s="241" t="s">
        <v>61</v>
      </c>
      <c r="C43" s="364"/>
    </row>
    <row r="44" spans="1:3" s="451" customFormat="1" ht="12" customHeight="1" thickBot="1">
      <c r="A44" s="198" t="s">
        <v>639</v>
      </c>
      <c r="B44" s="153" t="s">
        <v>690</v>
      </c>
      <c r="C44" s="315">
        <f>SUM(C45:C49)</f>
        <v>224405</v>
      </c>
    </row>
    <row r="45" spans="1:3" ht="12" customHeight="1">
      <c r="A45" s="442" t="s">
        <v>624</v>
      </c>
      <c r="B45" s="9" t="s">
        <v>51</v>
      </c>
      <c r="C45" s="96">
        <v>40633</v>
      </c>
    </row>
    <row r="46" spans="1:3" ht="12" customHeight="1">
      <c r="A46" s="442" t="s">
        <v>625</v>
      </c>
      <c r="B46" s="8" t="s">
        <v>192</v>
      </c>
      <c r="C46" s="99">
        <v>11054</v>
      </c>
    </row>
    <row r="47" spans="1:3" ht="12" customHeight="1">
      <c r="A47" s="442" t="s">
        <v>626</v>
      </c>
      <c r="B47" s="8" t="s">
        <v>150</v>
      </c>
      <c r="C47" s="99">
        <v>14718</v>
      </c>
    </row>
    <row r="48" spans="1:3" ht="12" customHeight="1">
      <c r="A48" s="442" t="s">
        <v>627</v>
      </c>
      <c r="B48" s="8" t="s">
        <v>193</v>
      </c>
      <c r="C48" s="99">
        <v>158000</v>
      </c>
    </row>
    <row r="49" spans="1:3" ht="12" customHeight="1" thickBot="1">
      <c r="A49" s="442" t="s">
        <v>628</v>
      </c>
      <c r="B49" s="8" t="s">
        <v>194</v>
      </c>
      <c r="C49" s="99"/>
    </row>
    <row r="50" spans="1:3" ht="12" customHeight="1" thickBot="1">
      <c r="A50" s="198" t="s">
        <v>652</v>
      </c>
      <c r="B50" s="153" t="s">
        <v>689</v>
      </c>
      <c r="C50" s="315">
        <f>SUM(C51:C53)</f>
        <v>0</v>
      </c>
    </row>
    <row r="51" spans="1:3" s="451" customFormat="1" ht="12" customHeight="1">
      <c r="A51" s="442" t="s">
        <v>641</v>
      </c>
      <c r="B51" s="9" t="s">
        <v>232</v>
      </c>
      <c r="C51" s="96"/>
    </row>
    <row r="52" spans="1:3" ht="12" customHeight="1">
      <c r="A52" s="442" t="s">
        <v>642</v>
      </c>
      <c r="B52" s="8" t="s">
        <v>196</v>
      </c>
      <c r="C52" s="99"/>
    </row>
    <row r="53" spans="1:3" ht="12" customHeight="1">
      <c r="A53" s="442" t="s">
        <v>643</v>
      </c>
      <c r="B53" s="8" t="s">
        <v>62</v>
      </c>
      <c r="C53" s="99"/>
    </row>
    <row r="54" spans="1:3" ht="12" customHeight="1" thickBot="1">
      <c r="A54" s="442"/>
      <c r="B54" s="8" t="s">
        <v>4</v>
      </c>
      <c r="C54" s="99"/>
    </row>
    <row r="55" spans="1:3" ht="15" customHeight="1" thickBot="1">
      <c r="A55" s="198" t="s">
        <v>656</v>
      </c>
      <c r="B55" s="242" t="s">
        <v>691</v>
      </c>
      <c r="C55" s="365">
        <f>+C44+C50</f>
        <v>224405</v>
      </c>
    </row>
    <row r="56" ht="13.5" thickBot="1">
      <c r="C56" s="366"/>
    </row>
    <row r="57" spans="1:3" ht="15" customHeight="1" thickBot="1">
      <c r="A57" s="245" t="s">
        <v>210</v>
      </c>
      <c r="B57" s="246"/>
      <c r="C57" s="150">
        <v>19</v>
      </c>
    </row>
    <row r="58" spans="1:3" ht="14.25" customHeight="1" thickBot="1">
      <c r="A58" s="245" t="s">
        <v>211</v>
      </c>
      <c r="B58" s="246"/>
      <c r="C58" s="150">
        <v>0</v>
      </c>
    </row>
  </sheetData>
  <sheetProtection formatCells="0"/>
  <mergeCells count="1">
    <mergeCell ref="B1:C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B12" sqref="B12"/>
    </sheetView>
  </sheetViews>
  <sheetFormatPr defaultColWidth="9.00390625" defaultRowHeight="12.75"/>
  <cols>
    <col min="1" max="1" width="13.875" style="243" customWidth="1"/>
    <col min="2" max="2" width="79.125" style="244" customWidth="1"/>
    <col min="3" max="3" width="25.00390625" style="244" customWidth="1"/>
    <col min="4" max="16384" width="9.375" style="244" customWidth="1"/>
  </cols>
  <sheetData>
    <row r="1" spans="1:3" s="224" customFormat="1" ht="21" customHeight="1" thickBot="1">
      <c r="A1" s="223"/>
      <c r="B1" s="542" t="s">
        <v>699</v>
      </c>
      <c r="C1" s="542"/>
    </row>
    <row r="2" spans="1:3" s="447" customFormat="1" ht="25.5" customHeight="1">
      <c r="A2" s="408" t="s">
        <v>208</v>
      </c>
      <c r="B2" s="352" t="s">
        <v>500</v>
      </c>
      <c r="C2" s="367" t="s">
        <v>65</v>
      </c>
    </row>
    <row r="3" spans="1:3" s="447" customFormat="1" ht="24.75" thickBot="1">
      <c r="A3" s="440" t="s">
        <v>207</v>
      </c>
      <c r="B3" s="353" t="s">
        <v>479</v>
      </c>
      <c r="C3" s="368" t="s">
        <v>65</v>
      </c>
    </row>
    <row r="4" spans="1:3" s="448" customFormat="1" ht="15.75" customHeight="1" thickBot="1">
      <c r="A4" s="226"/>
      <c r="B4" s="226"/>
      <c r="C4" s="227" t="s">
        <v>57</v>
      </c>
    </row>
    <row r="5" spans="1:3" ht="13.5" thickBot="1">
      <c r="A5" s="409" t="s">
        <v>209</v>
      </c>
      <c r="B5" s="228" t="s">
        <v>58</v>
      </c>
      <c r="C5" s="229" t="s">
        <v>59</v>
      </c>
    </row>
    <row r="6" spans="1:3" s="449" customFormat="1" ht="12.75" customHeight="1" thickBot="1">
      <c r="A6" s="190">
        <v>1</v>
      </c>
      <c r="B6" s="191">
        <v>2</v>
      </c>
      <c r="C6" s="192">
        <v>3</v>
      </c>
    </row>
    <row r="7" spans="1:3" s="449" customFormat="1" ht="15.75" customHeight="1" thickBot="1">
      <c r="A7" s="230"/>
      <c r="B7" s="231" t="s">
        <v>60</v>
      </c>
      <c r="C7" s="232"/>
    </row>
    <row r="8" spans="1:3" s="369" customFormat="1" ht="12" customHeight="1" thickBot="1">
      <c r="A8" s="190" t="s">
        <v>572</v>
      </c>
      <c r="B8" s="233" t="s">
        <v>460</v>
      </c>
      <c r="C8" s="315">
        <f>SUM(C9:C18)</f>
        <v>0</v>
      </c>
    </row>
    <row r="9" spans="1:3" s="369" customFormat="1" ht="12" customHeight="1">
      <c r="A9" s="441" t="s">
        <v>562</v>
      </c>
      <c r="B9" s="10" t="s">
        <v>290</v>
      </c>
      <c r="C9" s="358"/>
    </row>
    <row r="10" spans="1:3" s="369" customFormat="1" ht="12" customHeight="1">
      <c r="A10" s="442" t="s">
        <v>563</v>
      </c>
      <c r="B10" s="8" t="s">
        <v>291</v>
      </c>
      <c r="C10" s="313"/>
    </row>
    <row r="11" spans="1:3" s="369" customFormat="1" ht="12" customHeight="1">
      <c r="A11" s="442" t="s">
        <v>564</v>
      </c>
      <c r="B11" s="8" t="s">
        <v>292</v>
      </c>
      <c r="C11" s="313"/>
    </row>
    <row r="12" spans="1:3" s="369" customFormat="1" ht="12" customHeight="1">
      <c r="A12" s="442" t="s">
        <v>565</v>
      </c>
      <c r="B12" s="8" t="s">
        <v>293</v>
      </c>
      <c r="C12" s="313"/>
    </row>
    <row r="13" spans="1:3" s="369" customFormat="1" ht="12" customHeight="1">
      <c r="A13" s="442" t="s">
        <v>566</v>
      </c>
      <c r="B13" s="8" t="s">
        <v>294</v>
      </c>
      <c r="C13" s="313"/>
    </row>
    <row r="14" spans="1:3" s="369" customFormat="1" ht="12" customHeight="1">
      <c r="A14" s="442" t="s">
        <v>567</v>
      </c>
      <c r="B14" s="8" t="s">
        <v>461</v>
      </c>
      <c r="C14" s="313"/>
    </row>
    <row r="15" spans="1:3" s="369" customFormat="1" ht="12" customHeight="1">
      <c r="A15" s="442" t="s">
        <v>568</v>
      </c>
      <c r="B15" s="7" t="s">
        <v>462</v>
      </c>
      <c r="C15" s="313"/>
    </row>
    <row r="16" spans="1:3" s="369" customFormat="1" ht="12" customHeight="1">
      <c r="A16" s="442" t="s">
        <v>569</v>
      </c>
      <c r="B16" s="8" t="s">
        <v>297</v>
      </c>
      <c r="C16" s="359"/>
    </row>
    <row r="17" spans="1:3" s="450" customFormat="1" ht="12" customHeight="1">
      <c r="A17" s="442" t="s">
        <v>570</v>
      </c>
      <c r="B17" s="8" t="s">
        <v>298</v>
      </c>
      <c r="C17" s="313"/>
    </row>
    <row r="18" spans="1:3" s="450" customFormat="1" ht="12" customHeight="1" thickBot="1">
      <c r="A18" s="442" t="s">
        <v>571</v>
      </c>
      <c r="B18" s="7" t="s">
        <v>299</v>
      </c>
      <c r="C18" s="314"/>
    </row>
    <row r="19" spans="1:3" s="369" customFormat="1" ht="12" customHeight="1" thickBot="1">
      <c r="A19" s="190" t="s">
        <v>547</v>
      </c>
      <c r="B19" s="233" t="s">
        <v>463</v>
      </c>
      <c r="C19" s="315">
        <f>SUM(C20:C22)</f>
        <v>0</v>
      </c>
    </row>
    <row r="20" spans="1:3" s="450" customFormat="1" ht="12" customHeight="1">
      <c r="A20" s="442" t="s">
        <v>542</v>
      </c>
      <c r="B20" s="9" t="s">
        <v>265</v>
      </c>
      <c r="C20" s="313"/>
    </row>
    <row r="21" spans="1:3" s="450" customFormat="1" ht="12" customHeight="1">
      <c r="A21" s="442" t="s">
        <v>544</v>
      </c>
      <c r="B21" s="8" t="s">
        <v>464</v>
      </c>
      <c r="C21" s="313"/>
    </row>
    <row r="22" spans="1:3" s="450" customFormat="1" ht="12" customHeight="1">
      <c r="A22" s="442" t="s">
        <v>546</v>
      </c>
      <c r="B22" s="8" t="s">
        <v>465</v>
      </c>
      <c r="C22" s="313"/>
    </row>
    <row r="23" spans="1:3" s="450" customFormat="1" ht="12" customHeight="1" thickBot="1">
      <c r="A23" s="442" t="s">
        <v>116</v>
      </c>
      <c r="B23" s="8" t="s">
        <v>2</v>
      </c>
      <c r="C23" s="313"/>
    </row>
    <row r="24" spans="1:3" s="450" customFormat="1" ht="12" customHeight="1" thickBot="1">
      <c r="A24" s="198" t="s">
        <v>560</v>
      </c>
      <c r="B24" s="153" t="s">
        <v>183</v>
      </c>
      <c r="C24" s="342"/>
    </row>
    <row r="25" spans="1:3" s="450" customFormat="1" ht="12" customHeight="1" thickBot="1">
      <c r="A25" s="198" t="s">
        <v>553</v>
      </c>
      <c r="B25" s="153" t="s">
        <v>466</v>
      </c>
      <c r="C25" s="315">
        <f>+C26+C27</f>
        <v>0</v>
      </c>
    </row>
    <row r="26" spans="1:3" s="450" customFormat="1" ht="12" customHeight="1">
      <c r="A26" s="443" t="s">
        <v>552</v>
      </c>
      <c r="B26" s="444" t="s">
        <v>464</v>
      </c>
      <c r="C26" s="96"/>
    </row>
    <row r="27" spans="1:3" s="450" customFormat="1" ht="12" customHeight="1">
      <c r="A27" s="443" t="s">
        <v>551</v>
      </c>
      <c r="B27" s="445" t="s">
        <v>467</v>
      </c>
      <c r="C27" s="316"/>
    </row>
    <row r="28" spans="1:3" s="450" customFormat="1" ht="12" customHeight="1" thickBot="1">
      <c r="A28" s="442"/>
      <c r="B28" s="446" t="s">
        <v>468</v>
      </c>
      <c r="C28" s="103"/>
    </row>
    <row r="29" spans="1:3" s="450" customFormat="1" ht="12" customHeight="1" thickBot="1">
      <c r="A29" s="198" t="s">
        <v>579</v>
      </c>
      <c r="B29" s="153" t="s">
        <v>469</v>
      </c>
      <c r="C29" s="315">
        <f>+C30+C31+C32</f>
        <v>0</v>
      </c>
    </row>
    <row r="30" spans="1:3" s="450" customFormat="1" ht="12" customHeight="1">
      <c r="A30" s="443" t="s">
        <v>574</v>
      </c>
      <c r="B30" s="444" t="s">
        <v>304</v>
      </c>
      <c r="C30" s="96"/>
    </row>
    <row r="31" spans="1:3" s="450" customFormat="1" ht="12" customHeight="1">
      <c r="A31" s="443" t="s">
        <v>575</v>
      </c>
      <c r="B31" s="445" t="s">
        <v>305</v>
      </c>
      <c r="C31" s="316"/>
    </row>
    <row r="32" spans="1:3" s="450" customFormat="1" ht="12" customHeight="1" thickBot="1">
      <c r="A32" s="442" t="s">
        <v>575</v>
      </c>
      <c r="B32" s="162" t="s">
        <v>306</v>
      </c>
      <c r="C32" s="103"/>
    </row>
    <row r="33" spans="1:3" s="369" customFormat="1" ht="12" customHeight="1" thickBot="1">
      <c r="A33" s="198" t="s">
        <v>584</v>
      </c>
      <c r="B33" s="153" t="s">
        <v>418</v>
      </c>
      <c r="C33" s="342"/>
    </row>
    <row r="34" spans="1:3" s="369" customFormat="1" ht="12" customHeight="1" thickBot="1">
      <c r="A34" s="198" t="s">
        <v>589</v>
      </c>
      <c r="B34" s="153" t="s">
        <v>470</v>
      </c>
      <c r="C34" s="360"/>
    </row>
    <row r="35" spans="1:3" s="369" customFormat="1" ht="12" customHeight="1" thickBot="1">
      <c r="A35" s="190" t="s">
        <v>591</v>
      </c>
      <c r="B35" s="153" t="s">
        <v>471</v>
      </c>
      <c r="C35" s="361">
        <f>+C8+C19+C24+C25+C29+C33+C34</f>
        <v>0</v>
      </c>
    </row>
    <row r="36" spans="1:3" s="369" customFormat="1" ht="12" customHeight="1" thickBot="1">
      <c r="A36" s="234" t="s">
        <v>619</v>
      </c>
      <c r="B36" s="153" t="s">
        <v>472</v>
      </c>
      <c r="C36" s="361">
        <f>+C37+C38+C39</f>
        <v>224405</v>
      </c>
    </row>
    <row r="37" spans="1:3" s="369" customFormat="1" ht="12" customHeight="1">
      <c r="A37" s="443" t="s">
        <v>603</v>
      </c>
      <c r="B37" s="444" t="s">
        <v>242</v>
      </c>
      <c r="C37" s="96"/>
    </row>
    <row r="38" spans="1:3" s="369" customFormat="1" ht="12" customHeight="1">
      <c r="A38" s="443" t="s">
        <v>604</v>
      </c>
      <c r="B38" s="445" t="s">
        <v>3</v>
      </c>
      <c r="C38" s="316"/>
    </row>
    <row r="39" spans="1:3" s="450" customFormat="1" ht="12" customHeight="1" thickBot="1">
      <c r="A39" s="442" t="s">
        <v>609</v>
      </c>
      <c r="B39" s="162" t="s">
        <v>473</v>
      </c>
      <c r="C39" s="103">
        <v>224405</v>
      </c>
    </row>
    <row r="40" spans="1:3" s="450" customFormat="1" ht="15" customHeight="1" thickBot="1">
      <c r="A40" s="234" t="s">
        <v>622</v>
      </c>
      <c r="B40" s="235" t="s">
        <v>474</v>
      </c>
      <c r="C40" s="364">
        <f>+C35+C36</f>
        <v>224405</v>
      </c>
    </row>
    <row r="41" spans="1:3" s="450" customFormat="1" ht="15" customHeight="1">
      <c r="A41" s="236"/>
      <c r="B41" s="237"/>
      <c r="C41" s="362"/>
    </row>
    <row r="42" spans="1:3" ht="13.5" thickBot="1">
      <c r="A42" s="238"/>
      <c r="B42" s="239"/>
      <c r="C42" s="363"/>
    </row>
    <row r="43" spans="1:3" s="449" customFormat="1" ht="16.5" customHeight="1" thickBot="1">
      <c r="A43" s="240"/>
      <c r="B43" s="241" t="s">
        <v>61</v>
      </c>
      <c r="C43" s="364"/>
    </row>
    <row r="44" spans="1:3" s="451" customFormat="1" ht="12" customHeight="1" thickBot="1">
      <c r="A44" s="198" t="s">
        <v>639</v>
      </c>
      <c r="B44" s="153" t="s">
        <v>475</v>
      </c>
      <c r="C44" s="315">
        <f>SUM(C45:C49)</f>
        <v>66405</v>
      </c>
    </row>
    <row r="45" spans="1:3" ht="12" customHeight="1">
      <c r="A45" s="442" t="s">
        <v>624</v>
      </c>
      <c r="B45" s="9" t="s">
        <v>51</v>
      </c>
      <c r="C45" s="96">
        <v>40633</v>
      </c>
    </row>
    <row r="46" spans="1:3" ht="12" customHeight="1">
      <c r="A46" s="442" t="s">
        <v>625</v>
      </c>
      <c r="B46" s="8" t="s">
        <v>192</v>
      </c>
      <c r="C46" s="99">
        <v>11054</v>
      </c>
    </row>
    <row r="47" spans="1:3" ht="12" customHeight="1">
      <c r="A47" s="442" t="s">
        <v>626</v>
      </c>
      <c r="B47" s="8" t="s">
        <v>150</v>
      </c>
      <c r="C47" s="99">
        <v>14718</v>
      </c>
    </row>
    <row r="48" spans="1:3" ht="12" customHeight="1">
      <c r="A48" s="442" t="s">
        <v>627</v>
      </c>
      <c r="B48" s="8" t="s">
        <v>193</v>
      </c>
      <c r="C48" s="99"/>
    </row>
    <row r="49" spans="1:3" ht="12" customHeight="1" thickBot="1">
      <c r="A49" s="442" t="s">
        <v>628</v>
      </c>
      <c r="B49" s="8" t="s">
        <v>194</v>
      </c>
      <c r="C49" s="99"/>
    </row>
    <row r="50" spans="1:3" ht="12" customHeight="1" thickBot="1">
      <c r="A50" s="198" t="s">
        <v>652</v>
      </c>
      <c r="B50" s="153" t="s">
        <v>476</v>
      </c>
      <c r="C50" s="315">
        <f>SUM(C51:C53)</f>
        <v>0</v>
      </c>
    </row>
    <row r="51" spans="1:3" s="451" customFormat="1" ht="12" customHeight="1">
      <c r="A51" s="442" t="s">
        <v>641</v>
      </c>
      <c r="B51" s="9" t="s">
        <v>232</v>
      </c>
      <c r="C51" s="96"/>
    </row>
    <row r="52" spans="1:3" ht="12" customHeight="1">
      <c r="A52" s="442" t="s">
        <v>642</v>
      </c>
      <c r="B52" s="8" t="s">
        <v>196</v>
      </c>
      <c r="C52" s="99"/>
    </row>
    <row r="53" spans="1:3" ht="12" customHeight="1">
      <c r="A53" s="442" t="s">
        <v>643</v>
      </c>
      <c r="B53" s="8" t="s">
        <v>62</v>
      </c>
      <c r="C53" s="99"/>
    </row>
    <row r="54" spans="1:3" ht="12" customHeight="1" thickBot="1">
      <c r="A54" s="442"/>
      <c r="B54" s="8" t="s">
        <v>4</v>
      </c>
      <c r="C54" s="99"/>
    </row>
    <row r="55" spans="1:3" ht="15" customHeight="1" thickBot="1">
      <c r="A55" s="198" t="s">
        <v>656</v>
      </c>
      <c r="B55" s="242" t="s">
        <v>477</v>
      </c>
      <c r="C55" s="365">
        <f>+C44+C50</f>
        <v>66405</v>
      </c>
    </row>
    <row r="56" ht="13.5" thickBot="1">
      <c r="C56" s="366"/>
    </row>
    <row r="57" spans="1:3" ht="15" customHeight="1" thickBot="1">
      <c r="A57" s="245" t="s">
        <v>210</v>
      </c>
      <c r="B57" s="246"/>
      <c r="C57" s="150">
        <v>19</v>
      </c>
    </row>
    <row r="58" spans="1:3" ht="14.25" customHeight="1" thickBot="1">
      <c r="A58" s="245" t="s">
        <v>211</v>
      </c>
      <c r="B58" s="246"/>
      <c r="C58" s="150">
        <v>0</v>
      </c>
    </row>
  </sheetData>
  <sheetProtection formatCells="0"/>
  <mergeCells count="1">
    <mergeCell ref="B1:C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B1" sqref="B1:C1"/>
    </sheetView>
  </sheetViews>
  <sheetFormatPr defaultColWidth="9.00390625" defaultRowHeight="12.75"/>
  <cols>
    <col min="1" max="1" width="13.875" style="243" customWidth="1"/>
    <col min="2" max="2" width="79.125" style="244" customWidth="1"/>
    <col min="3" max="3" width="25.00390625" style="244" customWidth="1"/>
    <col min="4" max="16384" width="9.375" style="244" customWidth="1"/>
  </cols>
  <sheetData>
    <row r="1" spans="1:3" s="224" customFormat="1" ht="21" customHeight="1" thickBot="1">
      <c r="A1" s="223"/>
      <c r="B1" s="542" t="s">
        <v>700</v>
      </c>
      <c r="C1" s="542"/>
    </row>
    <row r="2" spans="1:3" s="447" customFormat="1" ht="25.5" customHeight="1">
      <c r="A2" s="408" t="s">
        <v>208</v>
      </c>
      <c r="B2" s="352" t="s">
        <v>500</v>
      </c>
      <c r="C2" s="367" t="s">
        <v>65</v>
      </c>
    </row>
    <row r="3" spans="1:3" s="447" customFormat="1" ht="24.75" thickBot="1">
      <c r="A3" s="440" t="s">
        <v>207</v>
      </c>
      <c r="B3" s="353" t="s">
        <v>481</v>
      </c>
      <c r="C3" s="368" t="s">
        <v>66</v>
      </c>
    </row>
    <row r="4" spans="1:3" s="448" customFormat="1" ht="15.75" customHeight="1" thickBot="1">
      <c r="A4" s="226"/>
      <c r="B4" s="226"/>
      <c r="C4" s="227" t="s">
        <v>57</v>
      </c>
    </row>
    <row r="5" spans="1:3" ht="13.5" thickBot="1">
      <c r="A5" s="409" t="s">
        <v>209</v>
      </c>
      <c r="B5" s="228" t="s">
        <v>58</v>
      </c>
      <c r="C5" s="229" t="s">
        <v>59</v>
      </c>
    </row>
    <row r="6" spans="1:3" s="449" customFormat="1" ht="12.75" customHeight="1" thickBot="1">
      <c r="A6" s="190">
        <v>1</v>
      </c>
      <c r="B6" s="191">
        <v>2</v>
      </c>
      <c r="C6" s="192">
        <v>3</v>
      </c>
    </row>
    <row r="7" spans="1:3" s="449" customFormat="1" ht="15.75" customHeight="1" thickBot="1">
      <c r="A7" s="230"/>
      <c r="B7" s="231" t="s">
        <v>60</v>
      </c>
      <c r="C7" s="232"/>
    </row>
    <row r="8" spans="1:3" s="369" customFormat="1" ht="12" customHeight="1" thickBot="1">
      <c r="A8" s="190" t="s">
        <v>572</v>
      </c>
      <c r="B8" s="233" t="s">
        <v>460</v>
      </c>
      <c r="C8" s="315">
        <f>SUM(C9:C18)</f>
        <v>0</v>
      </c>
    </row>
    <row r="9" spans="1:3" s="369" customFormat="1" ht="12" customHeight="1">
      <c r="A9" s="441" t="s">
        <v>562</v>
      </c>
      <c r="B9" s="10" t="s">
        <v>290</v>
      </c>
      <c r="C9" s="358"/>
    </row>
    <row r="10" spans="1:3" s="369" customFormat="1" ht="12" customHeight="1">
      <c r="A10" s="442" t="s">
        <v>563</v>
      </c>
      <c r="B10" s="8" t="s">
        <v>291</v>
      </c>
      <c r="C10" s="313"/>
    </row>
    <row r="11" spans="1:3" s="369" customFormat="1" ht="12" customHeight="1">
      <c r="A11" s="442" t="s">
        <v>564</v>
      </c>
      <c r="B11" s="8" t="s">
        <v>292</v>
      </c>
      <c r="C11" s="313"/>
    </row>
    <row r="12" spans="1:3" s="369" customFormat="1" ht="12" customHeight="1">
      <c r="A12" s="442" t="s">
        <v>565</v>
      </c>
      <c r="B12" s="8" t="s">
        <v>293</v>
      </c>
      <c r="C12" s="313"/>
    </row>
    <row r="13" spans="1:3" s="369" customFormat="1" ht="12" customHeight="1">
      <c r="A13" s="442" t="s">
        <v>566</v>
      </c>
      <c r="B13" s="8" t="s">
        <v>294</v>
      </c>
      <c r="C13" s="313"/>
    </row>
    <row r="14" spans="1:3" s="369" customFormat="1" ht="12" customHeight="1">
      <c r="A14" s="442" t="s">
        <v>567</v>
      </c>
      <c r="B14" s="8" t="s">
        <v>461</v>
      </c>
      <c r="C14" s="313"/>
    </row>
    <row r="15" spans="1:3" s="369" customFormat="1" ht="12" customHeight="1">
      <c r="A15" s="442" t="s">
        <v>568</v>
      </c>
      <c r="B15" s="7" t="s">
        <v>462</v>
      </c>
      <c r="C15" s="313"/>
    </row>
    <row r="16" spans="1:3" s="369" customFormat="1" ht="12" customHeight="1">
      <c r="A16" s="442" t="s">
        <v>569</v>
      </c>
      <c r="B16" s="8" t="s">
        <v>297</v>
      </c>
      <c r="C16" s="359"/>
    </row>
    <row r="17" spans="1:3" s="450" customFormat="1" ht="12" customHeight="1">
      <c r="A17" s="442" t="s">
        <v>570</v>
      </c>
      <c r="B17" s="8" t="s">
        <v>298</v>
      </c>
      <c r="C17" s="313"/>
    </row>
    <row r="18" spans="1:3" s="450" customFormat="1" ht="12" customHeight="1" thickBot="1">
      <c r="A18" s="442" t="s">
        <v>571</v>
      </c>
      <c r="B18" s="7" t="s">
        <v>299</v>
      </c>
      <c r="C18" s="314"/>
    </row>
    <row r="19" spans="1:3" s="369" customFormat="1" ht="12" customHeight="1" thickBot="1">
      <c r="A19" s="190" t="s">
        <v>547</v>
      </c>
      <c r="B19" s="233" t="s">
        <v>463</v>
      </c>
      <c r="C19" s="315">
        <f>SUM(C20:C22)</f>
        <v>0</v>
      </c>
    </row>
    <row r="20" spans="1:3" s="450" customFormat="1" ht="12" customHeight="1">
      <c r="A20" s="442" t="s">
        <v>542</v>
      </c>
      <c r="B20" s="9" t="s">
        <v>265</v>
      </c>
      <c r="C20" s="313"/>
    </row>
    <row r="21" spans="1:3" s="450" customFormat="1" ht="12" customHeight="1">
      <c r="A21" s="442" t="s">
        <v>544</v>
      </c>
      <c r="B21" s="8" t="s">
        <v>464</v>
      </c>
      <c r="C21" s="313"/>
    </row>
    <row r="22" spans="1:3" s="450" customFormat="1" ht="12" customHeight="1">
      <c r="A22" s="442" t="s">
        <v>546</v>
      </c>
      <c r="B22" s="8" t="s">
        <v>465</v>
      </c>
      <c r="C22" s="313"/>
    </row>
    <row r="23" spans="1:3" s="450" customFormat="1" ht="12" customHeight="1" thickBot="1">
      <c r="A23" s="442" t="s">
        <v>116</v>
      </c>
      <c r="B23" s="8" t="s">
        <v>2</v>
      </c>
      <c r="C23" s="313"/>
    </row>
    <row r="24" spans="1:3" s="450" customFormat="1" ht="12" customHeight="1" thickBot="1">
      <c r="A24" s="198" t="s">
        <v>560</v>
      </c>
      <c r="B24" s="153" t="s">
        <v>183</v>
      </c>
      <c r="C24" s="342"/>
    </row>
    <row r="25" spans="1:3" s="450" customFormat="1" ht="12" customHeight="1" thickBot="1">
      <c r="A25" s="198" t="s">
        <v>553</v>
      </c>
      <c r="B25" s="153" t="s">
        <v>466</v>
      </c>
      <c r="C25" s="315">
        <f>+C26+C27</f>
        <v>0</v>
      </c>
    </row>
    <row r="26" spans="1:3" s="450" customFormat="1" ht="12" customHeight="1">
      <c r="A26" s="443" t="s">
        <v>552</v>
      </c>
      <c r="B26" s="444" t="s">
        <v>464</v>
      </c>
      <c r="C26" s="96"/>
    </row>
    <row r="27" spans="1:3" s="450" customFormat="1" ht="12" customHeight="1">
      <c r="A27" s="443" t="s">
        <v>551</v>
      </c>
      <c r="B27" s="445" t="s">
        <v>467</v>
      </c>
      <c r="C27" s="316"/>
    </row>
    <row r="28" spans="1:3" s="450" customFormat="1" ht="12" customHeight="1" thickBot="1">
      <c r="A28" s="442"/>
      <c r="B28" s="446" t="s">
        <v>468</v>
      </c>
      <c r="C28" s="103"/>
    </row>
    <row r="29" spans="1:3" s="450" customFormat="1" ht="12" customHeight="1" thickBot="1">
      <c r="A29" s="198" t="s">
        <v>579</v>
      </c>
      <c r="B29" s="153" t="s">
        <v>469</v>
      </c>
      <c r="C29" s="315">
        <f>+C30+C31+C32</f>
        <v>0</v>
      </c>
    </row>
    <row r="30" spans="1:3" s="450" customFormat="1" ht="12" customHeight="1">
      <c r="A30" s="443" t="s">
        <v>574</v>
      </c>
      <c r="B30" s="444" t="s">
        <v>304</v>
      </c>
      <c r="C30" s="96"/>
    </row>
    <row r="31" spans="1:3" s="450" customFormat="1" ht="12" customHeight="1">
      <c r="A31" s="443" t="s">
        <v>575</v>
      </c>
      <c r="B31" s="445" t="s">
        <v>305</v>
      </c>
      <c r="C31" s="316"/>
    </row>
    <row r="32" spans="1:3" s="450" customFormat="1" ht="12" customHeight="1" thickBot="1">
      <c r="A32" s="442" t="s">
        <v>575</v>
      </c>
      <c r="B32" s="162" t="s">
        <v>306</v>
      </c>
      <c r="C32" s="103"/>
    </row>
    <row r="33" spans="1:3" s="369" customFormat="1" ht="12" customHeight="1" thickBot="1">
      <c r="A33" s="198" t="s">
        <v>584</v>
      </c>
      <c r="B33" s="153" t="s">
        <v>418</v>
      </c>
      <c r="C33" s="342"/>
    </row>
    <row r="34" spans="1:3" s="369" customFormat="1" ht="12" customHeight="1" thickBot="1">
      <c r="A34" s="198" t="s">
        <v>589</v>
      </c>
      <c r="B34" s="153" t="s">
        <v>470</v>
      </c>
      <c r="C34" s="360"/>
    </row>
    <row r="35" spans="1:3" s="369" customFormat="1" ht="12" customHeight="1" thickBot="1">
      <c r="A35" s="190" t="s">
        <v>591</v>
      </c>
      <c r="B35" s="153" t="s">
        <v>471</v>
      </c>
      <c r="C35" s="361">
        <f>+C8+C19+C24+C25+C29+C33+C34</f>
        <v>0</v>
      </c>
    </row>
    <row r="36" spans="1:3" s="369" customFormat="1" ht="12" customHeight="1" thickBot="1">
      <c r="A36" s="234" t="s">
        <v>619</v>
      </c>
      <c r="B36" s="153" t="s">
        <v>472</v>
      </c>
      <c r="C36" s="361">
        <f>+C37+C38+C39</f>
        <v>0</v>
      </c>
    </row>
    <row r="37" spans="1:3" s="369" customFormat="1" ht="12" customHeight="1">
      <c r="A37" s="443" t="s">
        <v>603</v>
      </c>
      <c r="B37" s="444" t="s">
        <v>242</v>
      </c>
      <c r="C37" s="96"/>
    </row>
    <row r="38" spans="1:3" s="369" customFormat="1" ht="12" customHeight="1">
      <c r="A38" s="443" t="s">
        <v>604</v>
      </c>
      <c r="B38" s="445" t="s">
        <v>3</v>
      </c>
      <c r="C38" s="316"/>
    </row>
    <row r="39" spans="1:3" s="450" customFormat="1" ht="12" customHeight="1" thickBot="1">
      <c r="A39" s="442" t="s">
        <v>609</v>
      </c>
      <c r="B39" s="162" t="s">
        <v>473</v>
      </c>
      <c r="C39" s="103"/>
    </row>
    <row r="40" spans="1:3" s="450" customFormat="1" ht="15" customHeight="1" thickBot="1">
      <c r="A40" s="234" t="s">
        <v>622</v>
      </c>
      <c r="B40" s="235" t="s">
        <v>474</v>
      </c>
      <c r="C40" s="364">
        <f>+C35+C36</f>
        <v>0</v>
      </c>
    </row>
    <row r="41" spans="1:3" s="450" customFormat="1" ht="15" customHeight="1">
      <c r="A41" s="236"/>
      <c r="B41" s="237"/>
      <c r="C41" s="362"/>
    </row>
    <row r="42" spans="1:3" ht="13.5" thickBot="1">
      <c r="A42" s="238"/>
      <c r="B42" s="239"/>
      <c r="C42" s="363"/>
    </row>
    <row r="43" spans="1:3" s="449" customFormat="1" ht="16.5" customHeight="1" thickBot="1">
      <c r="A43" s="240"/>
      <c r="B43" s="241" t="s">
        <v>61</v>
      </c>
      <c r="C43" s="364"/>
    </row>
    <row r="44" spans="1:3" s="451" customFormat="1" ht="12" customHeight="1" thickBot="1">
      <c r="A44" s="198" t="s">
        <v>639</v>
      </c>
      <c r="B44" s="153" t="s">
        <v>475</v>
      </c>
      <c r="C44" s="315">
        <f>SUM(C45:C49)</f>
        <v>158000</v>
      </c>
    </row>
    <row r="45" spans="1:3" ht="12" customHeight="1">
      <c r="A45" s="442" t="s">
        <v>624</v>
      </c>
      <c r="B45" s="9" t="s">
        <v>51</v>
      </c>
      <c r="C45" s="96"/>
    </row>
    <row r="46" spans="1:3" ht="12" customHeight="1">
      <c r="A46" s="442" t="s">
        <v>625</v>
      </c>
      <c r="B46" s="8" t="s">
        <v>192</v>
      </c>
      <c r="C46" s="99"/>
    </row>
    <row r="47" spans="1:3" ht="12" customHeight="1">
      <c r="A47" s="442" t="s">
        <v>626</v>
      </c>
      <c r="B47" s="8" t="s">
        <v>150</v>
      </c>
      <c r="C47" s="99"/>
    </row>
    <row r="48" spans="1:3" ht="12" customHeight="1">
      <c r="A48" s="442" t="s">
        <v>627</v>
      </c>
      <c r="B48" s="8" t="s">
        <v>193</v>
      </c>
      <c r="C48" s="99">
        <v>158000</v>
      </c>
    </row>
    <row r="49" spans="1:3" ht="12" customHeight="1" thickBot="1">
      <c r="A49" s="442" t="s">
        <v>628</v>
      </c>
      <c r="B49" s="8" t="s">
        <v>194</v>
      </c>
      <c r="C49" s="99"/>
    </row>
    <row r="50" spans="1:3" ht="12" customHeight="1" thickBot="1">
      <c r="A50" s="198" t="s">
        <v>652</v>
      </c>
      <c r="B50" s="153" t="s">
        <v>476</v>
      </c>
      <c r="C50" s="315">
        <f>SUM(C51:C53)</f>
        <v>0</v>
      </c>
    </row>
    <row r="51" spans="1:3" s="451" customFormat="1" ht="12" customHeight="1">
      <c r="A51" s="442" t="s">
        <v>641</v>
      </c>
      <c r="B51" s="9" t="s">
        <v>232</v>
      </c>
      <c r="C51" s="96"/>
    </row>
    <row r="52" spans="1:3" ht="12" customHeight="1">
      <c r="A52" s="442" t="s">
        <v>642</v>
      </c>
      <c r="B52" s="8" t="s">
        <v>196</v>
      </c>
      <c r="C52" s="99"/>
    </row>
    <row r="53" spans="1:3" ht="12" customHeight="1">
      <c r="A53" s="442" t="s">
        <v>643</v>
      </c>
      <c r="B53" s="8" t="s">
        <v>62</v>
      </c>
      <c r="C53" s="99"/>
    </row>
    <row r="54" spans="1:3" ht="12" customHeight="1" thickBot="1">
      <c r="A54" s="442"/>
      <c r="B54" s="8" t="s">
        <v>4</v>
      </c>
      <c r="C54" s="99"/>
    </row>
    <row r="55" spans="1:3" ht="15" customHeight="1" thickBot="1">
      <c r="A55" s="198" t="s">
        <v>656</v>
      </c>
      <c r="B55" s="242" t="s">
        <v>477</v>
      </c>
      <c r="C55" s="365">
        <f>+C44+C50</f>
        <v>158000</v>
      </c>
    </row>
    <row r="56" ht="13.5" thickBot="1">
      <c r="C56" s="366"/>
    </row>
    <row r="57" spans="1:3" ht="15" customHeight="1" thickBot="1">
      <c r="A57" s="245" t="s">
        <v>210</v>
      </c>
      <c r="B57" s="246"/>
      <c r="C57" s="150"/>
    </row>
    <row r="58" spans="1:3" ht="14.25" customHeight="1" thickBot="1">
      <c r="A58" s="245" t="s">
        <v>211</v>
      </c>
      <c r="B58" s="246"/>
      <c r="C58" s="150"/>
    </row>
  </sheetData>
  <sheetProtection formatCells="0"/>
  <mergeCells count="1">
    <mergeCell ref="B1:C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B18" sqref="B18"/>
    </sheetView>
  </sheetViews>
  <sheetFormatPr defaultColWidth="9.00390625" defaultRowHeight="12.75"/>
  <cols>
    <col min="1" max="1" width="13.875" style="243" customWidth="1"/>
    <col min="2" max="2" width="79.125" style="244" customWidth="1"/>
    <col min="3" max="3" width="25.00390625" style="244" customWidth="1"/>
    <col min="4" max="16384" width="9.375" style="244" customWidth="1"/>
  </cols>
  <sheetData>
    <row r="1" spans="1:3" s="224" customFormat="1" ht="21" customHeight="1" thickBot="1">
      <c r="A1" s="223"/>
      <c r="B1" s="542" t="s">
        <v>701</v>
      </c>
      <c r="C1" s="542"/>
    </row>
    <row r="2" spans="1:3" s="447" customFormat="1" ht="25.5" customHeight="1">
      <c r="A2" s="408" t="s">
        <v>208</v>
      </c>
      <c r="B2" s="352" t="s">
        <v>692</v>
      </c>
      <c r="C2" s="367" t="s">
        <v>65</v>
      </c>
    </row>
    <row r="3" spans="1:3" s="447" customFormat="1" ht="24.75" thickBot="1">
      <c r="A3" s="440" t="s">
        <v>207</v>
      </c>
      <c r="B3" s="353" t="s">
        <v>459</v>
      </c>
      <c r="C3" s="368" t="s">
        <v>495</v>
      </c>
    </row>
    <row r="4" spans="1:3" s="448" customFormat="1" ht="15.75" customHeight="1" thickBot="1">
      <c r="A4" s="226"/>
      <c r="B4" s="226"/>
      <c r="C4" s="227" t="s">
        <v>57</v>
      </c>
    </row>
    <row r="5" spans="1:3" ht="13.5" thickBot="1">
      <c r="A5" s="409" t="s">
        <v>209</v>
      </c>
      <c r="B5" s="228" t="s">
        <v>58</v>
      </c>
      <c r="C5" s="229" t="s">
        <v>59</v>
      </c>
    </row>
    <row r="6" spans="1:3" s="449" customFormat="1" ht="12.75" customHeight="1" thickBot="1">
      <c r="A6" s="190">
        <v>1</v>
      </c>
      <c r="B6" s="191">
        <v>2</v>
      </c>
      <c r="C6" s="192">
        <v>3</v>
      </c>
    </row>
    <row r="7" spans="1:3" s="449" customFormat="1" ht="15.75" customHeight="1" thickBot="1">
      <c r="A7" s="230"/>
      <c r="B7" s="231" t="s">
        <v>60</v>
      </c>
      <c r="C7" s="232"/>
    </row>
    <row r="8" spans="1:3" s="369" customFormat="1" ht="12" customHeight="1" thickBot="1">
      <c r="A8" s="190" t="s">
        <v>572</v>
      </c>
      <c r="B8" s="233" t="s">
        <v>460</v>
      </c>
      <c r="C8" s="315">
        <f>SUM(C9:C18)</f>
        <v>32195</v>
      </c>
    </row>
    <row r="9" spans="1:3" s="369" customFormat="1" ht="12" customHeight="1">
      <c r="A9" s="441" t="s">
        <v>562</v>
      </c>
      <c r="B9" s="10" t="s">
        <v>290</v>
      </c>
      <c r="C9" s="358"/>
    </row>
    <row r="10" spans="1:3" s="369" customFormat="1" ht="12" customHeight="1">
      <c r="A10" s="442" t="s">
        <v>563</v>
      </c>
      <c r="B10" s="8" t="s">
        <v>291</v>
      </c>
      <c r="C10" s="313"/>
    </row>
    <row r="11" spans="1:3" s="369" customFormat="1" ht="12" customHeight="1">
      <c r="A11" s="442" t="s">
        <v>564</v>
      </c>
      <c r="B11" s="8" t="s">
        <v>292</v>
      </c>
      <c r="C11" s="313"/>
    </row>
    <row r="12" spans="1:3" s="369" customFormat="1" ht="12" customHeight="1">
      <c r="A12" s="442" t="s">
        <v>565</v>
      </c>
      <c r="B12" s="8" t="s">
        <v>293</v>
      </c>
      <c r="C12" s="313"/>
    </row>
    <row r="13" spans="1:3" s="369" customFormat="1" ht="12" customHeight="1">
      <c r="A13" s="442" t="s">
        <v>566</v>
      </c>
      <c r="B13" s="8" t="s">
        <v>294</v>
      </c>
      <c r="C13" s="313">
        <v>25350</v>
      </c>
    </row>
    <row r="14" spans="1:3" s="369" customFormat="1" ht="12" customHeight="1">
      <c r="A14" s="442" t="s">
        <v>567</v>
      </c>
      <c r="B14" s="8" t="s">
        <v>461</v>
      </c>
      <c r="C14" s="313">
        <v>6845</v>
      </c>
    </row>
    <row r="15" spans="1:3" s="369" customFormat="1" ht="12" customHeight="1">
      <c r="A15" s="442" t="s">
        <v>568</v>
      </c>
      <c r="B15" s="7" t="s">
        <v>462</v>
      </c>
      <c r="C15" s="313"/>
    </row>
    <row r="16" spans="1:3" s="369" customFormat="1" ht="12" customHeight="1">
      <c r="A16" s="442" t="s">
        <v>569</v>
      </c>
      <c r="B16" s="8" t="s">
        <v>297</v>
      </c>
      <c r="C16" s="359"/>
    </row>
    <row r="17" spans="1:3" s="450" customFormat="1" ht="12" customHeight="1">
      <c r="A17" s="442" t="s">
        <v>570</v>
      </c>
      <c r="B17" s="8" t="s">
        <v>298</v>
      </c>
      <c r="C17" s="313"/>
    </row>
    <row r="18" spans="1:3" s="450" customFormat="1" ht="12" customHeight="1" thickBot="1">
      <c r="A18" s="442" t="s">
        <v>571</v>
      </c>
      <c r="B18" s="7" t="s">
        <v>299</v>
      </c>
      <c r="C18" s="314"/>
    </row>
    <row r="19" spans="1:3" s="369" customFormat="1" ht="12" customHeight="1" thickBot="1">
      <c r="A19" s="190" t="s">
        <v>547</v>
      </c>
      <c r="B19" s="233" t="s">
        <v>463</v>
      </c>
      <c r="C19" s="315">
        <f>SUM(C20:C22)</f>
        <v>0</v>
      </c>
    </row>
    <row r="20" spans="1:3" s="450" customFormat="1" ht="12" customHeight="1">
      <c r="A20" s="442" t="s">
        <v>542</v>
      </c>
      <c r="B20" s="9" t="s">
        <v>265</v>
      </c>
      <c r="C20" s="313"/>
    </row>
    <row r="21" spans="1:3" s="450" customFormat="1" ht="12" customHeight="1">
      <c r="A21" s="442" t="s">
        <v>544</v>
      </c>
      <c r="B21" s="8" t="s">
        <v>464</v>
      </c>
      <c r="C21" s="313"/>
    </row>
    <row r="22" spans="1:3" s="450" customFormat="1" ht="12" customHeight="1">
      <c r="A22" s="442" t="s">
        <v>546</v>
      </c>
      <c r="B22" s="8" t="s">
        <v>465</v>
      </c>
      <c r="C22" s="313"/>
    </row>
    <row r="23" spans="1:3" s="450" customFormat="1" ht="12" customHeight="1" thickBot="1">
      <c r="A23" s="442" t="s">
        <v>116</v>
      </c>
      <c r="B23" s="8" t="s">
        <v>2</v>
      </c>
      <c r="C23" s="313"/>
    </row>
    <row r="24" spans="1:3" s="450" customFormat="1" ht="12" customHeight="1" thickBot="1">
      <c r="A24" s="198" t="s">
        <v>560</v>
      </c>
      <c r="B24" s="153" t="s">
        <v>183</v>
      </c>
      <c r="C24" s="342"/>
    </row>
    <row r="25" spans="1:3" s="450" customFormat="1" ht="12" customHeight="1" thickBot="1">
      <c r="A25" s="198" t="s">
        <v>553</v>
      </c>
      <c r="B25" s="153" t="s">
        <v>466</v>
      </c>
      <c r="C25" s="315">
        <f>+C26+C27</f>
        <v>0</v>
      </c>
    </row>
    <row r="26" spans="1:3" s="450" customFormat="1" ht="12" customHeight="1">
      <c r="A26" s="443" t="s">
        <v>552</v>
      </c>
      <c r="B26" s="444" t="s">
        <v>464</v>
      </c>
      <c r="C26" s="96"/>
    </row>
    <row r="27" spans="1:3" s="450" customFormat="1" ht="12" customHeight="1">
      <c r="A27" s="443" t="s">
        <v>551</v>
      </c>
      <c r="B27" s="445" t="s">
        <v>467</v>
      </c>
      <c r="C27" s="316"/>
    </row>
    <row r="28" spans="1:3" s="450" customFormat="1" ht="12" customHeight="1" thickBot="1">
      <c r="A28" s="442"/>
      <c r="B28" s="446" t="s">
        <v>468</v>
      </c>
      <c r="C28" s="103"/>
    </row>
    <row r="29" spans="1:3" s="450" customFormat="1" ht="12" customHeight="1" thickBot="1">
      <c r="A29" s="198" t="s">
        <v>579</v>
      </c>
      <c r="B29" s="153" t="s">
        <v>469</v>
      </c>
      <c r="C29" s="315">
        <f>+C30+C31+C32</f>
        <v>0</v>
      </c>
    </row>
    <row r="30" spans="1:3" s="450" customFormat="1" ht="12" customHeight="1">
      <c r="A30" s="443" t="s">
        <v>574</v>
      </c>
      <c r="B30" s="444" t="s">
        <v>304</v>
      </c>
      <c r="C30" s="96"/>
    </row>
    <row r="31" spans="1:3" s="450" customFormat="1" ht="12" customHeight="1">
      <c r="A31" s="443" t="s">
        <v>575</v>
      </c>
      <c r="B31" s="445" t="s">
        <v>305</v>
      </c>
      <c r="C31" s="316"/>
    </row>
    <row r="32" spans="1:3" s="450" customFormat="1" ht="12" customHeight="1" thickBot="1">
      <c r="A32" s="442" t="s">
        <v>575</v>
      </c>
      <c r="B32" s="162" t="s">
        <v>306</v>
      </c>
      <c r="C32" s="103"/>
    </row>
    <row r="33" spans="1:3" s="369" customFormat="1" ht="12" customHeight="1" thickBot="1">
      <c r="A33" s="198" t="s">
        <v>584</v>
      </c>
      <c r="B33" s="153" t="s">
        <v>418</v>
      </c>
      <c r="C33" s="342"/>
    </row>
    <row r="34" spans="1:3" s="369" customFormat="1" ht="12" customHeight="1" thickBot="1">
      <c r="A34" s="198" t="s">
        <v>589</v>
      </c>
      <c r="B34" s="153" t="s">
        <v>470</v>
      </c>
      <c r="C34" s="360"/>
    </row>
    <row r="35" spans="1:3" s="369" customFormat="1" ht="12" customHeight="1" thickBot="1">
      <c r="A35" s="190" t="s">
        <v>591</v>
      </c>
      <c r="B35" s="153" t="s">
        <v>471</v>
      </c>
      <c r="C35" s="361">
        <f>+C8+C19+C24+C25+C29+C33+C34</f>
        <v>32195</v>
      </c>
    </row>
    <row r="36" spans="1:3" s="369" customFormat="1" ht="12" customHeight="1" thickBot="1">
      <c r="A36" s="234" t="s">
        <v>619</v>
      </c>
      <c r="B36" s="153" t="s">
        <v>472</v>
      </c>
      <c r="C36" s="361">
        <f>+C37+C38+C39</f>
        <v>65217</v>
      </c>
    </row>
    <row r="37" spans="1:3" s="369" customFormat="1" ht="12" customHeight="1">
      <c r="A37" s="443" t="s">
        <v>603</v>
      </c>
      <c r="B37" s="444" t="s">
        <v>242</v>
      </c>
      <c r="C37" s="96"/>
    </row>
    <row r="38" spans="1:3" s="369" customFormat="1" ht="12" customHeight="1">
      <c r="A38" s="443" t="s">
        <v>604</v>
      </c>
      <c r="B38" s="445" t="s">
        <v>3</v>
      </c>
      <c r="C38" s="316"/>
    </row>
    <row r="39" spans="1:3" s="450" customFormat="1" ht="12" customHeight="1" thickBot="1">
      <c r="A39" s="442" t="s">
        <v>609</v>
      </c>
      <c r="B39" s="162" t="s">
        <v>473</v>
      </c>
      <c r="C39" s="103">
        <v>65217</v>
      </c>
    </row>
    <row r="40" spans="1:3" s="450" customFormat="1" ht="15" customHeight="1" thickBot="1">
      <c r="A40" s="234" t="s">
        <v>622</v>
      </c>
      <c r="B40" s="235" t="s">
        <v>474</v>
      </c>
      <c r="C40" s="364">
        <f>+C35+C36</f>
        <v>97412</v>
      </c>
    </row>
    <row r="41" spans="1:3" s="450" customFormat="1" ht="15" customHeight="1">
      <c r="A41" s="236"/>
      <c r="B41" s="237"/>
      <c r="C41" s="362"/>
    </row>
    <row r="42" spans="1:3" ht="13.5" thickBot="1">
      <c r="A42" s="238"/>
      <c r="B42" s="239"/>
      <c r="C42" s="363"/>
    </row>
    <row r="43" spans="1:3" s="449" customFormat="1" ht="16.5" customHeight="1" thickBot="1">
      <c r="A43" s="240"/>
      <c r="B43" s="241" t="s">
        <v>61</v>
      </c>
      <c r="C43" s="364"/>
    </row>
    <row r="44" spans="1:3" s="451" customFormat="1" ht="12" customHeight="1" thickBot="1">
      <c r="A44" s="198" t="s">
        <v>639</v>
      </c>
      <c r="B44" s="153" t="s">
        <v>475</v>
      </c>
      <c r="C44" s="315">
        <f>SUM(C45:C49)</f>
        <v>97412</v>
      </c>
    </row>
    <row r="45" spans="1:3" ht="12" customHeight="1">
      <c r="A45" s="442" t="s">
        <v>624</v>
      </c>
      <c r="B45" s="9" t="s">
        <v>51</v>
      </c>
      <c r="C45" s="96">
        <v>47508</v>
      </c>
    </row>
    <row r="46" spans="1:3" ht="12" customHeight="1">
      <c r="A46" s="442" t="s">
        <v>625</v>
      </c>
      <c r="B46" s="8" t="s">
        <v>192</v>
      </c>
      <c r="C46" s="99">
        <v>12839</v>
      </c>
    </row>
    <row r="47" spans="1:3" ht="12" customHeight="1">
      <c r="A47" s="442" t="s">
        <v>626</v>
      </c>
      <c r="B47" s="8" t="s">
        <v>150</v>
      </c>
      <c r="C47" s="99">
        <v>37065</v>
      </c>
    </row>
    <row r="48" spans="1:3" ht="12" customHeight="1">
      <c r="A48" s="442" t="s">
        <v>627</v>
      </c>
      <c r="B48" s="8" t="s">
        <v>193</v>
      </c>
      <c r="C48" s="99"/>
    </row>
    <row r="49" spans="1:3" ht="12" customHeight="1" thickBot="1">
      <c r="A49" s="442" t="s">
        <v>628</v>
      </c>
      <c r="B49" s="8" t="s">
        <v>194</v>
      </c>
      <c r="C49" s="99"/>
    </row>
    <row r="50" spans="1:3" ht="12" customHeight="1" thickBot="1">
      <c r="A50" s="198" t="s">
        <v>652</v>
      </c>
      <c r="B50" s="153" t="s">
        <v>476</v>
      </c>
      <c r="C50" s="315">
        <f>SUM(C51:C53)</f>
        <v>0</v>
      </c>
    </row>
    <row r="51" spans="1:3" s="451" customFormat="1" ht="12" customHeight="1">
      <c r="A51" s="442" t="s">
        <v>641</v>
      </c>
      <c r="B51" s="9" t="s">
        <v>232</v>
      </c>
      <c r="C51" s="96"/>
    </row>
    <row r="52" spans="1:3" ht="12" customHeight="1">
      <c r="A52" s="442" t="s">
        <v>642</v>
      </c>
      <c r="B52" s="8" t="s">
        <v>196</v>
      </c>
      <c r="C52" s="99"/>
    </row>
    <row r="53" spans="1:3" ht="12" customHeight="1">
      <c r="A53" s="442" t="s">
        <v>643</v>
      </c>
      <c r="B53" s="8" t="s">
        <v>62</v>
      </c>
      <c r="C53" s="99"/>
    </row>
    <row r="54" spans="1:3" ht="12" customHeight="1" thickBot="1">
      <c r="A54" s="442"/>
      <c r="B54" s="8" t="s">
        <v>4</v>
      </c>
      <c r="C54" s="99"/>
    </row>
    <row r="55" spans="1:3" ht="15" customHeight="1" thickBot="1">
      <c r="A55" s="198" t="s">
        <v>656</v>
      </c>
      <c r="B55" s="242" t="s">
        <v>477</v>
      </c>
      <c r="C55" s="365">
        <f>+C44+C50</f>
        <v>97412</v>
      </c>
    </row>
    <row r="56" ht="13.5" thickBot="1">
      <c r="C56" s="366"/>
    </row>
    <row r="57" spans="1:3" ht="15" customHeight="1" thickBot="1">
      <c r="A57" s="245" t="s">
        <v>210</v>
      </c>
      <c r="B57" s="246"/>
      <c r="C57" s="150">
        <v>28</v>
      </c>
    </row>
    <row r="58" spans="1:3" ht="14.25" customHeight="1" thickBot="1">
      <c r="A58" s="245" t="s">
        <v>211</v>
      </c>
      <c r="B58" s="246"/>
      <c r="C58" s="150">
        <v>0</v>
      </c>
    </row>
  </sheetData>
  <sheetProtection formatCells="0"/>
  <mergeCells count="1">
    <mergeCell ref="B1:C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B13" sqref="B13"/>
    </sheetView>
  </sheetViews>
  <sheetFormatPr defaultColWidth="9.00390625" defaultRowHeight="12.75"/>
  <cols>
    <col min="1" max="1" width="13.875" style="243" customWidth="1"/>
    <col min="2" max="2" width="79.125" style="244" customWidth="1"/>
    <col min="3" max="3" width="25.00390625" style="244" customWidth="1"/>
    <col min="4" max="16384" width="9.375" style="244" customWidth="1"/>
  </cols>
  <sheetData>
    <row r="1" spans="1:3" s="224" customFormat="1" ht="21" customHeight="1" thickBot="1">
      <c r="A1" s="223"/>
      <c r="B1" s="542" t="s">
        <v>702</v>
      </c>
      <c r="C1" s="542"/>
    </row>
    <row r="2" spans="1:3" s="447" customFormat="1" ht="25.5" customHeight="1">
      <c r="A2" s="408" t="s">
        <v>208</v>
      </c>
      <c r="B2" s="352" t="s">
        <v>692</v>
      </c>
      <c r="C2" s="367" t="s">
        <v>66</v>
      </c>
    </row>
    <row r="3" spans="1:3" s="447" customFormat="1" ht="24.75" thickBot="1">
      <c r="A3" s="440" t="s">
        <v>207</v>
      </c>
      <c r="B3" s="353" t="s">
        <v>479</v>
      </c>
      <c r="C3" s="368" t="s">
        <v>56</v>
      </c>
    </row>
    <row r="4" spans="1:3" s="448" customFormat="1" ht="15.75" customHeight="1" thickBot="1">
      <c r="A4" s="226"/>
      <c r="B4" s="226"/>
      <c r="C4" s="227" t="s">
        <v>57</v>
      </c>
    </row>
    <row r="5" spans="1:3" ht="13.5" thickBot="1">
      <c r="A5" s="409" t="s">
        <v>209</v>
      </c>
      <c r="B5" s="228" t="s">
        <v>58</v>
      </c>
      <c r="C5" s="229" t="s">
        <v>59</v>
      </c>
    </row>
    <row r="6" spans="1:3" s="449" customFormat="1" ht="12.75" customHeight="1" thickBot="1">
      <c r="A6" s="190">
        <v>1</v>
      </c>
      <c r="B6" s="191">
        <v>2</v>
      </c>
      <c r="C6" s="192">
        <v>3</v>
      </c>
    </row>
    <row r="7" spans="1:3" s="449" customFormat="1" ht="15.75" customHeight="1" thickBot="1">
      <c r="A7" s="230"/>
      <c r="B7" s="231" t="s">
        <v>60</v>
      </c>
      <c r="C7" s="232"/>
    </row>
    <row r="8" spans="1:3" s="369" customFormat="1" ht="12" customHeight="1" thickBot="1">
      <c r="A8" s="190" t="s">
        <v>572</v>
      </c>
      <c r="B8" s="233" t="s">
        <v>460</v>
      </c>
      <c r="C8" s="315">
        <f>SUM(C9:C18)</f>
        <v>5017</v>
      </c>
    </row>
    <row r="9" spans="1:3" s="369" customFormat="1" ht="12" customHeight="1">
      <c r="A9" s="441" t="s">
        <v>562</v>
      </c>
      <c r="B9" s="10" t="s">
        <v>290</v>
      </c>
      <c r="C9" s="358"/>
    </row>
    <row r="10" spans="1:3" s="369" customFormat="1" ht="12" customHeight="1">
      <c r="A10" s="442" t="s">
        <v>563</v>
      </c>
      <c r="B10" s="8" t="s">
        <v>291</v>
      </c>
      <c r="C10" s="313"/>
    </row>
    <row r="11" spans="1:3" s="369" customFormat="1" ht="12" customHeight="1">
      <c r="A11" s="442" t="s">
        <v>564</v>
      </c>
      <c r="B11" s="8" t="s">
        <v>292</v>
      </c>
      <c r="C11" s="313"/>
    </row>
    <row r="12" spans="1:3" s="369" customFormat="1" ht="12" customHeight="1">
      <c r="A12" s="442" t="s">
        <v>565</v>
      </c>
      <c r="B12" s="8" t="s">
        <v>293</v>
      </c>
      <c r="C12" s="313"/>
    </row>
    <row r="13" spans="1:3" s="369" customFormat="1" ht="12" customHeight="1">
      <c r="A13" s="442" t="s">
        <v>566</v>
      </c>
      <c r="B13" s="8" t="s">
        <v>294</v>
      </c>
      <c r="C13" s="313">
        <v>3950</v>
      </c>
    </row>
    <row r="14" spans="1:3" s="369" customFormat="1" ht="12" customHeight="1">
      <c r="A14" s="442" t="s">
        <v>567</v>
      </c>
      <c r="B14" s="8" t="s">
        <v>461</v>
      </c>
      <c r="C14" s="313">
        <v>1067</v>
      </c>
    </row>
    <row r="15" spans="1:3" s="369" customFormat="1" ht="12" customHeight="1">
      <c r="A15" s="442" t="s">
        <v>568</v>
      </c>
      <c r="B15" s="7" t="s">
        <v>462</v>
      </c>
      <c r="C15" s="313"/>
    </row>
    <row r="16" spans="1:3" s="369" customFormat="1" ht="12" customHeight="1">
      <c r="A16" s="442" t="s">
        <v>569</v>
      </c>
      <c r="B16" s="8" t="s">
        <v>297</v>
      </c>
      <c r="C16" s="359"/>
    </row>
    <row r="17" spans="1:3" s="450" customFormat="1" ht="12" customHeight="1">
      <c r="A17" s="442" t="s">
        <v>570</v>
      </c>
      <c r="B17" s="8" t="s">
        <v>298</v>
      </c>
      <c r="C17" s="313"/>
    </row>
    <row r="18" spans="1:3" s="450" customFormat="1" ht="12" customHeight="1" thickBot="1">
      <c r="A18" s="442" t="s">
        <v>571</v>
      </c>
      <c r="B18" s="7" t="s">
        <v>299</v>
      </c>
      <c r="C18" s="314"/>
    </row>
    <row r="19" spans="1:3" s="369" customFormat="1" ht="12" customHeight="1" thickBot="1">
      <c r="A19" s="190" t="s">
        <v>547</v>
      </c>
      <c r="B19" s="233" t="s">
        <v>463</v>
      </c>
      <c r="C19" s="315">
        <f>SUM(C20:C22)</f>
        <v>0</v>
      </c>
    </row>
    <row r="20" spans="1:3" s="450" customFormat="1" ht="12" customHeight="1">
      <c r="A20" s="442" t="s">
        <v>542</v>
      </c>
      <c r="B20" s="9" t="s">
        <v>265</v>
      </c>
      <c r="C20" s="313"/>
    </row>
    <row r="21" spans="1:3" s="450" customFormat="1" ht="12" customHeight="1">
      <c r="A21" s="442" t="s">
        <v>544</v>
      </c>
      <c r="B21" s="8" t="s">
        <v>464</v>
      </c>
      <c r="C21" s="313"/>
    </row>
    <row r="22" spans="1:3" s="450" customFormat="1" ht="12" customHeight="1">
      <c r="A22" s="442" t="s">
        <v>546</v>
      </c>
      <c r="B22" s="8" t="s">
        <v>465</v>
      </c>
      <c r="C22" s="313"/>
    </row>
    <row r="23" spans="1:3" s="450" customFormat="1" ht="12" customHeight="1" thickBot="1">
      <c r="A23" s="442" t="s">
        <v>116</v>
      </c>
      <c r="B23" s="8" t="s">
        <v>2</v>
      </c>
      <c r="C23" s="313"/>
    </row>
    <row r="24" spans="1:3" s="450" customFormat="1" ht="12" customHeight="1" thickBot="1">
      <c r="A24" s="198" t="s">
        <v>560</v>
      </c>
      <c r="B24" s="153" t="s">
        <v>183</v>
      </c>
      <c r="C24" s="342"/>
    </row>
    <row r="25" spans="1:3" s="450" customFormat="1" ht="12" customHeight="1" thickBot="1">
      <c r="A25" s="198" t="s">
        <v>553</v>
      </c>
      <c r="B25" s="153" t="s">
        <v>466</v>
      </c>
      <c r="C25" s="315">
        <f>+C26+C27</f>
        <v>0</v>
      </c>
    </row>
    <row r="26" spans="1:3" s="450" customFormat="1" ht="12" customHeight="1">
      <c r="A26" s="443" t="s">
        <v>552</v>
      </c>
      <c r="B26" s="444" t="s">
        <v>464</v>
      </c>
      <c r="C26" s="96"/>
    </row>
    <row r="27" spans="1:3" s="450" customFormat="1" ht="12" customHeight="1">
      <c r="A27" s="443" t="s">
        <v>551</v>
      </c>
      <c r="B27" s="445" t="s">
        <v>467</v>
      </c>
      <c r="C27" s="316"/>
    </row>
    <row r="28" spans="1:3" s="450" customFormat="1" ht="12" customHeight="1" thickBot="1">
      <c r="A28" s="442"/>
      <c r="B28" s="446" t="s">
        <v>468</v>
      </c>
      <c r="C28" s="103"/>
    </row>
    <row r="29" spans="1:3" s="450" customFormat="1" ht="12" customHeight="1" thickBot="1">
      <c r="A29" s="198" t="s">
        <v>579</v>
      </c>
      <c r="B29" s="153" t="s">
        <v>469</v>
      </c>
      <c r="C29" s="315">
        <f>+C30+C31+C32</f>
        <v>0</v>
      </c>
    </row>
    <row r="30" spans="1:3" s="450" customFormat="1" ht="12" customHeight="1">
      <c r="A30" s="443" t="s">
        <v>574</v>
      </c>
      <c r="B30" s="444" t="s">
        <v>304</v>
      </c>
      <c r="C30" s="96"/>
    </row>
    <row r="31" spans="1:3" s="450" customFormat="1" ht="12" customHeight="1">
      <c r="A31" s="443" t="s">
        <v>575</v>
      </c>
      <c r="B31" s="445" t="s">
        <v>305</v>
      </c>
      <c r="C31" s="316"/>
    </row>
    <row r="32" spans="1:3" s="450" customFormat="1" ht="12" customHeight="1" thickBot="1">
      <c r="A32" s="442" t="s">
        <v>575</v>
      </c>
      <c r="B32" s="162" t="s">
        <v>306</v>
      </c>
      <c r="C32" s="103"/>
    </row>
    <row r="33" spans="1:3" s="369" customFormat="1" ht="12" customHeight="1" thickBot="1">
      <c r="A33" s="198" t="s">
        <v>584</v>
      </c>
      <c r="B33" s="153" t="s">
        <v>418</v>
      </c>
      <c r="C33" s="342"/>
    </row>
    <row r="34" spans="1:3" s="369" customFormat="1" ht="12" customHeight="1" thickBot="1">
      <c r="A34" s="198" t="s">
        <v>589</v>
      </c>
      <c r="B34" s="153" t="s">
        <v>470</v>
      </c>
      <c r="C34" s="360"/>
    </row>
    <row r="35" spans="1:3" s="369" customFormat="1" ht="12" customHeight="1" thickBot="1">
      <c r="A35" s="190" t="s">
        <v>591</v>
      </c>
      <c r="B35" s="153" t="s">
        <v>471</v>
      </c>
      <c r="C35" s="361">
        <f>+C8+C19+C24+C25+C29+C33+C34</f>
        <v>5017</v>
      </c>
    </row>
    <row r="36" spans="1:3" s="369" customFormat="1" ht="12" customHeight="1" thickBot="1">
      <c r="A36" s="234" t="s">
        <v>619</v>
      </c>
      <c r="B36" s="153" t="s">
        <v>472</v>
      </c>
      <c r="C36" s="361">
        <f>+C37+C38+C39</f>
        <v>18726</v>
      </c>
    </row>
    <row r="37" spans="1:3" s="369" customFormat="1" ht="12" customHeight="1">
      <c r="A37" s="443" t="s">
        <v>603</v>
      </c>
      <c r="B37" s="444" t="s">
        <v>242</v>
      </c>
      <c r="C37" s="96"/>
    </row>
    <row r="38" spans="1:3" s="369" customFormat="1" ht="12" customHeight="1">
      <c r="A38" s="443" t="s">
        <v>604</v>
      </c>
      <c r="B38" s="445" t="s">
        <v>3</v>
      </c>
      <c r="C38" s="316"/>
    </row>
    <row r="39" spans="1:3" s="450" customFormat="1" ht="12" customHeight="1" thickBot="1">
      <c r="A39" s="442" t="s">
        <v>609</v>
      </c>
      <c r="B39" s="162" t="s">
        <v>473</v>
      </c>
      <c r="C39" s="103">
        <v>18726</v>
      </c>
    </row>
    <row r="40" spans="1:3" s="450" customFormat="1" ht="15" customHeight="1" thickBot="1">
      <c r="A40" s="234" t="s">
        <v>622</v>
      </c>
      <c r="B40" s="235" t="s">
        <v>474</v>
      </c>
      <c r="C40" s="364">
        <f>+C35+C36</f>
        <v>23743</v>
      </c>
    </row>
    <row r="41" spans="1:3" s="450" customFormat="1" ht="15" customHeight="1">
      <c r="A41" s="236"/>
      <c r="B41" s="237"/>
      <c r="C41" s="362"/>
    </row>
    <row r="42" spans="1:3" ht="13.5" thickBot="1">
      <c r="A42" s="238"/>
      <c r="B42" s="239"/>
      <c r="C42" s="363"/>
    </row>
    <row r="43" spans="1:3" s="449" customFormat="1" ht="16.5" customHeight="1" thickBot="1">
      <c r="A43" s="240"/>
      <c r="B43" s="241" t="s">
        <v>61</v>
      </c>
      <c r="C43" s="364"/>
    </row>
    <row r="44" spans="1:3" s="451" customFormat="1" ht="12" customHeight="1" thickBot="1">
      <c r="A44" s="198" t="s">
        <v>639</v>
      </c>
      <c r="B44" s="153" t="s">
        <v>475</v>
      </c>
      <c r="C44" s="315">
        <f>SUM(C45:C49)</f>
        <v>23743</v>
      </c>
    </row>
    <row r="45" spans="1:3" ht="12" customHeight="1">
      <c r="A45" s="442" t="s">
        <v>624</v>
      </c>
      <c r="B45" s="9" t="s">
        <v>51</v>
      </c>
      <c r="C45" s="96">
        <v>13455</v>
      </c>
    </row>
    <row r="46" spans="1:3" ht="12" customHeight="1">
      <c r="A46" s="442" t="s">
        <v>625</v>
      </c>
      <c r="B46" s="8" t="s">
        <v>192</v>
      </c>
      <c r="C46" s="99">
        <v>3607</v>
      </c>
    </row>
    <row r="47" spans="1:3" ht="12" customHeight="1">
      <c r="A47" s="442" t="s">
        <v>626</v>
      </c>
      <c r="B47" s="8" t="s">
        <v>150</v>
      </c>
      <c r="C47" s="99">
        <v>6681</v>
      </c>
    </row>
    <row r="48" spans="1:3" ht="12" customHeight="1">
      <c r="A48" s="442" t="s">
        <v>627</v>
      </c>
      <c r="B48" s="8" t="s">
        <v>193</v>
      </c>
      <c r="C48" s="99"/>
    </row>
    <row r="49" spans="1:3" ht="12" customHeight="1" thickBot="1">
      <c r="A49" s="442" t="s">
        <v>628</v>
      </c>
      <c r="B49" s="8" t="s">
        <v>194</v>
      </c>
      <c r="C49" s="99"/>
    </row>
    <row r="50" spans="1:3" ht="12" customHeight="1" thickBot="1">
      <c r="A50" s="198" t="s">
        <v>652</v>
      </c>
      <c r="B50" s="153" t="s">
        <v>476</v>
      </c>
      <c r="C50" s="315">
        <f>SUM(C51:C53)</f>
        <v>0</v>
      </c>
    </row>
    <row r="51" spans="1:3" s="451" customFormat="1" ht="12" customHeight="1">
      <c r="A51" s="442" t="s">
        <v>641</v>
      </c>
      <c r="B51" s="9" t="s">
        <v>232</v>
      </c>
      <c r="C51" s="96"/>
    </row>
    <row r="52" spans="1:3" ht="12" customHeight="1">
      <c r="A52" s="442" t="s">
        <v>642</v>
      </c>
      <c r="B52" s="8" t="s">
        <v>196</v>
      </c>
      <c r="C52" s="99"/>
    </row>
    <row r="53" spans="1:3" ht="12" customHeight="1">
      <c r="A53" s="442" t="s">
        <v>643</v>
      </c>
      <c r="B53" s="8" t="s">
        <v>62</v>
      </c>
      <c r="C53" s="99"/>
    </row>
    <row r="54" spans="1:3" ht="12" customHeight="1" thickBot="1">
      <c r="A54" s="442"/>
      <c r="B54" s="8" t="s">
        <v>4</v>
      </c>
      <c r="C54" s="99"/>
    </row>
    <row r="55" spans="1:3" ht="15" customHeight="1" thickBot="1">
      <c r="A55" s="198" t="s">
        <v>656</v>
      </c>
      <c r="B55" s="242" t="s">
        <v>477</v>
      </c>
      <c r="C55" s="365">
        <f>+C44+C50</f>
        <v>23743</v>
      </c>
    </row>
    <row r="56" ht="13.5" thickBot="1">
      <c r="C56" s="366"/>
    </row>
    <row r="57" spans="1:3" ht="15" customHeight="1" thickBot="1">
      <c r="A57" s="245" t="s">
        <v>210</v>
      </c>
      <c r="B57" s="246"/>
      <c r="C57" s="150">
        <v>28</v>
      </c>
    </row>
    <row r="58" spans="1:3" ht="14.25" customHeight="1" thickBot="1">
      <c r="A58" s="245" t="s">
        <v>211</v>
      </c>
      <c r="B58" s="246"/>
      <c r="C58" s="150">
        <v>0</v>
      </c>
    </row>
  </sheetData>
  <sheetProtection formatCells="0"/>
  <mergeCells count="1">
    <mergeCell ref="B1:C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B3" sqref="B3"/>
    </sheetView>
  </sheetViews>
  <sheetFormatPr defaultColWidth="9.00390625" defaultRowHeight="12.75"/>
  <cols>
    <col min="1" max="1" width="13.875" style="243" customWidth="1"/>
    <col min="2" max="2" width="79.125" style="244" customWidth="1"/>
    <col min="3" max="3" width="25.00390625" style="244" customWidth="1"/>
    <col min="4" max="16384" width="9.375" style="244" customWidth="1"/>
  </cols>
  <sheetData>
    <row r="1" spans="1:3" s="224" customFormat="1" ht="21" customHeight="1" thickBot="1">
      <c r="A1" s="223"/>
      <c r="B1" s="542" t="s">
        <v>703</v>
      </c>
      <c r="C1" s="542"/>
    </row>
    <row r="2" spans="1:3" s="447" customFormat="1" ht="25.5" customHeight="1">
      <c r="A2" s="408" t="s">
        <v>208</v>
      </c>
      <c r="B2" s="352" t="s">
        <v>692</v>
      </c>
      <c r="C2" s="367" t="s">
        <v>66</v>
      </c>
    </row>
    <row r="3" spans="1:3" s="447" customFormat="1" ht="24.75" thickBot="1">
      <c r="A3" s="440" t="s">
        <v>207</v>
      </c>
      <c r="B3" s="353" t="s">
        <v>480</v>
      </c>
      <c r="C3" s="368" t="s">
        <v>66</v>
      </c>
    </row>
    <row r="4" spans="1:3" s="448" customFormat="1" ht="15.75" customHeight="1" thickBot="1">
      <c r="A4" s="226"/>
      <c r="B4" s="226"/>
      <c r="C4" s="227" t="s">
        <v>57</v>
      </c>
    </row>
    <row r="5" spans="1:3" ht="13.5" thickBot="1">
      <c r="A5" s="409" t="s">
        <v>209</v>
      </c>
      <c r="B5" s="228" t="s">
        <v>58</v>
      </c>
      <c r="C5" s="229" t="s">
        <v>59</v>
      </c>
    </row>
    <row r="6" spans="1:3" s="449" customFormat="1" ht="12.75" customHeight="1" thickBot="1">
      <c r="A6" s="190">
        <v>1</v>
      </c>
      <c r="B6" s="191">
        <v>2</v>
      </c>
      <c r="C6" s="192">
        <v>3</v>
      </c>
    </row>
    <row r="7" spans="1:3" s="449" customFormat="1" ht="15.75" customHeight="1" thickBot="1">
      <c r="A7" s="230"/>
      <c r="B7" s="231" t="s">
        <v>60</v>
      </c>
      <c r="C7" s="232"/>
    </row>
    <row r="8" spans="1:3" s="369" customFormat="1" ht="12" customHeight="1" thickBot="1">
      <c r="A8" s="190" t="s">
        <v>572</v>
      </c>
      <c r="B8" s="233" t="s">
        <v>460</v>
      </c>
      <c r="C8" s="315">
        <f>SUM(C9:C18)</f>
        <v>27178</v>
      </c>
    </row>
    <row r="9" spans="1:3" s="369" customFormat="1" ht="12" customHeight="1">
      <c r="A9" s="441" t="s">
        <v>562</v>
      </c>
      <c r="B9" s="10" t="s">
        <v>290</v>
      </c>
      <c r="C9" s="358"/>
    </row>
    <row r="10" spans="1:3" s="369" customFormat="1" ht="12" customHeight="1">
      <c r="A10" s="442" t="s">
        <v>563</v>
      </c>
      <c r="B10" s="8" t="s">
        <v>291</v>
      </c>
      <c r="C10" s="313"/>
    </row>
    <row r="11" spans="1:3" s="369" customFormat="1" ht="12" customHeight="1">
      <c r="A11" s="442" t="s">
        <v>564</v>
      </c>
      <c r="B11" s="8" t="s">
        <v>292</v>
      </c>
      <c r="C11" s="313"/>
    </row>
    <row r="12" spans="1:3" s="369" customFormat="1" ht="12" customHeight="1">
      <c r="A12" s="442" t="s">
        <v>565</v>
      </c>
      <c r="B12" s="8" t="s">
        <v>293</v>
      </c>
      <c r="C12" s="313"/>
    </row>
    <row r="13" spans="1:3" s="369" customFormat="1" ht="12" customHeight="1">
      <c r="A13" s="442" t="s">
        <v>566</v>
      </c>
      <c r="B13" s="8" t="s">
        <v>294</v>
      </c>
      <c r="C13" s="313">
        <v>21400</v>
      </c>
    </row>
    <row r="14" spans="1:3" s="369" customFormat="1" ht="12" customHeight="1">
      <c r="A14" s="442" t="s">
        <v>567</v>
      </c>
      <c r="B14" s="8" t="s">
        <v>461</v>
      </c>
      <c r="C14" s="313">
        <v>5778</v>
      </c>
    </row>
    <row r="15" spans="1:3" s="369" customFormat="1" ht="12" customHeight="1">
      <c r="A15" s="442" t="s">
        <v>568</v>
      </c>
      <c r="B15" s="7" t="s">
        <v>462</v>
      </c>
      <c r="C15" s="313"/>
    </row>
    <row r="16" spans="1:3" s="369" customFormat="1" ht="12" customHeight="1">
      <c r="A16" s="442" t="s">
        <v>569</v>
      </c>
      <c r="B16" s="8" t="s">
        <v>297</v>
      </c>
      <c r="C16" s="359"/>
    </row>
    <row r="17" spans="1:3" s="450" customFormat="1" ht="12" customHeight="1">
      <c r="A17" s="442" t="s">
        <v>570</v>
      </c>
      <c r="B17" s="8" t="s">
        <v>298</v>
      </c>
      <c r="C17" s="313"/>
    </row>
    <row r="18" spans="1:3" s="450" customFormat="1" ht="12" customHeight="1" thickBot="1">
      <c r="A18" s="442" t="s">
        <v>571</v>
      </c>
      <c r="B18" s="7" t="s">
        <v>299</v>
      </c>
      <c r="C18" s="314"/>
    </row>
    <row r="19" spans="1:3" s="369" customFormat="1" ht="12" customHeight="1" thickBot="1">
      <c r="A19" s="190" t="s">
        <v>547</v>
      </c>
      <c r="B19" s="233" t="s">
        <v>463</v>
      </c>
      <c r="C19" s="315">
        <f>SUM(C20:C22)</f>
        <v>0</v>
      </c>
    </row>
    <row r="20" spans="1:3" s="450" customFormat="1" ht="12" customHeight="1">
      <c r="A20" s="442" t="s">
        <v>542</v>
      </c>
      <c r="B20" s="9" t="s">
        <v>265</v>
      </c>
      <c r="C20" s="313"/>
    </row>
    <row r="21" spans="1:3" s="450" customFormat="1" ht="12" customHeight="1">
      <c r="A21" s="442" t="s">
        <v>544</v>
      </c>
      <c r="B21" s="8" t="s">
        <v>464</v>
      </c>
      <c r="C21" s="313"/>
    </row>
    <row r="22" spans="1:3" s="450" customFormat="1" ht="12" customHeight="1">
      <c r="A22" s="442" t="s">
        <v>546</v>
      </c>
      <c r="B22" s="8" t="s">
        <v>465</v>
      </c>
      <c r="C22" s="313"/>
    </row>
    <row r="23" spans="1:3" s="450" customFormat="1" ht="12" customHeight="1" thickBot="1">
      <c r="A23" s="442" t="s">
        <v>116</v>
      </c>
      <c r="B23" s="8" t="s">
        <v>2</v>
      </c>
      <c r="C23" s="313"/>
    </row>
    <row r="24" spans="1:3" s="450" customFormat="1" ht="12" customHeight="1" thickBot="1">
      <c r="A24" s="198" t="s">
        <v>560</v>
      </c>
      <c r="B24" s="153" t="s">
        <v>183</v>
      </c>
      <c r="C24" s="342"/>
    </row>
    <row r="25" spans="1:3" s="450" customFormat="1" ht="12" customHeight="1" thickBot="1">
      <c r="A25" s="198" t="s">
        <v>553</v>
      </c>
      <c r="B25" s="153" t="s">
        <v>466</v>
      </c>
      <c r="C25" s="315">
        <f>+C26+C27</f>
        <v>0</v>
      </c>
    </row>
    <row r="26" spans="1:3" s="450" customFormat="1" ht="12" customHeight="1">
      <c r="A26" s="443" t="s">
        <v>552</v>
      </c>
      <c r="B26" s="444" t="s">
        <v>464</v>
      </c>
      <c r="C26" s="96"/>
    </row>
    <row r="27" spans="1:3" s="450" customFormat="1" ht="12" customHeight="1">
      <c r="A27" s="443" t="s">
        <v>551</v>
      </c>
      <c r="B27" s="445" t="s">
        <v>467</v>
      </c>
      <c r="C27" s="316"/>
    </row>
    <row r="28" spans="1:3" s="450" customFormat="1" ht="12" customHeight="1" thickBot="1">
      <c r="A28" s="442"/>
      <c r="B28" s="446" t="s">
        <v>468</v>
      </c>
      <c r="C28" s="103"/>
    </row>
    <row r="29" spans="1:3" s="450" customFormat="1" ht="12" customHeight="1" thickBot="1">
      <c r="A29" s="198" t="s">
        <v>579</v>
      </c>
      <c r="B29" s="153" t="s">
        <v>469</v>
      </c>
      <c r="C29" s="315">
        <f>+C30+C31+C32</f>
        <v>0</v>
      </c>
    </row>
    <row r="30" spans="1:3" s="450" customFormat="1" ht="12" customHeight="1">
      <c r="A30" s="443" t="s">
        <v>574</v>
      </c>
      <c r="B30" s="444" t="s">
        <v>304</v>
      </c>
      <c r="C30" s="96"/>
    </row>
    <row r="31" spans="1:3" s="450" customFormat="1" ht="12" customHeight="1">
      <c r="A31" s="443" t="s">
        <v>575</v>
      </c>
      <c r="B31" s="445" t="s">
        <v>305</v>
      </c>
      <c r="C31" s="316"/>
    </row>
    <row r="32" spans="1:3" s="450" customFormat="1" ht="12" customHeight="1" thickBot="1">
      <c r="A32" s="442" t="s">
        <v>575</v>
      </c>
      <c r="B32" s="162" t="s">
        <v>306</v>
      </c>
      <c r="C32" s="103"/>
    </row>
    <row r="33" spans="1:3" s="369" customFormat="1" ht="12" customHeight="1" thickBot="1">
      <c r="A33" s="198" t="s">
        <v>584</v>
      </c>
      <c r="B33" s="153" t="s">
        <v>418</v>
      </c>
      <c r="C33" s="342"/>
    </row>
    <row r="34" spans="1:3" s="369" customFormat="1" ht="12" customHeight="1" thickBot="1">
      <c r="A34" s="198" t="s">
        <v>589</v>
      </c>
      <c r="B34" s="153" t="s">
        <v>470</v>
      </c>
      <c r="C34" s="360"/>
    </row>
    <row r="35" spans="1:3" s="369" customFormat="1" ht="12" customHeight="1" thickBot="1">
      <c r="A35" s="190" t="s">
        <v>591</v>
      </c>
      <c r="B35" s="153" t="s">
        <v>471</v>
      </c>
      <c r="C35" s="361">
        <f>+C8+C19+C24+C25+C29+C33+C34</f>
        <v>27178</v>
      </c>
    </row>
    <row r="36" spans="1:3" s="369" customFormat="1" ht="12" customHeight="1" thickBot="1">
      <c r="A36" s="234" t="s">
        <v>619</v>
      </c>
      <c r="B36" s="153" t="s">
        <v>472</v>
      </c>
      <c r="C36" s="361">
        <f>+C37+C38+C39</f>
        <v>46491</v>
      </c>
    </row>
    <row r="37" spans="1:3" s="369" customFormat="1" ht="12" customHeight="1">
      <c r="A37" s="443" t="s">
        <v>603</v>
      </c>
      <c r="B37" s="444" t="s">
        <v>242</v>
      </c>
      <c r="C37" s="96"/>
    </row>
    <row r="38" spans="1:3" s="369" customFormat="1" ht="12" customHeight="1">
      <c r="A38" s="443" t="s">
        <v>604</v>
      </c>
      <c r="B38" s="445" t="s">
        <v>3</v>
      </c>
      <c r="C38" s="316"/>
    </row>
    <row r="39" spans="1:3" s="450" customFormat="1" ht="12" customHeight="1" thickBot="1">
      <c r="A39" s="442" t="s">
        <v>609</v>
      </c>
      <c r="B39" s="162" t="s">
        <v>473</v>
      </c>
      <c r="C39" s="103">
        <v>46491</v>
      </c>
    </row>
    <row r="40" spans="1:3" s="450" customFormat="1" ht="15" customHeight="1" thickBot="1">
      <c r="A40" s="234" t="s">
        <v>622</v>
      </c>
      <c r="B40" s="235" t="s">
        <v>474</v>
      </c>
      <c r="C40" s="364">
        <f>+C35+C36</f>
        <v>73669</v>
      </c>
    </row>
    <row r="41" spans="1:3" s="450" customFormat="1" ht="15" customHeight="1">
      <c r="A41" s="236"/>
      <c r="B41" s="237"/>
      <c r="C41" s="362"/>
    </row>
    <row r="42" spans="1:3" ht="13.5" thickBot="1">
      <c r="A42" s="238"/>
      <c r="B42" s="239"/>
      <c r="C42" s="363"/>
    </row>
    <row r="43" spans="1:3" s="449" customFormat="1" ht="16.5" customHeight="1" thickBot="1">
      <c r="A43" s="240"/>
      <c r="B43" s="241" t="s">
        <v>61</v>
      </c>
      <c r="C43" s="364"/>
    </row>
    <row r="44" spans="1:3" s="451" customFormat="1" ht="12" customHeight="1" thickBot="1">
      <c r="A44" s="198" t="s">
        <v>639</v>
      </c>
      <c r="B44" s="153" t="s">
        <v>475</v>
      </c>
      <c r="C44" s="315">
        <f>SUM(C45:C49)</f>
        <v>73669</v>
      </c>
    </row>
    <row r="45" spans="1:3" ht="12" customHeight="1">
      <c r="A45" s="442" t="s">
        <v>624</v>
      </c>
      <c r="B45" s="9" t="s">
        <v>51</v>
      </c>
      <c r="C45" s="96">
        <v>34053</v>
      </c>
    </row>
    <row r="46" spans="1:3" ht="12" customHeight="1">
      <c r="A46" s="442" t="s">
        <v>625</v>
      </c>
      <c r="B46" s="8" t="s">
        <v>192</v>
      </c>
      <c r="C46" s="99">
        <v>9232</v>
      </c>
    </row>
    <row r="47" spans="1:3" ht="12" customHeight="1">
      <c r="A47" s="442" t="s">
        <v>626</v>
      </c>
      <c r="B47" s="8" t="s">
        <v>150</v>
      </c>
      <c r="C47" s="99">
        <v>30384</v>
      </c>
    </row>
    <row r="48" spans="1:3" ht="12" customHeight="1">
      <c r="A48" s="442" t="s">
        <v>627</v>
      </c>
      <c r="B48" s="8" t="s">
        <v>193</v>
      </c>
      <c r="C48" s="99"/>
    </row>
    <row r="49" spans="1:3" ht="12" customHeight="1" thickBot="1">
      <c r="A49" s="442" t="s">
        <v>628</v>
      </c>
      <c r="B49" s="8" t="s">
        <v>194</v>
      </c>
      <c r="C49" s="99"/>
    </row>
    <row r="50" spans="1:3" ht="12" customHeight="1" thickBot="1">
      <c r="A50" s="198" t="s">
        <v>652</v>
      </c>
      <c r="B50" s="153" t="s">
        <v>476</v>
      </c>
      <c r="C50" s="315">
        <f>SUM(C51:C53)</f>
        <v>0</v>
      </c>
    </row>
    <row r="51" spans="1:3" s="451" customFormat="1" ht="12" customHeight="1">
      <c r="A51" s="442" t="s">
        <v>641</v>
      </c>
      <c r="B51" s="9" t="s">
        <v>232</v>
      </c>
      <c r="C51" s="96"/>
    </row>
    <row r="52" spans="1:3" ht="12" customHeight="1">
      <c r="A52" s="442" t="s">
        <v>642</v>
      </c>
      <c r="B52" s="8" t="s">
        <v>196</v>
      </c>
      <c r="C52" s="99"/>
    </row>
    <row r="53" spans="1:3" ht="12" customHeight="1">
      <c r="A53" s="442" t="s">
        <v>643</v>
      </c>
      <c r="B53" s="8" t="s">
        <v>62</v>
      </c>
      <c r="C53" s="99"/>
    </row>
    <row r="54" spans="1:3" ht="12" customHeight="1" thickBot="1">
      <c r="A54" s="442"/>
      <c r="B54" s="8" t="s">
        <v>4</v>
      </c>
      <c r="C54" s="99"/>
    </row>
    <row r="55" spans="1:3" ht="15" customHeight="1" thickBot="1">
      <c r="A55" s="198" t="s">
        <v>656</v>
      </c>
      <c r="B55" s="242" t="s">
        <v>477</v>
      </c>
      <c r="C55" s="365">
        <f>+C44+C50</f>
        <v>73669</v>
      </c>
    </row>
    <row r="56" ht="13.5" thickBot="1">
      <c r="C56" s="366"/>
    </row>
    <row r="57" spans="1:3" ht="15" customHeight="1" thickBot="1">
      <c r="A57" s="245" t="s">
        <v>210</v>
      </c>
      <c r="B57" s="246"/>
      <c r="C57" s="150">
        <v>19</v>
      </c>
    </row>
    <row r="58" spans="1:3" ht="14.25" customHeight="1" thickBot="1">
      <c r="A58" s="245" t="s">
        <v>211</v>
      </c>
      <c r="B58" s="246"/>
      <c r="C58" s="150">
        <v>0</v>
      </c>
    </row>
  </sheetData>
  <sheetProtection formatCells="0"/>
  <mergeCells count="1">
    <mergeCell ref="B1:C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A1">
      <selection activeCell="B137" sqref="B137"/>
    </sheetView>
  </sheetViews>
  <sheetFormatPr defaultColWidth="9.00390625" defaultRowHeight="12.75"/>
  <cols>
    <col min="1" max="1" width="9.50390625" style="384" customWidth="1"/>
    <col min="2" max="2" width="91.625" style="384" customWidth="1"/>
    <col min="3" max="3" width="25.00390625" style="385" customWidth="1"/>
    <col min="4" max="4" width="9.00390625" style="415" customWidth="1"/>
    <col min="5" max="16384" width="9.375" style="415" customWidth="1"/>
  </cols>
  <sheetData>
    <row r="1" spans="1:3" ht="15.75" customHeight="1">
      <c r="A1" s="505" t="s">
        <v>17</v>
      </c>
      <c r="B1" s="505"/>
      <c r="C1" s="505"/>
    </row>
    <row r="2" spans="1:3" ht="15.75" customHeight="1" thickBot="1">
      <c r="A2" s="506" t="s">
        <v>162</v>
      </c>
      <c r="B2" s="506"/>
      <c r="C2" s="305" t="s">
        <v>233</v>
      </c>
    </row>
    <row r="3" spans="1:3" ht="37.5" customHeight="1" thickBot="1">
      <c r="A3" s="23" t="s">
        <v>685</v>
      </c>
      <c r="B3" s="24" t="s">
        <v>686</v>
      </c>
      <c r="C3" s="45" t="s">
        <v>256</v>
      </c>
    </row>
    <row r="4" spans="1:3" s="416" customFormat="1" ht="12" customHeight="1" thickBot="1">
      <c r="A4" s="410">
        <v>1</v>
      </c>
      <c r="B4" s="411">
        <v>2</v>
      </c>
      <c r="C4" s="412">
        <v>3</v>
      </c>
    </row>
    <row r="5" spans="1:3" s="417" customFormat="1" ht="12" customHeight="1" thickBot="1">
      <c r="A5" s="20" t="s">
        <v>535</v>
      </c>
      <c r="B5" s="21" t="s">
        <v>541</v>
      </c>
      <c r="C5" s="295">
        <f>+C6+C7+C8+C9+C10+C11</f>
        <v>354656</v>
      </c>
    </row>
    <row r="6" spans="1:3" s="417" customFormat="1" ht="12" customHeight="1">
      <c r="A6" s="15" t="s">
        <v>534</v>
      </c>
      <c r="B6" s="418" t="s">
        <v>258</v>
      </c>
      <c r="C6" s="298">
        <v>103371</v>
      </c>
    </row>
    <row r="7" spans="1:3" s="417" customFormat="1" ht="12" customHeight="1">
      <c r="A7" s="14" t="s">
        <v>536</v>
      </c>
      <c r="B7" s="419" t="s">
        <v>259</v>
      </c>
      <c r="C7" s="297">
        <v>70418</v>
      </c>
    </row>
    <row r="8" spans="1:3" s="417" customFormat="1" ht="12" customHeight="1">
      <c r="A8" s="14" t="s">
        <v>537</v>
      </c>
      <c r="B8" s="419" t="s">
        <v>260</v>
      </c>
      <c r="C8" s="297">
        <v>131294</v>
      </c>
    </row>
    <row r="9" spans="1:3" s="417" customFormat="1" ht="12" customHeight="1">
      <c r="A9" s="14" t="s">
        <v>538</v>
      </c>
      <c r="B9" s="419" t="s">
        <v>261</v>
      </c>
      <c r="C9" s="297">
        <v>4213</v>
      </c>
    </row>
    <row r="10" spans="1:3" s="417" customFormat="1" ht="12" customHeight="1">
      <c r="A10" s="14" t="s">
        <v>539</v>
      </c>
      <c r="B10" s="419" t="s">
        <v>262</v>
      </c>
      <c r="C10" s="452">
        <v>1608</v>
      </c>
    </row>
    <row r="11" spans="1:3" s="417" customFormat="1" ht="12" customHeight="1" thickBot="1">
      <c r="A11" s="16" t="s">
        <v>540</v>
      </c>
      <c r="B11" s="420" t="s">
        <v>263</v>
      </c>
      <c r="C11" s="453">
        <v>43752</v>
      </c>
    </row>
    <row r="12" spans="1:3" s="417" customFormat="1" ht="12" customHeight="1" thickBot="1">
      <c r="A12" s="20" t="s">
        <v>547</v>
      </c>
      <c r="B12" s="290" t="s">
        <v>264</v>
      </c>
      <c r="C12" s="295">
        <f>+C13+C14+C15+C16+C17</f>
        <v>0</v>
      </c>
    </row>
    <row r="13" spans="1:3" s="417" customFormat="1" ht="12" customHeight="1">
      <c r="A13" s="15" t="s">
        <v>542</v>
      </c>
      <c r="B13" s="418" t="s">
        <v>265</v>
      </c>
      <c r="C13" s="298"/>
    </row>
    <row r="14" spans="1:3" s="417" customFormat="1" ht="12" customHeight="1">
      <c r="A14" s="14" t="s">
        <v>543</v>
      </c>
      <c r="B14" s="419" t="s">
        <v>266</v>
      </c>
      <c r="C14" s="297"/>
    </row>
    <row r="15" spans="1:3" s="417" customFormat="1" ht="12" customHeight="1">
      <c r="A15" s="14" t="s">
        <v>544</v>
      </c>
      <c r="B15" s="419" t="s">
        <v>485</v>
      </c>
      <c r="C15" s="297"/>
    </row>
    <row r="16" spans="1:3" s="417" customFormat="1" ht="12" customHeight="1">
      <c r="A16" s="14" t="s">
        <v>545</v>
      </c>
      <c r="B16" s="419" t="s">
        <v>486</v>
      </c>
      <c r="C16" s="297"/>
    </row>
    <row r="17" spans="1:3" s="417" customFormat="1" ht="12" customHeight="1">
      <c r="A17" s="14" t="s">
        <v>546</v>
      </c>
      <c r="B17" s="419" t="s">
        <v>267</v>
      </c>
      <c r="C17" s="297"/>
    </row>
    <row r="18" spans="1:3" s="417" customFormat="1" ht="12" customHeight="1" thickBot="1">
      <c r="A18" s="16" t="s">
        <v>546</v>
      </c>
      <c r="B18" s="420" t="s">
        <v>268</v>
      </c>
      <c r="C18" s="299"/>
    </row>
    <row r="19" spans="1:3" s="417" customFormat="1" ht="12" customHeight="1" thickBot="1">
      <c r="A19" s="20" t="s">
        <v>553</v>
      </c>
      <c r="B19" s="21" t="s">
        <v>554</v>
      </c>
      <c r="C19" s="295">
        <f>+C20+C21+C22+C23+C24</f>
        <v>0</v>
      </c>
    </row>
    <row r="20" spans="1:3" s="417" customFormat="1" ht="12" customHeight="1">
      <c r="A20" s="15" t="s">
        <v>548</v>
      </c>
      <c r="B20" s="418" t="s">
        <v>270</v>
      </c>
      <c r="C20" s="298"/>
    </row>
    <row r="21" spans="1:3" s="417" customFormat="1" ht="12" customHeight="1">
      <c r="A21" s="14" t="s">
        <v>549</v>
      </c>
      <c r="B21" s="419" t="s">
        <v>271</v>
      </c>
      <c r="C21" s="297"/>
    </row>
    <row r="22" spans="1:3" s="417" customFormat="1" ht="12" customHeight="1">
      <c r="A22" s="14" t="s">
        <v>552</v>
      </c>
      <c r="B22" s="419" t="s">
        <v>487</v>
      </c>
      <c r="C22" s="297"/>
    </row>
    <row r="23" spans="1:3" s="417" customFormat="1" ht="12" customHeight="1">
      <c r="A23" s="14" t="s">
        <v>550</v>
      </c>
      <c r="B23" s="419" t="s">
        <v>488</v>
      </c>
      <c r="C23" s="297"/>
    </row>
    <row r="24" spans="1:3" s="417" customFormat="1" ht="12" customHeight="1">
      <c r="A24" s="14" t="s">
        <v>551</v>
      </c>
      <c r="B24" s="419" t="s">
        <v>272</v>
      </c>
      <c r="C24" s="297"/>
    </row>
    <row r="25" spans="1:3" s="417" customFormat="1" ht="12" customHeight="1" thickBot="1">
      <c r="A25" s="16" t="s">
        <v>551</v>
      </c>
      <c r="B25" s="420" t="s">
        <v>273</v>
      </c>
      <c r="C25" s="299"/>
    </row>
    <row r="26" spans="1:3" s="417" customFormat="1" ht="12" customHeight="1" thickBot="1">
      <c r="A26" s="20" t="s">
        <v>560</v>
      </c>
      <c r="B26" s="21" t="s">
        <v>561</v>
      </c>
      <c r="C26" s="301">
        <f>+C27+C30+C31+C32</f>
        <v>96100</v>
      </c>
    </row>
    <row r="27" spans="1:3" s="417" customFormat="1" ht="12" customHeight="1">
      <c r="A27" s="15" t="s">
        <v>555</v>
      </c>
      <c r="B27" s="418" t="s">
        <v>281</v>
      </c>
      <c r="C27" s="413">
        <f>+C28+C29</f>
        <v>90100</v>
      </c>
    </row>
    <row r="28" spans="1:3" s="417" customFormat="1" ht="12" customHeight="1">
      <c r="A28" s="14" t="s">
        <v>555</v>
      </c>
      <c r="B28" s="419" t="s">
        <v>282</v>
      </c>
      <c r="C28" s="297">
        <v>17100</v>
      </c>
    </row>
    <row r="29" spans="1:3" s="417" customFormat="1" ht="12" customHeight="1">
      <c r="A29" s="14" t="s">
        <v>556</v>
      </c>
      <c r="B29" s="419" t="s">
        <v>283</v>
      </c>
      <c r="C29" s="297">
        <v>73000</v>
      </c>
    </row>
    <row r="30" spans="1:3" s="417" customFormat="1" ht="12" customHeight="1">
      <c r="A30" s="14" t="s">
        <v>557</v>
      </c>
      <c r="B30" s="419" t="s">
        <v>284</v>
      </c>
      <c r="C30" s="297">
        <v>5700</v>
      </c>
    </row>
    <row r="31" spans="1:3" s="417" customFormat="1" ht="12" customHeight="1">
      <c r="A31" s="14" t="s">
        <v>558</v>
      </c>
      <c r="B31" s="419" t="s">
        <v>285</v>
      </c>
      <c r="C31" s="297"/>
    </row>
    <row r="32" spans="1:3" s="417" customFormat="1" ht="12" customHeight="1" thickBot="1">
      <c r="A32" s="16" t="s">
        <v>559</v>
      </c>
      <c r="B32" s="420" t="s">
        <v>286</v>
      </c>
      <c r="C32" s="299">
        <v>300</v>
      </c>
    </row>
    <row r="33" spans="1:3" s="417" customFormat="1" ht="12" customHeight="1" thickBot="1">
      <c r="A33" s="20" t="s">
        <v>572</v>
      </c>
      <c r="B33" s="21" t="s">
        <v>573</v>
      </c>
      <c r="C33" s="295">
        <f>SUM(C34:C43)</f>
        <v>40952</v>
      </c>
    </row>
    <row r="34" spans="1:3" s="417" customFormat="1" ht="12" customHeight="1">
      <c r="A34" s="15" t="s">
        <v>562</v>
      </c>
      <c r="B34" s="418" t="s">
        <v>290</v>
      </c>
      <c r="C34" s="298">
        <v>1000</v>
      </c>
    </row>
    <row r="35" spans="1:3" s="417" customFormat="1" ht="12" customHeight="1">
      <c r="A35" s="14" t="s">
        <v>563</v>
      </c>
      <c r="B35" s="419" t="s">
        <v>291</v>
      </c>
      <c r="C35" s="297">
        <v>16100</v>
      </c>
    </row>
    <row r="36" spans="1:3" s="417" customFormat="1" ht="12" customHeight="1">
      <c r="A36" s="14" t="s">
        <v>564</v>
      </c>
      <c r="B36" s="419" t="s">
        <v>292</v>
      </c>
      <c r="C36" s="297"/>
    </row>
    <row r="37" spans="1:3" s="417" customFormat="1" ht="12" customHeight="1">
      <c r="A37" s="14" t="s">
        <v>565</v>
      </c>
      <c r="B37" s="419" t="s">
        <v>293</v>
      </c>
      <c r="C37" s="297">
        <v>7000</v>
      </c>
    </row>
    <row r="38" spans="1:3" s="417" customFormat="1" ht="12" customHeight="1">
      <c r="A38" s="14" t="s">
        <v>566</v>
      </c>
      <c r="B38" s="419" t="s">
        <v>294</v>
      </c>
      <c r="C38" s="297">
        <v>8290</v>
      </c>
    </row>
    <row r="39" spans="1:3" s="417" customFormat="1" ht="12" customHeight="1">
      <c r="A39" s="14" t="s">
        <v>567</v>
      </c>
      <c r="B39" s="419" t="s">
        <v>295</v>
      </c>
      <c r="C39" s="297">
        <v>8562</v>
      </c>
    </row>
    <row r="40" spans="1:3" s="417" customFormat="1" ht="12" customHeight="1">
      <c r="A40" s="14" t="s">
        <v>568</v>
      </c>
      <c r="B40" s="419" t="s">
        <v>296</v>
      </c>
      <c r="C40" s="297"/>
    </row>
    <row r="41" spans="1:3" s="417" customFormat="1" ht="12" customHeight="1">
      <c r="A41" s="14" t="s">
        <v>569</v>
      </c>
      <c r="B41" s="419" t="s">
        <v>297</v>
      </c>
      <c r="C41" s="297"/>
    </row>
    <row r="42" spans="1:3" s="417" customFormat="1" ht="12" customHeight="1">
      <c r="A42" s="14" t="s">
        <v>570</v>
      </c>
      <c r="B42" s="419" t="s">
        <v>298</v>
      </c>
      <c r="C42" s="300"/>
    </row>
    <row r="43" spans="1:3" s="417" customFormat="1" ht="12" customHeight="1" thickBot="1">
      <c r="A43" s="16" t="s">
        <v>571</v>
      </c>
      <c r="B43" s="420" t="s">
        <v>299</v>
      </c>
      <c r="C43" s="404"/>
    </row>
    <row r="44" spans="1:3" s="417" customFormat="1" ht="12" customHeight="1" thickBot="1">
      <c r="A44" s="20" t="s">
        <v>579</v>
      </c>
      <c r="B44" s="21" t="s">
        <v>580</v>
      </c>
      <c r="C44" s="295">
        <f>SUM(C45:C49)</f>
        <v>2500</v>
      </c>
    </row>
    <row r="45" spans="1:3" s="417" customFormat="1" ht="12" customHeight="1">
      <c r="A45" s="15" t="s">
        <v>574</v>
      </c>
      <c r="B45" s="418" t="s">
        <v>304</v>
      </c>
      <c r="C45" s="454"/>
    </row>
    <row r="46" spans="1:3" s="417" customFormat="1" ht="12" customHeight="1">
      <c r="A46" s="14" t="s">
        <v>575</v>
      </c>
      <c r="B46" s="419" t="s">
        <v>305</v>
      </c>
      <c r="C46" s="300"/>
    </row>
    <row r="47" spans="1:3" s="417" customFormat="1" ht="12" customHeight="1">
      <c r="A47" s="14" t="s">
        <v>576</v>
      </c>
      <c r="B47" s="419" t="s">
        <v>306</v>
      </c>
      <c r="C47" s="300"/>
    </row>
    <row r="48" spans="1:3" s="417" customFormat="1" ht="12" customHeight="1">
      <c r="A48" s="14" t="s">
        <v>577</v>
      </c>
      <c r="B48" s="419" t="s">
        <v>499</v>
      </c>
      <c r="C48" s="300">
        <v>2500</v>
      </c>
    </row>
    <row r="49" spans="1:3" s="417" customFormat="1" ht="12" customHeight="1" thickBot="1">
      <c r="A49" s="16" t="s">
        <v>578</v>
      </c>
      <c r="B49" s="420" t="s">
        <v>307</v>
      </c>
      <c r="C49" s="404"/>
    </row>
    <row r="50" spans="1:3" s="417" customFormat="1" ht="12" customHeight="1" thickBot="1">
      <c r="A50" s="20" t="s">
        <v>584</v>
      </c>
      <c r="B50" s="21" t="s">
        <v>585</v>
      </c>
      <c r="C50" s="295">
        <f>SUM(C51:C53)</f>
        <v>101022</v>
      </c>
    </row>
    <row r="51" spans="1:3" s="417" customFormat="1" ht="12" customHeight="1">
      <c r="A51" s="15" t="s">
        <v>581</v>
      </c>
      <c r="B51" s="418" t="s">
        <v>309</v>
      </c>
      <c r="C51" s="298"/>
    </row>
    <row r="52" spans="1:3" s="417" customFormat="1" ht="12" customHeight="1">
      <c r="A52" s="14" t="s">
        <v>582</v>
      </c>
      <c r="B52" s="419" t="s">
        <v>489</v>
      </c>
      <c r="C52" s="297"/>
    </row>
    <row r="53" spans="1:3" s="417" customFormat="1" ht="12" customHeight="1">
      <c r="A53" s="14" t="s">
        <v>583</v>
      </c>
      <c r="B53" s="419" t="s">
        <v>310</v>
      </c>
      <c r="C53" s="297">
        <v>101022</v>
      </c>
    </row>
    <row r="54" spans="1:3" s="417" customFormat="1" ht="12" customHeight="1" thickBot="1">
      <c r="A54" s="16" t="s">
        <v>583</v>
      </c>
      <c r="B54" s="420" t="s">
        <v>311</v>
      </c>
      <c r="C54" s="299"/>
    </row>
    <row r="55" spans="1:3" s="417" customFormat="1" ht="12" customHeight="1" thickBot="1">
      <c r="A55" s="20" t="s">
        <v>589</v>
      </c>
      <c r="B55" s="290" t="s">
        <v>590</v>
      </c>
      <c r="C55" s="295">
        <f>SUM(C56:C58)</f>
        <v>46360</v>
      </c>
    </row>
    <row r="56" spans="1:3" s="417" customFormat="1" ht="12" customHeight="1">
      <c r="A56" s="15" t="s">
        <v>586</v>
      </c>
      <c r="B56" s="418" t="s">
        <v>316</v>
      </c>
      <c r="C56" s="300"/>
    </row>
    <row r="57" spans="1:3" s="417" customFormat="1" ht="12" customHeight="1">
      <c r="A57" s="14" t="s">
        <v>587</v>
      </c>
      <c r="B57" s="419" t="s">
        <v>490</v>
      </c>
      <c r="C57" s="300"/>
    </row>
    <row r="58" spans="1:3" s="417" customFormat="1" ht="12" customHeight="1">
      <c r="A58" s="14" t="s">
        <v>588</v>
      </c>
      <c r="B58" s="419" t="s">
        <v>317</v>
      </c>
      <c r="C58" s="300">
        <v>46360</v>
      </c>
    </row>
    <row r="59" spans="1:3" s="417" customFormat="1" ht="12" customHeight="1" thickBot="1">
      <c r="A59" s="16" t="s">
        <v>588</v>
      </c>
      <c r="B59" s="420" t="s">
        <v>318</v>
      </c>
      <c r="C59" s="300"/>
    </row>
    <row r="60" spans="1:3" s="417" customFormat="1" ht="12" customHeight="1" thickBot="1">
      <c r="A60" s="20" t="s">
        <v>591</v>
      </c>
      <c r="B60" s="21" t="s">
        <v>592</v>
      </c>
      <c r="C60" s="301">
        <f>+C5+C12+C19+C26+C33+C44+C50+C55</f>
        <v>641590</v>
      </c>
    </row>
    <row r="61" spans="1:3" s="417" customFormat="1" ht="12" customHeight="1" thickBot="1">
      <c r="A61" s="436" t="s">
        <v>596</v>
      </c>
      <c r="B61" s="290" t="s">
        <v>597</v>
      </c>
      <c r="C61" s="295">
        <f>SUM(C62:C64)</f>
        <v>0</v>
      </c>
    </row>
    <row r="62" spans="1:3" s="417" customFormat="1" ht="12" customHeight="1">
      <c r="A62" s="15" t="s">
        <v>593</v>
      </c>
      <c r="B62" s="418" t="s">
        <v>322</v>
      </c>
      <c r="C62" s="300"/>
    </row>
    <row r="63" spans="1:3" s="417" customFormat="1" ht="12" customHeight="1">
      <c r="A63" s="14" t="s">
        <v>594</v>
      </c>
      <c r="B63" s="419" t="s">
        <v>323</v>
      </c>
      <c r="C63" s="300"/>
    </row>
    <row r="64" spans="1:3" s="417" customFormat="1" ht="12" customHeight="1" thickBot="1">
      <c r="A64" s="16" t="s">
        <v>595</v>
      </c>
      <c r="B64" s="422" t="s">
        <v>324</v>
      </c>
      <c r="C64" s="300"/>
    </row>
    <row r="65" spans="1:3" s="417" customFormat="1" ht="12" customHeight="1" thickBot="1">
      <c r="A65" s="436" t="s">
        <v>542</v>
      </c>
      <c r="B65" s="504" t="s">
        <v>602</v>
      </c>
      <c r="C65" s="295">
        <f>SUM(C66:C69)</f>
        <v>0</v>
      </c>
    </row>
    <row r="66" spans="1:3" s="417" customFormat="1" ht="12" customHeight="1">
      <c r="A66" s="15" t="s">
        <v>598</v>
      </c>
      <c r="B66" s="418" t="s">
        <v>327</v>
      </c>
      <c r="C66" s="300"/>
    </row>
    <row r="67" spans="1:3" s="417" customFormat="1" ht="12" customHeight="1">
      <c r="A67" s="14" t="s">
        <v>599</v>
      </c>
      <c r="B67" s="419" t="s">
        <v>328</v>
      </c>
      <c r="C67" s="300"/>
    </row>
    <row r="68" spans="1:3" s="417" customFormat="1" ht="12" customHeight="1">
      <c r="A68" s="14" t="s">
        <v>600</v>
      </c>
      <c r="B68" s="419" t="s">
        <v>329</v>
      </c>
      <c r="C68" s="300"/>
    </row>
    <row r="69" spans="1:3" s="417" customFormat="1" ht="12" customHeight="1" thickBot="1">
      <c r="A69" s="16" t="s">
        <v>601</v>
      </c>
      <c r="B69" s="420" t="s">
        <v>330</v>
      </c>
      <c r="C69" s="300"/>
    </row>
    <row r="70" spans="1:3" s="417" customFormat="1" ht="12" customHeight="1" thickBot="1">
      <c r="A70" s="436" t="s">
        <v>605</v>
      </c>
      <c r="B70" s="290" t="s">
        <v>606</v>
      </c>
      <c r="C70" s="295">
        <f>SUM(C71:C72)</f>
        <v>0</v>
      </c>
    </row>
    <row r="71" spans="1:3" s="417" customFormat="1" ht="12" customHeight="1">
      <c r="A71" s="15" t="s">
        <v>603</v>
      </c>
      <c r="B71" s="418" t="s">
        <v>333</v>
      </c>
      <c r="C71" s="300"/>
    </row>
    <row r="72" spans="1:3" s="417" customFormat="1" ht="12" customHeight="1" thickBot="1">
      <c r="A72" s="16" t="s">
        <v>604</v>
      </c>
      <c r="B72" s="420" t="s">
        <v>334</v>
      </c>
      <c r="C72" s="300"/>
    </row>
    <row r="73" spans="1:3" s="417" customFormat="1" ht="12" customHeight="1" thickBot="1">
      <c r="A73" s="421" t="s">
        <v>611</v>
      </c>
      <c r="B73" s="290" t="s">
        <v>620</v>
      </c>
      <c r="C73" s="295">
        <f>SUM(C74:C76)</f>
        <v>0</v>
      </c>
    </row>
    <row r="74" spans="1:3" s="417" customFormat="1" ht="12" customHeight="1">
      <c r="A74" s="15" t="s">
        <v>607</v>
      </c>
      <c r="B74" s="418" t="s">
        <v>337</v>
      </c>
      <c r="C74" s="300"/>
    </row>
    <row r="75" spans="1:3" s="417" customFormat="1" ht="12" customHeight="1">
      <c r="A75" s="14" t="s">
        <v>608</v>
      </c>
      <c r="B75" s="419" t="s">
        <v>338</v>
      </c>
      <c r="C75" s="300"/>
    </row>
    <row r="76" spans="1:3" s="417" customFormat="1" ht="12" customHeight="1" thickBot="1">
      <c r="A76" s="16" t="s">
        <v>610</v>
      </c>
      <c r="B76" s="420" t="s">
        <v>339</v>
      </c>
      <c r="C76" s="300"/>
    </row>
    <row r="77" spans="1:3" s="417" customFormat="1" ht="12" customHeight="1" thickBot="1">
      <c r="A77" s="421" t="s">
        <v>616</v>
      </c>
      <c r="B77" s="290" t="s">
        <v>617</v>
      </c>
      <c r="C77" s="295">
        <f>SUM(C78:C81)</f>
        <v>0</v>
      </c>
    </row>
    <row r="78" spans="1:3" s="417" customFormat="1" ht="12" customHeight="1">
      <c r="A78" s="423" t="s">
        <v>612</v>
      </c>
      <c r="B78" s="418" t="s">
        <v>342</v>
      </c>
      <c r="C78" s="300"/>
    </row>
    <row r="79" spans="1:3" s="417" customFormat="1" ht="12" customHeight="1">
      <c r="A79" s="424" t="s">
        <v>613</v>
      </c>
      <c r="B79" s="419" t="s">
        <v>344</v>
      </c>
      <c r="C79" s="300"/>
    </row>
    <row r="80" spans="1:3" s="417" customFormat="1" ht="12" customHeight="1">
      <c r="A80" s="424" t="s">
        <v>614</v>
      </c>
      <c r="B80" s="419" t="s">
        <v>346</v>
      </c>
      <c r="C80" s="300"/>
    </row>
    <row r="81" spans="1:3" s="417" customFormat="1" ht="12" customHeight="1" thickBot="1">
      <c r="A81" s="425" t="s">
        <v>615</v>
      </c>
      <c r="B81" s="420" t="s">
        <v>348</v>
      </c>
      <c r="C81" s="300"/>
    </row>
    <row r="82" spans="1:3" s="417" customFormat="1" ht="13.5" customHeight="1" thickBot="1">
      <c r="A82" s="421" t="s">
        <v>618</v>
      </c>
      <c r="B82" s="290" t="s">
        <v>350</v>
      </c>
      <c r="C82" s="455"/>
    </row>
    <row r="83" spans="1:3" s="417" customFormat="1" ht="15.75" customHeight="1" thickBot="1">
      <c r="A83" s="421" t="s">
        <v>619</v>
      </c>
      <c r="B83" s="426" t="s">
        <v>621</v>
      </c>
      <c r="C83" s="301">
        <f>+C61+C65+C70+C73+C77+C82</f>
        <v>0</v>
      </c>
    </row>
    <row r="84" spans="1:3" s="417" customFormat="1" ht="16.5" customHeight="1" thickBot="1">
      <c r="A84" s="427" t="s">
        <v>622</v>
      </c>
      <c r="B84" s="428" t="s">
        <v>623</v>
      </c>
      <c r="C84" s="301">
        <f>+C60+C83</f>
        <v>641590</v>
      </c>
    </row>
    <row r="85" spans="1:3" s="417" customFormat="1" ht="83.25" customHeight="1" thickBot="1">
      <c r="A85" s="427"/>
      <c r="B85" s="6"/>
      <c r="C85" s="302"/>
    </row>
    <row r="86" spans="1:3" ht="16.5" customHeight="1">
      <c r="A86" s="505" t="s">
        <v>49</v>
      </c>
      <c r="B86" s="505"/>
      <c r="C86" s="505"/>
    </row>
    <row r="87" spans="1:3" s="429" customFormat="1" ht="16.5" customHeight="1" thickBot="1">
      <c r="A87" s="507" t="s">
        <v>163</v>
      </c>
      <c r="B87" s="507"/>
      <c r="C87" s="160" t="s">
        <v>233</v>
      </c>
    </row>
    <row r="88" spans="1:3" ht="37.5" customHeight="1" thickBot="1">
      <c r="A88" s="23" t="s">
        <v>685</v>
      </c>
      <c r="B88" s="24" t="s">
        <v>686</v>
      </c>
      <c r="C88" s="45" t="s">
        <v>256</v>
      </c>
    </row>
    <row r="89" spans="1:3" s="416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639</v>
      </c>
      <c r="B90" s="31" t="s">
        <v>640</v>
      </c>
      <c r="C90" s="294">
        <f>SUM(C91:C95)</f>
        <v>462576</v>
      </c>
    </row>
    <row r="91" spans="1:3" ht="12" customHeight="1">
      <c r="A91" s="17" t="s">
        <v>624</v>
      </c>
      <c r="B91" s="10" t="s">
        <v>51</v>
      </c>
      <c r="C91" s="296">
        <v>232010</v>
      </c>
    </row>
    <row r="92" spans="1:3" ht="12" customHeight="1">
      <c r="A92" s="14" t="s">
        <v>625</v>
      </c>
      <c r="B92" s="8" t="s">
        <v>192</v>
      </c>
      <c r="C92" s="297">
        <v>54306</v>
      </c>
    </row>
    <row r="93" spans="1:3" ht="12" customHeight="1">
      <c r="A93" s="14" t="s">
        <v>626</v>
      </c>
      <c r="B93" s="8" t="s">
        <v>150</v>
      </c>
      <c r="C93" s="299">
        <v>171260</v>
      </c>
    </row>
    <row r="94" spans="1:3" ht="12" customHeight="1">
      <c r="A94" s="14" t="s">
        <v>627</v>
      </c>
      <c r="B94" s="11" t="s">
        <v>193</v>
      </c>
      <c r="C94" s="299"/>
    </row>
    <row r="95" spans="1:3" ht="12" customHeight="1">
      <c r="A95" s="14" t="s">
        <v>628</v>
      </c>
      <c r="B95" s="19" t="s">
        <v>194</v>
      </c>
      <c r="C95" s="299">
        <v>5000</v>
      </c>
    </row>
    <row r="96" spans="1:3" ht="12" customHeight="1">
      <c r="A96" s="14" t="s">
        <v>629</v>
      </c>
      <c r="B96" s="8" t="s">
        <v>369</v>
      </c>
      <c r="C96" s="299"/>
    </row>
    <row r="97" spans="1:3" ht="12" customHeight="1">
      <c r="A97" s="14" t="s">
        <v>630</v>
      </c>
      <c r="B97" s="163" t="s">
        <v>370</v>
      </c>
      <c r="C97" s="299"/>
    </row>
    <row r="98" spans="1:3" ht="12" customHeight="1">
      <c r="A98" s="14" t="s">
        <v>631</v>
      </c>
      <c r="B98" s="164" t="s">
        <v>371</v>
      </c>
      <c r="C98" s="299"/>
    </row>
    <row r="99" spans="1:3" ht="12" customHeight="1">
      <c r="A99" s="14" t="s">
        <v>632</v>
      </c>
      <c r="B99" s="164" t="s">
        <v>372</v>
      </c>
      <c r="C99" s="299"/>
    </row>
    <row r="100" spans="1:3" ht="12" customHeight="1">
      <c r="A100" s="14" t="s">
        <v>633</v>
      </c>
      <c r="B100" s="163" t="s">
        <v>373</v>
      </c>
      <c r="C100" s="299"/>
    </row>
    <row r="101" spans="1:3" ht="12" customHeight="1">
      <c r="A101" s="14" t="s">
        <v>634</v>
      </c>
      <c r="B101" s="163" t="s">
        <v>374</v>
      </c>
      <c r="C101" s="299"/>
    </row>
    <row r="102" spans="1:3" ht="12" customHeight="1">
      <c r="A102" s="14" t="s">
        <v>635</v>
      </c>
      <c r="B102" s="164" t="s">
        <v>375</v>
      </c>
      <c r="C102" s="299"/>
    </row>
    <row r="103" spans="1:3" ht="12" customHeight="1">
      <c r="A103" s="13" t="s">
        <v>636</v>
      </c>
      <c r="B103" s="165" t="s">
        <v>376</v>
      </c>
      <c r="C103" s="299"/>
    </row>
    <row r="104" spans="1:3" ht="12" customHeight="1">
      <c r="A104" s="14" t="s">
        <v>637</v>
      </c>
      <c r="B104" s="165" t="s">
        <v>377</v>
      </c>
      <c r="C104" s="299"/>
    </row>
    <row r="105" spans="1:3" ht="12" customHeight="1" thickBot="1">
      <c r="A105" s="18" t="s">
        <v>638</v>
      </c>
      <c r="B105" s="166" t="s">
        <v>378</v>
      </c>
      <c r="C105" s="303">
        <v>5000</v>
      </c>
    </row>
    <row r="106" spans="1:3" ht="12" customHeight="1" thickBot="1">
      <c r="A106" s="20" t="s">
        <v>652</v>
      </c>
      <c r="B106" s="30" t="s">
        <v>379</v>
      </c>
      <c r="C106" s="295">
        <f>+C107+C109+C111</f>
        <v>84368</v>
      </c>
    </row>
    <row r="107" spans="1:3" ht="12" customHeight="1">
      <c r="A107" s="15" t="s">
        <v>641</v>
      </c>
      <c r="B107" s="8" t="s">
        <v>232</v>
      </c>
      <c r="C107" s="298">
        <v>52364</v>
      </c>
    </row>
    <row r="108" spans="1:3" ht="12" customHeight="1">
      <c r="A108" s="15"/>
      <c r="B108" s="12" t="s">
        <v>383</v>
      </c>
      <c r="C108" s="298">
        <v>27630</v>
      </c>
    </row>
    <row r="109" spans="1:3" ht="12" customHeight="1">
      <c r="A109" s="15" t="s">
        <v>642</v>
      </c>
      <c r="B109" s="12" t="s">
        <v>196</v>
      </c>
      <c r="C109" s="297">
        <v>31994</v>
      </c>
    </row>
    <row r="110" spans="1:3" ht="12" customHeight="1">
      <c r="A110" s="15"/>
      <c r="B110" s="12" t="s">
        <v>384</v>
      </c>
      <c r="C110" s="265"/>
    </row>
    <row r="111" spans="1:3" ht="12" customHeight="1">
      <c r="A111" s="15" t="s">
        <v>643</v>
      </c>
      <c r="B111" s="292" t="s">
        <v>235</v>
      </c>
      <c r="C111" s="265">
        <v>10</v>
      </c>
    </row>
    <row r="112" spans="1:3" ht="12" customHeight="1">
      <c r="A112" s="15" t="s">
        <v>644</v>
      </c>
      <c r="B112" s="291" t="s">
        <v>491</v>
      </c>
      <c r="C112" s="265"/>
    </row>
    <row r="113" spans="1:3" ht="12" customHeight="1">
      <c r="A113" s="15" t="s">
        <v>645</v>
      </c>
      <c r="B113" s="414" t="s">
        <v>389</v>
      </c>
      <c r="C113" s="265"/>
    </row>
    <row r="114" spans="1:3" ht="15.75">
      <c r="A114" s="15" t="s">
        <v>646</v>
      </c>
      <c r="B114" s="164" t="s">
        <v>372</v>
      </c>
      <c r="C114" s="265"/>
    </row>
    <row r="115" spans="1:3" ht="12" customHeight="1">
      <c r="A115" s="15" t="s">
        <v>647</v>
      </c>
      <c r="B115" s="164" t="s">
        <v>388</v>
      </c>
      <c r="C115" s="265"/>
    </row>
    <row r="116" spans="1:3" ht="12" customHeight="1">
      <c r="A116" s="15" t="s">
        <v>648</v>
      </c>
      <c r="B116" s="164" t="s">
        <v>387</v>
      </c>
      <c r="C116" s="265"/>
    </row>
    <row r="117" spans="1:3" ht="12" customHeight="1">
      <c r="A117" s="15" t="s">
        <v>649</v>
      </c>
      <c r="B117" s="164" t="s">
        <v>375</v>
      </c>
      <c r="C117" s="265"/>
    </row>
    <row r="118" spans="1:3" ht="12" customHeight="1">
      <c r="A118" s="15" t="s">
        <v>650</v>
      </c>
      <c r="B118" s="164" t="s">
        <v>386</v>
      </c>
      <c r="C118" s="265"/>
    </row>
    <row r="119" spans="1:3" ht="16.5" thickBot="1">
      <c r="A119" s="13" t="s">
        <v>651</v>
      </c>
      <c r="B119" s="164" t="s">
        <v>385</v>
      </c>
      <c r="C119" s="267"/>
    </row>
    <row r="120" spans="1:3" ht="12" customHeight="1" thickBot="1">
      <c r="A120" s="20" t="s">
        <v>653</v>
      </c>
      <c r="B120" s="153" t="s">
        <v>52</v>
      </c>
      <c r="C120" s="295">
        <f>+C121+C122</f>
        <v>2500</v>
      </c>
    </row>
    <row r="121" spans="1:3" ht="12" customHeight="1">
      <c r="A121" s="15" t="s">
        <v>654</v>
      </c>
      <c r="B121" s="9" t="s">
        <v>63</v>
      </c>
      <c r="C121" s="298">
        <v>1000</v>
      </c>
    </row>
    <row r="122" spans="1:3" ht="12" customHeight="1" thickBot="1">
      <c r="A122" s="16" t="s">
        <v>655</v>
      </c>
      <c r="B122" s="12" t="s">
        <v>64</v>
      </c>
      <c r="C122" s="299">
        <v>1500</v>
      </c>
    </row>
    <row r="123" spans="1:3" ht="12" customHeight="1" thickBot="1">
      <c r="A123" s="20" t="s">
        <v>656</v>
      </c>
      <c r="B123" s="153" t="s">
        <v>657</v>
      </c>
      <c r="C123" s="295">
        <f>+C90+C106+C120</f>
        <v>549444</v>
      </c>
    </row>
    <row r="124" spans="1:3" ht="12" customHeight="1" thickBot="1">
      <c r="A124" s="20" t="s">
        <v>661</v>
      </c>
      <c r="B124" s="153" t="s">
        <v>662</v>
      </c>
      <c r="C124" s="295">
        <f>+C125+C126+C127</f>
        <v>0</v>
      </c>
    </row>
    <row r="125" spans="1:3" ht="12" customHeight="1">
      <c r="A125" s="15" t="s">
        <v>658</v>
      </c>
      <c r="B125" s="9" t="s">
        <v>393</v>
      </c>
      <c r="C125" s="265"/>
    </row>
    <row r="126" spans="1:3" ht="12" customHeight="1">
      <c r="A126" s="15" t="s">
        <v>659</v>
      </c>
      <c r="B126" s="9" t="s">
        <v>394</v>
      </c>
      <c r="C126" s="265"/>
    </row>
    <row r="127" spans="1:3" ht="12" customHeight="1" thickBot="1">
      <c r="A127" s="13" t="s">
        <v>660</v>
      </c>
      <c r="B127" s="7" t="s">
        <v>395</v>
      </c>
      <c r="C127" s="265"/>
    </row>
    <row r="128" spans="1:3" ht="12" customHeight="1" thickBot="1">
      <c r="A128" s="20" t="s">
        <v>667</v>
      </c>
      <c r="B128" s="153" t="s">
        <v>668</v>
      </c>
      <c r="C128" s="295">
        <f>+C129+C130+C131+C132</f>
        <v>0</v>
      </c>
    </row>
    <row r="129" spans="1:3" ht="12" customHeight="1">
      <c r="A129" s="15" t="s">
        <v>663</v>
      </c>
      <c r="B129" s="9" t="s">
        <v>396</v>
      </c>
      <c r="C129" s="265"/>
    </row>
    <row r="130" spans="1:3" ht="12" customHeight="1">
      <c r="A130" s="15" t="s">
        <v>664</v>
      </c>
      <c r="B130" s="9" t="s">
        <v>397</v>
      </c>
      <c r="C130" s="265"/>
    </row>
    <row r="131" spans="1:3" ht="12" customHeight="1">
      <c r="A131" s="15" t="s">
        <v>665</v>
      </c>
      <c r="B131" s="9" t="s">
        <v>398</v>
      </c>
      <c r="C131" s="265"/>
    </row>
    <row r="132" spans="1:3" ht="12" customHeight="1" thickBot="1">
      <c r="A132" s="13" t="s">
        <v>666</v>
      </c>
      <c r="B132" s="7" t="s">
        <v>399</v>
      </c>
      <c r="C132" s="265"/>
    </row>
    <row r="133" spans="1:3" ht="12" customHeight="1" thickBot="1">
      <c r="A133" s="20" t="s">
        <v>673</v>
      </c>
      <c r="B133" s="153" t="s">
        <v>674</v>
      </c>
      <c r="C133" s="301">
        <f>+C134+C135+C136+C137</f>
        <v>0</v>
      </c>
    </row>
    <row r="134" spans="1:3" ht="12" customHeight="1">
      <c r="A134" s="15" t="s">
        <v>669</v>
      </c>
      <c r="B134" s="9" t="s">
        <v>401</v>
      </c>
      <c r="C134" s="265"/>
    </row>
    <row r="135" spans="1:3" ht="12" customHeight="1">
      <c r="A135" s="15" t="s">
        <v>670</v>
      </c>
      <c r="B135" s="9" t="s">
        <v>411</v>
      </c>
      <c r="C135" s="265"/>
    </row>
    <row r="136" spans="1:3" ht="12" customHeight="1">
      <c r="A136" s="15" t="s">
        <v>671</v>
      </c>
      <c r="B136" s="9" t="s">
        <v>402</v>
      </c>
      <c r="C136" s="265"/>
    </row>
    <row r="137" spans="1:3" ht="12" customHeight="1" thickBot="1">
      <c r="A137" s="13" t="s">
        <v>672</v>
      </c>
      <c r="B137" s="7" t="s">
        <v>403</v>
      </c>
      <c r="C137" s="265"/>
    </row>
    <row r="138" spans="1:3" ht="12" customHeight="1" thickBot="1">
      <c r="A138" s="20" t="s">
        <v>679</v>
      </c>
      <c r="B138" s="153" t="s">
        <v>680</v>
      </c>
      <c r="C138" s="304">
        <f>+C139+C140+C141+C142</f>
        <v>0</v>
      </c>
    </row>
    <row r="139" spans="1:3" ht="12" customHeight="1">
      <c r="A139" s="15" t="s">
        <v>675</v>
      </c>
      <c r="B139" s="9" t="s">
        <v>405</v>
      </c>
      <c r="C139" s="265"/>
    </row>
    <row r="140" spans="1:3" ht="12" customHeight="1">
      <c r="A140" s="15" t="s">
        <v>676</v>
      </c>
      <c r="B140" s="9" t="s">
        <v>406</v>
      </c>
      <c r="C140" s="265"/>
    </row>
    <row r="141" spans="1:3" ht="12" customHeight="1">
      <c r="A141" s="15" t="s">
        <v>677</v>
      </c>
      <c r="B141" s="9" t="s">
        <v>407</v>
      </c>
      <c r="C141" s="265"/>
    </row>
    <row r="142" spans="1:3" ht="12" customHeight="1" thickBot="1">
      <c r="A142" s="15" t="s">
        <v>678</v>
      </c>
      <c r="B142" s="9" t="s">
        <v>408</v>
      </c>
      <c r="C142" s="265"/>
    </row>
    <row r="143" spans="1:9" ht="15" customHeight="1" thickBot="1">
      <c r="A143" s="20" t="s">
        <v>682</v>
      </c>
      <c r="B143" s="153" t="s">
        <v>681</v>
      </c>
      <c r="C143" s="430">
        <f>+C124+C128+C133+C138</f>
        <v>0</v>
      </c>
      <c r="F143" s="431"/>
      <c r="G143" s="432"/>
      <c r="H143" s="432"/>
      <c r="I143" s="432"/>
    </row>
    <row r="144" spans="1:3" s="417" customFormat="1" ht="12.75" customHeight="1" thickBot="1">
      <c r="A144" s="293" t="s">
        <v>683</v>
      </c>
      <c r="B144" s="383" t="s">
        <v>684</v>
      </c>
      <c r="C144" s="430">
        <f>+C123+C143</f>
        <v>549444</v>
      </c>
    </row>
    <row r="145" ht="7.5" customHeight="1"/>
    <row r="146" spans="1:3" ht="15.75">
      <c r="A146" s="508" t="s">
        <v>412</v>
      </c>
      <c r="B146" s="508"/>
      <c r="C146" s="508"/>
    </row>
    <row r="147" spans="1:3" ht="15" customHeight="1" thickBot="1">
      <c r="A147" s="506" t="s">
        <v>164</v>
      </c>
      <c r="B147" s="506"/>
      <c r="C147" s="305" t="s">
        <v>233</v>
      </c>
    </row>
    <row r="148" spans="1:4" ht="13.5" customHeight="1" thickBot="1">
      <c r="A148" s="20">
        <v>1</v>
      </c>
      <c r="B148" s="30" t="s">
        <v>413</v>
      </c>
      <c r="C148" s="295">
        <f>+C60-C123</f>
        <v>92146</v>
      </c>
      <c r="D148" s="433"/>
    </row>
    <row r="149" spans="1:3" ht="27.75" customHeight="1" thickBot="1">
      <c r="A149" s="20" t="s">
        <v>21</v>
      </c>
      <c r="B149" s="30" t="s">
        <v>414</v>
      </c>
      <c r="C149" s="295">
        <f>+C83-C143</f>
        <v>0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Vaja Város Önkormányzat
2014. ÉVI KÖLTSÉGVETÉS
KÖTELEZŐ FELADATAINAK MÉRLEGE &amp;R&amp;"Times New Roman CE,Félkövér dőlt"&amp;11 1.2. melléklet a 3/2014. (III.04.) önkormányzati rendelethez</oddHeader>
  </headerFooter>
  <rowBreaks count="1" manualBreakCount="1">
    <brk id="85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view="pageLayout" workbookViewId="0" topLeftCell="A1">
      <selection activeCell="B1" sqref="B1:C1"/>
    </sheetView>
  </sheetViews>
  <sheetFormatPr defaultColWidth="9.00390625" defaultRowHeight="12.75"/>
  <cols>
    <col min="1" max="1" width="13.875" style="243" customWidth="1"/>
    <col min="2" max="2" width="79.125" style="244" customWidth="1"/>
    <col min="3" max="3" width="25.00390625" style="244" customWidth="1"/>
    <col min="4" max="16384" width="9.375" style="244" customWidth="1"/>
  </cols>
  <sheetData>
    <row r="1" spans="1:3" s="224" customFormat="1" ht="21" customHeight="1" thickBot="1">
      <c r="A1" s="223"/>
      <c r="B1" s="542" t="s">
        <v>693</v>
      </c>
      <c r="C1" s="542"/>
    </row>
    <row r="2" spans="1:3" s="447" customFormat="1" ht="25.5" customHeight="1">
      <c r="A2" s="408" t="s">
        <v>208</v>
      </c>
      <c r="B2" s="352" t="s">
        <v>501</v>
      </c>
      <c r="C2" s="367" t="s">
        <v>66</v>
      </c>
    </row>
    <row r="3" spans="1:3" s="447" customFormat="1" ht="24.75" thickBot="1">
      <c r="A3" s="440" t="s">
        <v>207</v>
      </c>
      <c r="B3" s="353" t="s">
        <v>459</v>
      </c>
      <c r="C3" s="368" t="s">
        <v>495</v>
      </c>
    </row>
    <row r="4" spans="1:3" s="448" customFormat="1" ht="15.75" customHeight="1" thickBot="1">
      <c r="A4" s="226"/>
      <c r="B4" s="502" t="s">
        <v>479</v>
      </c>
      <c r="C4" s="227" t="s">
        <v>57</v>
      </c>
    </row>
    <row r="5" spans="1:3" ht="13.5" thickBot="1">
      <c r="A5" s="409" t="s">
        <v>209</v>
      </c>
      <c r="B5" s="228" t="s">
        <v>58</v>
      </c>
      <c r="C5" s="229" t="s">
        <v>59</v>
      </c>
    </row>
    <row r="6" spans="1:3" s="449" customFormat="1" ht="12.75" customHeight="1" thickBot="1">
      <c r="A6" s="190">
        <v>1</v>
      </c>
      <c r="B6" s="191">
        <v>2</v>
      </c>
      <c r="C6" s="192">
        <v>3</v>
      </c>
    </row>
    <row r="7" spans="1:3" s="449" customFormat="1" ht="15.75" customHeight="1" thickBot="1">
      <c r="A7" s="230"/>
      <c r="B7" s="231" t="s">
        <v>60</v>
      </c>
      <c r="C7" s="232"/>
    </row>
    <row r="8" spans="1:3" s="369" customFormat="1" ht="12" customHeight="1" thickBot="1">
      <c r="A8" s="190" t="s">
        <v>572</v>
      </c>
      <c r="B8" s="233" t="s">
        <v>460</v>
      </c>
      <c r="C8" s="315">
        <f>SUM(C9:C18)</f>
        <v>22735</v>
      </c>
    </row>
    <row r="9" spans="1:3" s="369" customFormat="1" ht="12" customHeight="1">
      <c r="A9" s="441" t="s">
        <v>562</v>
      </c>
      <c r="B9" s="10" t="s">
        <v>290</v>
      </c>
      <c r="C9" s="358"/>
    </row>
    <row r="10" spans="1:3" s="369" customFormat="1" ht="12" customHeight="1">
      <c r="A10" s="442" t="s">
        <v>563</v>
      </c>
      <c r="B10" s="8" t="s">
        <v>291</v>
      </c>
      <c r="C10" s="313">
        <v>15500</v>
      </c>
    </row>
    <row r="11" spans="1:3" s="369" customFormat="1" ht="12" customHeight="1">
      <c r="A11" s="442" t="s">
        <v>564</v>
      </c>
      <c r="B11" s="8" t="s">
        <v>292</v>
      </c>
      <c r="C11" s="313"/>
    </row>
    <row r="12" spans="1:3" s="369" customFormat="1" ht="12" customHeight="1">
      <c r="A12" s="442" t="s">
        <v>565</v>
      </c>
      <c r="B12" s="8" t="s">
        <v>293</v>
      </c>
      <c r="C12" s="313"/>
    </row>
    <row r="13" spans="1:3" s="369" customFormat="1" ht="12" customHeight="1">
      <c r="A13" s="442" t="s">
        <v>566</v>
      </c>
      <c r="B13" s="8" t="s">
        <v>294</v>
      </c>
      <c r="C13" s="313">
        <v>2440</v>
      </c>
    </row>
    <row r="14" spans="1:3" s="369" customFormat="1" ht="12" customHeight="1">
      <c r="A14" s="442" t="s">
        <v>567</v>
      </c>
      <c r="B14" s="8" t="s">
        <v>461</v>
      </c>
      <c r="C14" s="313">
        <v>4795</v>
      </c>
    </row>
    <row r="15" spans="1:3" s="369" customFormat="1" ht="12" customHeight="1">
      <c r="A15" s="442" t="s">
        <v>568</v>
      </c>
      <c r="B15" s="7" t="s">
        <v>462</v>
      </c>
      <c r="C15" s="313"/>
    </row>
    <row r="16" spans="1:3" s="369" customFormat="1" ht="12" customHeight="1">
      <c r="A16" s="442" t="s">
        <v>569</v>
      </c>
      <c r="B16" s="8" t="s">
        <v>297</v>
      </c>
      <c r="C16" s="359"/>
    </row>
    <row r="17" spans="1:3" s="450" customFormat="1" ht="12" customHeight="1">
      <c r="A17" s="442" t="s">
        <v>570</v>
      </c>
      <c r="B17" s="8" t="s">
        <v>298</v>
      </c>
      <c r="C17" s="313"/>
    </row>
    <row r="18" spans="1:3" s="450" customFormat="1" ht="12" customHeight="1" thickBot="1">
      <c r="A18" s="442" t="s">
        <v>571</v>
      </c>
      <c r="B18" s="7" t="s">
        <v>299</v>
      </c>
      <c r="C18" s="314"/>
    </row>
    <row r="19" spans="1:3" s="369" customFormat="1" ht="12" customHeight="1" thickBot="1">
      <c r="A19" s="190" t="s">
        <v>547</v>
      </c>
      <c r="B19" s="233" t="s">
        <v>463</v>
      </c>
      <c r="C19" s="315">
        <f>SUM(C20:C22)</f>
        <v>0</v>
      </c>
    </row>
    <row r="20" spans="1:3" s="450" customFormat="1" ht="12" customHeight="1">
      <c r="A20" s="442" t="s">
        <v>542</v>
      </c>
      <c r="B20" s="9" t="s">
        <v>265</v>
      </c>
      <c r="C20" s="313"/>
    </row>
    <row r="21" spans="1:3" s="450" customFormat="1" ht="12" customHeight="1">
      <c r="A21" s="442" t="s">
        <v>544</v>
      </c>
      <c r="B21" s="8" t="s">
        <v>464</v>
      </c>
      <c r="C21" s="313"/>
    </row>
    <row r="22" spans="1:3" s="450" customFormat="1" ht="12" customHeight="1">
      <c r="A22" s="442" t="s">
        <v>546</v>
      </c>
      <c r="B22" s="8" t="s">
        <v>465</v>
      </c>
      <c r="C22" s="313"/>
    </row>
    <row r="23" spans="1:3" s="450" customFormat="1" ht="12" customHeight="1" thickBot="1">
      <c r="A23" s="442" t="s">
        <v>116</v>
      </c>
      <c r="B23" s="8" t="s">
        <v>2</v>
      </c>
      <c r="C23" s="313"/>
    </row>
    <row r="24" spans="1:3" s="450" customFormat="1" ht="12" customHeight="1" thickBot="1">
      <c r="A24" s="198" t="s">
        <v>560</v>
      </c>
      <c r="B24" s="153" t="s">
        <v>183</v>
      </c>
      <c r="C24" s="342"/>
    </row>
    <row r="25" spans="1:3" s="450" customFormat="1" ht="12" customHeight="1" thickBot="1">
      <c r="A25" s="198" t="s">
        <v>553</v>
      </c>
      <c r="B25" s="153" t="s">
        <v>466</v>
      </c>
      <c r="C25" s="315">
        <f>+C26+C27</f>
        <v>0</v>
      </c>
    </row>
    <row r="26" spans="1:3" s="450" customFormat="1" ht="12" customHeight="1">
      <c r="A26" s="443" t="s">
        <v>552</v>
      </c>
      <c r="B26" s="444" t="s">
        <v>464</v>
      </c>
      <c r="C26" s="96"/>
    </row>
    <row r="27" spans="1:3" s="450" customFormat="1" ht="12" customHeight="1">
      <c r="A27" s="443" t="s">
        <v>551</v>
      </c>
      <c r="B27" s="445" t="s">
        <v>467</v>
      </c>
      <c r="C27" s="316"/>
    </row>
    <row r="28" spans="1:3" s="450" customFormat="1" ht="12" customHeight="1" thickBot="1">
      <c r="A28" s="442"/>
      <c r="B28" s="446" t="s">
        <v>468</v>
      </c>
      <c r="C28" s="103"/>
    </row>
    <row r="29" spans="1:3" s="450" customFormat="1" ht="12" customHeight="1" thickBot="1">
      <c r="A29" s="198" t="s">
        <v>579</v>
      </c>
      <c r="B29" s="153" t="s">
        <v>469</v>
      </c>
      <c r="C29" s="315">
        <f>+C30+C31+C32</f>
        <v>0</v>
      </c>
    </row>
    <row r="30" spans="1:3" s="450" customFormat="1" ht="12" customHeight="1">
      <c r="A30" s="443" t="s">
        <v>574</v>
      </c>
      <c r="B30" s="444" t="s">
        <v>304</v>
      </c>
      <c r="C30" s="96"/>
    </row>
    <row r="31" spans="1:3" s="450" customFormat="1" ht="12" customHeight="1">
      <c r="A31" s="443" t="s">
        <v>575</v>
      </c>
      <c r="B31" s="445" t="s">
        <v>305</v>
      </c>
      <c r="C31" s="316"/>
    </row>
    <row r="32" spans="1:3" s="450" customFormat="1" ht="12" customHeight="1" thickBot="1">
      <c r="A32" s="442" t="s">
        <v>575</v>
      </c>
      <c r="B32" s="162" t="s">
        <v>306</v>
      </c>
      <c r="C32" s="103"/>
    </row>
    <row r="33" spans="1:3" s="369" customFormat="1" ht="12" customHeight="1" thickBot="1">
      <c r="A33" s="198" t="s">
        <v>584</v>
      </c>
      <c r="B33" s="153" t="s">
        <v>418</v>
      </c>
      <c r="C33" s="342"/>
    </row>
    <row r="34" spans="1:3" s="369" customFormat="1" ht="12" customHeight="1" thickBot="1">
      <c r="A34" s="198" t="s">
        <v>589</v>
      </c>
      <c r="B34" s="153" t="s">
        <v>470</v>
      </c>
      <c r="C34" s="360"/>
    </row>
    <row r="35" spans="1:3" s="369" customFormat="1" ht="12" customHeight="1" thickBot="1">
      <c r="A35" s="190" t="s">
        <v>591</v>
      </c>
      <c r="B35" s="153" t="s">
        <v>471</v>
      </c>
      <c r="C35" s="361">
        <f>+C8+C19+C24+C25+C29+C33+C34</f>
        <v>22735</v>
      </c>
    </row>
    <row r="36" spans="1:3" s="369" customFormat="1" ht="12" customHeight="1" thickBot="1">
      <c r="A36" s="234" t="s">
        <v>619</v>
      </c>
      <c r="B36" s="153" t="s">
        <v>472</v>
      </c>
      <c r="C36" s="361">
        <f>+C37+C38+C39</f>
        <v>96647</v>
      </c>
    </row>
    <row r="37" spans="1:3" s="369" customFormat="1" ht="12" customHeight="1">
      <c r="A37" s="443" t="s">
        <v>603</v>
      </c>
      <c r="B37" s="444" t="s">
        <v>242</v>
      </c>
      <c r="C37" s="96"/>
    </row>
    <row r="38" spans="1:3" s="369" customFormat="1" ht="12" customHeight="1">
      <c r="A38" s="443" t="s">
        <v>604</v>
      </c>
      <c r="B38" s="445" t="s">
        <v>3</v>
      </c>
      <c r="C38" s="316"/>
    </row>
    <row r="39" spans="1:3" s="450" customFormat="1" ht="12" customHeight="1" thickBot="1">
      <c r="A39" s="442" t="s">
        <v>609</v>
      </c>
      <c r="B39" s="162" t="s">
        <v>473</v>
      </c>
      <c r="C39" s="103">
        <v>96647</v>
      </c>
    </row>
    <row r="40" spans="1:3" s="450" customFormat="1" ht="15" customHeight="1" thickBot="1">
      <c r="A40" s="234" t="s">
        <v>622</v>
      </c>
      <c r="B40" s="235" t="s">
        <v>474</v>
      </c>
      <c r="C40" s="364">
        <f>+C35+C36</f>
        <v>119382</v>
      </c>
    </row>
    <row r="41" spans="1:3" s="450" customFormat="1" ht="15" customHeight="1">
      <c r="A41" s="236"/>
      <c r="B41" s="237"/>
      <c r="C41" s="362"/>
    </row>
    <row r="42" spans="1:3" ht="13.5" thickBot="1">
      <c r="A42" s="238"/>
      <c r="B42" s="239"/>
      <c r="C42" s="363"/>
    </row>
    <row r="43" spans="1:3" s="449" customFormat="1" ht="16.5" customHeight="1" thickBot="1">
      <c r="A43" s="240"/>
      <c r="B43" s="241" t="s">
        <v>61</v>
      </c>
      <c r="C43" s="364"/>
    </row>
    <row r="44" spans="1:3" s="451" customFormat="1" ht="12" customHeight="1" thickBot="1">
      <c r="A44" s="198" t="s">
        <v>639</v>
      </c>
      <c r="B44" s="153" t="s">
        <v>475</v>
      </c>
      <c r="C44" s="315">
        <f>SUM(C45:C49)</f>
        <v>119382</v>
      </c>
    </row>
    <row r="45" spans="1:3" ht="12" customHeight="1">
      <c r="A45" s="442" t="s">
        <v>624</v>
      </c>
      <c r="B45" s="9" t="s">
        <v>51</v>
      </c>
      <c r="C45" s="96">
        <v>69662</v>
      </c>
    </row>
    <row r="46" spans="1:3" ht="12" customHeight="1">
      <c r="A46" s="442" t="s">
        <v>625</v>
      </c>
      <c r="B46" s="8" t="s">
        <v>192</v>
      </c>
      <c r="C46" s="99">
        <v>18747</v>
      </c>
    </row>
    <row r="47" spans="1:3" ht="12" customHeight="1">
      <c r="A47" s="442" t="s">
        <v>626</v>
      </c>
      <c r="B47" s="8" t="s">
        <v>150</v>
      </c>
      <c r="C47" s="99">
        <v>30973</v>
      </c>
    </row>
    <row r="48" spans="1:3" ht="12" customHeight="1">
      <c r="A48" s="442" t="s">
        <v>627</v>
      </c>
      <c r="B48" s="8" t="s">
        <v>193</v>
      </c>
      <c r="C48" s="99"/>
    </row>
    <row r="49" spans="1:3" ht="12" customHeight="1" thickBot="1">
      <c r="A49" s="442" t="s">
        <v>628</v>
      </c>
      <c r="B49" s="8" t="s">
        <v>194</v>
      </c>
      <c r="C49" s="99"/>
    </row>
    <row r="50" spans="1:3" ht="12" customHeight="1" thickBot="1">
      <c r="A50" s="198" t="s">
        <v>652</v>
      </c>
      <c r="B50" s="153" t="s">
        <v>476</v>
      </c>
      <c r="C50" s="315">
        <f>SUM(C51:C53)</f>
        <v>0</v>
      </c>
    </row>
    <row r="51" spans="1:3" s="451" customFormat="1" ht="12" customHeight="1">
      <c r="A51" s="442" t="s">
        <v>641</v>
      </c>
      <c r="B51" s="9" t="s">
        <v>232</v>
      </c>
      <c r="C51" s="96"/>
    </row>
    <row r="52" spans="1:3" ht="12" customHeight="1">
      <c r="A52" s="442" t="s">
        <v>642</v>
      </c>
      <c r="B52" s="8" t="s">
        <v>196</v>
      </c>
      <c r="C52" s="99"/>
    </row>
    <row r="53" spans="1:3" ht="12" customHeight="1">
      <c r="A53" s="442" t="s">
        <v>643</v>
      </c>
      <c r="B53" s="8" t="s">
        <v>62</v>
      </c>
      <c r="C53" s="99"/>
    </row>
    <row r="54" spans="1:3" ht="12" customHeight="1" thickBot="1">
      <c r="A54" s="442"/>
      <c r="B54" s="8" t="s">
        <v>4</v>
      </c>
      <c r="C54" s="99"/>
    </row>
    <row r="55" spans="1:3" ht="15" customHeight="1" thickBot="1">
      <c r="A55" s="198" t="s">
        <v>656</v>
      </c>
      <c r="B55" s="242" t="s">
        <v>477</v>
      </c>
      <c r="C55" s="365">
        <f>+C44+C50</f>
        <v>119382</v>
      </c>
    </row>
    <row r="56" ht="13.5" thickBot="1">
      <c r="C56" s="366"/>
    </row>
    <row r="57" spans="1:3" ht="15" customHeight="1" thickBot="1">
      <c r="A57" s="245" t="s">
        <v>210</v>
      </c>
      <c r="B57" s="246"/>
      <c r="C57" s="150">
        <v>29</v>
      </c>
    </row>
    <row r="58" spans="1:3" ht="14.25" customHeight="1" thickBot="1">
      <c r="A58" s="245" t="s">
        <v>211</v>
      </c>
      <c r="B58" s="246"/>
      <c r="C58" s="150">
        <v>0</v>
      </c>
    </row>
  </sheetData>
  <sheetProtection formatCells="0"/>
  <mergeCells count="1">
    <mergeCell ref="B1:C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B6" sqref="B6"/>
    </sheetView>
  </sheetViews>
  <sheetFormatPr defaultColWidth="9.00390625" defaultRowHeight="12.75"/>
  <cols>
    <col min="1" max="1" width="13.875" style="243" customWidth="1"/>
    <col min="2" max="2" width="79.125" style="244" customWidth="1"/>
    <col min="3" max="3" width="25.00390625" style="244" customWidth="1"/>
    <col min="4" max="16384" width="9.375" style="244" customWidth="1"/>
  </cols>
  <sheetData>
    <row r="1" spans="1:3" s="224" customFormat="1" ht="21" customHeight="1" thickBot="1">
      <c r="A1" s="223"/>
      <c r="B1" s="542" t="s">
        <v>704</v>
      </c>
      <c r="C1" s="542"/>
    </row>
    <row r="2" spans="1:3" s="447" customFormat="1" ht="25.5" customHeight="1">
      <c r="A2" s="408" t="s">
        <v>208</v>
      </c>
      <c r="B2" s="352" t="s">
        <v>498</v>
      </c>
      <c r="C2" s="367" t="s">
        <v>66</v>
      </c>
    </row>
    <row r="3" spans="1:3" s="447" customFormat="1" ht="24.75" thickBot="1">
      <c r="A3" s="440" t="s">
        <v>207</v>
      </c>
      <c r="B3" s="353" t="s">
        <v>459</v>
      </c>
      <c r="C3" s="368" t="s">
        <v>65</v>
      </c>
    </row>
    <row r="4" spans="1:3" s="448" customFormat="1" ht="15.75" customHeight="1" thickBot="1">
      <c r="A4" s="226"/>
      <c r="B4" s="502" t="s">
        <v>480</v>
      </c>
      <c r="C4" s="227" t="s">
        <v>57</v>
      </c>
    </row>
    <row r="5" spans="1:3" ht="13.5" thickBot="1">
      <c r="A5" s="409" t="s">
        <v>209</v>
      </c>
      <c r="B5" s="228" t="s">
        <v>58</v>
      </c>
      <c r="C5" s="229" t="s">
        <v>59</v>
      </c>
    </row>
    <row r="6" spans="1:3" s="449" customFormat="1" ht="12.75" customHeight="1" thickBot="1">
      <c r="A6" s="190">
        <v>1</v>
      </c>
      <c r="B6" s="191">
        <v>2</v>
      </c>
      <c r="C6" s="192">
        <v>3</v>
      </c>
    </row>
    <row r="7" spans="1:3" s="449" customFormat="1" ht="15.75" customHeight="1" thickBot="1">
      <c r="A7" s="230"/>
      <c r="B7" s="231" t="s">
        <v>60</v>
      </c>
      <c r="C7" s="232"/>
    </row>
    <row r="8" spans="1:3" s="369" customFormat="1" ht="12" customHeight="1" thickBot="1">
      <c r="A8" s="190" t="s">
        <v>572</v>
      </c>
      <c r="B8" s="233" t="s">
        <v>460</v>
      </c>
      <c r="C8" s="315">
        <f>SUM(C9:C18)</f>
        <v>760</v>
      </c>
    </row>
    <row r="9" spans="1:3" s="369" customFormat="1" ht="12" customHeight="1">
      <c r="A9" s="441" t="s">
        <v>562</v>
      </c>
      <c r="B9" s="10" t="s">
        <v>290</v>
      </c>
      <c r="C9" s="358"/>
    </row>
    <row r="10" spans="1:3" s="369" customFormat="1" ht="12" customHeight="1">
      <c r="A10" s="442" t="s">
        <v>563</v>
      </c>
      <c r="B10" s="8" t="s">
        <v>291</v>
      </c>
      <c r="C10" s="313"/>
    </row>
    <row r="11" spans="1:3" s="369" customFormat="1" ht="12" customHeight="1">
      <c r="A11" s="442" t="s">
        <v>564</v>
      </c>
      <c r="B11" s="8" t="s">
        <v>292</v>
      </c>
      <c r="C11" s="313"/>
    </row>
    <row r="12" spans="1:3" s="369" customFormat="1" ht="12" customHeight="1">
      <c r="A12" s="442" t="s">
        <v>565</v>
      </c>
      <c r="B12" s="8" t="s">
        <v>293</v>
      </c>
      <c r="C12" s="313"/>
    </row>
    <row r="13" spans="1:3" s="369" customFormat="1" ht="12" customHeight="1">
      <c r="A13" s="442" t="s">
        <v>566</v>
      </c>
      <c r="B13" s="8" t="s">
        <v>294</v>
      </c>
      <c r="C13" s="313">
        <v>760</v>
      </c>
    </row>
    <row r="14" spans="1:3" s="369" customFormat="1" ht="12" customHeight="1">
      <c r="A14" s="442" t="s">
        <v>567</v>
      </c>
      <c r="B14" s="8" t="s">
        <v>461</v>
      </c>
      <c r="C14" s="313"/>
    </row>
    <row r="15" spans="1:3" s="369" customFormat="1" ht="12" customHeight="1">
      <c r="A15" s="442" t="s">
        <v>568</v>
      </c>
      <c r="B15" s="7" t="s">
        <v>462</v>
      </c>
      <c r="C15" s="313"/>
    </row>
    <row r="16" spans="1:3" s="369" customFormat="1" ht="12" customHeight="1">
      <c r="A16" s="442" t="s">
        <v>569</v>
      </c>
      <c r="B16" s="8" t="s">
        <v>297</v>
      </c>
      <c r="C16" s="359"/>
    </row>
    <row r="17" spans="1:3" s="450" customFormat="1" ht="12" customHeight="1">
      <c r="A17" s="442" t="s">
        <v>570</v>
      </c>
      <c r="B17" s="8" t="s">
        <v>298</v>
      </c>
      <c r="C17" s="313"/>
    </row>
    <row r="18" spans="1:3" s="450" customFormat="1" ht="12" customHeight="1" thickBot="1">
      <c r="A18" s="442" t="s">
        <v>571</v>
      </c>
      <c r="B18" s="7" t="s">
        <v>299</v>
      </c>
      <c r="C18" s="314"/>
    </row>
    <row r="19" spans="1:3" s="369" customFormat="1" ht="12" customHeight="1" thickBot="1">
      <c r="A19" s="190" t="s">
        <v>547</v>
      </c>
      <c r="B19" s="233" t="s">
        <v>463</v>
      </c>
      <c r="C19" s="315">
        <f>SUM(C20:C22)</f>
        <v>0</v>
      </c>
    </row>
    <row r="20" spans="1:3" s="450" customFormat="1" ht="12" customHeight="1">
      <c r="A20" s="442" t="s">
        <v>542</v>
      </c>
      <c r="B20" s="9" t="s">
        <v>265</v>
      </c>
      <c r="C20" s="313"/>
    </row>
    <row r="21" spans="1:3" s="450" customFormat="1" ht="12" customHeight="1">
      <c r="A21" s="442" t="s">
        <v>544</v>
      </c>
      <c r="B21" s="8" t="s">
        <v>464</v>
      </c>
      <c r="C21" s="313"/>
    </row>
    <row r="22" spans="1:3" s="450" customFormat="1" ht="12" customHeight="1">
      <c r="A22" s="442" t="s">
        <v>546</v>
      </c>
      <c r="B22" s="8" t="s">
        <v>465</v>
      </c>
      <c r="C22" s="313"/>
    </row>
    <row r="23" spans="1:3" s="450" customFormat="1" ht="12" customHeight="1" thickBot="1">
      <c r="A23" s="442" t="s">
        <v>116</v>
      </c>
      <c r="B23" s="8" t="s">
        <v>2</v>
      </c>
      <c r="C23" s="313"/>
    </row>
    <row r="24" spans="1:3" s="450" customFormat="1" ht="12" customHeight="1" thickBot="1">
      <c r="A24" s="198" t="s">
        <v>560</v>
      </c>
      <c r="B24" s="153" t="s">
        <v>183</v>
      </c>
      <c r="C24" s="342"/>
    </row>
    <row r="25" spans="1:3" s="450" customFormat="1" ht="12" customHeight="1" thickBot="1">
      <c r="A25" s="198" t="s">
        <v>553</v>
      </c>
      <c r="B25" s="153" t="s">
        <v>466</v>
      </c>
      <c r="C25" s="315">
        <f>+C26+C27</f>
        <v>0</v>
      </c>
    </row>
    <row r="26" spans="1:3" s="450" customFormat="1" ht="12" customHeight="1">
      <c r="A26" s="443" t="s">
        <v>552</v>
      </c>
      <c r="B26" s="444" t="s">
        <v>464</v>
      </c>
      <c r="C26" s="96"/>
    </row>
    <row r="27" spans="1:3" s="450" customFormat="1" ht="12" customHeight="1">
      <c r="A27" s="443" t="s">
        <v>551</v>
      </c>
      <c r="B27" s="445" t="s">
        <v>467</v>
      </c>
      <c r="C27" s="316"/>
    </row>
    <row r="28" spans="1:3" s="450" customFormat="1" ht="12" customHeight="1" thickBot="1">
      <c r="A28" s="442"/>
      <c r="B28" s="446" t="s">
        <v>468</v>
      </c>
      <c r="C28" s="103"/>
    </row>
    <row r="29" spans="1:3" s="450" customFormat="1" ht="12" customHeight="1" thickBot="1">
      <c r="A29" s="198" t="s">
        <v>579</v>
      </c>
      <c r="B29" s="153" t="s">
        <v>469</v>
      </c>
      <c r="C29" s="315">
        <f>+C30+C31+C32</f>
        <v>0</v>
      </c>
    </row>
    <row r="30" spans="1:3" s="450" customFormat="1" ht="12" customHeight="1">
      <c r="A30" s="443" t="s">
        <v>574</v>
      </c>
      <c r="B30" s="444" t="s">
        <v>304</v>
      </c>
      <c r="C30" s="96"/>
    </row>
    <row r="31" spans="1:3" s="450" customFormat="1" ht="12" customHeight="1">
      <c r="A31" s="443" t="s">
        <v>575</v>
      </c>
      <c r="B31" s="445" t="s">
        <v>305</v>
      </c>
      <c r="C31" s="316"/>
    </row>
    <row r="32" spans="1:3" s="450" customFormat="1" ht="12" customHeight="1" thickBot="1">
      <c r="A32" s="442" t="s">
        <v>575</v>
      </c>
      <c r="B32" s="162" t="s">
        <v>306</v>
      </c>
      <c r="C32" s="103"/>
    </row>
    <row r="33" spans="1:3" s="369" customFormat="1" ht="12" customHeight="1" thickBot="1">
      <c r="A33" s="198" t="s">
        <v>584</v>
      </c>
      <c r="B33" s="153" t="s">
        <v>418</v>
      </c>
      <c r="C33" s="342"/>
    </row>
    <row r="34" spans="1:3" s="369" customFormat="1" ht="12" customHeight="1" thickBot="1">
      <c r="A34" s="198" t="s">
        <v>589</v>
      </c>
      <c r="B34" s="153" t="s">
        <v>470</v>
      </c>
      <c r="C34" s="360"/>
    </row>
    <row r="35" spans="1:3" s="369" customFormat="1" ht="12" customHeight="1" thickBot="1">
      <c r="A35" s="190" t="s">
        <v>591</v>
      </c>
      <c r="B35" s="153" t="s">
        <v>471</v>
      </c>
      <c r="C35" s="361">
        <f>+C8+C19+C24+C25+C29+C33+C34</f>
        <v>760</v>
      </c>
    </row>
    <row r="36" spans="1:3" s="369" customFormat="1" ht="12" customHeight="1" thickBot="1">
      <c r="A36" s="234" t="s">
        <v>619</v>
      </c>
      <c r="B36" s="153" t="s">
        <v>472</v>
      </c>
      <c r="C36" s="361">
        <f>+C37+C38+C39</f>
        <v>12655</v>
      </c>
    </row>
    <row r="37" spans="1:3" s="369" customFormat="1" ht="12" customHeight="1">
      <c r="A37" s="443" t="s">
        <v>603</v>
      </c>
      <c r="B37" s="444" t="s">
        <v>242</v>
      </c>
      <c r="C37" s="96"/>
    </row>
    <row r="38" spans="1:3" s="369" customFormat="1" ht="12" customHeight="1">
      <c r="A38" s="443" t="s">
        <v>604</v>
      </c>
      <c r="B38" s="445" t="s">
        <v>3</v>
      </c>
      <c r="C38" s="316"/>
    </row>
    <row r="39" spans="1:3" s="450" customFormat="1" ht="12" customHeight="1" thickBot="1">
      <c r="A39" s="442" t="s">
        <v>609</v>
      </c>
      <c r="B39" s="162" t="s">
        <v>473</v>
      </c>
      <c r="C39" s="103">
        <v>12655</v>
      </c>
    </row>
    <row r="40" spans="1:3" s="450" customFormat="1" ht="15" customHeight="1" thickBot="1">
      <c r="A40" s="234" t="s">
        <v>622</v>
      </c>
      <c r="B40" s="235" t="s">
        <v>474</v>
      </c>
      <c r="C40" s="364">
        <f>+C35+C36</f>
        <v>13415</v>
      </c>
    </row>
    <row r="41" spans="1:3" s="450" customFormat="1" ht="15" customHeight="1">
      <c r="A41" s="236"/>
      <c r="B41" s="237"/>
      <c r="C41" s="362"/>
    </row>
    <row r="42" spans="1:3" ht="13.5" thickBot="1">
      <c r="A42" s="238"/>
      <c r="B42" s="239"/>
      <c r="C42" s="363"/>
    </row>
    <row r="43" spans="1:3" s="449" customFormat="1" ht="16.5" customHeight="1" thickBot="1">
      <c r="A43" s="240"/>
      <c r="B43" s="241" t="s">
        <v>61</v>
      </c>
      <c r="C43" s="364"/>
    </row>
    <row r="44" spans="1:3" s="451" customFormat="1" ht="12" customHeight="1" thickBot="1">
      <c r="A44" s="198" t="s">
        <v>639</v>
      </c>
      <c r="B44" s="153" t="s">
        <v>475</v>
      </c>
      <c r="C44" s="315">
        <f>SUM(C45:C49)</f>
        <v>13415</v>
      </c>
    </row>
    <row r="45" spans="1:3" ht="12" customHeight="1">
      <c r="A45" s="442" t="s">
        <v>624</v>
      </c>
      <c r="B45" s="9" t="s">
        <v>51</v>
      </c>
      <c r="C45" s="96">
        <v>7892</v>
      </c>
    </row>
    <row r="46" spans="1:3" ht="12" customHeight="1">
      <c r="A46" s="442" t="s">
        <v>625</v>
      </c>
      <c r="B46" s="8" t="s">
        <v>192</v>
      </c>
      <c r="C46" s="99">
        <v>2278</v>
      </c>
    </row>
    <row r="47" spans="1:3" ht="12" customHeight="1">
      <c r="A47" s="442" t="s">
        <v>626</v>
      </c>
      <c r="B47" s="8" t="s">
        <v>150</v>
      </c>
      <c r="C47" s="99">
        <v>3245</v>
      </c>
    </row>
    <row r="48" spans="1:3" ht="12" customHeight="1">
      <c r="A48" s="442" t="s">
        <v>627</v>
      </c>
      <c r="B48" s="8" t="s">
        <v>193</v>
      </c>
      <c r="C48" s="99"/>
    </row>
    <row r="49" spans="1:3" ht="12" customHeight="1" thickBot="1">
      <c r="A49" s="442" t="s">
        <v>628</v>
      </c>
      <c r="B49" s="8" t="s">
        <v>194</v>
      </c>
      <c r="C49" s="99"/>
    </row>
    <row r="50" spans="1:3" ht="12" customHeight="1" thickBot="1">
      <c r="A50" s="198" t="s">
        <v>652</v>
      </c>
      <c r="B50" s="153" t="s">
        <v>476</v>
      </c>
      <c r="C50" s="315">
        <f>SUM(C51:C53)</f>
        <v>0</v>
      </c>
    </row>
    <row r="51" spans="1:3" s="451" customFormat="1" ht="12" customHeight="1">
      <c r="A51" s="442" t="s">
        <v>641</v>
      </c>
      <c r="B51" s="9" t="s">
        <v>232</v>
      </c>
      <c r="C51" s="96"/>
    </row>
    <row r="52" spans="1:3" ht="12" customHeight="1">
      <c r="A52" s="442" t="s">
        <v>642</v>
      </c>
      <c r="B52" s="8" t="s">
        <v>196</v>
      </c>
      <c r="C52" s="99"/>
    </row>
    <row r="53" spans="1:3" ht="12" customHeight="1">
      <c r="A53" s="442" t="s">
        <v>643</v>
      </c>
      <c r="B53" s="8" t="s">
        <v>62</v>
      </c>
      <c r="C53" s="99"/>
    </row>
    <row r="54" spans="1:3" ht="12" customHeight="1" thickBot="1">
      <c r="A54" s="442"/>
      <c r="B54" s="8" t="s">
        <v>4</v>
      </c>
      <c r="C54" s="99"/>
    </row>
    <row r="55" spans="1:3" ht="15" customHeight="1" thickBot="1">
      <c r="A55" s="198" t="s">
        <v>656</v>
      </c>
      <c r="B55" s="242" t="s">
        <v>477</v>
      </c>
      <c r="C55" s="365">
        <f>+C44+C50</f>
        <v>13415</v>
      </c>
    </row>
    <row r="56" ht="13.5" thickBot="1">
      <c r="C56" s="366"/>
    </row>
    <row r="57" spans="1:3" ht="15" customHeight="1" thickBot="1">
      <c r="A57" s="245" t="s">
        <v>210</v>
      </c>
      <c r="B57" s="246"/>
      <c r="C57" s="150" t="s">
        <v>533</v>
      </c>
    </row>
    <row r="58" spans="1:3" ht="14.25" customHeight="1" thickBot="1">
      <c r="A58" s="245" t="s">
        <v>211</v>
      </c>
      <c r="B58" s="246"/>
      <c r="C58" s="150">
        <v>0</v>
      </c>
    </row>
  </sheetData>
  <sheetProtection formatCells="0"/>
  <mergeCells count="1">
    <mergeCell ref="B1:C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G25"/>
  <sheetViews>
    <sheetView view="pageLayout" workbookViewId="0" topLeftCell="A1">
      <selection activeCell="C3" sqref="C3:G3"/>
    </sheetView>
  </sheetViews>
  <sheetFormatPr defaultColWidth="9.00390625" defaultRowHeight="12.75"/>
  <cols>
    <col min="1" max="1" width="5.50390625" style="53" customWidth="1"/>
    <col min="2" max="2" width="33.125" style="53" customWidth="1"/>
    <col min="3" max="3" width="12.375" style="53" customWidth="1"/>
    <col min="4" max="4" width="11.50390625" style="53" customWidth="1"/>
    <col min="5" max="5" width="11.375" style="53" customWidth="1"/>
    <col min="6" max="6" width="11.00390625" style="53" customWidth="1"/>
    <col min="7" max="7" width="14.375" style="53" customWidth="1"/>
    <col min="8" max="16384" width="9.375" style="53" customWidth="1"/>
  </cols>
  <sheetData>
    <row r="1" spans="1:7" ht="43.5" customHeight="1">
      <c r="A1" s="544" t="s">
        <v>5</v>
      </c>
      <c r="B1" s="544"/>
      <c r="C1" s="544"/>
      <c r="D1" s="544"/>
      <c r="E1" s="544"/>
      <c r="F1" s="544"/>
      <c r="G1" s="544"/>
    </row>
    <row r="3" spans="1:7" s="171" customFormat="1" ht="27" customHeight="1">
      <c r="A3" s="169" t="s">
        <v>215</v>
      </c>
      <c r="B3" s="170"/>
      <c r="C3" s="543" t="s">
        <v>513</v>
      </c>
      <c r="D3" s="543"/>
      <c r="E3" s="543"/>
      <c r="F3" s="543"/>
      <c r="G3" s="543"/>
    </row>
    <row r="4" spans="1:7" s="171" customFormat="1" ht="15.75">
      <c r="A4" s="170"/>
      <c r="B4" s="170"/>
      <c r="C4" s="170"/>
      <c r="D4" s="170"/>
      <c r="E4" s="170"/>
      <c r="F4" s="170"/>
      <c r="G4" s="170"/>
    </row>
    <row r="5" spans="1:7" s="172" customFormat="1" ht="12.75">
      <c r="A5" s="208"/>
      <c r="B5" s="208"/>
      <c r="C5" s="208"/>
      <c r="D5" s="208"/>
      <c r="E5" s="208"/>
      <c r="F5" s="208"/>
      <c r="G5" s="208"/>
    </row>
    <row r="6" spans="1:7" s="173" customFormat="1" ht="15" customHeight="1">
      <c r="A6" s="263" t="s">
        <v>216</v>
      </c>
      <c r="B6" s="262"/>
      <c r="C6" s="547" t="s">
        <v>516</v>
      </c>
      <c r="D6" s="547"/>
      <c r="E6" s="248"/>
      <c r="F6" s="248"/>
      <c r="G6" s="248"/>
    </row>
    <row r="7" spans="1:7" s="173" customFormat="1" ht="15" customHeight="1" thickBot="1">
      <c r="A7" s="263" t="s">
        <v>217</v>
      </c>
      <c r="B7" s="248"/>
      <c r="C7" s="248"/>
      <c r="D7" s="545" t="s">
        <v>515</v>
      </c>
      <c r="E7" s="546"/>
      <c r="F7" s="248"/>
      <c r="G7" s="248"/>
    </row>
    <row r="8" spans="1:7" s="95" customFormat="1" ht="42" customHeight="1" thickBot="1">
      <c r="A8" s="187" t="s">
        <v>18</v>
      </c>
      <c r="B8" s="188" t="s">
        <v>218</v>
      </c>
      <c r="C8" s="188" t="s">
        <v>219</v>
      </c>
      <c r="D8" s="188" t="s">
        <v>220</v>
      </c>
      <c r="E8" s="188" t="s">
        <v>221</v>
      </c>
      <c r="F8" s="188" t="s">
        <v>222</v>
      </c>
      <c r="G8" s="189" t="s">
        <v>55</v>
      </c>
    </row>
    <row r="9" spans="1:7" ht="24" customHeight="1">
      <c r="A9" s="249" t="s">
        <v>20</v>
      </c>
      <c r="B9" s="196" t="s">
        <v>223</v>
      </c>
      <c r="C9" s="174"/>
      <c r="D9" s="174"/>
      <c r="E9" s="174"/>
      <c r="F9" s="174"/>
      <c r="G9" s="250">
        <f>SUM(C9:F9)</f>
        <v>0</v>
      </c>
    </row>
    <row r="10" spans="1:7" ht="24" customHeight="1">
      <c r="A10" s="251" t="s">
        <v>21</v>
      </c>
      <c r="B10" s="197" t="s">
        <v>224</v>
      </c>
      <c r="C10" s="175"/>
      <c r="D10" s="175"/>
      <c r="E10" s="175"/>
      <c r="F10" s="175"/>
      <c r="G10" s="252">
        <f aca="true" t="shared" si="0" ref="G10:G15">SUM(C10:F10)</f>
        <v>0</v>
      </c>
    </row>
    <row r="11" spans="1:7" ht="24" customHeight="1">
      <c r="A11" s="251" t="s">
        <v>22</v>
      </c>
      <c r="B11" s="197" t="s">
        <v>225</v>
      </c>
      <c r="C11" s="175"/>
      <c r="D11" s="175"/>
      <c r="E11" s="175"/>
      <c r="F11" s="175"/>
      <c r="G11" s="252">
        <f t="shared" si="0"/>
        <v>0</v>
      </c>
    </row>
    <row r="12" spans="1:7" ht="24" customHeight="1">
      <c r="A12" s="251" t="s">
        <v>23</v>
      </c>
      <c r="B12" s="197" t="s">
        <v>226</v>
      </c>
      <c r="C12" s="175"/>
      <c r="D12" s="175"/>
      <c r="E12" s="175"/>
      <c r="F12" s="175"/>
      <c r="G12" s="252">
        <f t="shared" si="0"/>
        <v>0</v>
      </c>
    </row>
    <row r="13" spans="1:7" ht="24" customHeight="1">
      <c r="A13" s="251" t="s">
        <v>24</v>
      </c>
      <c r="B13" s="197" t="s">
        <v>227</v>
      </c>
      <c r="C13" s="175"/>
      <c r="D13" s="175"/>
      <c r="E13" s="175"/>
      <c r="F13" s="175"/>
      <c r="G13" s="252">
        <f t="shared" si="0"/>
        <v>0</v>
      </c>
    </row>
    <row r="14" spans="1:7" ht="24" customHeight="1" thickBot="1">
      <c r="A14" s="253" t="s">
        <v>25</v>
      </c>
      <c r="B14" s="254" t="s">
        <v>514</v>
      </c>
      <c r="C14" s="176">
        <v>972072</v>
      </c>
      <c r="D14" s="176">
        <v>5390897</v>
      </c>
      <c r="E14" s="176">
        <v>21479922</v>
      </c>
      <c r="F14" s="176"/>
      <c r="G14" s="255">
        <f t="shared" si="0"/>
        <v>27842891</v>
      </c>
    </row>
    <row r="15" spans="1:7" s="177" customFormat="1" ht="24" customHeight="1" thickBot="1">
      <c r="A15" s="256" t="s">
        <v>26</v>
      </c>
      <c r="B15" s="257" t="s">
        <v>55</v>
      </c>
      <c r="C15" s="258">
        <f>SUM(C9:C14)</f>
        <v>972072</v>
      </c>
      <c r="D15" s="258">
        <f>SUM(D9:D14)</f>
        <v>5390897</v>
      </c>
      <c r="E15" s="258">
        <f>SUM(E9:E14)</f>
        <v>21479922</v>
      </c>
      <c r="F15" s="258">
        <f>SUM(F9:F14)</f>
        <v>0</v>
      </c>
      <c r="G15" s="259">
        <f t="shared" si="0"/>
        <v>27842891</v>
      </c>
    </row>
    <row r="16" spans="1:7" s="172" customFormat="1" ht="12.75">
      <c r="A16" s="208"/>
      <c r="B16" s="208"/>
      <c r="C16" s="208"/>
      <c r="D16" s="208"/>
      <c r="E16" s="208"/>
      <c r="F16" s="208"/>
      <c r="G16" s="208"/>
    </row>
    <row r="17" spans="1:7" s="172" customFormat="1" ht="12.75">
      <c r="A17" s="208"/>
      <c r="B17" s="208"/>
      <c r="C17" s="208"/>
      <c r="D17" s="208"/>
      <c r="E17" s="208"/>
      <c r="F17" s="208"/>
      <c r="G17" s="208"/>
    </row>
    <row r="18" spans="1:7" s="172" customFormat="1" ht="12.75">
      <c r="A18" s="208"/>
      <c r="B18" s="208"/>
      <c r="C18" s="208"/>
      <c r="D18" s="208"/>
      <c r="E18" s="208"/>
      <c r="F18" s="208"/>
      <c r="G18" s="208"/>
    </row>
    <row r="19" spans="1:7" s="172" customFormat="1" ht="15.75">
      <c r="A19" s="543" t="s">
        <v>517</v>
      </c>
      <c r="B19" s="543"/>
      <c r="C19" s="543"/>
      <c r="D19" s="543"/>
      <c r="E19" s="208"/>
      <c r="F19" s="208"/>
      <c r="G19" s="208"/>
    </row>
    <row r="20" spans="1:7" s="172" customFormat="1" ht="12.75">
      <c r="A20" s="208"/>
      <c r="B20" s="208"/>
      <c r="C20" s="208"/>
      <c r="D20" s="208"/>
      <c r="E20" s="208"/>
      <c r="F20" s="208"/>
      <c r="G20" s="208"/>
    </row>
    <row r="21" spans="1:7" ht="12.75">
      <c r="A21" s="208"/>
      <c r="B21" s="208"/>
      <c r="C21" s="208"/>
      <c r="D21" s="208"/>
      <c r="E21" s="208"/>
      <c r="F21" s="208"/>
      <c r="G21" s="208"/>
    </row>
    <row r="22" spans="1:7" ht="12.75">
      <c r="A22" s="208"/>
      <c r="B22" s="208"/>
      <c r="C22" s="172"/>
      <c r="D22" s="172"/>
      <c r="E22" s="172"/>
      <c r="F22" s="172"/>
      <c r="G22" s="208"/>
    </row>
    <row r="23" spans="1:7" ht="13.5">
      <c r="A23" s="208"/>
      <c r="B23" s="208"/>
      <c r="C23" s="260"/>
      <c r="D23" s="261" t="s">
        <v>228</v>
      </c>
      <c r="E23" s="261"/>
      <c r="F23" s="260"/>
      <c r="G23" s="208"/>
    </row>
    <row r="24" spans="3:6" ht="13.5">
      <c r="C24" s="178"/>
      <c r="D24" s="179"/>
      <c r="E24" s="179"/>
      <c r="F24" s="178"/>
    </row>
    <row r="25" spans="3:6" ht="13.5">
      <c r="C25" s="178"/>
      <c r="D25" s="179"/>
      <c r="E25" s="179"/>
      <c r="F25" s="178"/>
    </row>
  </sheetData>
  <sheetProtection/>
  <mergeCells count="5">
    <mergeCell ref="A19:D19"/>
    <mergeCell ref="C3:G3"/>
    <mergeCell ref="A1:G1"/>
    <mergeCell ref="D7:E7"/>
    <mergeCell ref="C6:D6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7. melléklet a 7/2014. (III.04.)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4"/>
  <sheetViews>
    <sheetView view="pageLayout" zoomScaleNormal="120" zoomScaleSheetLayoutView="130" workbookViewId="0" topLeftCell="A1">
      <selection activeCell="C9" sqref="C9"/>
    </sheetView>
  </sheetViews>
  <sheetFormatPr defaultColWidth="9.00390625" defaultRowHeight="12.75"/>
  <cols>
    <col min="1" max="1" width="9.00390625" style="386" customWidth="1"/>
    <col min="2" max="2" width="75.875" style="386" customWidth="1"/>
    <col min="3" max="3" width="15.50390625" style="387" customWidth="1"/>
    <col min="4" max="4" width="15.50390625" style="386" customWidth="1"/>
    <col min="5" max="5" width="25.00390625" style="386" customWidth="1"/>
    <col min="6" max="6" width="9.00390625" style="44" customWidth="1"/>
    <col min="7" max="16384" width="9.375" style="44" customWidth="1"/>
  </cols>
  <sheetData>
    <row r="1" spans="1:5" ht="15.75" customHeight="1">
      <c r="A1" s="505" t="s">
        <v>17</v>
      </c>
      <c r="B1" s="505"/>
      <c r="C1" s="505"/>
      <c r="D1" s="505"/>
      <c r="E1" s="505"/>
    </row>
    <row r="2" spans="1:5" ht="15.75" customHeight="1" thickBot="1">
      <c r="A2" s="506" t="s">
        <v>162</v>
      </c>
      <c r="B2" s="506"/>
      <c r="D2" s="161"/>
      <c r="E2" s="305" t="s">
        <v>233</v>
      </c>
    </row>
    <row r="3" spans="1:5" ht="37.5" customHeight="1" thickBot="1">
      <c r="A3" s="23" t="s">
        <v>76</v>
      </c>
      <c r="B3" s="24" t="s">
        <v>19</v>
      </c>
      <c r="C3" s="24" t="s">
        <v>449</v>
      </c>
      <c r="D3" s="406" t="s">
        <v>450</v>
      </c>
      <c r="E3" s="168" t="s">
        <v>256</v>
      </c>
    </row>
    <row r="4" spans="1:5" s="46" customFormat="1" ht="12" customHeight="1" thickBot="1">
      <c r="A4" s="37">
        <v>1</v>
      </c>
      <c r="B4" s="38">
        <v>2</v>
      </c>
      <c r="C4" s="38">
        <v>3</v>
      </c>
      <c r="D4" s="38">
        <v>4</v>
      </c>
      <c r="E4" s="439">
        <v>5</v>
      </c>
    </row>
    <row r="5" spans="1:5" s="1" customFormat="1" ht="12" customHeight="1" thickBot="1">
      <c r="A5" s="20" t="s">
        <v>20</v>
      </c>
      <c r="B5" s="21" t="s">
        <v>257</v>
      </c>
      <c r="C5" s="398">
        <f>+C6+C7+C8+C9+C10+C11</f>
        <v>727739</v>
      </c>
      <c r="D5" s="398">
        <f>+D6+D7+D8+D9+D10+D11</f>
        <v>451044</v>
      </c>
      <c r="E5" s="264">
        <f>+E6+E7+E8+E9+E10+E11</f>
        <v>354656</v>
      </c>
    </row>
    <row r="6" spans="1:5" s="1" customFormat="1" ht="12" customHeight="1">
      <c r="A6" s="15" t="s">
        <v>107</v>
      </c>
      <c r="B6" s="418" t="s">
        <v>258</v>
      </c>
      <c r="C6" s="400">
        <v>727739</v>
      </c>
      <c r="D6" s="400">
        <v>128335</v>
      </c>
      <c r="E6" s="266">
        <v>103371</v>
      </c>
    </row>
    <row r="7" spans="1:5" s="1" customFormat="1" ht="12" customHeight="1">
      <c r="A7" s="14" t="s">
        <v>108</v>
      </c>
      <c r="B7" s="419" t="s">
        <v>259</v>
      </c>
      <c r="C7" s="399"/>
      <c r="D7" s="399">
        <v>65323</v>
      </c>
      <c r="E7" s="265">
        <v>70418</v>
      </c>
    </row>
    <row r="8" spans="1:5" s="1" customFormat="1" ht="12" customHeight="1">
      <c r="A8" s="14" t="s">
        <v>109</v>
      </c>
      <c r="B8" s="419" t="s">
        <v>260</v>
      </c>
      <c r="C8" s="399"/>
      <c r="D8" s="399">
        <v>127730</v>
      </c>
      <c r="E8" s="265">
        <v>131294</v>
      </c>
    </row>
    <row r="9" spans="1:5" s="1" customFormat="1" ht="12" customHeight="1">
      <c r="A9" s="14" t="s">
        <v>110</v>
      </c>
      <c r="B9" s="419" t="s">
        <v>261</v>
      </c>
      <c r="C9" s="399"/>
      <c r="D9" s="399">
        <v>4765</v>
      </c>
      <c r="E9" s="265">
        <v>4213</v>
      </c>
    </row>
    <row r="10" spans="1:5" s="1" customFormat="1" ht="12" customHeight="1">
      <c r="A10" s="14" t="s">
        <v>159</v>
      </c>
      <c r="B10" s="419" t="s">
        <v>262</v>
      </c>
      <c r="C10" s="469"/>
      <c r="D10" s="469">
        <v>4233</v>
      </c>
      <c r="E10" s="265">
        <v>1608</v>
      </c>
    </row>
    <row r="11" spans="1:5" s="1" customFormat="1" ht="12" customHeight="1" thickBot="1">
      <c r="A11" s="16" t="s">
        <v>111</v>
      </c>
      <c r="B11" s="292" t="s">
        <v>263</v>
      </c>
      <c r="C11" s="470"/>
      <c r="D11" s="470">
        <v>120658</v>
      </c>
      <c r="E11" s="265">
        <v>43752</v>
      </c>
    </row>
    <row r="12" spans="1:5" s="1" customFormat="1" ht="12" customHeight="1" thickBot="1">
      <c r="A12" s="20" t="s">
        <v>21</v>
      </c>
      <c r="B12" s="290" t="s">
        <v>264</v>
      </c>
      <c r="C12" s="398">
        <f>+C13+C14+C15+C16+C17</f>
        <v>78447</v>
      </c>
      <c r="D12" s="398">
        <f>+D13+D14+D15+D16+D17</f>
        <v>86919</v>
      </c>
      <c r="E12" s="264">
        <f>+E13+E14+E15+E16+E17</f>
        <v>134300</v>
      </c>
    </row>
    <row r="13" spans="1:5" s="1" customFormat="1" ht="12" customHeight="1">
      <c r="A13" s="15" t="s">
        <v>113</v>
      </c>
      <c r="B13" s="418" t="s">
        <v>265</v>
      </c>
      <c r="C13" s="400"/>
      <c r="D13" s="400"/>
      <c r="E13" s="298"/>
    </row>
    <row r="14" spans="1:5" s="1" customFormat="1" ht="12" customHeight="1">
      <c r="A14" s="14" t="s">
        <v>114</v>
      </c>
      <c r="B14" s="419" t="s">
        <v>266</v>
      </c>
      <c r="C14" s="399"/>
      <c r="D14" s="399"/>
      <c r="E14" s="297"/>
    </row>
    <row r="15" spans="1:5" s="1" customFormat="1" ht="12" customHeight="1">
      <c r="A15" s="14" t="s">
        <v>115</v>
      </c>
      <c r="B15" s="419" t="s">
        <v>485</v>
      </c>
      <c r="C15" s="399"/>
      <c r="D15" s="399"/>
      <c r="E15" s="297"/>
    </row>
    <row r="16" spans="1:5" s="1" customFormat="1" ht="12" customHeight="1">
      <c r="A16" s="14" t="s">
        <v>116</v>
      </c>
      <c r="B16" s="419" t="s">
        <v>486</v>
      </c>
      <c r="C16" s="399"/>
      <c r="D16" s="399"/>
      <c r="E16" s="297"/>
    </row>
    <row r="17" spans="1:5" s="1" customFormat="1" ht="12" customHeight="1">
      <c r="A17" s="14" t="s">
        <v>117</v>
      </c>
      <c r="B17" s="419" t="s">
        <v>267</v>
      </c>
      <c r="C17" s="399">
        <v>78447</v>
      </c>
      <c r="D17" s="399">
        <v>86919</v>
      </c>
      <c r="E17" s="297">
        <v>134300</v>
      </c>
    </row>
    <row r="18" spans="1:5" s="1" customFormat="1" ht="12" customHeight="1" thickBot="1">
      <c r="A18" s="16" t="s">
        <v>126</v>
      </c>
      <c r="B18" s="292" t="s">
        <v>268</v>
      </c>
      <c r="C18" s="401"/>
      <c r="D18" s="401"/>
      <c r="E18" s="299"/>
    </row>
    <row r="19" spans="1:5" s="1" customFormat="1" ht="12" customHeight="1" thickBot="1">
      <c r="A19" s="20" t="s">
        <v>22</v>
      </c>
      <c r="B19" s="21" t="s">
        <v>269</v>
      </c>
      <c r="C19" s="398">
        <f>+C20+C21+C22+C23+C24</f>
        <v>0</v>
      </c>
      <c r="D19" s="398">
        <f>+D20+D21+D22+D23+D24</f>
        <v>0</v>
      </c>
      <c r="E19" s="295">
        <f>+E20+E21+E22+E23+E24</f>
        <v>0</v>
      </c>
    </row>
    <row r="20" spans="1:5" s="1" customFormat="1" ht="12" customHeight="1">
      <c r="A20" s="15" t="s">
        <v>96</v>
      </c>
      <c r="B20" s="418" t="s">
        <v>270</v>
      </c>
      <c r="C20" s="400"/>
      <c r="D20" s="400"/>
      <c r="E20" s="298"/>
    </row>
    <row r="21" spans="1:5" s="1" customFormat="1" ht="12" customHeight="1">
      <c r="A21" s="14" t="s">
        <v>97</v>
      </c>
      <c r="B21" s="419" t="s">
        <v>271</v>
      </c>
      <c r="C21" s="399"/>
      <c r="D21" s="399"/>
      <c r="E21" s="297"/>
    </row>
    <row r="22" spans="1:5" s="1" customFormat="1" ht="12" customHeight="1">
      <c r="A22" s="14" t="s">
        <v>98</v>
      </c>
      <c r="B22" s="419" t="s">
        <v>487</v>
      </c>
      <c r="C22" s="399"/>
      <c r="D22" s="399"/>
      <c r="E22" s="297"/>
    </row>
    <row r="23" spans="1:5" s="1" customFormat="1" ht="12" customHeight="1">
      <c r="A23" s="14" t="s">
        <v>99</v>
      </c>
      <c r="B23" s="419" t="s">
        <v>488</v>
      </c>
      <c r="C23" s="399"/>
      <c r="D23" s="399"/>
      <c r="E23" s="297"/>
    </row>
    <row r="24" spans="1:5" s="1" customFormat="1" ht="12" customHeight="1">
      <c r="A24" s="14" t="s">
        <v>180</v>
      </c>
      <c r="B24" s="419" t="s">
        <v>272</v>
      </c>
      <c r="C24" s="399"/>
      <c r="D24" s="399"/>
      <c r="E24" s="297"/>
    </row>
    <row r="25" spans="1:5" s="1" customFormat="1" ht="12" customHeight="1" thickBot="1">
      <c r="A25" s="16" t="s">
        <v>181</v>
      </c>
      <c r="B25" s="292" t="s">
        <v>273</v>
      </c>
      <c r="C25" s="401"/>
      <c r="D25" s="401"/>
      <c r="E25" s="299"/>
    </row>
    <row r="26" spans="1:5" s="1" customFormat="1" ht="12" customHeight="1" thickBot="1">
      <c r="A26" s="20" t="s">
        <v>182</v>
      </c>
      <c r="B26" s="21" t="s">
        <v>274</v>
      </c>
      <c r="C26" s="405">
        <f>+C27+C30+C31+C32</f>
        <v>100454</v>
      </c>
      <c r="D26" s="405">
        <f>+D27+D30+D31+D32</f>
        <v>92250</v>
      </c>
      <c r="E26" s="301">
        <f>+E27+E30+E31+E32</f>
        <v>96100</v>
      </c>
    </row>
    <row r="27" spans="1:5" s="1" customFormat="1" ht="12" customHeight="1">
      <c r="A27" s="15" t="s">
        <v>275</v>
      </c>
      <c r="B27" s="418" t="s">
        <v>281</v>
      </c>
      <c r="C27" s="438">
        <f>+C28+C29</f>
        <v>84083</v>
      </c>
      <c r="D27" s="438">
        <f>+D28+D29</f>
        <v>85600</v>
      </c>
      <c r="E27" s="413">
        <f>+E28+E29</f>
        <v>90100</v>
      </c>
    </row>
    <row r="28" spans="1:5" s="1" customFormat="1" ht="12" customHeight="1">
      <c r="A28" s="14" t="s">
        <v>276</v>
      </c>
      <c r="B28" s="419" t="s">
        <v>282</v>
      </c>
      <c r="C28" s="399">
        <v>12083</v>
      </c>
      <c r="D28" s="399">
        <v>12600</v>
      </c>
      <c r="E28" s="297">
        <v>17100</v>
      </c>
    </row>
    <row r="29" spans="1:5" s="1" customFormat="1" ht="12" customHeight="1">
      <c r="A29" s="14" t="s">
        <v>277</v>
      </c>
      <c r="B29" s="419" t="s">
        <v>283</v>
      </c>
      <c r="C29" s="399">
        <v>72000</v>
      </c>
      <c r="D29" s="399">
        <v>73000</v>
      </c>
      <c r="E29" s="297">
        <v>73000</v>
      </c>
    </row>
    <row r="30" spans="1:5" s="1" customFormat="1" ht="12" customHeight="1">
      <c r="A30" s="14" t="s">
        <v>278</v>
      </c>
      <c r="B30" s="419" t="s">
        <v>284</v>
      </c>
      <c r="C30" s="399">
        <v>14250</v>
      </c>
      <c r="D30" s="399">
        <v>5700</v>
      </c>
      <c r="E30" s="297">
        <v>5700</v>
      </c>
    </row>
    <row r="31" spans="1:5" s="1" customFormat="1" ht="12" customHeight="1">
      <c r="A31" s="14" t="s">
        <v>279</v>
      </c>
      <c r="B31" s="419" t="s">
        <v>285</v>
      </c>
      <c r="C31" s="399"/>
      <c r="D31" s="399"/>
      <c r="E31" s="297"/>
    </row>
    <row r="32" spans="1:5" s="1" customFormat="1" ht="12" customHeight="1" thickBot="1">
      <c r="A32" s="16" t="s">
        <v>280</v>
      </c>
      <c r="B32" s="292" t="s">
        <v>286</v>
      </c>
      <c r="C32" s="401">
        <v>2121</v>
      </c>
      <c r="D32" s="401">
        <v>950</v>
      </c>
      <c r="E32" s="299">
        <v>300</v>
      </c>
    </row>
    <row r="33" spans="1:5" s="1" customFormat="1" ht="12" customHeight="1" thickBot="1">
      <c r="A33" s="20" t="s">
        <v>24</v>
      </c>
      <c r="B33" s="21" t="s">
        <v>287</v>
      </c>
      <c r="C33" s="398">
        <f>SUM(C34:C43)</f>
        <v>71965</v>
      </c>
      <c r="D33" s="398">
        <f>SUM(D34:D43)</f>
        <v>68841</v>
      </c>
      <c r="E33" s="295">
        <f>SUM(E34:E43)</f>
        <v>68890</v>
      </c>
    </row>
    <row r="34" spans="1:5" s="1" customFormat="1" ht="12" customHeight="1">
      <c r="A34" s="15" t="s">
        <v>100</v>
      </c>
      <c r="B34" s="418" t="s">
        <v>290</v>
      </c>
      <c r="C34" s="400">
        <v>2258</v>
      </c>
      <c r="D34" s="400">
        <v>1000</v>
      </c>
      <c r="E34" s="298">
        <v>1000</v>
      </c>
    </row>
    <row r="35" spans="1:5" s="1" customFormat="1" ht="12" customHeight="1">
      <c r="A35" s="14" t="s">
        <v>101</v>
      </c>
      <c r="B35" s="419" t="s">
        <v>291</v>
      </c>
      <c r="C35" s="399">
        <v>13573</v>
      </c>
      <c r="D35" s="399">
        <v>15100</v>
      </c>
      <c r="E35" s="297">
        <v>16200</v>
      </c>
    </row>
    <row r="36" spans="1:5" s="1" customFormat="1" ht="12" customHeight="1">
      <c r="A36" s="14" t="s">
        <v>102</v>
      </c>
      <c r="B36" s="419" t="s">
        <v>292</v>
      </c>
      <c r="C36" s="399"/>
      <c r="D36" s="399"/>
      <c r="E36" s="297"/>
    </row>
    <row r="37" spans="1:5" s="1" customFormat="1" ht="12" customHeight="1">
      <c r="A37" s="14" t="s">
        <v>184</v>
      </c>
      <c r="B37" s="419" t="s">
        <v>293</v>
      </c>
      <c r="C37" s="399">
        <v>13481</v>
      </c>
      <c r="D37" s="399">
        <v>7017</v>
      </c>
      <c r="E37" s="297">
        <v>7000</v>
      </c>
    </row>
    <row r="38" spans="1:5" s="1" customFormat="1" ht="12" customHeight="1">
      <c r="A38" s="14" t="s">
        <v>185</v>
      </c>
      <c r="B38" s="419" t="s">
        <v>294</v>
      </c>
      <c r="C38" s="399">
        <v>30359</v>
      </c>
      <c r="D38" s="399">
        <v>30758</v>
      </c>
      <c r="E38" s="297">
        <v>30450</v>
      </c>
    </row>
    <row r="39" spans="1:5" s="1" customFormat="1" ht="12" customHeight="1">
      <c r="A39" s="14" t="s">
        <v>186</v>
      </c>
      <c r="B39" s="419" t="s">
        <v>295</v>
      </c>
      <c r="C39" s="399">
        <v>11707</v>
      </c>
      <c r="D39" s="399">
        <v>13966</v>
      </c>
      <c r="E39" s="297">
        <v>14240</v>
      </c>
    </row>
    <row r="40" spans="1:5" s="1" customFormat="1" ht="12" customHeight="1">
      <c r="A40" s="14" t="s">
        <v>187</v>
      </c>
      <c r="B40" s="419" t="s">
        <v>296</v>
      </c>
      <c r="C40" s="399"/>
      <c r="D40" s="399"/>
      <c r="E40" s="297"/>
    </row>
    <row r="41" spans="1:5" s="1" customFormat="1" ht="12" customHeight="1">
      <c r="A41" s="14" t="s">
        <v>188</v>
      </c>
      <c r="B41" s="419" t="s">
        <v>297</v>
      </c>
      <c r="C41" s="399">
        <v>62</v>
      </c>
      <c r="D41" s="399">
        <v>500</v>
      </c>
      <c r="E41" s="297"/>
    </row>
    <row r="42" spans="1:5" s="1" customFormat="1" ht="12" customHeight="1">
      <c r="A42" s="14" t="s">
        <v>288</v>
      </c>
      <c r="B42" s="419" t="s">
        <v>298</v>
      </c>
      <c r="C42" s="402"/>
      <c r="D42" s="402"/>
      <c r="E42" s="300"/>
    </row>
    <row r="43" spans="1:5" s="1" customFormat="1" ht="12" customHeight="1" thickBot="1">
      <c r="A43" s="16" t="s">
        <v>289</v>
      </c>
      <c r="B43" s="292" t="s">
        <v>299</v>
      </c>
      <c r="C43" s="403">
        <v>525</v>
      </c>
      <c r="D43" s="403">
        <v>500</v>
      </c>
      <c r="E43" s="404"/>
    </row>
    <row r="44" spans="1:5" s="1" customFormat="1" ht="12" customHeight="1" thickBot="1">
      <c r="A44" s="20" t="s">
        <v>25</v>
      </c>
      <c r="B44" s="21" t="s">
        <v>300</v>
      </c>
      <c r="C44" s="398">
        <f>SUM(C45:C49)</f>
        <v>2950</v>
      </c>
      <c r="D44" s="398">
        <f>SUM(D45:D49)</f>
        <v>0</v>
      </c>
      <c r="E44" s="295">
        <f>SUM(E45:E49)</f>
        <v>2500</v>
      </c>
    </row>
    <row r="45" spans="1:5" s="1" customFormat="1" ht="12" customHeight="1">
      <c r="A45" s="15" t="s">
        <v>103</v>
      </c>
      <c r="B45" s="418" t="s">
        <v>304</v>
      </c>
      <c r="C45" s="456"/>
      <c r="D45" s="456"/>
      <c r="E45" s="454"/>
    </row>
    <row r="46" spans="1:5" s="1" customFormat="1" ht="12" customHeight="1">
      <c r="A46" s="14" t="s">
        <v>104</v>
      </c>
      <c r="B46" s="419" t="s">
        <v>305</v>
      </c>
      <c r="C46" s="402"/>
      <c r="D46" s="402"/>
      <c r="E46" s="300"/>
    </row>
    <row r="47" spans="1:5" s="1" customFormat="1" ht="12" customHeight="1">
      <c r="A47" s="14" t="s">
        <v>301</v>
      </c>
      <c r="B47" s="419" t="s">
        <v>306</v>
      </c>
      <c r="C47" s="402">
        <v>2950</v>
      </c>
      <c r="D47" s="402"/>
      <c r="E47" s="300"/>
    </row>
    <row r="48" spans="1:5" s="1" customFormat="1" ht="12" customHeight="1">
      <c r="A48" s="14" t="s">
        <v>302</v>
      </c>
      <c r="B48" s="419" t="s">
        <v>499</v>
      </c>
      <c r="C48" s="402"/>
      <c r="D48" s="402"/>
      <c r="E48" s="300">
        <v>2500</v>
      </c>
    </row>
    <row r="49" spans="1:5" s="1" customFormat="1" ht="12" customHeight="1" thickBot="1">
      <c r="A49" s="16" t="s">
        <v>303</v>
      </c>
      <c r="B49" s="292" t="s">
        <v>307</v>
      </c>
      <c r="C49" s="403"/>
      <c r="D49" s="403"/>
      <c r="E49" s="404"/>
    </row>
    <row r="50" spans="1:5" s="1" customFormat="1" ht="12" customHeight="1" thickBot="1">
      <c r="A50" s="20" t="s">
        <v>189</v>
      </c>
      <c r="B50" s="21" t="s">
        <v>308</v>
      </c>
      <c r="C50" s="398">
        <f>SUM(C51:C53)</f>
        <v>0</v>
      </c>
      <c r="D50" s="398">
        <f>SUM(D51:D53)</f>
        <v>0</v>
      </c>
      <c r="E50" s="295">
        <f>SUM(E51:E53)</f>
        <v>101022</v>
      </c>
    </row>
    <row r="51" spans="1:5" s="1" customFormat="1" ht="12" customHeight="1">
      <c r="A51" s="15" t="s">
        <v>105</v>
      </c>
      <c r="B51" s="418" t="s">
        <v>309</v>
      </c>
      <c r="C51" s="400"/>
      <c r="D51" s="400"/>
      <c r="E51" s="298"/>
    </row>
    <row r="52" spans="1:5" s="1" customFormat="1" ht="12" customHeight="1">
      <c r="A52" s="14" t="s">
        <v>106</v>
      </c>
      <c r="B52" s="419" t="s">
        <v>489</v>
      </c>
      <c r="C52" s="399"/>
      <c r="D52" s="399"/>
      <c r="E52" s="297"/>
    </row>
    <row r="53" spans="1:5" s="1" customFormat="1" ht="12" customHeight="1">
      <c r="A53" s="14" t="s">
        <v>312</v>
      </c>
      <c r="B53" s="419" t="s">
        <v>310</v>
      </c>
      <c r="C53" s="399"/>
      <c r="D53" s="399"/>
      <c r="E53" s="297">
        <v>101022</v>
      </c>
    </row>
    <row r="54" spans="1:5" s="1" customFormat="1" ht="12" customHeight="1" thickBot="1">
      <c r="A54" s="16" t="s">
        <v>313</v>
      </c>
      <c r="B54" s="292" t="s">
        <v>311</v>
      </c>
      <c r="C54" s="401"/>
      <c r="D54" s="401"/>
      <c r="E54" s="299"/>
    </row>
    <row r="55" spans="1:5" s="1" customFormat="1" ht="12" customHeight="1" thickBot="1">
      <c r="A55" s="20" t="s">
        <v>27</v>
      </c>
      <c r="B55" s="290" t="s">
        <v>314</v>
      </c>
      <c r="C55" s="398">
        <f>SUM(C56:C58)</f>
        <v>25019</v>
      </c>
      <c r="D55" s="398">
        <f>SUM(D56:D58)</f>
        <v>211915</v>
      </c>
      <c r="E55" s="295">
        <f>SUM(E56:E58)</f>
        <v>46360</v>
      </c>
    </row>
    <row r="56" spans="1:5" s="1" customFormat="1" ht="12" customHeight="1">
      <c r="A56" s="14" t="s">
        <v>190</v>
      </c>
      <c r="B56" s="418" t="s">
        <v>316</v>
      </c>
      <c r="C56" s="402"/>
      <c r="D56" s="402"/>
      <c r="E56" s="300"/>
    </row>
    <row r="57" spans="1:5" s="1" customFormat="1" ht="12" customHeight="1">
      <c r="A57" s="14" t="s">
        <v>191</v>
      </c>
      <c r="B57" s="419" t="s">
        <v>490</v>
      </c>
      <c r="C57" s="402"/>
      <c r="D57" s="402"/>
      <c r="E57" s="300"/>
    </row>
    <row r="58" spans="1:5" s="1" customFormat="1" ht="12" customHeight="1">
      <c r="A58" s="14" t="s">
        <v>234</v>
      </c>
      <c r="B58" s="419" t="s">
        <v>317</v>
      </c>
      <c r="C58" s="402">
        <v>25019</v>
      </c>
      <c r="D58" s="402">
        <v>211915</v>
      </c>
      <c r="E58" s="300">
        <v>46360</v>
      </c>
    </row>
    <row r="59" spans="1:5" s="1" customFormat="1" ht="12" customHeight="1" thickBot="1">
      <c r="A59" s="14" t="s">
        <v>315</v>
      </c>
      <c r="B59" s="292" t="s">
        <v>318</v>
      </c>
      <c r="C59" s="402"/>
      <c r="D59" s="402">
        <v>165206</v>
      </c>
      <c r="E59" s="300"/>
    </row>
    <row r="60" spans="1:5" s="1" customFormat="1" ht="12" customHeight="1" thickBot="1">
      <c r="A60" s="20" t="s">
        <v>28</v>
      </c>
      <c r="B60" s="21" t="s">
        <v>319</v>
      </c>
      <c r="C60" s="405">
        <f>+C5+C12+C19+C26+C33+C44+C50+C55</f>
        <v>1006574</v>
      </c>
      <c r="D60" s="405">
        <f>+D5+D12+D19+D26+D33+D44+D50+D55</f>
        <v>910969</v>
      </c>
      <c r="E60" s="301">
        <f>+E5+E12+E19+E26+E33+E44+E50+E55</f>
        <v>803828</v>
      </c>
    </row>
    <row r="61" spans="1:5" s="1" customFormat="1" ht="12" customHeight="1" thickBot="1">
      <c r="A61" s="457" t="s">
        <v>320</v>
      </c>
      <c r="B61" s="290" t="s">
        <v>321</v>
      </c>
      <c r="C61" s="398">
        <f>SUM(C62:C64)</f>
        <v>89575</v>
      </c>
      <c r="D61" s="398">
        <f>SUM(D62:D64)</f>
        <v>0</v>
      </c>
      <c r="E61" s="295">
        <f>SUM(E62:E64)</f>
        <v>0</v>
      </c>
    </row>
    <row r="62" spans="1:5" s="1" customFormat="1" ht="12" customHeight="1">
      <c r="A62" s="14" t="s">
        <v>354</v>
      </c>
      <c r="B62" s="418" t="s">
        <v>322</v>
      </c>
      <c r="C62" s="402"/>
      <c r="D62" s="402"/>
      <c r="E62" s="300"/>
    </row>
    <row r="63" spans="1:5" s="1" customFormat="1" ht="12" customHeight="1">
      <c r="A63" s="14" t="s">
        <v>363</v>
      </c>
      <c r="B63" s="419" t="s">
        <v>323</v>
      </c>
      <c r="C63" s="402"/>
      <c r="D63" s="402"/>
      <c r="E63" s="300"/>
    </row>
    <row r="64" spans="1:5" s="1" customFormat="1" ht="12" customHeight="1" thickBot="1">
      <c r="A64" s="14" t="s">
        <v>364</v>
      </c>
      <c r="B64" s="484" t="s">
        <v>497</v>
      </c>
      <c r="C64" s="402">
        <v>89575</v>
      </c>
      <c r="D64" s="402"/>
      <c r="E64" s="300"/>
    </row>
    <row r="65" spans="1:5" s="1" customFormat="1" ht="12" customHeight="1" thickBot="1">
      <c r="A65" s="457" t="s">
        <v>325</v>
      </c>
      <c r="B65" s="290" t="s">
        <v>326</v>
      </c>
      <c r="C65" s="398">
        <f>SUM(C66:C69)</f>
        <v>0</v>
      </c>
      <c r="D65" s="398">
        <f>SUM(D66:D69)</f>
        <v>0</v>
      </c>
      <c r="E65" s="295">
        <f>SUM(E66:E69)</f>
        <v>0</v>
      </c>
    </row>
    <row r="66" spans="1:5" s="1" customFormat="1" ht="12" customHeight="1">
      <c r="A66" s="14" t="s">
        <v>160</v>
      </c>
      <c r="B66" s="418" t="s">
        <v>327</v>
      </c>
      <c r="C66" s="402"/>
      <c r="D66" s="402"/>
      <c r="E66" s="300"/>
    </row>
    <row r="67" spans="1:5" s="1" customFormat="1" ht="12" customHeight="1">
      <c r="A67" s="14" t="s">
        <v>161</v>
      </c>
      <c r="B67" s="419" t="s">
        <v>328</v>
      </c>
      <c r="C67" s="402"/>
      <c r="D67" s="402"/>
      <c r="E67" s="300"/>
    </row>
    <row r="68" spans="1:5" s="1" customFormat="1" ht="12" customHeight="1">
      <c r="A68" s="14" t="s">
        <v>355</v>
      </c>
      <c r="B68" s="419" t="s">
        <v>329</v>
      </c>
      <c r="C68" s="402"/>
      <c r="D68" s="402"/>
      <c r="E68" s="300"/>
    </row>
    <row r="69" spans="1:7" s="1" customFormat="1" ht="17.25" customHeight="1" thickBot="1">
      <c r="A69" s="14" t="s">
        <v>356</v>
      </c>
      <c r="B69" s="292" t="s">
        <v>330</v>
      </c>
      <c r="C69" s="402"/>
      <c r="D69" s="402"/>
      <c r="E69" s="300"/>
      <c r="G69" s="47"/>
    </row>
    <row r="70" spans="1:5" s="1" customFormat="1" ht="12" customHeight="1" thickBot="1">
      <c r="A70" s="457" t="s">
        <v>331</v>
      </c>
      <c r="B70" s="290" t="s">
        <v>332</v>
      </c>
      <c r="C70" s="398">
        <f>SUM(C71:C72)</f>
        <v>0</v>
      </c>
      <c r="D70" s="398">
        <f>SUM(D71:D72)</f>
        <v>0</v>
      </c>
      <c r="E70" s="295">
        <f>SUM(E71:E72)</f>
        <v>0</v>
      </c>
    </row>
    <row r="71" spans="1:5" s="1" customFormat="1" ht="12" customHeight="1">
      <c r="A71" s="14" t="s">
        <v>357</v>
      </c>
      <c r="B71" s="418" t="s">
        <v>333</v>
      </c>
      <c r="C71" s="402"/>
      <c r="D71" s="402"/>
      <c r="E71" s="300"/>
    </row>
    <row r="72" spans="1:5" s="1" customFormat="1" ht="12" customHeight="1" thickBot="1">
      <c r="A72" s="14" t="s">
        <v>358</v>
      </c>
      <c r="B72" s="292" t="s">
        <v>334</v>
      </c>
      <c r="C72" s="402"/>
      <c r="D72" s="402"/>
      <c r="E72" s="300"/>
    </row>
    <row r="73" spans="1:5" s="1" customFormat="1" ht="12" customHeight="1" thickBot="1">
      <c r="A73" s="457" t="s">
        <v>335</v>
      </c>
      <c r="B73" s="290" t="s">
        <v>336</v>
      </c>
      <c r="C73" s="398">
        <f>SUM(C74:C76)</f>
        <v>0</v>
      </c>
      <c r="D73" s="398">
        <f>SUM(D74:D76)</f>
        <v>0</v>
      </c>
      <c r="E73" s="295">
        <f>SUM(E74:E76)</f>
        <v>0</v>
      </c>
    </row>
    <row r="74" spans="1:5" s="1" customFormat="1" ht="12" customHeight="1">
      <c r="A74" s="14" t="s">
        <v>359</v>
      </c>
      <c r="B74" s="418" t="s">
        <v>337</v>
      </c>
      <c r="C74" s="402"/>
      <c r="D74" s="402"/>
      <c r="E74" s="300"/>
    </row>
    <row r="75" spans="1:5" s="1" customFormat="1" ht="12" customHeight="1">
      <c r="A75" s="14" t="s">
        <v>360</v>
      </c>
      <c r="B75" s="419" t="s">
        <v>338</v>
      </c>
      <c r="C75" s="402"/>
      <c r="D75" s="402"/>
      <c r="E75" s="300"/>
    </row>
    <row r="76" spans="1:5" s="1" customFormat="1" ht="12" customHeight="1" thickBot="1">
      <c r="A76" s="14" t="s">
        <v>361</v>
      </c>
      <c r="B76" s="292" t="s">
        <v>339</v>
      </c>
      <c r="C76" s="402"/>
      <c r="D76" s="402"/>
      <c r="E76" s="300"/>
    </row>
    <row r="77" spans="1:5" s="1" customFormat="1" ht="12" customHeight="1" thickBot="1">
      <c r="A77" s="457" t="s">
        <v>340</v>
      </c>
      <c r="B77" s="290" t="s">
        <v>362</v>
      </c>
      <c r="C77" s="398">
        <f>SUM(C78:C81)</f>
        <v>0</v>
      </c>
      <c r="D77" s="398">
        <f>SUM(D78:D81)</f>
        <v>0</v>
      </c>
      <c r="E77" s="295">
        <f>SUM(E78:E81)</f>
        <v>0</v>
      </c>
    </row>
    <row r="78" spans="1:5" s="1" customFormat="1" ht="12" customHeight="1">
      <c r="A78" s="458" t="s">
        <v>341</v>
      </c>
      <c r="B78" s="418" t="s">
        <v>342</v>
      </c>
      <c r="C78" s="402"/>
      <c r="D78" s="402"/>
      <c r="E78" s="300"/>
    </row>
    <row r="79" spans="1:5" s="1" customFormat="1" ht="12" customHeight="1">
      <c r="A79" s="459" t="s">
        <v>343</v>
      </c>
      <c r="B79" s="419" t="s">
        <v>344</v>
      </c>
      <c r="C79" s="402"/>
      <c r="D79" s="402"/>
      <c r="E79" s="300"/>
    </row>
    <row r="80" spans="1:5" s="1" customFormat="1" ht="12" customHeight="1">
      <c r="A80" s="459" t="s">
        <v>345</v>
      </c>
      <c r="B80" s="419" t="s">
        <v>346</v>
      </c>
      <c r="C80" s="402"/>
      <c r="D80" s="402"/>
      <c r="E80" s="300"/>
    </row>
    <row r="81" spans="1:5" s="1" customFormat="1" ht="12" customHeight="1" thickBot="1">
      <c r="A81" s="460" t="s">
        <v>347</v>
      </c>
      <c r="B81" s="292" t="s">
        <v>348</v>
      </c>
      <c r="C81" s="402"/>
      <c r="D81" s="402"/>
      <c r="E81" s="300"/>
    </row>
    <row r="82" spans="1:5" s="1" customFormat="1" ht="12" customHeight="1" thickBot="1">
      <c r="A82" s="457" t="s">
        <v>349</v>
      </c>
      <c r="B82" s="290" t="s">
        <v>350</v>
      </c>
      <c r="C82" s="462"/>
      <c r="D82" s="462"/>
      <c r="E82" s="455"/>
    </row>
    <row r="83" spans="1:5" s="1" customFormat="1" ht="12" customHeight="1" thickBot="1">
      <c r="A83" s="457" t="s">
        <v>351</v>
      </c>
      <c r="B83" s="482" t="s">
        <v>352</v>
      </c>
      <c r="C83" s="405">
        <f>+C61+C65+C70+C73+C77+C82</f>
        <v>89575</v>
      </c>
      <c r="D83" s="405">
        <f>+D61+D65+D70+D73+D77+D82</f>
        <v>0</v>
      </c>
      <c r="E83" s="301">
        <f>+E61+E65+E70+E73+E77+E82</f>
        <v>0</v>
      </c>
    </row>
    <row r="84" spans="1:5" s="1" customFormat="1" ht="12" customHeight="1" thickBot="1">
      <c r="A84" s="461" t="s">
        <v>365</v>
      </c>
      <c r="B84" s="483" t="s">
        <v>353</v>
      </c>
      <c r="C84" s="405">
        <f>+C60+C83</f>
        <v>1096149</v>
      </c>
      <c r="D84" s="405">
        <f>+D60+D83</f>
        <v>910969</v>
      </c>
      <c r="E84" s="301">
        <f>+E60+E83</f>
        <v>803828</v>
      </c>
    </row>
    <row r="85" spans="1:5" s="1" customFormat="1" ht="12" customHeight="1">
      <c r="A85" s="370"/>
      <c r="B85" s="371"/>
      <c r="C85" s="372"/>
      <c r="D85" s="373"/>
      <c r="E85" s="374"/>
    </row>
    <row r="86" spans="1:5" s="1" customFormat="1" ht="12" customHeight="1">
      <c r="A86" s="505" t="s">
        <v>49</v>
      </c>
      <c r="B86" s="505"/>
      <c r="C86" s="505"/>
      <c r="D86" s="505"/>
      <c r="E86" s="505"/>
    </row>
    <row r="87" spans="1:5" s="1" customFormat="1" ht="12" customHeight="1" thickBot="1">
      <c r="A87" s="507" t="s">
        <v>163</v>
      </c>
      <c r="B87" s="507"/>
      <c r="C87" s="387"/>
      <c r="D87" s="161"/>
      <c r="E87" s="305" t="s">
        <v>233</v>
      </c>
    </row>
    <row r="88" spans="1:6" s="1" customFormat="1" ht="24" customHeight="1" thickBot="1">
      <c r="A88" s="23" t="s">
        <v>18</v>
      </c>
      <c r="B88" s="24" t="s">
        <v>50</v>
      </c>
      <c r="C88" s="24" t="s">
        <v>449</v>
      </c>
      <c r="D88" s="406" t="s">
        <v>450</v>
      </c>
      <c r="E88" s="168" t="s">
        <v>256</v>
      </c>
      <c r="F88" s="167"/>
    </row>
    <row r="89" spans="1:6" s="1" customFormat="1" ht="12" customHeight="1" thickBot="1">
      <c r="A89" s="37">
        <v>1</v>
      </c>
      <c r="B89" s="38">
        <v>2</v>
      </c>
      <c r="C89" s="38">
        <v>3</v>
      </c>
      <c r="D89" s="38">
        <v>4</v>
      </c>
      <c r="E89" s="39">
        <v>5</v>
      </c>
      <c r="F89" s="167"/>
    </row>
    <row r="90" spans="1:6" s="1" customFormat="1" ht="15" customHeight="1" thickBot="1">
      <c r="A90" s="22" t="s">
        <v>20</v>
      </c>
      <c r="B90" s="31" t="s">
        <v>368</v>
      </c>
      <c r="C90" s="485">
        <f>SUM(C91:C95)</f>
        <v>803582</v>
      </c>
      <c r="D90" s="397">
        <f>+D91+D92+D93+D94+D95</f>
        <v>701729</v>
      </c>
      <c r="E90" s="497">
        <f>+E91+E92+E93+E94+E95</f>
        <v>716960</v>
      </c>
      <c r="F90" s="167"/>
    </row>
    <row r="91" spans="1:5" s="1" customFormat="1" ht="12.75" customHeight="1">
      <c r="A91" s="17" t="s">
        <v>107</v>
      </c>
      <c r="B91" s="10" t="s">
        <v>51</v>
      </c>
      <c r="C91" s="486">
        <v>309410</v>
      </c>
      <c r="D91" s="498">
        <v>233688</v>
      </c>
      <c r="E91" s="296">
        <v>273955</v>
      </c>
    </row>
    <row r="92" spans="1:5" ht="16.5" customHeight="1">
      <c r="A92" s="14" t="s">
        <v>108</v>
      </c>
      <c r="B92" s="8" t="s">
        <v>192</v>
      </c>
      <c r="C92" s="487">
        <v>78153</v>
      </c>
      <c r="D92" s="399">
        <v>55576</v>
      </c>
      <c r="E92" s="297">
        <v>65816</v>
      </c>
    </row>
    <row r="93" spans="1:5" ht="15.75">
      <c r="A93" s="14" t="s">
        <v>109</v>
      </c>
      <c r="B93" s="8" t="s">
        <v>150</v>
      </c>
      <c r="C93" s="488">
        <v>226338</v>
      </c>
      <c r="D93" s="401">
        <v>239438</v>
      </c>
      <c r="E93" s="299">
        <v>204889</v>
      </c>
    </row>
    <row r="94" spans="1:5" s="46" customFormat="1" ht="12" customHeight="1">
      <c r="A94" s="14" t="s">
        <v>110</v>
      </c>
      <c r="B94" s="11" t="s">
        <v>193</v>
      </c>
      <c r="C94" s="488">
        <v>187279</v>
      </c>
      <c r="D94" s="401">
        <v>167287</v>
      </c>
      <c r="E94" s="299">
        <v>164300</v>
      </c>
    </row>
    <row r="95" spans="1:5" ht="12" customHeight="1">
      <c r="A95" s="14" t="s">
        <v>121</v>
      </c>
      <c r="B95" s="19" t="s">
        <v>194</v>
      </c>
      <c r="C95" s="488">
        <v>2402</v>
      </c>
      <c r="D95" s="401">
        <v>5740</v>
      </c>
      <c r="E95" s="299">
        <v>8000</v>
      </c>
    </row>
    <row r="96" spans="1:5" ht="12" customHeight="1">
      <c r="A96" s="14" t="s">
        <v>111</v>
      </c>
      <c r="B96" s="8" t="s">
        <v>369</v>
      </c>
      <c r="C96" s="488"/>
      <c r="D96" s="401"/>
      <c r="E96" s="299"/>
    </row>
    <row r="97" spans="1:5" ht="12" customHeight="1">
      <c r="A97" s="14" t="s">
        <v>112</v>
      </c>
      <c r="B97" s="163" t="s">
        <v>370</v>
      </c>
      <c r="C97" s="488"/>
      <c r="D97" s="401"/>
      <c r="E97" s="299"/>
    </row>
    <row r="98" spans="1:5" ht="12" customHeight="1">
      <c r="A98" s="14" t="s">
        <v>122</v>
      </c>
      <c r="B98" s="164" t="s">
        <v>371</v>
      </c>
      <c r="C98" s="488"/>
      <c r="D98" s="401"/>
      <c r="E98" s="299"/>
    </row>
    <row r="99" spans="1:5" ht="12" customHeight="1">
      <c r="A99" s="14" t="s">
        <v>123</v>
      </c>
      <c r="B99" s="164" t="s">
        <v>372</v>
      </c>
      <c r="C99" s="488"/>
      <c r="D99" s="401"/>
      <c r="E99" s="299"/>
    </row>
    <row r="100" spans="1:5" ht="12" customHeight="1">
      <c r="A100" s="14" t="s">
        <v>124</v>
      </c>
      <c r="B100" s="163" t="s">
        <v>373</v>
      </c>
      <c r="C100" s="488"/>
      <c r="D100" s="401"/>
      <c r="E100" s="299"/>
    </row>
    <row r="101" spans="1:5" ht="12" customHeight="1">
      <c r="A101" s="14" t="s">
        <v>125</v>
      </c>
      <c r="B101" s="163" t="s">
        <v>374</v>
      </c>
      <c r="C101" s="488"/>
      <c r="D101" s="401"/>
      <c r="E101" s="299"/>
    </row>
    <row r="102" spans="1:5" ht="12" customHeight="1">
      <c r="A102" s="14" t="s">
        <v>127</v>
      </c>
      <c r="B102" s="164" t="s">
        <v>375</v>
      </c>
      <c r="C102" s="488"/>
      <c r="D102" s="401"/>
      <c r="E102" s="299"/>
    </row>
    <row r="103" spans="1:5" ht="12" customHeight="1">
      <c r="A103" s="13" t="s">
        <v>195</v>
      </c>
      <c r="B103" s="165" t="s">
        <v>376</v>
      </c>
      <c r="C103" s="488"/>
      <c r="D103" s="401"/>
      <c r="E103" s="299"/>
    </row>
    <row r="104" spans="1:5" ht="12" customHeight="1">
      <c r="A104" s="14" t="s">
        <v>366</v>
      </c>
      <c r="B104" s="165" t="s">
        <v>377</v>
      </c>
      <c r="C104" s="488"/>
      <c r="D104" s="401"/>
      <c r="E104" s="299"/>
    </row>
    <row r="105" spans="1:5" ht="12" customHeight="1" thickBot="1">
      <c r="A105" s="18" t="s">
        <v>367</v>
      </c>
      <c r="B105" s="166" t="s">
        <v>378</v>
      </c>
      <c r="C105" s="489"/>
      <c r="D105" s="499">
        <v>5740</v>
      </c>
      <c r="E105" s="303">
        <v>8000</v>
      </c>
    </row>
    <row r="106" spans="1:5" ht="12" customHeight="1" thickBot="1">
      <c r="A106" s="20" t="s">
        <v>21</v>
      </c>
      <c r="B106" s="30" t="s">
        <v>379</v>
      </c>
      <c r="C106" s="490">
        <f>+C107+C109+C111</f>
        <v>87043</v>
      </c>
      <c r="D106" s="398">
        <f>+D107+D109+D111</f>
        <v>189158</v>
      </c>
      <c r="E106" s="295">
        <f>+E107+E109+E111</f>
        <v>84368</v>
      </c>
    </row>
    <row r="107" spans="1:5" ht="12" customHeight="1">
      <c r="A107" s="15" t="s">
        <v>113</v>
      </c>
      <c r="B107" s="8" t="s">
        <v>232</v>
      </c>
      <c r="C107" s="491">
        <v>67370</v>
      </c>
      <c r="D107" s="400">
        <v>167902</v>
      </c>
      <c r="E107" s="298">
        <v>52364</v>
      </c>
    </row>
    <row r="108" spans="1:5" ht="12" customHeight="1">
      <c r="A108" s="15" t="s">
        <v>114</v>
      </c>
      <c r="B108" s="12" t="s">
        <v>383</v>
      </c>
      <c r="C108" s="491"/>
      <c r="D108" s="400"/>
      <c r="E108" s="298">
        <v>27630</v>
      </c>
    </row>
    <row r="109" spans="1:5" ht="12" customHeight="1">
      <c r="A109" s="15" t="s">
        <v>115</v>
      </c>
      <c r="B109" s="12" t="s">
        <v>196</v>
      </c>
      <c r="C109" s="487">
        <v>19568</v>
      </c>
      <c r="D109" s="399">
        <v>6746</v>
      </c>
      <c r="E109" s="297">
        <v>31994</v>
      </c>
    </row>
    <row r="110" spans="1:5" ht="12" customHeight="1">
      <c r="A110" s="15" t="s">
        <v>116</v>
      </c>
      <c r="B110" s="12" t="s">
        <v>384</v>
      </c>
      <c r="C110" s="492"/>
      <c r="D110" s="399"/>
      <c r="E110" s="265"/>
    </row>
    <row r="111" spans="1:5" ht="12" customHeight="1">
      <c r="A111" s="15" t="s">
        <v>117</v>
      </c>
      <c r="B111" s="292" t="s">
        <v>235</v>
      </c>
      <c r="C111" s="492">
        <v>105</v>
      </c>
      <c r="D111" s="399">
        <v>14510</v>
      </c>
      <c r="E111" s="265">
        <v>10</v>
      </c>
    </row>
    <row r="112" spans="1:5" ht="12" customHeight="1">
      <c r="A112" s="15" t="s">
        <v>126</v>
      </c>
      <c r="B112" s="291" t="s">
        <v>491</v>
      </c>
      <c r="C112" s="492"/>
      <c r="D112" s="399"/>
      <c r="E112" s="265"/>
    </row>
    <row r="113" spans="1:5" ht="15.75">
      <c r="A113" s="15" t="s">
        <v>128</v>
      </c>
      <c r="B113" s="414" t="s">
        <v>389</v>
      </c>
      <c r="C113" s="492"/>
      <c r="D113" s="399"/>
      <c r="E113" s="265"/>
    </row>
    <row r="114" spans="1:5" ht="12" customHeight="1">
      <c r="A114" s="15" t="s">
        <v>197</v>
      </c>
      <c r="B114" s="164" t="s">
        <v>372</v>
      </c>
      <c r="C114" s="492"/>
      <c r="D114" s="399"/>
      <c r="E114" s="265"/>
    </row>
    <row r="115" spans="1:5" ht="12" customHeight="1">
      <c r="A115" s="15" t="s">
        <v>198</v>
      </c>
      <c r="B115" s="164" t="s">
        <v>388</v>
      </c>
      <c r="C115" s="492"/>
      <c r="D115" s="399"/>
      <c r="E115" s="265"/>
    </row>
    <row r="116" spans="1:5" ht="12" customHeight="1">
      <c r="A116" s="15" t="s">
        <v>199</v>
      </c>
      <c r="B116" s="164" t="s">
        <v>387</v>
      </c>
      <c r="C116" s="492"/>
      <c r="D116" s="399"/>
      <c r="E116" s="265"/>
    </row>
    <row r="117" spans="1:5" ht="12" customHeight="1">
      <c r="A117" s="15" t="s">
        <v>380</v>
      </c>
      <c r="B117" s="164" t="s">
        <v>375</v>
      </c>
      <c r="C117" s="492"/>
      <c r="D117" s="399"/>
      <c r="E117" s="265"/>
    </row>
    <row r="118" spans="1:5" ht="12" customHeight="1">
      <c r="A118" s="15" t="s">
        <v>381</v>
      </c>
      <c r="B118" s="164" t="s">
        <v>386</v>
      </c>
      <c r="C118" s="492"/>
      <c r="D118" s="399"/>
      <c r="E118" s="265"/>
    </row>
    <row r="119" spans="1:5" ht="12" customHeight="1" thickBot="1">
      <c r="A119" s="13" t="s">
        <v>382</v>
      </c>
      <c r="B119" s="164" t="s">
        <v>385</v>
      </c>
      <c r="C119" s="493"/>
      <c r="D119" s="401"/>
      <c r="E119" s="267"/>
    </row>
    <row r="120" spans="1:5" ht="12" customHeight="1" thickBot="1">
      <c r="A120" s="20" t="s">
        <v>22</v>
      </c>
      <c r="B120" s="153" t="s">
        <v>390</v>
      </c>
      <c r="C120" s="490">
        <f>+C121+C122</f>
        <v>0</v>
      </c>
      <c r="D120" s="398">
        <f>+D121+D122</f>
        <v>0</v>
      </c>
      <c r="E120" s="295">
        <f>+E121+E122</f>
        <v>2500</v>
      </c>
    </row>
    <row r="121" spans="1:5" ht="12" customHeight="1">
      <c r="A121" s="15" t="s">
        <v>96</v>
      </c>
      <c r="B121" s="9" t="s">
        <v>63</v>
      </c>
      <c r="C121" s="491"/>
      <c r="D121" s="400"/>
      <c r="E121" s="298">
        <v>1000</v>
      </c>
    </row>
    <row r="122" spans="1:5" ht="12" customHeight="1" thickBot="1">
      <c r="A122" s="16" t="s">
        <v>97</v>
      </c>
      <c r="B122" s="12" t="s">
        <v>64</v>
      </c>
      <c r="C122" s="488"/>
      <c r="D122" s="401"/>
      <c r="E122" s="299">
        <v>1500</v>
      </c>
    </row>
    <row r="123" spans="1:5" ht="12" customHeight="1" thickBot="1">
      <c r="A123" s="20" t="s">
        <v>23</v>
      </c>
      <c r="B123" s="153" t="s">
        <v>391</v>
      </c>
      <c r="C123" s="490">
        <f>+C90+C106+C120</f>
        <v>890625</v>
      </c>
      <c r="D123" s="398">
        <f>+D90+D106+D120</f>
        <v>890887</v>
      </c>
      <c r="E123" s="295">
        <f>+E90+E106+E120</f>
        <v>803828</v>
      </c>
    </row>
    <row r="124" spans="1:5" ht="12" customHeight="1" thickBot="1">
      <c r="A124" s="20" t="s">
        <v>24</v>
      </c>
      <c r="B124" s="153" t="s">
        <v>392</v>
      </c>
      <c r="C124" s="490">
        <f>+C125+C126+C127</f>
        <v>205524</v>
      </c>
      <c r="D124" s="398">
        <f>+D125+D126+D127</f>
        <v>20082</v>
      </c>
      <c r="E124" s="295">
        <f>+E125+E126+E127</f>
        <v>0</v>
      </c>
    </row>
    <row r="125" spans="1:5" ht="12" customHeight="1">
      <c r="A125" s="15" t="s">
        <v>100</v>
      </c>
      <c r="B125" s="9" t="s">
        <v>393</v>
      </c>
      <c r="C125" s="492">
        <v>124642</v>
      </c>
      <c r="D125" s="399"/>
      <c r="E125" s="265"/>
    </row>
    <row r="126" spans="1:5" ht="12" customHeight="1">
      <c r="A126" s="15" t="s">
        <v>101</v>
      </c>
      <c r="B126" s="9" t="s">
        <v>394</v>
      </c>
      <c r="C126" s="492">
        <v>80882</v>
      </c>
      <c r="D126" s="399"/>
      <c r="E126" s="265"/>
    </row>
    <row r="127" spans="1:5" ht="12" customHeight="1" thickBot="1">
      <c r="A127" s="13" t="s">
        <v>102</v>
      </c>
      <c r="B127" s="7" t="s">
        <v>395</v>
      </c>
      <c r="C127" s="492"/>
      <c r="D127" s="399">
        <v>20082</v>
      </c>
      <c r="E127" s="265"/>
    </row>
    <row r="128" spans="1:5" ht="12" customHeight="1" thickBot="1">
      <c r="A128" s="20" t="s">
        <v>25</v>
      </c>
      <c r="B128" s="153" t="s">
        <v>448</v>
      </c>
      <c r="C128" s="490">
        <f>+C129+C130+C131+C132</f>
        <v>0</v>
      </c>
      <c r="D128" s="398">
        <f>+D129+D130+D131+D132</f>
        <v>0</v>
      </c>
      <c r="E128" s="295">
        <f>+E129+E130+E131+E132</f>
        <v>0</v>
      </c>
    </row>
    <row r="129" spans="1:5" ht="12" customHeight="1">
      <c r="A129" s="15" t="s">
        <v>103</v>
      </c>
      <c r="B129" s="9" t="s">
        <v>396</v>
      </c>
      <c r="C129" s="492"/>
      <c r="D129" s="399"/>
      <c r="E129" s="265"/>
    </row>
    <row r="130" spans="1:5" ht="12" customHeight="1">
      <c r="A130" s="15" t="s">
        <v>104</v>
      </c>
      <c r="B130" s="9" t="s">
        <v>397</v>
      </c>
      <c r="C130" s="492"/>
      <c r="D130" s="399"/>
      <c r="E130" s="265"/>
    </row>
    <row r="131" spans="1:5" ht="12" customHeight="1">
      <c r="A131" s="15" t="s">
        <v>301</v>
      </c>
      <c r="B131" s="9" t="s">
        <v>398</v>
      </c>
      <c r="C131" s="492"/>
      <c r="D131" s="399"/>
      <c r="E131" s="265"/>
    </row>
    <row r="132" spans="1:5" ht="12" customHeight="1" thickBot="1">
      <c r="A132" s="13" t="s">
        <v>302</v>
      </c>
      <c r="B132" s="7" t="s">
        <v>399</v>
      </c>
      <c r="C132" s="492"/>
      <c r="D132" s="399"/>
      <c r="E132" s="265"/>
    </row>
    <row r="133" spans="1:5" ht="12" customHeight="1" thickBot="1">
      <c r="A133" s="20" t="s">
        <v>26</v>
      </c>
      <c r="B133" s="153" t="s">
        <v>400</v>
      </c>
      <c r="C133" s="494">
        <f>+C134+C135+C136+C137</f>
        <v>0</v>
      </c>
      <c r="D133" s="405">
        <f>+D134+D135+D136+D137</f>
        <v>0</v>
      </c>
      <c r="E133" s="301">
        <f>+E134+E135+E136+E137</f>
        <v>0</v>
      </c>
    </row>
    <row r="134" spans="1:5" ht="12" customHeight="1">
      <c r="A134" s="15" t="s">
        <v>105</v>
      </c>
      <c r="B134" s="9" t="s">
        <v>401</v>
      </c>
      <c r="C134" s="492"/>
      <c r="D134" s="399"/>
      <c r="E134" s="265"/>
    </row>
    <row r="135" spans="1:5" ht="12" customHeight="1">
      <c r="A135" s="15" t="s">
        <v>106</v>
      </c>
      <c r="B135" s="9" t="s">
        <v>411</v>
      </c>
      <c r="C135" s="492"/>
      <c r="D135" s="399"/>
      <c r="E135" s="265"/>
    </row>
    <row r="136" spans="1:5" ht="12" customHeight="1">
      <c r="A136" s="15" t="s">
        <v>312</v>
      </c>
      <c r="B136" s="9" t="s">
        <v>402</v>
      </c>
      <c r="C136" s="492"/>
      <c r="D136" s="399"/>
      <c r="E136" s="265"/>
    </row>
    <row r="137" spans="1:5" ht="12" customHeight="1" thickBot="1">
      <c r="A137" s="13" t="s">
        <v>313</v>
      </c>
      <c r="B137" s="7" t="s">
        <v>403</v>
      </c>
      <c r="C137" s="492"/>
      <c r="D137" s="399"/>
      <c r="E137" s="265"/>
    </row>
    <row r="138" spans="1:5" ht="12" customHeight="1" thickBot="1">
      <c r="A138" s="20" t="s">
        <v>27</v>
      </c>
      <c r="B138" s="153" t="s">
        <v>404</v>
      </c>
      <c r="C138" s="495">
        <f>+C139+C140+C141+C142</f>
        <v>0</v>
      </c>
      <c r="D138" s="500">
        <f>+D139+D140+D141+D142</f>
        <v>0</v>
      </c>
      <c r="E138" s="304">
        <f>+E139+E140+E141+E142</f>
        <v>0</v>
      </c>
    </row>
    <row r="139" spans="1:5" ht="12" customHeight="1">
      <c r="A139" s="15" t="s">
        <v>190</v>
      </c>
      <c r="B139" s="9" t="s">
        <v>405</v>
      </c>
      <c r="C139" s="492"/>
      <c r="D139" s="399"/>
      <c r="E139" s="265"/>
    </row>
    <row r="140" spans="1:5" ht="12" customHeight="1">
      <c r="A140" s="15" t="s">
        <v>191</v>
      </c>
      <c r="B140" s="9" t="s">
        <v>406</v>
      </c>
      <c r="C140" s="492"/>
      <c r="D140" s="399"/>
      <c r="E140" s="265"/>
    </row>
    <row r="141" spans="1:5" ht="12" customHeight="1">
      <c r="A141" s="15" t="s">
        <v>234</v>
      </c>
      <c r="B141" s="9" t="s">
        <v>407</v>
      </c>
      <c r="C141" s="492"/>
      <c r="D141" s="399"/>
      <c r="E141" s="265"/>
    </row>
    <row r="142" spans="1:5" ht="12" customHeight="1" thickBot="1">
      <c r="A142" s="15" t="s">
        <v>315</v>
      </c>
      <c r="B142" s="9" t="s">
        <v>408</v>
      </c>
      <c r="C142" s="492"/>
      <c r="D142" s="399"/>
      <c r="E142" s="265"/>
    </row>
    <row r="143" spans="1:5" ht="12" customHeight="1" thickBot="1">
      <c r="A143" s="20" t="s">
        <v>28</v>
      </c>
      <c r="B143" s="153" t="s">
        <v>409</v>
      </c>
      <c r="C143" s="496">
        <f>+C124+C128+C133+C138</f>
        <v>205524</v>
      </c>
      <c r="D143" s="501">
        <f>+D124+D128+D133+D138</f>
        <v>20082</v>
      </c>
      <c r="E143" s="430">
        <f>+E124+E128+E133+E138</f>
        <v>0</v>
      </c>
    </row>
    <row r="144" spans="1:5" ht="12" customHeight="1" thickBot="1">
      <c r="A144" s="293" t="s">
        <v>29</v>
      </c>
      <c r="B144" s="383" t="s">
        <v>410</v>
      </c>
      <c r="C144" s="496">
        <f>+C123+C143</f>
        <v>1096149</v>
      </c>
      <c r="D144" s="501">
        <f>+D123+D143</f>
        <v>910969</v>
      </c>
      <c r="E144" s="430">
        <f>+E123+E143</f>
        <v>803828</v>
      </c>
    </row>
    <row r="145" ht="12" customHeight="1">
      <c r="C145" s="386"/>
    </row>
    <row r="146" ht="12" customHeight="1">
      <c r="C146" s="386"/>
    </row>
    <row r="147" ht="12" customHeight="1">
      <c r="C147" s="386"/>
    </row>
    <row r="148" ht="12" customHeight="1">
      <c r="C148" s="386"/>
    </row>
    <row r="149" ht="12" customHeight="1">
      <c r="C149" s="386"/>
    </row>
    <row r="150" spans="3:6" ht="15" customHeight="1">
      <c r="C150" s="154"/>
      <c r="D150" s="154"/>
      <c r="E150" s="154"/>
      <c r="F150" s="154"/>
    </row>
    <row r="151" s="1" customFormat="1" ht="12.75" customHeight="1"/>
    <row r="152" ht="15.75">
      <c r="C152" s="386"/>
    </row>
    <row r="153" ht="15.75">
      <c r="C153" s="386"/>
    </row>
    <row r="154" ht="15.75">
      <c r="C154" s="386"/>
    </row>
    <row r="155" ht="16.5" customHeight="1">
      <c r="C155" s="386"/>
    </row>
    <row r="156" ht="15.75">
      <c r="C156" s="386"/>
    </row>
    <row r="157" ht="15.75">
      <c r="C157" s="386"/>
    </row>
    <row r="158" ht="15.75">
      <c r="C158" s="386"/>
    </row>
    <row r="159" ht="15.75">
      <c r="C159" s="386"/>
    </row>
    <row r="160" ht="15.75">
      <c r="C160" s="386"/>
    </row>
    <row r="161" ht="15.75">
      <c r="C161" s="386"/>
    </row>
    <row r="162" ht="15.75">
      <c r="C162" s="386"/>
    </row>
    <row r="163" ht="15.75">
      <c r="C163" s="386"/>
    </row>
    <row r="164" ht="15.75">
      <c r="C164" s="386"/>
    </row>
  </sheetData>
  <sheetProtection/>
  <mergeCells count="4">
    <mergeCell ref="A1:E1"/>
    <mergeCell ref="A86:E86"/>
    <mergeCell ref="A87:B87"/>
    <mergeCell ref="A2:B2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Vaja Város Önkormányzat
2014. ÉVI KÖLTSÉGVETÉSÉNEK MÉRLEGE&amp;R&amp;"Times New Roman CE,Félkövér dőlt"&amp;11 1. számú tájékoztató tábla</oddHeader>
  </headerFooter>
  <rowBreaks count="1" manualBreakCount="1">
    <brk id="85" max="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"/>
  <sheetViews>
    <sheetView view="pageLayout" workbookViewId="0" topLeftCell="A1">
      <selection activeCell="F8" sqref="F8:G8"/>
    </sheetView>
  </sheetViews>
  <sheetFormatPr defaultColWidth="9.00390625" defaultRowHeight="12.75"/>
  <cols>
    <col min="1" max="1" width="6.875" style="182" customWidth="1"/>
    <col min="2" max="2" width="49.625" style="63" customWidth="1"/>
    <col min="3" max="8" width="12.875" style="63" customWidth="1"/>
    <col min="9" max="9" width="13.875" style="63" customWidth="1"/>
    <col min="10" max="16384" width="9.375" style="63" customWidth="1"/>
  </cols>
  <sheetData>
    <row r="1" spans="1:9" ht="27.75" customHeight="1">
      <c r="A1" s="548" t="s">
        <v>6</v>
      </c>
      <c r="B1" s="548"/>
      <c r="C1" s="548"/>
      <c r="D1" s="548"/>
      <c r="E1" s="548"/>
      <c r="F1" s="548"/>
      <c r="G1" s="548"/>
      <c r="H1" s="548"/>
      <c r="I1" s="548"/>
    </row>
    <row r="2" ht="20.25" customHeight="1" thickBot="1">
      <c r="I2" s="476" t="s">
        <v>67</v>
      </c>
    </row>
    <row r="3" spans="1:9" s="477" customFormat="1" ht="26.25" customHeight="1">
      <c r="A3" s="556" t="s">
        <v>76</v>
      </c>
      <c r="B3" s="551" t="s">
        <v>93</v>
      </c>
      <c r="C3" s="556" t="s">
        <v>94</v>
      </c>
      <c r="D3" s="556" t="s">
        <v>496</v>
      </c>
      <c r="E3" s="553" t="s">
        <v>75</v>
      </c>
      <c r="F3" s="554"/>
      <c r="G3" s="554"/>
      <c r="H3" s="555"/>
      <c r="I3" s="551" t="s">
        <v>53</v>
      </c>
    </row>
    <row r="4" spans="1:9" s="478" customFormat="1" ht="32.25" customHeight="1" thickBot="1">
      <c r="A4" s="557"/>
      <c r="B4" s="552"/>
      <c r="C4" s="552"/>
      <c r="D4" s="557"/>
      <c r="E4" s="268" t="s">
        <v>205</v>
      </c>
      <c r="F4" s="268" t="s">
        <v>254</v>
      </c>
      <c r="G4" s="268" t="s">
        <v>255</v>
      </c>
      <c r="H4" s="269" t="s">
        <v>455</v>
      </c>
      <c r="I4" s="552"/>
    </row>
    <row r="5" spans="1:9" s="479" customFormat="1" ht="12.75" customHeight="1" thickBot="1">
      <c r="A5" s="270">
        <v>1</v>
      </c>
      <c r="B5" s="271">
        <v>2</v>
      </c>
      <c r="C5" s="272">
        <v>3</v>
      </c>
      <c r="D5" s="271">
        <v>4</v>
      </c>
      <c r="E5" s="270">
        <v>5</v>
      </c>
      <c r="F5" s="272">
        <v>6</v>
      </c>
      <c r="G5" s="272">
        <v>7</v>
      </c>
      <c r="H5" s="273">
        <v>8</v>
      </c>
      <c r="I5" s="274" t="s">
        <v>95</v>
      </c>
    </row>
    <row r="6" spans="1:9" ht="24.75" customHeight="1" thickBot="1">
      <c r="A6" s="275" t="s">
        <v>20</v>
      </c>
      <c r="B6" s="276" t="s">
        <v>7</v>
      </c>
      <c r="C6" s="471"/>
      <c r="D6" s="78">
        <f>+D7+D8</f>
        <v>0</v>
      </c>
      <c r="E6" s="79">
        <f>+E7+E8</f>
        <v>0</v>
      </c>
      <c r="F6" s="80">
        <f>+F7+F8</f>
        <v>0</v>
      </c>
      <c r="G6" s="80">
        <f>+G7+G8</f>
        <v>0</v>
      </c>
      <c r="H6" s="81">
        <f>+H7+H8</f>
        <v>0</v>
      </c>
      <c r="I6" s="78">
        <f aca="true" t="shared" si="0" ref="I6:I17">SUM(D6:H6)</f>
        <v>0</v>
      </c>
    </row>
    <row r="7" spans="1:9" ht="19.5" customHeight="1">
      <c r="A7" s="277" t="s">
        <v>21</v>
      </c>
      <c r="B7" s="82" t="s">
        <v>77</v>
      </c>
      <c r="C7" s="472"/>
      <c r="D7" s="83"/>
      <c r="E7" s="84"/>
      <c r="F7" s="28"/>
      <c r="G7" s="28"/>
      <c r="H7" s="25"/>
      <c r="I7" s="278">
        <f t="shared" si="0"/>
        <v>0</v>
      </c>
    </row>
    <row r="8" spans="1:9" ht="19.5" customHeight="1" thickBot="1">
      <c r="A8" s="277" t="s">
        <v>22</v>
      </c>
      <c r="B8" s="82" t="s">
        <v>77</v>
      </c>
      <c r="C8" s="472"/>
      <c r="D8" s="83"/>
      <c r="E8" s="84"/>
      <c r="F8" s="28"/>
      <c r="G8" s="28"/>
      <c r="H8" s="25"/>
      <c r="I8" s="278">
        <f t="shared" si="0"/>
        <v>0</v>
      </c>
    </row>
    <row r="9" spans="1:9" ht="25.5" customHeight="1" thickBot="1">
      <c r="A9" s="275" t="s">
        <v>23</v>
      </c>
      <c r="B9" s="276" t="s">
        <v>8</v>
      </c>
      <c r="C9" s="473"/>
      <c r="D9" s="78">
        <f>+D10+D11</f>
        <v>0</v>
      </c>
      <c r="E9" s="79">
        <f>+E10+E11</f>
        <v>0</v>
      </c>
      <c r="F9" s="80">
        <f>+F10+F11</f>
        <v>0</v>
      </c>
      <c r="G9" s="80">
        <f>+G10+G11</f>
        <v>0</v>
      </c>
      <c r="H9" s="81">
        <f>+H10+H11</f>
        <v>0</v>
      </c>
      <c r="I9" s="78">
        <f t="shared" si="0"/>
        <v>0</v>
      </c>
    </row>
    <row r="10" spans="1:9" ht="19.5" customHeight="1">
      <c r="A10" s="277" t="s">
        <v>24</v>
      </c>
      <c r="B10" s="82" t="s">
        <v>77</v>
      </c>
      <c r="C10" s="472"/>
      <c r="D10" s="83"/>
      <c r="E10" s="84"/>
      <c r="F10" s="28"/>
      <c r="G10" s="28"/>
      <c r="H10" s="25"/>
      <c r="I10" s="278">
        <f t="shared" si="0"/>
        <v>0</v>
      </c>
    </row>
    <row r="11" spans="1:9" ht="19.5" customHeight="1" thickBot="1">
      <c r="A11" s="277" t="s">
        <v>25</v>
      </c>
      <c r="B11" s="82" t="s">
        <v>77</v>
      </c>
      <c r="C11" s="472"/>
      <c r="D11" s="83"/>
      <c r="E11" s="84"/>
      <c r="F11" s="28"/>
      <c r="G11" s="28"/>
      <c r="H11" s="25"/>
      <c r="I11" s="278">
        <f t="shared" si="0"/>
        <v>0</v>
      </c>
    </row>
    <row r="12" spans="1:9" ht="19.5" customHeight="1" thickBot="1">
      <c r="A12" s="275" t="s">
        <v>26</v>
      </c>
      <c r="B12" s="276" t="s">
        <v>212</v>
      </c>
      <c r="C12" s="473"/>
      <c r="D12" s="78">
        <f>+D13</f>
        <v>0</v>
      </c>
      <c r="E12" s="79">
        <f>+E13</f>
        <v>0</v>
      </c>
      <c r="F12" s="80">
        <f>+F13</f>
        <v>0</v>
      </c>
      <c r="G12" s="80">
        <f>+G13</f>
        <v>0</v>
      </c>
      <c r="H12" s="81">
        <f>+H13</f>
        <v>0</v>
      </c>
      <c r="I12" s="78">
        <f t="shared" si="0"/>
        <v>0</v>
      </c>
    </row>
    <row r="13" spans="1:9" ht="19.5" customHeight="1" thickBot="1">
      <c r="A13" s="277" t="s">
        <v>27</v>
      </c>
      <c r="B13" s="82" t="s">
        <v>77</v>
      </c>
      <c r="C13" s="472"/>
      <c r="D13" s="83"/>
      <c r="E13" s="84"/>
      <c r="F13" s="28"/>
      <c r="G13" s="28"/>
      <c r="H13" s="25"/>
      <c r="I13" s="278">
        <f t="shared" si="0"/>
        <v>0</v>
      </c>
    </row>
    <row r="14" spans="1:9" ht="19.5" customHeight="1" thickBot="1">
      <c r="A14" s="275" t="s">
        <v>28</v>
      </c>
      <c r="B14" s="276" t="s">
        <v>213</v>
      </c>
      <c r="C14" s="473"/>
      <c r="D14" s="78">
        <f>+D15</f>
        <v>0</v>
      </c>
      <c r="E14" s="79">
        <f>+E15</f>
        <v>0</v>
      </c>
      <c r="F14" s="80">
        <f>+F15</f>
        <v>0</v>
      </c>
      <c r="G14" s="80">
        <f>+G15</f>
        <v>0</v>
      </c>
      <c r="H14" s="81">
        <f>+H15</f>
        <v>0</v>
      </c>
      <c r="I14" s="78">
        <f t="shared" si="0"/>
        <v>0</v>
      </c>
    </row>
    <row r="15" spans="1:9" ht="19.5" customHeight="1" thickBot="1">
      <c r="A15" s="279" t="s">
        <v>29</v>
      </c>
      <c r="B15" s="85" t="s">
        <v>77</v>
      </c>
      <c r="C15" s="474"/>
      <c r="D15" s="86"/>
      <c r="E15" s="87"/>
      <c r="F15" s="29"/>
      <c r="G15" s="29"/>
      <c r="H15" s="27"/>
      <c r="I15" s="280">
        <f t="shared" si="0"/>
        <v>0</v>
      </c>
    </row>
    <row r="16" spans="1:9" ht="19.5" customHeight="1" thickBot="1">
      <c r="A16" s="275" t="s">
        <v>30</v>
      </c>
      <c r="B16" s="281" t="s">
        <v>214</v>
      </c>
      <c r="C16" s="473"/>
      <c r="D16" s="78">
        <f>+D17</f>
        <v>0</v>
      </c>
      <c r="E16" s="79">
        <f>+E17</f>
        <v>0</v>
      </c>
      <c r="F16" s="80">
        <f>+F17</f>
        <v>0</v>
      </c>
      <c r="G16" s="80">
        <f>+G17</f>
        <v>0</v>
      </c>
      <c r="H16" s="81">
        <f>+H17</f>
        <v>0</v>
      </c>
      <c r="I16" s="78">
        <f t="shared" si="0"/>
        <v>0</v>
      </c>
    </row>
    <row r="17" spans="1:9" ht="19.5" customHeight="1" thickBot="1">
      <c r="A17" s="282" t="s">
        <v>31</v>
      </c>
      <c r="B17" s="88" t="s">
        <v>77</v>
      </c>
      <c r="C17" s="475"/>
      <c r="D17" s="89"/>
      <c r="E17" s="90"/>
      <c r="F17" s="91"/>
      <c r="G17" s="91"/>
      <c r="H17" s="26"/>
      <c r="I17" s="283">
        <f t="shared" si="0"/>
        <v>0</v>
      </c>
    </row>
    <row r="18" spans="1:9" ht="19.5" customHeight="1" thickBot="1">
      <c r="A18" s="549" t="s">
        <v>156</v>
      </c>
      <c r="B18" s="550"/>
      <c r="C18" s="149"/>
      <c r="D18" s="78">
        <f aca="true" t="shared" si="1" ref="D18:I18">+D6+D9+D12+D14+D16</f>
        <v>0</v>
      </c>
      <c r="E18" s="79">
        <f t="shared" si="1"/>
        <v>0</v>
      </c>
      <c r="F18" s="80">
        <f t="shared" si="1"/>
        <v>0</v>
      </c>
      <c r="G18" s="80">
        <f t="shared" si="1"/>
        <v>0</v>
      </c>
      <c r="H18" s="81">
        <f t="shared" si="1"/>
        <v>0</v>
      </c>
      <c r="I18" s="78">
        <f t="shared" si="1"/>
        <v>0</v>
      </c>
    </row>
  </sheetData>
  <sheetProtection sheet="1"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dőlt"2. számú tájékoztató tábla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B1">
      <selection activeCell="D10" sqref="D10"/>
    </sheetView>
  </sheetViews>
  <sheetFormatPr defaultColWidth="9.00390625" defaultRowHeight="12.75"/>
  <cols>
    <col min="1" max="1" width="5.875" style="105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559" t="s">
        <v>9</v>
      </c>
      <c r="C1" s="559"/>
      <c r="D1" s="559"/>
    </row>
    <row r="2" spans="1:4" s="93" customFormat="1" ht="16.5" thickBot="1">
      <c r="A2" s="92"/>
      <c r="B2" s="375"/>
      <c r="D2" s="50" t="s">
        <v>67</v>
      </c>
    </row>
    <row r="3" spans="1:4" s="95" customFormat="1" ht="48" customHeight="1" thickBot="1">
      <c r="A3" s="94" t="s">
        <v>18</v>
      </c>
      <c r="B3" s="188" t="s">
        <v>19</v>
      </c>
      <c r="C3" s="188" t="s">
        <v>78</v>
      </c>
      <c r="D3" s="189" t="s">
        <v>79</v>
      </c>
    </row>
    <row r="4" spans="1:4" s="95" customFormat="1" ht="13.5" customHeight="1" thickBot="1">
      <c r="A4" s="41">
        <v>1</v>
      </c>
      <c r="B4" s="191">
        <v>2</v>
      </c>
      <c r="C4" s="191">
        <v>3</v>
      </c>
      <c r="D4" s="192">
        <v>4</v>
      </c>
    </row>
    <row r="5" spans="1:4" ht="18" customHeight="1">
      <c r="A5" s="158" t="s">
        <v>20</v>
      </c>
      <c r="B5" s="193" t="s">
        <v>176</v>
      </c>
      <c r="C5" s="156"/>
      <c r="D5" s="96"/>
    </row>
    <row r="6" spans="1:4" ht="18" customHeight="1">
      <c r="A6" s="97" t="s">
        <v>21</v>
      </c>
      <c r="B6" s="194" t="s">
        <v>177</v>
      </c>
      <c r="C6" s="157"/>
      <c r="D6" s="99"/>
    </row>
    <row r="7" spans="1:4" ht="18" customHeight="1">
      <c r="A7" s="97" t="s">
        <v>22</v>
      </c>
      <c r="B7" s="194" t="s">
        <v>129</v>
      </c>
      <c r="C7" s="157"/>
      <c r="D7" s="99"/>
    </row>
    <row r="8" spans="1:4" ht="18" customHeight="1">
      <c r="A8" s="97" t="s">
        <v>23</v>
      </c>
      <c r="B8" s="194" t="s">
        <v>130</v>
      </c>
      <c r="C8" s="157"/>
      <c r="D8" s="99"/>
    </row>
    <row r="9" spans="1:4" ht="18" customHeight="1">
      <c r="A9" s="97" t="s">
        <v>24</v>
      </c>
      <c r="B9" s="194" t="s">
        <v>169</v>
      </c>
      <c r="C9" s="157">
        <v>90100</v>
      </c>
      <c r="D9" s="99">
        <v>540</v>
      </c>
    </row>
    <row r="10" spans="1:4" ht="18" customHeight="1">
      <c r="A10" s="97" t="s">
        <v>25</v>
      </c>
      <c r="B10" s="194" t="s">
        <v>170</v>
      </c>
      <c r="C10" s="157">
        <v>15500</v>
      </c>
      <c r="D10" s="99"/>
    </row>
    <row r="11" spans="1:4" ht="18" customHeight="1">
      <c r="A11" s="97" t="s">
        <v>26</v>
      </c>
      <c r="B11" s="195" t="s">
        <v>171</v>
      </c>
      <c r="C11" s="157">
        <v>1600</v>
      </c>
      <c r="D11" s="99">
        <v>328</v>
      </c>
    </row>
    <row r="12" spans="1:4" ht="18" customHeight="1">
      <c r="A12" s="97" t="s">
        <v>28</v>
      </c>
      <c r="B12" s="195" t="s">
        <v>172</v>
      </c>
      <c r="C12" s="157"/>
      <c r="D12" s="99"/>
    </row>
    <row r="13" spans="1:4" ht="18" customHeight="1">
      <c r="A13" s="97" t="s">
        <v>29</v>
      </c>
      <c r="B13" s="195" t="s">
        <v>173</v>
      </c>
      <c r="C13" s="157"/>
      <c r="D13" s="99"/>
    </row>
    <row r="14" spans="1:4" ht="18" customHeight="1">
      <c r="A14" s="97" t="s">
        <v>30</v>
      </c>
      <c r="B14" s="195" t="s">
        <v>174</v>
      </c>
      <c r="C14" s="157"/>
      <c r="D14" s="99"/>
    </row>
    <row r="15" spans="1:4" ht="22.5" customHeight="1">
      <c r="A15" s="97" t="s">
        <v>31</v>
      </c>
      <c r="B15" s="195" t="s">
        <v>175</v>
      </c>
      <c r="C15" s="157">
        <v>73000</v>
      </c>
      <c r="D15" s="99">
        <v>212</v>
      </c>
    </row>
    <row r="16" spans="1:4" ht="18" customHeight="1">
      <c r="A16" s="97" t="s">
        <v>32</v>
      </c>
      <c r="B16" s="194" t="s">
        <v>131</v>
      </c>
      <c r="C16" s="157">
        <v>5700</v>
      </c>
      <c r="D16" s="99"/>
    </row>
    <row r="17" spans="1:4" ht="18" customHeight="1">
      <c r="A17" s="97" t="s">
        <v>33</v>
      </c>
      <c r="B17" s="194" t="s">
        <v>11</v>
      </c>
      <c r="C17" s="157"/>
      <c r="D17" s="99"/>
    </row>
    <row r="18" spans="1:4" ht="18" customHeight="1">
      <c r="A18" s="97" t="s">
        <v>34</v>
      </c>
      <c r="B18" s="194" t="s">
        <v>10</v>
      </c>
      <c r="C18" s="157"/>
      <c r="D18" s="99"/>
    </row>
    <row r="19" spans="1:4" ht="18" customHeight="1">
      <c r="A19" s="97" t="s">
        <v>35</v>
      </c>
      <c r="B19" s="194" t="s">
        <v>132</v>
      </c>
      <c r="C19" s="157"/>
      <c r="D19" s="99"/>
    </row>
    <row r="20" spans="1:4" ht="18" customHeight="1">
      <c r="A20" s="97" t="s">
        <v>36</v>
      </c>
      <c r="B20" s="194" t="s">
        <v>133</v>
      </c>
      <c r="C20" s="157"/>
      <c r="D20" s="99"/>
    </row>
    <row r="21" spans="1:4" ht="18" customHeight="1">
      <c r="A21" s="97" t="s">
        <v>37</v>
      </c>
      <c r="B21" s="152"/>
      <c r="C21" s="98"/>
      <c r="D21" s="99"/>
    </row>
    <row r="22" spans="1:4" ht="18" customHeight="1">
      <c r="A22" s="97" t="s">
        <v>38</v>
      </c>
      <c r="B22" s="100"/>
      <c r="C22" s="98"/>
      <c r="D22" s="99"/>
    </row>
    <row r="23" spans="1:4" ht="18" customHeight="1">
      <c r="A23" s="97" t="s">
        <v>39</v>
      </c>
      <c r="B23" s="100"/>
      <c r="C23" s="98"/>
      <c r="D23" s="99"/>
    </row>
    <row r="24" spans="1:4" ht="18" customHeight="1">
      <c r="A24" s="97" t="s">
        <v>40</v>
      </c>
      <c r="B24" s="100"/>
      <c r="C24" s="98"/>
      <c r="D24" s="99"/>
    </row>
    <row r="25" spans="1:4" ht="18" customHeight="1">
      <c r="A25" s="97" t="s">
        <v>41</v>
      </c>
      <c r="B25" s="100"/>
      <c r="C25" s="98"/>
      <c r="D25" s="99"/>
    </row>
    <row r="26" spans="1:4" ht="18" customHeight="1">
      <c r="A26" s="97" t="s">
        <v>42</v>
      </c>
      <c r="B26" s="100"/>
      <c r="C26" s="98"/>
      <c r="D26" s="99"/>
    </row>
    <row r="27" spans="1:4" ht="18" customHeight="1">
      <c r="A27" s="97" t="s">
        <v>43</v>
      </c>
      <c r="B27" s="100"/>
      <c r="C27" s="98"/>
      <c r="D27" s="99"/>
    </row>
    <row r="28" spans="1:4" ht="18" customHeight="1">
      <c r="A28" s="97" t="s">
        <v>44</v>
      </c>
      <c r="B28" s="100"/>
      <c r="C28" s="98"/>
      <c r="D28" s="99"/>
    </row>
    <row r="29" spans="1:4" ht="18" customHeight="1" thickBot="1">
      <c r="A29" s="159" t="s">
        <v>45</v>
      </c>
      <c r="B29" s="101"/>
      <c r="C29" s="102"/>
      <c r="D29" s="103"/>
    </row>
    <row r="30" spans="1:4" ht="18" customHeight="1" thickBot="1">
      <c r="A30" s="42" t="s">
        <v>46</v>
      </c>
      <c r="B30" s="199" t="s">
        <v>55</v>
      </c>
      <c r="C30" s="200">
        <f>+C5+C6+C7+C8+C9+C16+C17+C18+C19+C20+C21+C22+C23+C24+C25+C26+C27+C28+C29</f>
        <v>95800</v>
      </c>
      <c r="D30" s="201">
        <f>+D5+D6+D7+D8+D9+D16+D17+D18+D19+D20+D21+D22+D23+D24+D25+D26+D27+D28+D29</f>
        <v>540</v>
      </c>
    </row>
    <row r="31" spans="1:4" ht="8.25" customHeight="1">
      <c r="A31" s="104"/>
      <c r="B31" s="558"/>
      <c r="C31" s="558"/>
      <c r="D31" s="558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számú tájékoztató tábla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workbookViewId="0" topLeftCell="A1">
      <selection activeCell="E24" sqref="E24"/>
    </sheetView>
  </sheetViews>
  <sheetFormatPr defaultColWidth="9.00390625" defaultRowHeight="12.75"/>
  <cols>
    <col min="1" max="1" width="4.875" style="122" customWidth="1"/>
    <col min="2" max="2" width="31.125" style="140" customWidth="1"/>
    <col min="3" max="4" width="9.00390625" style="140" customWidth="1"/>
    <col min="5" max="5" width="9.50390625" style="140" customWidth="1"/>
    <col min="6" max="6" width="8.875" style="140" customWidth="1"/>
    <col min="7" max="7" width="8.625" style="140" customWidth="1"/>
    <col min="8" max="8" width="8.875" style="140" customWidth="1"/>
    <col min="9" max="9" width="8.125" style="140" customWidth="1"/>
    <col min="10" max="14" width="9.50390625" style="140" customWidth="1"/>
    <col min="15" max="15" width="12.625" style="122" customWidth="1"/>
    <col min="16" max="16384" width="9.375" style="140" customWidth="1"/>
  </cols>
  <sheetData>
    <row r="1" spans="1:15" ht="31.5" customHeight="1">
      <c r="A1" s="563" t="s">
        <v>456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</row>
    <row r="2" ht="16.5" thickBot="1">
      <c r="O2" s="4" t="s">
        <v>57</v>
      </c>
    </row>
    <row r="3" spans="1:15" s="122" customFormat="1" ht="25.5" customHeight="1" thickBot="1">
      <c r="A3" s="119" t="s">
        <v>18</v>
      </c>
      <c r="B3" s="120" t="s">
        <v>68</v>
      </c>
      <c r="C3" s="120" t="s">
        <v>80</v>
      </c>
      <c r="D3" s="120" t="s">
        <v>81</v>
      </c>
      <c r="E3" s="120" t="s">
        <v>82</v>
      </c>
      <c r="F3" s="120" t="s">
        <v>83</v>
      </c>
      <c r="G3" s="120" t="s">
        <v>84</v>
      </c>
      <c r="H3" s="120" t="s">
        <v>85</v>
      </c>
      <c r="I3" s="120" t="s">
        <v>86</v>
      </c>
      <c r="J3" s="120" t="s">
        <v>87</v>
      </c>
      <c r="K3" s="120" t="s">
        <v>88</v>
      </c>
      <c r="L3" s="120" t="s">
        <v>89</v>
      </c>
      <c r="M3" s="120" t="s">
        <v>90</v>
      </c>
      <c r="N3" s="120" t="s">
        <v>91</v>
      </c>
      <c r="O3" s="121" t="s">
        <v>55</v>
      </c>
    </row>
    <row r="4" spans="1:15" s="124" customFormat="1" ht="15" customHeight="1" thickBot="1">
      <c r="A4" s="123" t="s">
        <v>20</v>
      </c>
      <c r="B4" s="560" t="s">
        <v>60</v>
      </c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2"/>
    </row>
    <row r="5" spans="1:15" s="124" customFormat="1" ht="22.5">
      <c r="A5" s="125" t="s">
        <v>21</v>
      </c>
      <c r="B5" s="480" t="s">
        <v>416</v>
      </c>
      <c r="C5" s="126">
        <v>29555</v>
      </c>
      <c r="D5" s="126">
        <v>29555</v>
      </c>
      <c r="E5" s="126">
        <v>29555</v>
      </c>
      <c r="F5" s="126">
        <v>29555</v>
      </c>
      <c r="G5" s="126">
        <v>29555</v>
      </c>
      <c r="H5" s="126">
        <v>29555</v>
      </c>
      <c r="I5" s="126">
        <v>29555</v>
      </c>
      <c r="J5" s="126">
        <v>29555</v>
      </c>
      <c r="K5" s="126">
        <v>29555</v>
      </c>
      <c r="L5" s="126">
        <v>29555</v>
      </c>
      <c r="M5" s="126">
        <v>29555</v>
      </c>
      <c r="N5" s="126">
        <v>29551</v>
      </c>
      <c r="O5" s="127">
        <f aca="true" t="shared" si="0" ref="O5:O25">SUM(C5:N5)</f>
        <v>354656</v>
      </c>
    </row>
    <row r="6" spans="1:15" s="131" customFormat="1" ht="22.5">
      <c r="A6" s="128" t="s">
        <v>22</v>
      </c>
      <c r="B6" s="286" t="s">
        <v>482</v>
      </c>
      <c r="C6" s="129">
        <v>11191</v>
      </c>
      <c r="D6" s="129">
        <v>11191</v>
      </c>
      <c r="E6" s="129">
        <v>11191</v>
      </c>
      <c r="F6" s="129">
        <v>11191</v>
      </c>
      <c r="G6" s="129">
        <v>11191</v>
      </c>
      <c r="H6" s="129">
        <v>11191</v>
      </c>
      <c r="I6" s="129">
        <v>11191</v>
      </c>
      <c r="J6" s="129">
        <v>11191</v>
      </c>
      <c r="K6" s="129">
        <v>11191</v>
      </c>
      <c r="L6" s="129">
        <v>11191</v>
      </c>
      <c r="M6" s="129">
        <v>11191</v>
      </c>
      <c r="N6" s="129">
        <v>11199</v>
      </c>
      <c r="O6" s="130">
        <f t="shared" si="0"/>
        <v>134300</v>
      </c>
    </row>
    <row r="7" spans="1:15" s="131" customFormat="1" ht="22.5">
      <c r="A7" s="128" t="s">
        <v>23</v>
      </c>
      <c r="B7" s="285" t="s">
        <v>483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3">
        <f t="shared" si="0"/>
        <v>0</v>
      </c>
    </row>
    <row r="8" spans="1:15" s="131" customFormat="1" ht="13.5" customHeight="1">
      <c r="A8" s="128" t="s">
        <v>24</v>
      </c>
      <c r="B8" s="284" t="s">
        <v>183</v>
      </c>
      <c r="C8" s="129"/>
      <c r="D8" s="129">
        <v>10000</v>
      </c>
      <c r="E8" s="129">
        <v>35000</v>
      </c>
      <c r="F8" s="129">
        <v>8000</v>
      </c>
      <c r="G8" s="129">
        <v>1000</v>
      </c>
      <c r="H8" s="129">
        <v>1000</v>
      </c>
      <c r="I8" s="129">
        <v>1000</v>
      </c>
      <c r="J8" s="129">
        <v>1000</v>
      </c>
      <c r="K8" s="129">
        <v>35000</v>
      </c>
      <c r="L8" s="129">
        <v>1000</v>
      </c>
      <c r="M8" s="129">
        <v>500</v>
      </c>
      <c r="N8" s="129">
        <v>2600</v>
      </c>
      <c r="O8" s="130">
        <f t="shared" si="0"/>
        <v>96100</v>
      </c>
    </row>
    <row r="9" spans="1:15" s="131" customFormat="1" ht="13.5" customHeight="1">
      <c r="A9" s="128" t="s">
        <v>25</v>
      </c>
      <c r="B9" s="284" t="s">
        <v>484</v>
      </c>
      <c r="C9" s="129">
        <v>5740</v>
      </c>
      <c r="D9" s="129">
        <v>5740</v>
      </c>
      <c r="E9" s="129">
        <v>5740</v>
      </c>
      <c r="F9" s="129">
        <v>5740</v>
      </c>
      <c r="G9" s="129">
        <v>5740</v>
      </c>
      <c r="H9" s="129">
        <v>5740</v>
      </c>
      <c r="I9" s="129">
        <v>5740</v>
      </c>
      <c r="J9" s="129">
        <v>5740</v>
      </c>
      <c r="K9" s="129">
        <v>5740</v>
      </c>
      <c r="L9" s="129">
        <v>5740</v>
      </c>
      <c r="M9" s="129">
        <v>5740</v>
      </c>
      <c r="N9" s="129">
        <v>5750</v>
      </c>
      <c r="O9" s="130">
        <f t="shared" si="0"/>
        <v>68890</v>
      </c>
    </row>
    <row r="10" spans="1:15" s="131" customFormat="1" ht="13.5" customHeight="1">
      <c r="A10" s="128" t="s">
        <v>26</v>
      </c>
      <c r="B10" s="284" t="s">
        <v>12</v>
      </c>
      <c r="C10" s="129"/>
      <c r="D10" s="129"/>
      <c r="E10" s="129">
        <v>1200</v>
      </c>
      <c r="F10" s="129">
        <v>50</v>
      </c>
      <c r="G10" s="129"/>
      <c r="H10" s="129"/>
      <c r="I10" s="129"/>
      <c r="J10" s="129"/>
      <c r="K10" s="129">
        <v>1200</v>
      </c>
      <c r="L10" s="129">
        <v>50</v>
      </c>
      <c r="M10" s="129"/>
      <c r="N10" s="129"/>
      <c r="O10" s="130">
        <f t="shared" si="0"/>
        <v>2500</v>
      </c>
    </row>
    <row r="11" spans="1:15" s="131" customFormat="1" ht="13.5" customHeight="1">
      <c r="A11" s="128" t="s">
        <v>27</v>
      </c>
      <c r="B11" s="284" t="s">
        <v>418</v>
      </c>
      <c r="C11" s="129">
        <v>8419</v>
      </c>
      <c r="D11" s="129">
        <v>8419</v>
      </c>
      <c r="E11" s="129">
        <v>8419</v>
      </c>
      <c r="F11" s="129">
        <v>8419</v>
      </c>
      <c r="G11" s="129">
        <v>8419</v>
      </c>
      <c r="H11" s="129">
        <v>8419</v>
      </c>
      <c r="I11" s="129">
        <v>8419</v>
      </c>
      <c r="J11" s="129">
        <v>8419</v>
      </c>
      <c r="K11" s="129">
        <v>8419</v>
      </c>
      <c r="L11" s="129">
        <v>8419</v>
      </c>
      <c r="M11" s="129">
        <v>8419</v>
      </c>
      <c r="N11" s="129">
        <v>8413</v>
      </c>
      <c r="O11" s="130">
        <f t="shared" si="0"/>
        <v>101022</v>
      </c>
    </row>
    <row r="12" spans="1:15" s="131" customFormat="1" ht="22.5">
      <c r="A12" s="128" t="s">
        <v>28</v>
      </c>
      <c r="B12" s="286" t="s">
        <v>470</v>
      </c>
      <c r="C12" s="129">
        <v>3863</v>
      </c>
      <c r="D12" s="129">
        <v>3863</v>
      </c>
      <c r="E12" s="129">
        <v>3863</v>
      </c>
      <c r="F12" s="129">
        <v>3863</v>
      </c>
      <c r="G12" s="129">
        <v>3863</v>
      </c>
      <c r="H12" s="129">
        <v>3863</v>
      </c>
      <c r="I12" s="129">
        <v>3863</v>
      </c>
      <c r="J12" s="129">
        <v>3863</v>
      </c>
      <c r="K12" s="129">
        <v>3863</v>
      </c>
      <c r="L12" s="129">
        <v>3863</v>
      </c>
      <c r="M12" s="129">
        <v>3863</v>
      </c>
      <c r="N12" s="129">
        <v>3867</v>
      </c>
      <c r="O12" s="130">
        <f t="shared" si="0"/>
        <v>46360</v>
      </c>
    </row>
    <row r="13" spans="1:15" s="131" customFormat="1" ht="13.5" customHeight="1" thickBot="1">
      <c r="A13" s="128" t="s">
        <v>29</v>
      </c>
      <c r="B13" s="284" t="s">
        <v>13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30">
        <f t="shared" si="0"/>
        <v>0</v>
      </c>
    </row>
    <row r="14" spans="1:15" s="124" customFormat="1" ht="15.75" customHeight="1" thickBot="1">
      <c r="A14" s="123" t="s">
        <v>30</v>
      </c>
      <c r="B14" s="43" t="s">
        <v>118</v>
      </c>
      <c r="C14" s="134">
        <f aca="true" t="shared" si="1" ref="C14:N14">SUM(C5:C13)</f>
        <v>58768</v>
      </c>
      <c r="D14" s="134">
        <f t="shared" si="1"/>
        <v>68768</v>
      </c>
      <c r="E14" s="134">
        <f t="shared" si="1"/>
        <v>94968</v>
      </c>
      <c r="F14" s="134">
        <f t="shared" si="1"/>
        <v>66818</v>
      </c>
      <c r="G14" s="134">
        <f t="shared" si="1"/>
        <v>59768</v>
      </c>
      <c r="H14" s="134">
        <f t="shared" si="1"/>
        <v>59768</v>
      </c>
      <c r="I14" s="134">
        <f t="shared" si="1"/>
        <v>59768</v>
      </c>
      <c r="J14" s="134">
        <f t="shared" si="1"/>
        <v>59768</v>
      </c>
      <c r="K14" s="134">
        <f t="shared" si="1"/>
        <v>94968</v>
      </c>
      <c r="L14" s="134">
        <f t="shared" si="1"/>
        <v>59818</v>
      </c>
      <c r="M14" s="134">
        <f t="shared" si="1"/>
        <v>59268</v>
      </c>
      <c r="N14" s="134">
        <f t="shared" si="1"/>
        <v>61380</v>
      </c>
      <c r="O14" s="135">
        <f>SUM(C14:N14)</f>
        <v>803828</v>
      </c>
    </row>
    <row r="15" spans="1:15" s="124" customFormat="1" ht="15" customHeight="1" thickBot="1">
      <c r="A15" s="123" t="s">
        <v>31</v>
      </c>
      <c r="B15" s="560" t="s">
        <v>61</v>
      </c>
      <c r="C15" s="561"/>
      <c r="D15" s="561"/>
      <c r="E15" s="561"/>
      <c r="F15" s="561"/>
      <c r="G15" s="561"/>
      <c r="H15" s="561"/>
      <c r="I15" s="561"/>
      <c r="J15" s="561"/>
      <c r="K15" s="561"/>
      <c r="L15" s="561"/>
      <c r="M15" s="561"/>
      <c r="N15" s="561"/>
      <c r="O15" s="562"/>
    </row>
    <row r="16" spans="1:15" s="131" customFormat="1" ht="13.5" customHeight="1">
      <c r="A16" s="136" t="s">
        <v>32</v>
      </c>
      <c r="B16" s="287" t="s">
        <v>69</v>
      </c>
      <c r="C16" s="132">
        <v>22830</v>
      </c>
      <c r="D16" s="132">
        <v>22830</v>
      </c>
      <c r="E16" s="132">
        <v>22830</v>
      </c>
      <c r="F16" s="132">
        <v>22830</v>
      </c>
      <c r="G16" s="132">
        <v>22830</v>
      </c>
      <c r="H16" s="132">
        <v>22830</v>
      </c>
      <c r="I16" s="132">
        <v>22830</v>
      </c>
      <c r="J16" s="132">
        <v>22830</v>
      </c>
      <c r="K16" s="132">
        <v>22830</v>
      </c>
      <c r="L16" s="132">
        <v>22830</v>
      </c>
      <c r="M16" s="132">
        <v>22830</v>
      </c>
      <c r="N16" s="132">
        <v>22825</v>
      </c>
      <c r="O16" s="133">
        <f t="shared" si="0"/>
        <v>273955</v>
      </c>
    </row>
    <row r="17" spans="1:15" s="131" customFormat="1" ht="27" customHeight="1">
      <c r="A17" s="128" t="s">
        <v>33</v>
      </c>
      <c r="B17" s="286" t="s">
        <v>192</v>
      </c>
      <c r="C17" s="129">
        <v>5485</v>
      </c>
      <c r="D17" s="129">
        <v>5485</v>
      </c>
      <c r="E17" s="129">
        <v>5485</v>
      </c>
      <c r="F17" s="129">
        <v>5485</v>
      </c>
      <c r="G17" s="129">
        <v>5485</v>
      </c>
      <c r="H17" s="129">
        <v>5485</v>
      </c>
      <c r="I17" s="129">
        <v>5485</v>
      </c>
      <c r="J17" s="129">
        <v>5485</v>
      </c>
      <c r="K17" s="129">
        <v>5485</v>
      </c>
      <c r="L17" s="129">
        <v>5485</v>
      </c>
      <c r="M17" s="129">
        <v>5485</v>
      </c>
      <c r="N17" s="129">
        <v>5481</v>
      </c>
      <c r="O17" s="130">
        <f t="shared" si="0"/>
        <v>65816</v>
      </c>
    </row>
    <row r="18" spans="1:15" s="131" customFormat="1" ht="13.5" customHeight="1">
      <c r="A18" s="128" t="s">
        <v>34</v>
      </c>
      <c r="B18" s="284" t="s">
        <v>150</v>
      </c>
      <c r="C18" s="129">
        <v>17074</v>
      </c>
      <c r="D18" s="129">
        <v>17074</v>
      </c>
      <c r="E18" s="129">
        <v>17074</v>
      </c>
      <c r="F18" s="129">
        <v>17074</v>
      </c>
      <c r="G18" s="129">
        <v>17074</v>
      </c>
      <c r="H18" s="129">
        <v>17074</v>
      </c>
      <c r="I18" s="129">
        <v>17074</v>
      </c>
      <c r="J18" s="129">
        <v>17074</v>
      </c>
      <c r="K18" s="129">
        <v>17074</v>
      </c>
      <c r="L18" s="129">
        <v>17074</v>
      </c>
      <c r="M18" s="129">
        <v>17074</v>
      </c>
      <c r="N18" s="129">
        <v>17075</v>
      </c>
      <c r="O18" s="130">
        <f t="shared" si="0"/>
        <v>204889</v>
      </c>
    </row>
    <row r="19" spans="1:15" s="131" customFormat="1" ht="13.5" customHeight="1">
      <c r="A19" s="128" t="s">
        <v>35</v>
      </c>
      <c r="B19" s="284" t="s">
        <v>193</v>
      </c>
      <c r="C19" s="129">
        <v>13692</v>
      </c>
      <c r="D19" s="129">
        <v>13692</v>
      </c>
      <c r="E19" s="129">
        <v>13692</v>
      </c>
      <c r="F19" s="129">
        <v>13692</v>
      </c>
      <c r="G19" s="129">
        <v>13692</v>
      </c>
      <c r="H19" s="129">
        <v>13692</v>
      </c>
      <c r="I19" s="129">
        <v>13692</v>
      </c>
      <c r="J19" s="129">
        <v>13692</v>
      </c>
      <c r="K19" s="129">
        <v>13692</v>
      </c>
      <c r="L19" s="129">
        <v>13692</v>
      </c>
      <c r="M19" s="129">
        <v>13692</v>
      </c>
      <c r="N19" s="129">
        <v>13688</v>
      </c>
      <c r="O19" s="130">
        <f t="shared" si="0"/>
        <v>164300</v>
      </c>
    </row>
    <row r="20" spans="1:15" s="131" customFormat="1" ht="13.5" customHeight="1">
      <c r="A20" s="128" t="s">
        <v>36</v>
      </c>
      <c r="B20" s="284" t="s">
        <v>14</v>
      </c>
      <c r="C20" s="129"/>
      <c r="D20" s="129">
        <v>4000</v>
      </c>
      <c r="E20" s="129">
        <v>1000</v>
      </c>
      <c r="F20" s="129">
        <v>500</v>
      </c>
      <c r="G20" s="129">
        <v>1000</v>
      </c>
      <c r="H20" s="129"/>
      <c r="I20" s="129"/>
      <c r="J20" s="129">
        <v>1000</v>
      </c>
      <c r="K20" s="129"/>
      <c r="L20" s="129">
        <v>500</v>
      </c>
      <c r="M20" s="129"/>
      <c r="N20" s="129"/>
      <c r="O20" s="130">
        <f t="shared" si="0"/>
        <v>8000</v>
      </c>
    </row>
    <row r="21" spans="1:15" s="131" customFormat="1" ht="13.5" customHeight="1">
      <c r="A21" s="128" t="s">
        <v>37</v>
      </c>
      <c r="B21" s="284" t="s">
        <v>232</v>
      </c>
      <c r="C21" s="129"/>
      <c r="D21" s="129">
        <v>5000</v>
      </c>
      <c r="E21" s="129">
        <v>14000</v>
      </c>
      <c r="F21" s="129">
        <v>5000</v>
      </c>
      <c r="G21" s="129">
        <v>8000</v>
      </c>
      <c r="H21" s="129">
        <v>2800</v>
      </c>
      <c r="I21" s="129">
        <v>5000</v>
      </c>
      <c r="J21" s="129">
        <v>5000</v>
      </c>
      <c r="K21" s="129">
        <v>7564</v>
      </c>
      <c r="L21" s="129"/>
      <c r="M21" s="129"/>
      <c r="N21" s="129"/>
      <c r="O21" s="130">
        <f t="shared" si="0"/>
        <v>52364</v>
      </c>
    </row>
    <row r="22" spans="1:15" s="131" customFormat="1" ht="15.75">
      <c r="A22" s="128" t="s">
        <v>38</v>
      </c>
      <c r="B22" s="286" t="s">
        <v>196</v>
      </c>
      <c r="C22" s="129"/>
      <c r="D22" s="129"/>
      <c r="E22" s="129"/>
      <c r="F22" s="129"/>
      <c r="G22" s="129"/>
      <c r="H22" s="129">
        <v>6994</v>
      </c>
      <c r="I22" s="129">
        <v>5000</v>
      </c>
      <c r="J22" s="129">
        <v>5000</v>
      </c>
      <c r="K22" s="129"/>
      <c r="L22" s="129">
        <v>15000</v>
      </c>
      <c r="M22" s="129"/>
      <c r="N22" s="129"/>
      <c r="O22" s="130">
        <f t="shared" si="0"/>
        <v>31994</v>
      </c>
    </row>
    <row r="23" spans="1:15" s="131" customFormat="1" ht="13.5" customHeight="1">
      <c r="A23" s="128" t="s">
        <v>39</v>
      </c>
      <c r="B23" s="284" t="s">
        <v>235</v>
      </c>
      <c r="C23" s="129"/>
      <c r="D23" s="129"/>
      <c r="E23" s="129">
        <v>10</v>
      </c>
      <c r="F23" s="129"/>
      <c r="G23" s="129"/>
      <c r="H23" s="129"/>
      <c r="I23" s="129"/>
      <c r="J23" s="129"/>
      <c r="K23" s="129"/>
      <c r="L23" s="129"/>
      <c r="M23" s="129"/>
      <c r="N23" s="129"/>
      <c r="O23" s="130">
        <f t="shared" si="0"/>
        <v>10</v>
      </c>
    </row>
    <row r="24" spans="1:15" s="131" customFormat="1" ht="13.5" customHeight="1" thickBot="1">
      <c r="A24" s="128" t="s">
        <v>40</v>
      </c>
      <c r="B24" s="284" t="s">
        <v>532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>
        <v>1000</v>
      </c>
      <c r="N24" s="129">
        <v>1500</v>
      </c>
      <c r="O24" s="130">
        <f t="shared" si="0"/>
        <v>2500</v>
      </c>
    </row>
    <row r="25" spans="1:15" s="124" customFormat="1" ht="15.75" customHeight="1" thickBot="1">
      <c r="A25" s="137" t="s">
        <v>41</v>
      </c>
      <c r="B25" s="43" t="s">
        <v>119</v>
      </c>
      <c r="C25" s="134">
        <f aca="true" t="shared" si="2" ref="C25:N25">SUM(C16:C24)</f>
        <v>59081</v>
      </c>
      <c r="D25" s="134">
        <f t="shared" si="2"/>
        <v>68081</v>
      </c>
      <c r="E25" s="134">
        <f t="shared" si="2"/>
        <v>74091</v>
      </c>
      <c r="F25" s="134">
        <f t="shared" si="2"/>
        <v>64581</v>
      </c>
      <c r="G25" s="134">
        <f t="shared" si="2"/>
        <v>68081</v>
      </c>
      <c r="H25" s="134">
        <f t="shared" si="2"/>
        <v>68875</v>
      </c>
      <c r="I25" s="134">
        <f t="shared" si="2"/>
        <v>69081</v>
      </c>
      <c r="J25" s="134">
        <f t="shared" si="2"/>
        <v>70081</v>
      </c>
      <c r="K25" s="134">
        <f t="shared" si="2"/>
        <v>66645</v>
      </c>
      <c r="L25" s="134">
        <f t="shared" si="2"/>
        <v>74581</v>
      </c>
      <c r="M25" s="134">
        <f t="shared" si="2"/>
        <v>60081</v>
      </c>
      <c r="N25" s="134">
        <f t="shared" si="2"/>
        <v>60569</v>
      </c>
      <c r="O25" s="135">
        <f t="shared" si="0"/>
        <v>803828</v>
      </c>
    </row>
    <row r="26" spans="1:15" ht="16.5" thickBot="1">
      <c r="A26" s="137" t="s">
        <v>42</v>
      </c>
      <c r="B26" s="288" t="s">
        <v>120</v>
      </c>
      <c r="C26" s="138">
        <f aca="true" t="shared" si="3" ref="C26:O26">C14-C25</f>
        <v>-313</v>
      </c>
      <c r="D26" s="138">
        <f t="shared" si="3"/>
        <v>687</v>
      </c>
      <c r="E26" s="138">
        <f t="shared" si="3"/>
        <v>20877</v>
      </c>
      <c r="F26" s="138">
        <f t="shared" si="3"/>
        <v>2237</v>
      </c>
      <c r="G26" s="138">
        <f t="shared" si="3"/>
        <v>-8313</v>
      </c>
      <c r="H26" s="138">
        <f t="shared" si="3"/>
        <v>-9107</v>
      </c>
      <c r="I26" s="138">
        <f t="shared" si="3"/>
        <v>-9313</v>
      </c>
      <c r="J26" s="138">
        <f t="shared" si="3"/>
        <v>-10313</v>
      </c>
      <c r="K26" s="138">
        <f t="shared" si="3"/>
        <v>28323</v>
      </c>
      <c r="L26" s="138">
        <f t="shared" si="3"/>
        <v>-14763</v>
      </c>
      <c r="M26" s="138">
        <f t="shared" si="3"/>
        <v>-813</v>
      </c>
      <c r="N26" s="138">
        <f t="shared" si="3"/>
        <v>811</v>
      </c>
      <c r="O26" s="139">
        <f t="shared" si="3"/>
        <v>0</v>
      </c>
    </row>
    <row r="27" ht="15.75">
      <c r="A27" s="141"/>
    </row>
    <row r="28" spans="2:15" ht="15.75">
      <c r="B28" s="142"/>
      <c r="C28" s="143"/>
      <c r="D28" s="143"/>
      <c r="O28" s="140"/>
    </row>
    <row r="29" ht="15.75">
      <c r="O29" s="140"/>
    </row>
    <row r="30" ht="15.75">
      <c r="O30" s="140"/>
    </row>
    <row r="31" ht="15.75">
      <c r="O31" s="140"/>
    </row>
    <row r="32" ht="15.75">
      <c r="O32" s="140"/>
    </row>
    <row r="33" ht="15.75">
      <c r="O33" s="140"/>
    </row>
    <row r="34" ht="15.75">
      <c r="O34" s="140"/>
    </row>
    <row r="35" ht="15.75">
      <c r="O35" s="140"/>
    </row>
    <row r="36" ht="15.75">
      <c r="O36" s="140"/>
    </row>
    <row r="37" ht="15.75">
      <c r="O37" s="140"/>
    </row>
    <row r="38" ht="15.75">
      <c r="O38" s="140"/>
    </row>
    <row r="39" ht="15.75">
      <c r="O39" s="140"/>
    </row>
    <row r="40" ht="15.75">
      <c r="O40" s="140"/>
    </row>
    <row r="41" ht="15.75">
      <c r="O41" s="140"/>
    </row>
    <row r="42" ht="15.75">
      <c r="O42" s="140"/>
    </row>
    <row r="43" ht="15.75">
      <c r="O43" s="140"/>
    </row>
    <row r="44" ht="15.75">
      <c r="O44" s="140"/>
    </row>
    <row r="45" ht="15.75">
      <c r="O45" s="140"/>
    </row>
    <row r="46" ht="15.75">
      <c r="O46" s="140"/>
    </row>
    <row r="47" ht="15.75">
      <c r="O47" s="140"/>
    </row>
    <row r="48" ht="15.75">
      <c r="O48" s="140"/>
    </row>
    <row r="49" ht="15.75">
      <c r="O49" s="140"/>
    </row>
    <row r="50" ht="15.75">
      <c r="O50" s="140"/>
    </row>
    <row r="51" ht="15.75">
      <c r="O51" s="140"/>
    </row>
    <row r="52" ht="15.75">
      <c r="O52" s="140"/>
    </row>
    <row r="53" ht="15.75">
      <c r="O53" s="140"/>
    </row>
    <row r="54" ht="15.75">
      <c r="O54" s="140"/>
    </row>
    <row r="55" ht="15.75">
      <c r="O55" s="140"/>
    </row>
    <row r="56" ht="15.75">
      <c r="O56" s="140"/>
    </row>
    <row r="57" ht="15.75">
      <c r="O57" s="140"/>
    </row>
    <row r="58" ht="15.75">
      <c r="O58" s="140"/>
    </row>
    <row r="59" ht="15.75">
      <c r="O59" s="140"/>
    </row>
    <row r="60" ht="15.75">
      <c r="O60" s="140"/>
    </row>
    <row r="61" ht="15.75">
      <c r="O61" s="140"/>
    </row>
    <row r="62" ht="15.75">
      <c r="O62" s="140"/>
    </row>
    <row r="63" ht="15.75">
      <c r="O63" s="140"/>
    </row>
    <row r="64" ht="15.75">
      <c r="O64" s="140"/>
    </row>
    <row r="65" ht="15.75">
      <c r="O65" s="140"/>
    </row>
    <row r="66" ht="15.75">
      <c r="O66" s="140"/>
    </row>
    <row r="67" ht="15.75">
      <c r="O67" s="140"/>
    </row>
    <row r="68" ht="15.75">
      <c r="O68" s="140"/>
    </row>
    <row r="69" ht="15.75">
      <c r="O69" s="140"/>
    </row>
    <row r="70" ht="15.75">
      <c r="O70" s="140"/>
    </row>
    <row r="71" ht="15.75">
      <c r="O71" s="140"/>
    </row>
    <row r="72" ht="15.75">
      <c r="O72" s="140"/>
    </row>
    <row r="73" ht="15.75">
      <c r="O73" s="140"/>
    </row>
    <row r="74" ht="15.75">
      <c r="O74" s="140"/>
    </row>
    <row r="75" ht="15.75">
      <c r="O75" s="140"/>
    </row>
    <row r="76" ht="15.75">
      <c r="O76" s="140"/>
    </row>
    <row r="77" ht="15.75">
      <c r="O77" s="140"/>
    </row>
    <row r="78" ht="15.75">
      <c r="O78" s="140"/>
    </row>
    <row r="79" ht="15.75">
      <c r="O79" s="140"/>
    </row>
    <row r="80" ht="15.75">
      <c r="O80" s="140"/>
    </row>
    <row r="81" ht="15.75">
      <c r="O81" s="140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számú tájékoztató tábla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25"/>
  <sheetViews>
    <sheetView workbookViewId="0" topLeftCell="A1">
      <selection activeCell="B15" sqref="B15"/>
    </sheetView>
  </sheetViews>
  <sheetFormatPr defaultColWidth="9.00390625" defaultRowHeight="12.75"/>
  <cols>
    <col min="1" max="1" width="88.625" style="53" customWidth="1"/>
    <col min="2" max="2" width="27.875" style="53" customWidth="1"/>
    <col min="3" max="16384" width="9.375" style="53" customWidth="1"/>
  </cols>
  <sheetData>
    <row r="1" spans="1:2" ht="47.25" customHeight="1">
      <c r="A1" s="565" t="s">
        <v>478</v>
      </c>
      <c r="B1" s="565"/>
    </row>
    <row r="2" spans="1:2" ht="22.5" customHeight="1" thickBot="1">
      <c r="A2" s="378"/>
      <c r="B2" s="379" t="s">
        <v>15</v>
      </c>
    </row>
    <row r="3" spans="1:2" s="54" customFormat="1" ht="24" customHeight="1" thickBot="1">
      <c r="A3" s="289" t="s">
        <v>54</v>
      </c>
      <c r="B3" s="377" t="s">
        <v>457</v>
      </c>
    </row>
    <row r="4" spans="1:2" s="55" customFormat="1" ht="13.5" thickBot="1">
      <c r="A4" s="180">
        <v>1</v>
      </c>
      <c r="B4" s="181">
        <v>2</v>
      </c>
    </row>
    <row r="5" spans="1:2" ht="12.75">
      <c r="A5" s="144" t="s">
        <v>518</v>
      </c>
      <c r="B5" s="407">
        <v>103371539</v>
      </c>
    </row>
    <row r="6" spans="1:2" ht="12.75" customHeight="1">
      <c r="A6" s="145" t="s">
        <v>519</v>
      </c>
      <c r="B6" s="407">
        <v>70418240</v>
      </c>
    </row>
    <row r="7" spans="1:2" ht="12.75">
      <c r="A7" s="145" t="s">
        <v>520</v>
      </c>
      <c r="B7" s="407">
        <v>41546951</v>
      </c>
    </row>
    <row r="8" spans="1:2" ht="12.75">
      <c r="A8" s="145" t="s">
        <v>521</v>
      </c>
      <c r="B8" s="407">
        <v>19587400</v>
      </c>
    </row>
    <row r="9" spans="1:2" ht="12.75">
      <c r="A9" s="145" t="s">
        <v>522</v>
      </c>
      <c r="B9" s="407">
        <v>37995400</v>
      </c>
    </row>
    <row r="10" spans="1:2" ht="12.75">
      <c r="A10" s="145" t="s">
        <v>523</v>
      </c>
      <c r="B10" s="407">
        <v>10510080</v>
      </c>
    </row>
    <row r="11" spans="1:2" ht="12.75">
      <c r="A11" s="145" t="s">
        <v>524</v>
      </c>
      <c r="B11" s="407">
        <v>21654490</v>
      </c>
    </row>
    <row r="12" spans="1:2" ht="12.75">
      <c r="A12" s="145" t="s">
        <v>525</v>
      </c>
      <c r="B12" s="407">
        <v>4213440</v>
      </c>
    </row>
    <row r="13" spans="1:2" ht="12.75">
      <c r="A13" s="145" t="s">
        <v>526</v>
      </c>
      <c r="B13" s="407">
        <v>1600000</v>
      </c>
    </row>
    <row r="14" spans="1:2" ht="12.75">
      <c r="A14" s="145" t="s">
        <v>527</v>
      </c>
      <c r="B14" s="407">
        <v>7711</v>
      </c>
    </row>
    <row r="15" spans="1:2" ht="12.75">
      <c r="A15" s="145"/>
      <c r="B15" s="407"/>
    </row>
    <row r="16" spans="1:2" ht="12.75">
      <c r="A16" s="145"/>
      <c r="B16" s="407"/>
    </row>
    <row r="17" spans="1:2" ht="12.75">
      <c r="A17" s="145"/>
      <c r="B17" s="407"/>
    </row>
    <row r="18" spans="1:2" ht="12.75">
      <c r="A18" s="145"/>
      <c r="B18" s="407"/>
    </row>
    <row r="19" spans="1:2" ht="12.75">
      <c r="A19" s="145"/>
      <c r="B19" s="407"/>
    </row>
    <row r="20" spans="1:2" ht="12.75">
      <c r="A20" s="145"/>
      <c r="B20" s="407"/>
    </row>
    <row r="21" spans="1:2" ht="12.75">
      <c r="A21" s="145"/>
      <c r="B21" s="407"/>
    </row>
    <row r="22" spans="1:2" ht="12.75">
      <c r="A22" s="145"/>
      <c r="B22" s="407"/>
    </row>
    <row r="23" spans="1:2" ht="12.75">
      <c r="A23" s="145"/>
      <c r="B23" s="407"/>
    </row>
    <row r="24" spans="1:2" ht="13.5" thickBot="1">
      <c r="A24" s="146"/>
      <c r="B24" s="407"/>
    </row>
    <row r="25" spans="1:2" s="57" customFormat="1" ht="19.5" customHeight="1" thickBot="1">
      <c r="A25" s="40" t="s">
        <v>55</v>
      </c>
      <c r="B25" s="56">
        <f>SUM(B5:B24)</f>
        <v>310905251</v>
      </c>
    </row>
  </sheetData>
  <sheetProtection sheet="1"/>
  <mergeCells count="1">
    <mergeCell ref="A1:B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  <headerFooter alignWithMargins="0">
    <oddHeader>&amp;R&amp;"Times New Roman CE,Félkövér dőlt"&amp;11 5. számú tájékoztató tábla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tabSelected="1" workbookViewId="0" topLeftCell="A10">
      <selection activeCell="D8" sqref="D8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569" t="s">
        <v>458</v>
      </c>
      <c r="B1" s="569"/>
      <c r="C1" s="569"/>
      <c r="D1" s="569"/>
    </row>
    <row r="2" spans="1:4" ht="17.25" customHeight="1">
      <c r="A2" s="376"/>
      <c r="B2" s="376"/>
      <c r="C2" s="376"/>
      <c r="D2" s="376"/>
    </row>
    <row r="3" spans="1:4" ht="13.5" thickBot="1">
      <c r="A3" s="202"/>
      <c r="B3" s="202"/>
      <c r="C3" s="566" t="s">
        <v>57</v>
      </c>
      <c r="D3" s="566"/>
    </row>
    <row r="4" spans="1:4" ht="42.75" customHeight="1" thickBot="1">
      <c r="A4" s="380" t="s">
        <v>76</v>
      </c>
      <c r="B4" s="381" t="s">
        <v>134</v>
      </c>
      <c r="C4" s="381" t="s">
        <v>135</v>
      </c>
      <c r="D4" s="382" t="s">
        <v>16</v>
      </c>
    </row>
    <row r="5" spans="1:4" ht="15.75" customHeight="1">
      <c r="A5" s="203" t="s">
        <v>20</v>
      </c>
      <c r="B5" s="32" t="s">
        <v>528</v>
      </c>
      <c r="C5" s="32" t="s">
        <v>529</v>
      </c>
      <c r="D5" s="33">
        <v>2000</v>
      </c>
    </row>
    <row r="6" spans="1:4" ht="15.75" customHeight="1">
      <c r="A6" s="204" t="s">
        <v>21</v>
      </c>
      <c r="B6" s="34" t="s">
        <v>530</v>
      </c>
      <c r="C6" s="34" t="s">
        <v>529</v>
      </c>
      <c r="D6" s="35">
        <v>700</v>
      </c>
    </row>
    <row r="7" spans="1:4" ht="15.75" customHeight="1">
      <c r="A7" s="204" t="s">
        <v>22</v>
      </c>
      <c r="B7" s="34" t="s">
        <v>531</v>
      </c>
      <c r="C7" s="34" t="s">
        <v>529</v>
      </c>
      <c r="D7" s="35">
        <v>300</v>
      </c>
    </row>
    <row r="8" spans="1:4" ht="15.75" customHeight="1">
      <c r="A8" s="204" t="s">
        <v>23</v>
      </c>
      <c r="B8" s="34"/>
      <c r="C8" s="34"/>
      <c r="D8" s="35"/>
    </row>
    <row r="9" spans="1:4" ht="15.75" customHeight="1">
      <c r="A9" s="204" t="s">
        <v>24</v>
      </c>
      <c r="B9" s="34"/>
      <c r="C9" s="34"/>
      <c r="D9" s="35"/>
    </row>
    <row r="10" spans="1:4" ht="15.75" customHeight="1">
      <c r="A10" s="204" t="s">
        <v>25</v>
      </c>
      <c r="B10" s="34"/>
      <c r="C10" s="34"/>
      <c r="D10" s="35"/>
    </row>
    <row r="11" spans="1:4" ht="15.75" customHeight="1">
      <c r="A11" s="204" t="s">
        <v>26</v>
      </c>
      <c r="B11" s="34"/>
      <c r="C11" s="34"/>
      <c r="D11" s="35"/>
    </row>
    <row r="12" spans="1:4" ht="15.75" customHeight="1">
      <c r="A12" s="204" t="s">
        <v>27</v>
      </c>
      <c r="B12" s="34"/>
      <c r="C12" s="34"/>
      <c r="D12" s="35"/>
    </row>
    <row r="13" spans="1:4" ht="15.75" customHeight="1">
      <c r="A13" s="204" t="s">
        <v>28</v>
      </c>
      <c r="B13" s="34"/>
      <c r="C13" s="34"/>
      <c r="D13" s="35"/>
    </row>
    <row r="14" spans="1:4" ht="15.75" customHeight="1">
      <c r="A14" s="204" t="s">
        <v>29</v>
      </c>
      <c r="B14" s="34"/>
      <c r="C14" s="34"/>
      <c r="D14" s="35"/>
    </row>
    <row r="15" spans="1:4" ht="15.75" customHeight="1">
      <c r="A15" s="204" t="s">
        <v>30</v>
      </c>
      <c r="B15" s="34"/>
      <c r="C15" s="34"/>
      <c r="D15" s="35"/>
    </row>
    <row r="16" spans="1:4" ht="15.75" customHeight="1">
      <c r="A16" s="204" t="s">
        <v>31</v>
      </c>
      <c r="B16" s="34"/>
      <c r="C16" s="34"/>
      <c r="D16" s="35"/>
    </row>
    <row r="17" spans="1:4" ht="15.75" customHeight="1">
      <c r="A17" s="204" t="s">
        <v>32</v>
      </c>
      <c r="B17" s="34"/>
      <c r="C17" s="34"/>
      <c r="D17" s="35"/>
    </row>
    <row r="18" spans="1:4" ht="15.75" customHeight="1">
      <c r="A18" s="204" t="s">
        <v>33</v>
      </c>
      <c r="B18" s="34"/>
      <c r="C18" s="34"/>
      <c r="D18" s="35"/>
    </row>
    <row r="19" spans="1:4" ht="15.75" customHeight="1">
      <c r="A19" s="204" t="s">
        <v>34</v>
      </c>
      <c r="B19" s="34"/>
      <c r="C19" s="34"/>
      <c r="D19" s="35"/>
    </row>
    <row r="20" spans="1:4" ht="15.75" customHeight="1">
      <c r="A20" s="204" t="s">
        <v>35</v>
      </c>
      <c r="B20" s="34"/>
      <c r="C20" s="34"/>
      <c r="D20" s="35"/>
    </row>
    <row r="21" spans="1:4" ht="15.75" customHeight="1">
      <c r="A21" s="204" t="s">
        <v>36</v>
      </c>
      <c r="B21" s="34"/>
      <c r="C21" s="34"/>
      <c r="D21" s="35"/>
    </row>
    <row r="22" spans="1:4" ht="15.75" customHeight="1">
      <c r="A22" s="204" t="s">
        <v>37</v>
      </c>
      <c r="B22" s="34"/>
      <c r="C22" s="34"/>
      <c r="D22" s="35"/>
    </row>
    <row r="23" spans="1:4" ht="15.75" customHeight="1">
      <c r="A23" s="204" t="s">
        <v>38</v>
      </c>
      <c r="B23" s="34"/>
      <c r="C23" s="34"/>
      <c r="D23" s="35"/>
    </row>
    <row r="24" spans="1:4" ht="15.75" customHeight="1">
      <c r="A24" s="204" t="s">
        <v>39</v>
      </c>
      <c r="B24" s="34"/>
      <c r="C24" s="34"/>
      <c r="D24" s="35"/>
    </row>
    <row r="25" spans="1:4" ht="15.75" customHeight="1">
      <c r="A25" s="204" t="s">
        <v>40</v>
      </c>
      <c r="B25" s="34"/>
      <c r="C25" s="34"/>
      <c r="D25" s="35"/>
    </row>
    <row r="26" spans="1:4" ht="15.75" customHeight="1">
      <c r="A26" s="204" t="s">
        <v>41</v>
      </c>
      <c r="B26" s="34"/>
      <c r="C26" s="34"/>
      <c r="D26" s="35"/>
    </row>
    <row r="27" spans="1:4" ht="15.75" customHeight="1">
      <c r="A27" s="204" t="s">
        <v>42</v>
      </c>
      <c r="B27" s="34"/>
      <c r="C27" s="34"/>
      <c r="D27" s="35"/>
    </row>
    <row r="28" spans="1:4" ht="15.75" customHeight="1">
      <c r="A28" s="204" t="s">
        <v>43</v>
      </c>
      <c r="B28" s="34"/>
      <c r="C28" s="34"/>
      <c r="D28" s="35"/>
    </row>
    <row r="29" spans="1:4" ht="15.75" customHeight="1">
      <c r="A29" s="204" t="s">
        <v>44</v>
      </c>
      <c r="B29" s="34"/>
      <c r="C29" s="34"/>
      <c r="D29" s="35"/>
    </row>
    <row r="30" spans="1:4" ht="15.75" customHeight="1">
      <c r="A30" s="204" t="s">
        <v>45</v>
      </c>
      <c r="B30" s="34"/>
      <c r="C30" s="34"/>
      <c r="D30" s="35"/>
    </row>
    <row r="31" spans="1:4" ht="15.75" customHeight="1">
      <c r="A31" s="204" t="s">
        <v>46</v>
      </c>
      <c r="B31" s="34"/>
      <c r="C31" s="34"/>
      <c r="D31" s="35"/>
    </row>
    <row r="32" spans="1:4" ht="15.75" customHeight="1">
      <c r="A32" s="204" t="s">
        <v>47</v>
      </c>
      <c r="B32" s="34"/>
      <c r="C32" s="34"/>
      <c r="D32" s="35"/>
    </row>
    <row r="33" spans="1:4" ht="15.75" customHeight="1">
      <c r="A33" s="204" t="s">
        <v>48</v>
      </c>
      <c r="B33" s="34"/>
      <c r="C33" s="34"/>
      <c r="D33" s="35"/>
    </row>
    <row r="34" spans="1:4" ht="15.75" customHeight="1">
      <c r="A34" s="204" t="s">
        <v>136</v>
      </c>
      <c r="B34" s="34"/>
      <c r="C34" s="34"/>
      <c r="D34" s="106"/>
    </row>
    <row r="35" spans="1:4" ht="15.75" customHeight="1">
      <c r="A35" s="204" t="s">
        <v>137</v>
      </c>
      <c r="B35" s="34"/>
      <c r="C35" s="34"/>
      <c r="D35" s="106"/>
    </row>
    <row r="36" spans="1:4" ht="15.75" customHeight="1">
      <c r="A36" s="204" t="s">
        <v>138</v>
      </c>
      <c r="B36" s="34"/>
      <c r="C36" s="34"/>
      <c r="D36" s="106"/>
    </row>
    <row r="37" spans="1:4" ht="15.75" customHeight="1" thickBot="1">
      <c r="A37" s="205" t="s">
        <v>139</v>
      </c>
      <c r="B37" s="36"/>
      <c r="C37" s="36"/>
      <c r="D37" s="107"/>
    </row>
    <row r="38" spans="1:4" ht="15.75" customHeight="1" thickBot="1">
      <c r="A38" s="567" t="s">
        <v>55</v>
      </c>
      <c r="B38" s="568"/>
      <c r="C38" s="206"/>
      <c r="D38" s="207">
        <f>SUM(D5:D37)</f>
        <v>3000</v>
      </c>
    </row>
    <row r="39" ht="12.75">
      <c r="A39" t="s">
        <v>206</v>
      </c>
    </row>
  </sheetData>
  <sheetProtection sheet="1"/>
  <mergeCells count="3">
    <mergeCell ref="C3:D3"/>
    <mergeCell ref="A38:B38"/>
    <mergeCell ref="A1:D1"/>
  </mergeCells>
  <conditionalFormatting sqref="D38">
    <cfRule type="cellIs" priority="1" dxfId="0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számú tájékoztató tábla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A1">
      <selection activeCell="C110" sqref="C110"/>
    </sheetView>
  </sheetViews>
  <sheetFormatPr defaultColWidth="9.00390625" defaultRowHeight="12.75"/>
  <cols>
    <col min="1" max="1" width="9.50390625" style="384" customWidth="1"/>
    <col min="2" max="2" width="91.625" style="384" customWidth="1"/>
    <col min="3" max="3" width="21.625" style="385" customWidth="1"/>
    <col min="4" max="4" width="9.00390625" style="415" customWidth="1"/>
    <col min="5" max="16384" width="9.375" style="415" customWidth="1"/>
  </cols>
  <sheetData>
    <row r="1" spans="1:3" ht="15.75" customHeight="1">
      <c r="A1" s="505" t="s">
        <v>17</v>
      </c>
      <c r="B1" s="505"/>
      <c r="C1" s="505"/>
    </row>
    <row r="2" spans="1:3" ht="15.75" customHeight="1" thickBot="1">
      <c r="A2" s="506" t="s">
        <v>162</v>
      </c>
      <c r="B2" s="506"/>
      <c r="C2" s="305" t="s">
        <v>233</v>
      </c>
    </row>
    <row r="3" spans="1:3" ht="37.5" customHeight="1" thickBot="1">
      <c r="A3" s="23" t="s">
        <v>685</v>
      </c>
      <c r="B3" s="24" t="s">
        <v>686</v>
      </c>
      <c r="C3" s="45" t="s">
        <v>256</v>
      </c>
    </row>
    <row r="4" spans="1:3" s="416" customFormat="1" ht="12" customHeight="1" thickBot="1">
      <c r="A4" s="410">
        <v>1</v>
      </c>
      <c r="B4" s="411">
        <v>2</v>
      </c>
      <c r="C4" s="412">
        <v>3</v>
      </c>
    </row>
    <row r="5" spans="1:3" s="417" customFormat="1" ht="12" customHeight="1" thickBot="1">
      <c r="A5" s="20" t="s">
        <v>535</v>
      </c>
      <c r="B5" s="21" t="s">
        <v>541</v>
      </c>
      <c r="C5" s="295">
        <f>+C6+C7+C8+C9+C10+C11</f>
        <v>0</v>
      </c>
    </row>
    <row r="6" spans="1:3" s="417" customFormat="1" ht="12" customHeight="1">
      <c r="A6" s="15" t="s">
        <v>534</v>
      </c>
      <c r="B6" s="418" t="s">
        <v>258</v>
      </c>
      <c r="C6" s="298"/>
    </row>
    <row r="7" spans="1:3" s="417" customFormat="1" ht="12" customHeight="1">
      <c r="A7" s="14" t="s">
        <v>536</v>
      </c>
      <c r="B7" s="419" t="s">
        <v>259</v>
      </c>
      <c r="C7" s="297"/>
    </row>
    <row r="8" spans="1:3" s="417" customFormat="1" ht="12" customHeight="1">
      <c r="A8" s="14" t="s">
        <v>537</v>
      </c>
      <c r="B8" s="419" t="s">
        <v>260</v>
      </c>
      <c r="C8" s="297"/>
    </row>
    <row r="9" spans="1:3" s="417" customFormat="1" ht="12" customHeight="1">
      <c r="A9" s="14" t="s">
        <v>538</v>
      </c>
      <c r="B9" s="419" t="s">
        <v>261</v>
      </c>
      <c r="C9" s="297"/>
    </row>
    <row r="10" spans="1:3" s="417" customFormat="1" ht="12" customHeight="1">
      <c r="A10" s="14" t="s">
        <v>539</v>
      </c>
      <c r="B10" s="419" t="s">
        <v>262</v>
      </c>
      <c r="C10" s="297"/>
    </row>
    <row r="11" spans="1:3" s="417" customFormat="1" ht="12" customHeight="1" thickBot="1">
      <c r="A11" s="16" t="s">
        <v>540</v>
      </c>
      <c r="B11" s="420" t="s">
        <v>263</v>
      </c>
      <c r="C11" s="297"/>
    </row>
    <row r="12" spans="1:3" s="417" customFormat="1" ht="12" customHeight="1" thickBot="1">
      <c r="A12" s="20" t="s">
        <v>547</v>
      </c>
      <c r="B12" s="290" t="s">
        <v>264</v>
      </c>
      <c r="C12" s="295">
        <f>+C13+C14+C15+C16+C17</f>
        <v>0</v>
      </c>
    </row>
    <row r="13" spans="1:3" s="417" customFormat="1" ht="12" customHeight="1">
      <c r="A13" s="15" t="s">
        <v>542</v>
      </c>
      <c r="B13" s="418" t="s">
        <v>265</v>
      </c>
      <c r="C13" s="298"/>
    </row>
    <row r="14" spans="1:3" s="417" customFormat="1" ht="12" customHeight="1">
      <c r="A14" s="14" t="s">
        <v>543</v>
      </c>
      <c r="B14" s="419" t="s">
        <v>266</v>
      </c>
      <c r="C14" s="297"/>
    </row>
    <row r="15" spans="1:3" s="417" customFormat="1" ht="12" customHeight="1">
      <c r="A15" s="14" t="s">
        <v>544</v>
      </c>
      <c r="B15" s="419" t="s">
        <v>485</v>
      </c>
      <c r="C15" s="297"/>
    </row>
    <row r="16" spans="1:3" s="417" customFormat="1" ht="12" customHeight="1">
      <c r="A16" s="14" t="s">
        <v>545</v>
      </c>
      <c r="B16" s="419" t="s">
        <v>486</v>
      </c>
      <c r="C16" s="297"/>
    </row>
    <row r="17" spans="1:3" s="417" customFormat="1" ht="12" customHeight="1">
      <c r="A17" s="14" t="s">
        <v>546</v>
      </c>
      <c r="B17" s="419" t="s">
        <v>267</v>
      </c>
      <c r="C17" s="297"/>
    </row>
    <row r="18" spans="1:3" s="417" customFormat="1" ht="12" customHeight="1" thickBot="1">
      <c r="A18" s="16" t="s">
        <v>546</v>
      </c>
      <c r="B18" s="420" t="s">
        <v>268</v>
      </c>
      <c r="C18" s="299"/>
    </row>
    <row r="19" spans="1:3" s="417" customFormat="1" ht="12" customHeight="1" thickBot="1">
      <c r="A19" s="20" t="s">
        <v>553</v>
      </c>
      <c r="B19" s="21" t="s">
        <v>554</v>
      </c>
      <c r="C19" s="295">
        <f>+C20+C21+C22+C23+C24</f>
        <v>0</v>
      </c>
    </row>
    <row r="20" spans="1:3" s="417" customFormat="1" ht="12" customHeight="1">
      <c r="A20" s="15" t="s">
        <v>548</v>
      </c>
      <c r="B20" s="418" t="s">
        <v>270</v>
      </c>
      <c r="C20" s="298"/>
    </row>
    <row r="21" spans="1:3" s="417" customFormat="1" ht="12" customHeight="1">
      <c r="A21" s="14" t="s">
        <v>549</v>
      </c>
      <c r="B21" s="419" t="s">
        <v>271</v>
      </c>
      <c r="C21" s="297"/>
    </row>
    <row r="22" spans="1:3" s="417" customFormat="1" ht="12" customHeight="1">
      <c r="A22" s="14" t="s">
        <v>552</v>
      </c>
      <c r="B22" s="419" t="s">
        <v>487</v>
      </c>
      <c r="C22" s="297"/>
    </row>
    <row r="23" spans="1:3" s="417" customFormat="1" ht="12" customHeight="1">
      <c r="A23" s="14" t="s">
        <v>550</v>
      </c>
      <c r="B23" s="419" t="s">
        <v>488</v>
      </c>
      <c r="C23" s="297"/>
    </row>
    <row r="24" spans="1:3" s="417" customFormat="1" ht="12" customHeight="1">
      <c r="A24" s="14" t="s">
        <v>551</v>
      </c>
      <c r="B24" s="419" t="s">
        <v>272</v>
      </c>
      <c r="C24" s="297"/>
    </row>
    <row r="25" spans="1:3" s="417" customFormat="1" ht="12" customHeight="1" thickBot="1">
      <c r="A25" s="16" t="s">
        <v>551</v>
      </c>
      <c r="B25" s="420" t="s">
        <v>273</v>
      </c>
      <c r="C25" s="299"/>
    </row>
    <row r="26" spans="1:3" s="417" customFormat="1" ht="12" customHeight="1" thickBot="1">
      <c r="A26" s="20" t="s">
        <v>560</v>
      </c>
      <c r="B26" s="21" t="s">
        <v>561</v>
      </c>
      <c r="C26" s="301">
        <f>+C27+C30+C31+C32</f>
        <v>0</v>
      </c>
    </row>
    <row r="27" spans="1:3" s="417" customFormat="1" ht="12" customHeight="1">
      <c r="A27" s="15" t="s">
        <v>555</v>
      </c>
      <c r="B27" s="418" t="s">
        <v>281</v>
      </c>
      <c r="C27" s="413">
        <f>+C28+C29</f>
        <v>0</v>
      </c>
    </row>
    <row r="28" spans="1:3" s="417" customFormat="1" ht="12" customHeight="1">
      <c r="A28" s="14" t="s">
        <v>555</v>
      </c>
      <c r="B28" s="419" t="s">
        <v>282</v>
      </c>
      <c r="C28" s="297"/>
    </row>
    <row r="29" spans="1:3" s="417" customFormat="1" ht="12" customHeight="1">
      <c r="A29" s="14" t="s">
        <v>556</v>
      </c>
      <c r="B29" s="419" t="s">
        <v>283</v>
      </c>
      <c r="C29" s="297"/>
    </row>
    <row r="30" spans="1:3" s="417" customFormat="1" ht="12" customHeight="1">
      <c r="A30" s="14" t="s">
        <v>557</v>
      </c>
      <c r="B30" s="419" t="s">
        <v>284</v>
      </c>
      <c r="C30" s="297"/>
    </row>
    <row r="31" spans="1:3" s="417" customFormat="1" ht="12" customHeight="1">
      <c r="A31" s="14" t="s">
        <v>558</v>
      </c>
      <c r="B31" s="419" t="s">
        <v>285</v>
      </c>
      <c r="C31" s="297"/>
    </row>
    <row r="32" spans="1:3" s="417" customFormat="1" ht="12" customHeight="1" thickBot="1">
      <c r="A32" s="16" t="s">
        <v>559</v>
      </c>
      <c r="B32" s="420" t="s">
        <v>286</v>
      </c>
      <c r="C32" s="299"/>
    </row>
    <row r="33" spans="1:3" s="417" customFormat="1" ht="12" customHeight="1" thickBot="1">
      <c r="A33" s="20" t="s">
        <v>572</v>
      </c>
      <c r="B33" s="21" t="s">
        <v>573</v>
      </c>
      <c r="C33" s="295">
        <f>SUM(C34:C43)</f>
        <v>27938</v>
      </c>
    </row>
    <row r="34" spans="1:3" s="417" customFormat="1" ht="12" customHeight="1">
      <c r="A34" s="15" t="s">
        <v>562</v>
      </c>
      <c r="B34" s="418" t="s">
        <v>290</v>
      </c>
      <c r="C34" s="298"/>
    </row>
    <row r="35" spans="1:3" s="417" customFormat="1" ht="12" customHeight="1">
      <c r="A35" s="14" t="s">
        <v>563</v>
      </c>
      <c r="B35" s="419" t="s">
        <v>291</v>
      </c>
      <c r="C35" s="297"/>
    </row>
    <row r="36" spans="1:3" s="417" customFormat="1" ht="12" customHeight="1">
      <c r="A36" s="14" t="s">
        <v>564</v>
      </c>
      <c r="B36" s="419" t="s">
        <v>292</v>
      </c>
      <c r="C36" s="297"/>
    </row>
    <row r="37" spans="1:3" s="417" customFormat="1" ht="12" customHeight="1">
      <c r="A37" s="14" t="s">
        <v>565</v>
      </c>
      <c r="B37" s="419" t="s">
        <v>293</v>
      </c>
      <c r="C37" s="297"/>
    </row>
    <row r="38" spans="1:3" s="417" customFormat="1" ht="12" customHeight="1">
      <c r="A38" s="14" t="s">
        <v>566</v>
      </c>
      <c r="B38" s="419" t="s">
        <v>294</v>
      </c>
      <c r="C38" s="297">
        <v>22160</v>
      </c>
    </row>
    <row r="39" spans="1:3" s="417" customFormat="1" ht="12" customHeight="1">
      <c r="A39" s="14" t="s">
        <v>567</v>
      </c>
      <c r="B39" s="419" t="s">
        <v>295</v>
      </c>
      <c r="C39" s="297">
        <v>5778</v>
      </c>
    </row>
    <row r="40" spans="1:3" s="417" customFormat="1" ht="12" customHeight="1">
      <c r="A40" s="14" t="s">
        <v>568</v>
      </c>
      <c r="B40" s="419" t="s">
        <v>296</v>
      </c>
      <c r="C40" s="297"/>
    </row>
    <row r="41" spans="1:3" s="417" customFormat="1" ht="12" customHeight="1">
      <c r="A41" s="14" t="s">
        <v>569</v>
      </c>
      <c r="B41" s="419" t="s">
        <v>297</v>
      </c>
      <c r="C41" s="297"/>
    </row>
    <row r="42" spans="1:3" s="417" customFormat="1" ht="12" customHeight="1">
      <c r="A42" s="14" t="s">
        <v>570</v>
      </c>
      <c r="B42" s="419" t="s">
        <v>298</v>
      </c>
      <c r="C42" s="300"/>
    </row>
    <row r="43" spans="1:3" s="417" customFormat="1" ht="12" customHeight="1" thickBot="1">
      <c r="A43" s="16" t="s">
        <v>571</v>
      </c>
      <c r="B43" s="420" t="s">
        <v>299</v>
      </c>
      <c r="C43" s="404"/>
    </row>
    <row r="44" spans="1:3" s="417" customFormat="1" ht="12" customHeight="1" thickBot="1">
      <c r="A44" s="20" t="s">
        <v>579</v>
      </c>
      <c r="B44" s="21" t="s">
        <v>580</v>
      </c>
      <c r="C44" s="295">
        <f>SUM(C45:C49)</f>
        <v>0</v>
      </c>
    </row>
    <row r="45" spans="1:3" s="417" customFormat="1" ht="12" customHeight="1">
      <c r="A45" s="15" t="s">
        <v>574</v>
      </c>
      <c r="B45" s="418" t="s">
        <v>304</v>
      </c>
      <c r="C45" s="454"/>
    </row>
    <row r="46" spans="1:3" s="417" customFormat="1" ht="12" customHeight="1">
      <c r="A46" s="14" t="s">
        <v>575</v>
      </c>
      <c r="B46" s="419" t="s">
        <v>305</v>
      </c>
      <c r="C46" s="300"/>
    </row>
    <row r="47" spans="1:3" s="417" customFormat="1" ht="12" customHeight="1">
      <c r="A47" s="14" t="s">
        <v>576</v>
      </c>
      <c r="B47" s="419" t="s">
        <v>306</v>
      </c>
      <c r="C47" s="300"/>
    </row>
    <row r="48" spans="1:3" s="417" customFormat="1" ht="12" customHeight="1">
      <c r="A48" s="14" t="s">
        <v>577</v>
      </c>
      <c r="B48" s="419" t="s">
        <v>499</v>
      </c>
      <c r="C48" s="300"/>
    </row>
    <row r="49" spans="1:3" s="417" customFormat="1" ht="12" customHeight="1" thickBot="1">
      <c r="A49" s="16" t="s">
        <v>578</v>
      </c>
      <c r="B49" s="420" t="s">
        <v>307</v>
      </c>
      <c r="C49" s="404"/>
    </row>
    <row r="50" spans="1:3" s="417" customFormat="1" ht="12" customHeight="1" thickBot="1">
      <c r="A50" s="20" t="s">
        <v>584</v>
      </c>
      <c r="B50" s="21" t="s">
        <v>585</v>
      </c>
      <c r="C50" s="295">
        <f>SUM(C51:C53)</f>
        <v>0</v>
      </c>
    </row>
    <row r="51" spans="1:3" s="417" customFormat="1" ht="12" customHeight="1">
      <c r="A51" s="15" t="s">
        <v>581</v>
      </c>
      <c r="B51" s="418" t="s">
        <v>309</v>
      </c>
      <c r="C51" s="298"/>
    </row>
    <row r="52" spans="1:3" s="417" customFormat="1" ht="12" customHeight="1">
      <c r="A52" s="14" t="s">
        <v>582</v>
      </c>
      <c r="B52" s="419" t="s">
        <v>489</v>
      </c>
      <c r="C52" s="297"/>
    </row>
    <row r="53" spans="1:3" s="417" customFormat="1" ht="12" customHeight="1">
      <c r="A53" s="14" t="s">
        <v>583</v>
      </c>
      <c r="B53" s="419" t="s">
        <v>310</v>
      </c>
      <c r="C53" s="297"/>
    </row>
    <row r="54" spans="1:3" s="417" customFormat="1" ht="12" customHeight="1" thickBot="1">
      <c r="A54" s="16" t="s">
        <v>583</v>
      </c>
      <c r="B54" s="420" t="s">
        <v>311</v>
      </c>
      <c r="C54" s="299"/>
    </row>
    <row r="55" spans="1:3" s="417" customFormat="1" ht="12" customHeight="1" thickBot="1">
      <c r="A55" s="20" t="s">
        <v>589</v>
      </c>
      <c r="B55" s="290" t="s">
        <v>590</v>
      </c>
      <c r="C55" s="295">
        <f>SUM(C56:C58)</f>
        <v>0</v>
      </c>
    </row>
    <row r="56" spans="1:3" s="417" customFormat="1" ht="12" customHeight="1">
      <c r="A56" s="15" t="s">
        <v>586</v>
      </c>
      <c r="B56" s="418" t="s">
        <v>316</v>
      </c>
      <c r="C56" s="300"/>
    </row>
    <row r="57" spans="1:3" s="417" customFormat="1" ht="12" customHeight="1">
      <c r="A57" s="14" t="s">
        <v>587</v>
      </c>
      <c r="B57" s="419" t="s">
        <v>490</v>
      </c>
      <c r="C57" s="300"/>
    </row>
    <row r="58" spans="1:3" s="417" customFormat="1" ht="12" customHeight="1">
      <c r="A58" s="14" t="s">
        <v>588</v>
      </c>
      <c r="B58" s="419" t="s">
        <v>317</v>
      </c>
      <c r="C58" s="300"/>
    </row>
    <row r="59" spans="1:3" s="417" customFormat="1" ht="12" customHeight="1" thickBot="1">
      <c r="A59" s="16" t="s">
        <v>588</v>
      </c>
      <c r="B59" s="420" t="s">
        <v>318</v>
      </c>
      <c r="C59" s="300"/>
    </row>
    <row r="60" spans="1:3" s="417" customFormat="1" ht="12" customHeight="1" thickBot="1">
      <c r="A60" s="20" t="s">
        <v>591</v>
      </c>
      <c r="B60" s="21" t="s">
        <v>592</v>
      </c>
      <c r="C60" s="301">
        <f>+C5+C12+C19+C26+C33+C44+C50+C55</f>
        <v>27938</v>
      </c>
    </row>
    <row r="61" spans="1:3" s="417" customFormat="1" ht="12" customHeight="1" thickBot="1">
      <c r="A61" s="436" t="s">
        <v>596</v>
      </c>
      <c r="B61" s="290" t="s">
        <v>597</v>
      </c>
      <c r="C61" s="295">
        <f>SUM(C62:C64)</f>
        <v>0</v>
      </c>
    </row>
    <row r="62" spans="1:3" s="417" customFormat="1" ht="12" customHeight="1">
      <c r="A62" s="15" t="s">
        <v>593</v>
      </c>
      <c r="B62" s="418" t="s">
        <v>322</v>
      </c>
      <c r="C62" s="300"/>
    </row>
    <row r="63" spans="1:3" s="417" customFormat="1" ht="12" customHeight="1">
      <c r="A63" s="14" t="s">
        <v>594</v>
      </c>
      <c r="B63" s="419" t="s">
        <v>323</v>
      </c>
      <c r="C63" s="300"/>
    </row>
    <row r="64" spans="1:3" s="417" customFormat="1" ht="12" customHeight="1" thickBot="1">
      <c r="A64" s="16" t="s">
        <v>595</v>
      </c>
      <c r="B64" s="422" t="s">
        <v>324</v>
      </c>
      <c r="C64" s="300"/>
    </row>
    <row r="65" spans="1:3" s="417" customFormat="1" ht="12" customHeight="1" thickBot="1">
      <c r="A65" s="436" t="s">
        <v>542</v>
      </c>
      <c r="B65" s="504" t="s">
        <v>602</v>
      </c>
      <c r="C65" s="295">
        <f>SUM(C66:C69)</f>
        <v>0</v>
      </c>
    </row>
    <row r="66" spans="1:3" s="417" customFormat="1" ht="12" customHeight="1">
      <c r="A66" s="15" t="s">
        <v>598</v>
      </c>
      <c r="B66" s="418" t="s">
        <v>327</v>
      </c>
      <c r="C66" s="300"/>
    </row>
    <row r="67" spans="1:3" s="417" customFormat="1" ht="12" customHeight="1">
      <c r="A67" s="14" t="s">
        <v>599</v>
      </c>
      <c r="B67" s="419" t="s">
        <v>328</v>
      </c>
      <c r="C67" s="300"/>
    </row>
    <row r="68" spans="1:3" s="417" customFormat="1" ht="12" customHeight="1">
      <c r="A68" s="14" t="s">
        <v>600</v>
      </c>
      <c r="B68" s="419" t="s">
        <v>329</v>
      </c>
      <c r="C68" s="300"/>
    </row>
    <row r="69" spans="1:3" s="417" customFormat="1" ht="12" customHeight="1" thickBot="1">
      <c r="A69" s="16" t="s">
        <v>601</v>
      </c>
      <c r="B69" s="420" t="s">
        <v>330</v>
      </c>
      <c r="C69" s="300"/>
    </row>
    <row r="70" spans="1:3" s="417" customFormat="1" ht="12" customHeight="1" thickBot="1">
      <c r="A70" s="436" t="s">
        <v>605</v>
      </c>
      <c r="B70" s="290" t="s">
        <v>606</v>
      </c>
      <c r="C70" s="295">
        <f>SUM(C71:C72)</f>
        <v>0</v>
      </c>
    </row>
    <row r="71" spans="1:3" s="417" customFormat="1" ht="12" customHeight="1">
      <c r="A71" s="15" t="s">
        <v>603</v>
      </c>
      <c r="B71" s="418" t="s">
        <v>333</v>
      </c>
      <c r="C71" s="300"/>
    </row>
    <row r="72" spans="1:3" s="417" customFormat="1" ht="12" customHeight="1" thickBot="1">
      <c r="A72" s="16" t="s">
        <v>604</v>
      </c>
      <c r="B72" s="420" t="s">
        <v>334</v>
      </c>
      <c r="C72" s="300"/>
    </row>
    <row r="73" spans="1:3" s="417" customFormat="1" ht="12" customHeight="1" thickBot="1">
      <c r="A73" s="421" t="s">
        <v>611</v>
      </c>
      <c r="B73" s="290" t="s">
        <v>620</v>
      </c>
      <c r="C73" s="295">
        <f>SUM(C74:C76)</f>
        <v>0</v>
      </c>
    </row>
    <row r="74" spans="1:3" s="417" customFormat="1" ht="12" customHeight="1">
      <c r="A74" s="15" t="s">
        <v>607</v>
      </c>
      <c r="B74" s="418" t="s">
        <v>337</v>
      </c>
      <c r="C74" s="300"/>
    </row>
    <row r="75" spans="1:3" s="417" customFormat="1" ht="12" customHeight="1">
      <c r="A75" s="14" t="s">
        <v>608</v>
      </c>
      <c r="B75" s="419" t="s">
        <v>338</v>
      </c>
      <c r="C75" s="300"/>
    </row>
    <row r="76" spans="1:3" s="417" customFormat="1" ht="12" customHeight="1" thickBot="1">
      <c r="A76" s="16" t="s">
        <v>610</v>
      </c>
      <c r="B76" s="420" t="s">
        <v>339</v>
      </c>
      <c r="C76" s="300"/>
    </row>
    <row r="77" spans="1:3" s="417" customFormat="1" ht="12" customHeight="1" thickBot="1">
      <c r="A77" s="421" t="s">
        <v>616</v>
      </c>
      <c r="B77" s="290" t="s">
        <v>617</v>
      </c>
      <c r="C77" s="295">
        <f>SUM(C78:C81)</f>
        <v>0</v>
      </c>
    </row>
    <row r="78" spans="1:3" s="417" customFormat="1" ht="12" customHeight="1">
      <c r="A78" s="423" t="s">
        <v>612</v>
      </c>
      <c r="B78" s="418" t="s">
        <v>342</v>
      </c>
      <c r="C78" s="300"/>
    </row>
    <row r="79" spans="1:3" s="417" customFormat="1" ht="12" customHeight="1">
      <c r="A79" s="424" t="s">
        <v>613</v>
      </c>
      <c r="B79" s="419" t="s">
        <v>344</v>
      </c>
      <c r="C79" s="300"/>
    </row>
    <row r="80" spans="1:3" s="417" customFormat="1" ht="12" customHeight="1">
      <c r="A80" s="424" t="s">
        <v>614</v>
      </c>
      <c r="B80" s="419" t="s">
        <v>346</v>
      </c>
      <c r="C80" s="300"/>
    </row>
    <row r="81" spans="1:3" s="417" customFormat="1" ht="12" customHeight="1" thickBot="1">
      <c r="A81" s="425" t="s">
        <v>615</v>
      </c>
      <c r="B81" s="420" t="s">
        <v>348</v>
      </c>
      <c r="C81" s="300"/>
    </row>
    <row r="82" spans="1:3" s="417" customFormat="1" ht="13.5" customHeight="1" thickBot="1">
      <c r="A82" s="421" t="s">
        <v>618</v>
      </c>
      <c r="B82" s="290" t="s">
        <v>350</v>
      </c>
      <c r="C82" s="455"/>
    </row>
    <row r="83" spans="1:3" s="417" customFormat="1" ht="15.75" customHeight="1" thickBot="1">
      <c r="A83" s="421" t="s">
        <v>619</v>
      </c>
      <c r="B83" s="426" t="s">
        <v>621</v>
      </c>
      <c r="C83" s="301">
        <f>+C61+C65+C70+C73+C77+C82</f>
        <v>0</v>
      </c>
    </row>
    <row r="84" spans="1:3" s="417" customFormat="1" ht="16.5" customHeight="1" thickBot="1">
      <c r="A84" s="427" t="s">
        <v>622</v>
      </c>
      <c r="B84" s="428" t="s">
        <v>623</v>
      </c>
      <c r="C84" s="301">
        <f>+C60+C83</f>
        <v>27938</v>
      </c>
    </row>
    <row r="85" spans="1:3" s="417" customFormat="1" ht="83.25" customHeight="1">
      <c r="A85" s="5"/>
      <c r="B85" s="6"/>
      <c r="C85" s="302"/>
    </row>
    <row r="86" spans="1:3" ht="16.5" customHeight="1">
      <c r="A86" s="505" t="s">
        <v>49</v>
      </c>
      <c r="B86" s="505"/>
      <c r="C86" s="505"/>
    </row>
    <row r="87" spans="1:3" s="429" customFormat="1" ht="16.5" customHeight="1" thickBot="1">
      <c r="A87" s="507" t="s">
        <v>163</v>
      </c>
      <c r="B87" s="507"/>
      <c r="C87" s="160" t="s">
        <v>233</v>
      </c>
    </row>
    <row r="88" spans="1:3" ht="37.5" customHeight="1" thickBot="1">
      <c r="A88" s="23" t="s">
        <v>685</v>
      </c>
      <c r="B88" s="24" t="s">
        <v>686</v>
      </c>
      <c r="C88" s="45" t="s">
        <v>256</v>
      </c>
    </row>
    <row r="89" spans="1:3" s="416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639</v>
      </c>
      <c r="B90" s="31" t="s">
        <v>640</v>
      </c>
      <c r="C90" s="294">
        <f>SUM(C91:C95)</f>
        <v>90084</v>
      </c>
    </row>
    <row r="91" spans="1:3" ht="12" customHeight="1">
      <c r="A91" s="17" t="s">
        <v>624</v>
      </c>
      <c r="B91" s="10" t="s">
        <v>51</v>
      </c>
      <c r="C91" s="296">
        <v>41945</v>
      </c>
    </row>
    <row r="92" spans="1:3" ht="12" customHeight="1">
      <c r="A92" s="14" t="s">
        <v>625</v>
      </c>
      <c r="B92" s="8" t="s">
        <v>192</v>
      </c>
      <c r="C92" s="297">
        <v>11510</v>
      </c>
    </row>
    <row r="93" spans="1:3" ht="12" customHeight="1">
      <c r="A93" s="14" t="s">
        <v>626</v>
      </c>
      <c r="B93" s="8" t="s">
        <v>150</v>
      </c>
      <c r="C93" s="299">
        <v>33629</v>
      </c>
    </row>
    <row r="94" spans="1:3" ht="12" customHeight="1">
      <c r="A94" s="14" t="s">
        <v>627</v>
      </c>
      <c r="B94" s="11" t="s">
        <v>193</v>
      </c>
      <c r="C94" s="299"/>
    </row>
    <row r="95" spans="1:3" ht="12" customHeight="1">
      <c r="A95" s="14" t="s">
        <v>628</v>
      </c>
      <c r="B95" s="19" t="s">
        <v>194</v>
      </c>
      <c r="C95" s="299">
        <v>3000</v>
      </c>
    </row>
    <row r="96" spans="1:3" ht="12" customHeight="1">
      <c r="A96" s="14" t="s">
        <v>629</v>
      </c>
      <c r="B96" s="8" t="s">
        <v>369</v>
      </c>
      <c r="C96" s="299"/>
    </row>
    <row r="97" spans="1:3" ht="12" customHeight="1">
      <c r="A97" s="14" t="s">
        <v>630</v>
      </c>
      <c r="B97" s="163" t="s">
        <v>370</v>
      </c>
      <c r="C97" s="299"/>
    </row>
    <row r="98" spans="1:3" ht="12" customHeight="1">
      <c r="A98" s="14" t="s">
        <v>631</v>
      </c>
      <c r="B98" s="164" t="s">
        <v>371</v>
      </c>
      <c r="C98" s="299"/>
    </row>
    <row r="99" spans="1:3" ht="12" customHeight="1">
      <c r="A99" s="14" t="s">
        <v>632</v>
      </c>
      <c r="B99" s="164" t="s">
        <v>372</v>
      </c>
      <c r="C99" s="299"/>
    </row>
    <row r="100" spans="1:3" ht="12" customHeight="1">
      <c r="A100" s="14" t="s">
        <v>633</v>
      </c>
      <c r="B100" s="163" t="s">
        <v>373</v>
      </c>
      <c r="C100" s="299"/>
    </row>
    <row r="101" spans="1:3" ht="12" customHeight="1">
      <c r="A101" s="14" t="s">
        <v>634</v>
      </c>
      <c r="B101" s="163" t="s">
        <v>374</v>
      </c>
      <c r="C101" s="299"/>
    </row>
    <row r="102" spans="1:3" ht="12" customHeight="1">
      <c r="A102" s="14" t="s">
        <v>635</v>
      </c>
      <c r="B102" s="164" t="s">
        <v>375</v>
      </c>
      <c r="C102" s="299"/>
    </row>
    <row r="103" spans="1:3" ht="12" customHeight="1">
      <c r="A103" s="13" t="s">
        <v>636</v>
      </c>
      <c r="B103" s="165" t="s">
        <v>376</v>
      </c>
      <c r="C103" s="299"/>
    </row>
    <row r="104" spans="1:3" ht="12" customHeight="1">
      <c r="A104" s="14" t="s">
        <v>637</v>
      </c>
      <c r="B104" s="165" t="s">
        <v>377</v>
      </c>
      <c r="C104" s="299"/>
    </row>
    <row r="105" spans="1:3" ht="12" customHeight="1" thickBot="1">
      <c r="A105" s="18" t="s">
        <v>638</v>
      </c>
      <c r="B105" s="166" t="s">
        <v>378</v>
      </c>
      <c r="C105" s="303">
        <v>3000</v>
      </c>
    </row>
    <row r="106" spans="1:3" ht="12" customHeight="1" thickBot="1">
      <c r="A106" s="20" t="s">
        <v>652</v>
      </c>
      <c r="B106" s="30" t="s">
        <v>379</v>
      </c>
      <c r="C106" s="295">
        <f>+C107+C109+C111</f>
        <v>0</v>
      </c>
    </row>
    <row r="107" spans="1:3" ht="12" customHeight="1">
      <c r="A107" s="15" t="s">
        <v>641</v>
      </c>
      <c r="B107" s="8" t="s">
        <v>232</v>
      </c>
      <c r="C107" s="298"/>
    </row>
    <row r="108" spans="1:3" ht="12" customHeight="1">
      <c r="A108" s="15"/>
      <c r="B108" s="12" t="s">
        <v>383</v>
      </c>
      <c r="C108" s="298"/>
    </row>
    <row r="109" spans="1:3" ht="12" customHeight="1">
      <c r="A109" s="15" t="s">
        <v>642</v>
      </c>
      <c r="B109" s="12" t="s">
        <v>196</v>
      </c>
      <c r="C109" s="297"/>
    </row>
    <row r="110" spans="1:3" ht="12" customHeight="1">
      <c r="A110" s="15"/>
      <c r="B110" s="12" t="s">
        <v>384</v>
      </c>
      <c r="C110" s="265"/>
    </row>
    <row r="111" spans="1:3" ht="12" customHeight="1">
      <c r="A111" s="15" t="s">
        <v>643</v>
      </c>
      <c r="B111" s="292" t="s">
        <v>235</v>
      </c>
      <c r="C111" s="265"/>
    </row>
    <row r="112" spans="1:3" ht="12" customHeight="1">
      <c r="A112" s="15" t="s">
        <v>644</v>
      </c>
      <c r="B112" s="291" t="s">
        <v>491</v>
      </c>
      <c r="C112" s="265"/>
    </row>
    <row r="113" spans="1:3" ht="12" customHeight="1">
      <c r="A113" s="15" t="s">
        <v>645</v>
      </c>
      <c r="B113" s="414" t="s">
        <v>389</v>
      </c>
      <c r="C113" s="265"/>
    </row>
    <row r="114" spans="1:3" ht="15.75">
      <c r="A114" s="15" t="s">
        <v>646</v>
      </c>
      <c r="B114" s="164" t="s">
        <v>372</v>
      </c>
      <c r="C114" s="265"/>
    </row>
    <row r="115" spans="1:3" ht="12" customHeight="1">
      <c r="A115" s="15" t="s">
        <v>647</v>
      </c>
      <c r="B115" s="164" t="s">
        <v>388</v>
      </c>
      <c r="C115" s="265"/>
    </row>
    <row r="116" spans="1:3" ht="12" customHeight="1">
      <c r="A116" s="15" t="s">
        <v>648</v>
      </c>
      <c r="B116" s="164" t="s">
        <v>387</v>
      </c>
      <c r="C116" s="265"/>
    </row>
    <row r="117" spans="1:3" ht="12" customHeight="1">
      <c r="A117" s="15" t="s">
        <v>649</v>
      </c>
      <c r="B117" s="164" t="s">
        <v>375</v>
      </c>
      <c r="C117" s="265"/>
    </row>
    <row r="118" spans="1:3" ht="12" customHeight="1">
      <c r="A118" s="15" t="s">
        <v>650</v>
      </c>
      <c r="B118" s="164" t="s">
        <v>386</v>
      </c>
      <c r="C118" s="265"/>
    </row>
    <row r="119" spans="1:3" ht="16.5" thickBot="1">
      <c r="A119" s="13" t="s">
        <v>651</v>
      </c>
      <c r="B119" s="164" t="s">
        <v>385</v>
      </c>
      <c r="C119" s="267"/>
    </row>
    <row r="120" spans="1:3" ht="12" customHeight="1" thickBot="1">
      <c r="A120" s="20" t="s">
        <v>653</v>
      </c>
      <c r="B120" s="153" t="s">
        <v>52</v>
      </c>
      <c r="C120" s="295">
        <f>+C121+C122</f>
        <v>0</v>
      </c>
    </row>
    <row r="121" spans="1:3" ht="12" customHeight="1">
      <c r="A121" s="15" t="s">
        <v>654</v>
      </c>
      <c r="B121" s="9" t="s">
        <v>63</v>
      </c>
      <c r="C121" s="298"/>
    </row>
    <row r="122" spans="1:3" ht="12" customHeight="1" thickBot="1">
      <c r="A122" s="16" t="s">
        <v>655</v>
      </c>
      <c r="B122" s="12" t="s">
        <v>64</v>
      </c>
      <c r="C122" s="299"/>
    </row>
    <row r="123" spans="1:3" ht="12" customHeight="1" thickBot="1">
      <c r="A123" s="20" t="s">
        <v>656</v>
      </c>
      <c r="B123" s="153" t="s">
        <v>657</v>
      </c>
      <c r="C123" s="295">
        <f>+C90+C106+C120</f>
        <v>90084</v>
      </c>
    </row>
    <row r="124" spans="1:3" ht="12" customHeight="1" thickBot="1">
      <c r="A124" s="20" t="s">
        <v>661</v>
      </c>
      <c r="B124" s="153" t="s">
        <v>662</v>
      </c>
      <c r="C124" s="295">
        <f>+C125+C126+C127</f>
        <v>0</v>
      </c>
    </row>
    <row r="125" spans="1:3" ht="12" customHeight="1">
      <c r="A125" s="15" t="s">
        <v>658</v>
      </c>
      <c r="B125" s="9" t="s">
        <v>393</v>
      </c>
      <c r="C125" s="265"/>
    </row>
    <row r="126" spans="1:3" ht="12" customHeight="1">
      <c r="A126" s="15" t="s">
        <v>659</v>
      </c>
      <c r="B126" s="9" t="s">
        <v>394</v>
      </c>
      <c r="C126" s="265"/>
    </row>
    <row r="127" spans="1:3" ht="12" customHeight="1" thickBot="1">
      <c r="A127" s="13" t="s">
        <v>660</v>
      </c>
      <c r="B127" s="7" t="s">
        <v>395</v>
      </c>
      <c r="C127" s="265"/>
    </row>
    <row r="128" spans="1:3" ht="12" customHeight="1" thickBot="1">
      <c r="A128" s="20" t="s">
        <v>667</v>
      </c>
      <c r="B128" s="153" t="s">
        <v>668</v>
      </c>
      <c r="C128" s="295">
        <f>+C129+C130+C131+C132</f>
        <v>0</v>
      </c>
    </row>
    <row r="129" spans="1:3" ht="12" customHeight="1">
      <c r="A129" s="15" t="s">
        <v>663</v>
      </c>
      <c r="B129" s="9" t="s">
        <v>396</v>
      </c>
      <c r="C129" s="265"/>
    </row>
    <row r="130" spans="1:3" ht="12" customHeight="1">
      <c r="A130" s="15" t="s">
        <v>664</v>
      </c>
      <c r="B130" s="9" t="s">
        <v>397</v>
      </c>
      <c r="C130" s="265"/>
    </row>
    <row r="131" spans="1:3" ht="12" customHeight="1">
      <c r="A131" s="15" t="s">
        <v>665</v>
      </c>
      <c r="B131" s="9" t="s">
        <v>398</v>
      </c>
      <c r="C131" s="265"/>
    </row>
    <row r="132" spans="1:3" ht="12" customHeight="1" thickBot="1">
      <c r="A132" s="13" t="s">
        <v>666</v>
      </c>
      <c r="B132" s="7" t="s">
        <v>399</v>
      </c>
      <c r="C132" s="265"/>
    </row>
    <row r="133" spans="1:3" ht="12" customHeight="1" thickBot="1">
      <c r="A133" s="20" t="s">
        <v>673</v>
      </c>
      <c r="B133" s="153" t="s">
        <v>674</v>
      </c>
      <c r="C133" s="301">
        <f>+C134+C135+C136+C137</f>
        <v>0</v>
      </c>
    </row>
    <row r="134" spans="1:3" ht="12" customHeight="1">
      <c r="A134" s="15" t="s">
        <v>669</v>
      </c>
      <c r="B134" s="9" t="s">
        <v>401</v>
      </c>
      <c r="C134" s="265"/>
    </row>
    <row r="135" spans="1:3" ht="12" customHeight="1">
      <c r="A135" s="15" t="s">
        <v>670</v>
      </c>
      <c r="B135" s="9" t="s">
        <v>411</v>
      </c>
      <c r="C135" s="265"/>
    </row>
    <row r="136" spans="1:3" ht="12" customHeight="1">
      <c r="A136" s="15" t="s">
        <v>671</v>
      </c>
      <c r="B136" s="9" t="s">
        <v>402</v>
      </c>
      <c r="C136" s="265"/>
    </row>
    <row r="137" spans="1:3" ht="12" customHeight="1" thickBot="1">
      <c r="A137" s="13" t="s">
        <v>672</v>
      </c>
      <c r="B137" s="7" t="s">
        <v>403</v>
      </c>
      <c r="C137" s="265"/>
    </row>
    <row r="138" spans="1:3" ht="12" customHeight="1" thickBot="1">
      <c r="A138" s="20" t="s">
        <v>679</v>
      </c>
      <c r="B138" s="153" t="s">
        <v>680</v>
      </c>
      <c r="C138" s="304">
        <f>+C139+C140+C141+C142</f>
        <v>0</v>
      </c>
    </row>
    <row r="139" spans="1:3" ht="12" customHeight="1">
      <c r="A139" s="15" t="s">
        <v>675</v>
      </c>
      <c r="B139" s="9" t="s">
        <v>405</v>
      </c>
      <c r="C139" s="265"/>
    </row>
    <row r="140" spans="1:3" ht="12" customHeight="1">
      <c r="A140" s="15" t="s">
        <v>676</v>
      </c>
      <c r="B140" s="9" t="s">
        <v>406</v>
      </c>
      <c r="C140" s="265"/>
    </row>
    <row r="141" spans="1:3" ht="12" customHeight="1">
      <c r="A141" s="15" t="s">
        <v>677</v>
      </c>
      <c r="B141" s="9" t="s">
        <v>407</v>
      </c>
      <c r="C141" s="265"/>
    </row>
    <row r="142" spans="1:3" ht="12" customHeight="1" thickBot="1">
      <c r="A142" s="15" t="s">
        <v>678</v>
      </c>
      <c r="B142" s="9" t="s">
        <v>408</v>
      </c>
      <c r="C142" s="265"/>
    </row>
    <row r="143" spans="1:9" ht="15" customHeight="1" thickBot="1">
      <c r="A143" s="20" t="s">
        <v>682</v>
      </c>
      <c r="B143" s="153" t="s">
        <v>681</v>
      </c>
      <c r="C143" s="430">
        <f>+C124+C128+C133+C138</f>
        <v>0</v>
      </c>
      <c r="F143" s="431"/>
      <c r="G143" s="432"/>
      <c r="H143" s="432"/>
      <c r="I143" s="432"/>
    </row>
    <row r="144" spans="1:3" s="417" customFormat="1" ht="12.75" customHeight="1" thickBot="1">
      <c r="A144" s="293" t="s">
        <v>683</v>
      </c>
      <c r="B144" s="383" t="s">
        <v>684</v>
      </c>
      <c r="C144" s="430">
        <f>+C123+C143</f>
        <v>90084</v>
      </c>
    </row>
    <row r="145" ht="7.5" customHeight="1"/>
    <row r="146" spans="1:3" ht="15.75">
      <c r="A146" s="508" t="s">
        <v>412</v>
      </c>
      <c r="B146" s="508"/>
      <c r="C146" s="508"/>
    </row>
    <row r="147" spans="1:3" ht="15" customHeight="1" thickBot="1">
      <c r="A147" s="506" t="s">
        <v>164</v>
      </c>
      <c r="B147" s="506"/>
      <c r="C147" s="305" t="s">
        <v>233</v>
      </c>
    </row>
    <row r="148" spans="1:4" ht="13.5" customHeight="1" thickBot="1">
      <c r="A148" s="20">
        <v>1</v>
      </c>
      <c r="B148" s="30" t="s">
        <v>413</v>
      </c>
      <c r="C148" s="295">
        <f>+C60-C123</f>
        <v>-62146</v>
      </c>
      <c r="D148" s="433"/>
    </row>
    <row r="149" spans="1:3" ht="27.75" customHeight="1" thickBot="1">
      <c r="A149" s="20" t="s">
        <v>21</v>
      </c>
      <c r="B149" s="30" t="s">
        <v>414</v>
      </c>
      <c r="C149" s="295">
        <f>+C83-C143</f>
        <v>0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Vaja Város Önkormányzat
2014. ÉVI KÖLTSÉGVETÉS
ÖNKÉNT VÁLLALT FELADATAINAK MÉRLEGE
&amp;R&amp;"Times New Roman CE,Félkövér dőlt"&amp;11 1.3. melléklet a 3/2014. (III.04.) önkormányzati rendelethez</oddHeader>
  </headerFooter>
  <rowBreaks count="1" manualBreakCount="1">
    <brk id="85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A1">
      <selection activeCell="C85" sqref="C85"/>
    </sheetView>
  </sheetViews>
  <sheetFormatPr defaultColWidth="9.00390625" defaultRowHeight="12.75"/>
  <cols>
    <col min="1" max="1" width="9.50390625" style="384" customWidth="1"/>
    <col min="2" max="2" width="91.625" style="384" customWidth="1"/>
    <col min="3" max="3" width="25.00390625" style="385" customWidth="1"/>
    <col min="4" max="4" width="9.00390625" style="415" customWidth="1"/>
    <col min="5" max="16384" width="9.375" style="415" customWidth="1"/>
  </cols>
  <sheetData>
    <row r="1" spans="1:3" ht="15.75" customHeight="1">
      <c r="A1" s="505" t="s">
        <v>17</v>
      </c>
      <c r="B1" s="505"/>
      <c r="C1" s="505"/>
    </row>
    <row r="2" spans="1:3" ht="15.75" customHeight="1" thickBot="1">
      <c r="A2" s="506" t="s">
        <v>162</v>
      </c>
      <c r="B2" s="506"/>
      <c r="C2" s="305" t="s">
        <v>233</v>
      </c>
    </row>
    <row r="3" spans="1:3" ht="37.5" customHeight="1" thickBot="1">
      <c r="A3" s="23" t="s">
        <v>685</v>
      </c>
      <c r="B3" s="24" t="s">
        <v>686</v>
      </c>
      <c r="C3" s="45" t="s">
        <v>256</v>
      </c>
    </row>
    <row r="4" spans="1:3" s="416" customFormat="1" ht="12" customHeight="1" thickBot="1">
      <c r="A4" s="410">
        <v>1</v>
      </c>
      <c r="B4" s="411">
        <v>2</v>
      </c>
      <c r="C4" s="412">
        <v>3</v>
      </c>
    </row>
    <row r="5" spans="1:3" s="417" customFormat="1" ht="12" customHeight="1" thickBot="1">
      <c r="A5" s="20" t="s">
        <v>535</v>
      </c>
      <c r="B5" s="21" t="s">
        <v>541</v>
      </c>
      <c r="C5" s="295">
        <f>+C6+C7+C8+C9+C10+C11</f>
        <v>0</v>
      </c>
    </row>
    <row r="6" spans="1:3" s="417" customFormat="1" ht="12" customHeight="1">
      <c r="A6" s="15" t="s">
        <v>534</v>
      </c>
      <c r="B6" s="418" t="s">
        <v>258</v>
      </c>
      <c r="C6" s="298"/>
    </row>
    <row r="7" spans="1:3" s="417" customFormat="1" ht="12" customHeight="1">
      <c r="A7" s="14" t="s">
        <v>536</v>
      </c>
      <c r="B7" s="419" t="s">
        <v>259</v>
      </c>
      <c r="C7" s="297"/>
    </row>
    <row r="8" spans="1:3" s="417" customFormat="1" ht="12" customHeight="1">
      <c r="A8" s="14" t="s">
        <v>537</v>
      </c>
      <c r="B8" s="419" t="s">
        <v>260</v>
      </c>
      <c r="C8" s="297"/>
    </row>
    <row r="9" spans="1:3" s="417" customFormat="1" ht="12" customHeight="1">
      <c r="A9" s="14" t="s">
        <v>538</v>
      </c>
      <c r="B9" s="419" t="s">
        <v>261</v>
      </c>
      <c r="C9" s="297"/>
    </row>
    <row r="10" spans="1:3" s="417" customFormat="1" ht="12" customHeight="1">
      <c r="A10" s="14" t="s">
        <v>539</v>
      </c>
      <c r="B10" s="419" t="s">
        <v>262</v>
      </c>
      <c r="C10" s="297"/>
    </row>
    <row r="11" spans="1:3" s="417" customFormat="1" ht="12" customHeight="1" thickBot="1">
      <c r="A11" s="16" t="s">
        <v>540</v>
      </c>
      <c r="B11" s="420" t="s">
        <v>263</v>
      </c>
      <c r="C11" s="297"/>
    </row>
    <row r="12" spans="1:3" s="417" customFormat="1" ht="12" customHeight="1" thickBot="1">
      <c r="A12" s="20" t="s">
        <v>547</v>
      </c>
      <c r="B12" s="290" t="s">
        <v>264</v>
      </c>
      <c r="C12" s="295">
        <f>+C13+C14+C15+C16+C17</f>
        <v>134300</v>
      </c>
    </row>
    <row r="13" spans="1:3" s="417" customFormat="1" ht="12" customHeight="1">
      <c r="A13" s="15" t="s">
        <v>542</v>
      </c>
      <c r="B13" s="418" t="s">
        <v>265</v>
      </c>
      <c r="C13" s="298"/>
    </row>
    <row r="14" spans="1:3" s="417" customFormat="1" ht="12" customHeight="1">
      <c r="A14" s="14" t="s">
        <v>543</v>
      </c>
      <c r="B14" s="419" t="s">
        <v>266</v>
      </c>
      <c r="C14" s="297"/>
    </row>
    <row r="15" spans="1:3" s="417" customFormat="1" ht="12" customHeight="1">
      <c r="A15" s="14" t="s">
        <v>544</v>
      </c>
      <c r="B15" s="419" t="s">
        <v>485</v>
      </c>
      <c r="C15" s="297"/>
    </row>
    <row r="16" spans="1:3" s="417" customFormat="1" ht="12" customHeight="1">
      <c r="A16" s="14" t="s">
        <v>545</v>
      </c>
      <c r="B16" s="419" t="s">
        <v>486</v>
      </c>
      <c r="C16" s="297"/>
    </row>
    <row r="17" spans="1:3" s="417" customFormat="1" ht="12" customHeight="1">
      <c r="A17" s="14" t="s">
        <v>546</v>
      </c>
      <c r="B17" s="419" t="s">
        <v>267</v>
      </c>
      <c r="C17" s="297">
        <v>134300</v>
      </c>
    </row>
    <row r="18" spans="1:3" s="417" customFormat="1" ht="12" customHeight="1" thickBot="1">
      <c r="A18" s="16" t="s">
        <v>546</v>
      </c>
      <c r="B18" s="420" t="s">
        <v>268</v>
      </c>
      <c r="C18" s="299"/>
    </row>
    <row r="19" spans="1:3" s="417" customFormat="1" ht="12" customHeight="1" thickBot="1">
      <c r="A19" s="20" t="s">
        <v>553</v>
      </c>
      <c r="B19" s="21" t="s">
        <v>554</v>
      </c>
      <c r="C19" s="295">
        <f>+C20+C21+C22+C23+C24</f>
        <v>0</v>
      </c>
    </row>
    <row r="20" spans="1:3" s="417" customFormat="1" ht="12" customHeight="1">
      <c r="A20" s="15" t="s">
        <v>548</v>
      </c>
      <c r="B20" s="418" t="s">
        <v>270</v>
      </c>
      <c r="C20" s="298"/>
    </row>
    <row r="21" spans="1:3" s="417" customFormat="1" ht="12" customHeight="1">
      <c r="A21" s="14" t="s">
        <v>549</v>
      </c>
      <c r="B21" s="419" t="s">
        <v>271</v>
      </c>
      <c r="C21" s="297"/>
    </row>
    <row r="22" spans="1:3" s="417" customFormat="1" ht="12" customHeight="1">
      <c r="A22" s="14" t="s">
        <v>552</v>
      </c>
      <c r="B22" s="419" t="s">
        <v>487</v>
      </c>
      <c r="C22" s="297"/>
    </row>
    <row r="23" spans="1:3" s="417" customFormat="1" ht="12" customHeight="1">
      <c r="A23" s="14" t="s">
        <v>550</v>
      </c>
      <c r="B23" s="419" t="s">
        <v>488</v>
      </c>
      <c r="C23" s="297"/>
    </row>
    <row r="24" spans="1:3" s="417" customFormat="1" ht="12" customHeight="1">
      <c r="A24" s="14" t="s">
        <v>551</v>
      </c>
      <c r="B24" s="419" t="s">
        <v>272</v>
      </c>
      <c r="C24" s="297"/>
    </row>
    <row r="25" spans="1:3" s="417" customFormat="1" ht="12" customHeight="1" thickBot="1">
      <c r="A25" s="16" t="s">
        <v>551</v>
      </c>
      <c r="B25" s="420" t="s">
        <v>273</v>
      </c>
      <c r="C25" s="299"/>
    </row>
    <row r="26" spans="1:3" s="417" customFormat="1" ht="12" customHeight="1" thickBot="1">
      <c r="A26" s="20" t="s">
        <v>560</v>
      </c>
      <c r="B26" s="21" t="s">
        <v>561</v>
      </c>
      <c r="C26" s="301">
        <f>+C27+C30+C31+C32</f>
        <v>0</v>
      </c>
    </row>
    <row r="27" spans="1:3" s="417" customFormat="1" ht="12" customHeight="1">
      <c r="A27" s="15" t="s">
        <v>555</v>
      </c>
      <c r="B27" s="418" t="s">
        <v>281</v>
      </c>
      <c r="C27" s="413">
        <f>+C28+C29</f>
        <v>0</v>
      </c>
    </row>
    <row r="28" spans="1:3" s="417" customFormat="1" ht="12" customHeight="1">
      <c r="A28" s="14" t="s">
        <v>555</v>
      </c>
      <c r="B28" s="419" t="s">
        <v>282</v>
      </c>
      <c r="C28" s="297"/>
    </row>
    <row r="29" spans="1:3" s="417" customFormat="1" ht="12" customHeight="1">
      <c r="A29" s="14" t="s">
        <v>556</v>
      </c>
      <c r="B29" s="419" t="s">
        <v>283</v>
      </c>
      <c r="C29" s="297"/>
    </row>
    <row r="30" spans="1:3" s="417" customFormat="1" ht="12" customHeight="1">
      <c r="A30" s="14" t="s">
        <v>557</v>
      </c>
      <c r="B30" s="419" t="s">
        <v>284</v>
      </c>
      <c r="C30" s="297"/>
    </row>
    <row r="31" spans="1:3" s="417" customFormat="1" ht="12" customHeight="1">
      <c r="A31" s="14" t="s">
        <v>558</v>
      </c>
      <c r="B31" s="419" t="s">
        <v>285</v>
      </c>
      <c r="C31" s="297"/>
    </row>
    <row r="32" spans="1:3" s="417" customFormat="1" ht="12" customHeight="1" thickBot="1">
      <c r="A32" s="16" t="s">
        <v>559</v>
      </c>
      <c r="B32" s="420" t="s">
        <v>286</v>
      </c>
      <c r="C32" s="299"/>
    </row>
    <row r="33" spans="1:3" s="417" customFormat="1" ht="12" customHeight="1" thickBot="1">
      <c r="A33" s="20" t="s">
        <v>572</v>
      </c>
      <c r="B33" s="21" t="s">
        <v>573</v>
      </c>
      <c r="C33" s="295">
        <f>SUM(C34:C43)</f>
        <v>0</v>
      </c>
    </row>
    <row r="34" spans="1:3" s="417" customFormat="1" ht="12" customHeight="1">
      <c r="A34" s="15" t="s">
        <v>562</v>
      </c>
      <c r="B34" s="418" t="s">
        <v>290</v>
      </c>
      <c r="C34" s="298"/>
    </row>
    <row r="35" spans="1:3" s="417" customFormat="1" ht="12" customHeight="1">
      <c r="A35" s="14" t="s">
        <v>563</v>
      </c>
      <c r="B35" s="419" t="s">
        <v>291</v>
      </c>
      <c r="C35" s="297"/>
    </row>
    <row r="36" spans="1:3" s="417" customFormat="1" ht="12" customHeight="1">
      <c r="A36" s="14" t="s">
        <v>564</v>
      </c>
      <c r="B36" s="419" t="s">
        <v>292</v>
      </c>
      <c r="C36" s="297"/>
    </row>
    <row r="37" spans="1:3" s="417" customFormat="1" ht="12" customHeight="1">
      <c r="A37" s="14" t="s">
        <v>565</v>
      </c>
      <c r="B37" s="419" t="s">
        <v>293</v>
      </c>
      <c r="C37" s="297"/>
    </row>
    <row r="38" spans="1:3" s="417" customFormat="1" ht="12" customHeight="1">
      <c r="A38" s="14" t="s">
        <v>566</v>
      </c>
      <c r="B38" s="419" t="s">
        <v>294</v>
      </c>
      <c r="C38" s="297"/>
    </row>
    <row r="39" spans="1:3" s="417" customFormat="1" ht="12" customHeight="1">
      <c r="A39" s="14" t="s">
        <v>567</v>
      </c>
      <c r="B39" s="419" t="s">
        <v>295</v>
      </c>
      <c r="C39" s="297"/>
    </row>
    <row r="40" spans="1:3" s="417" customFormat="1" ht="12" customHeight="1">
      <c r="A40" s="14" t="s">
        <v>568</v>
      </c>
      <c r="B40" s="419" t="s">
        <v>296</v>
      </c>
      <c r="C40" s="297"/>
    </row>
    <row r="41" spans="1:3" s="417" customFormat="1" ht="12" customHeight="1">
      <c r="A41" s="14" t="s">
        <v>569</v>
      </c>
      <c r="B41" s="419" t="s">
        <v>297</v>
      </c>
      <c r="C41" s="297"/>
    </row>
    <row r="42" spans="1:3" s="417" customFormat="1" ht="12" customHeight="1">
      <c r="A42" s="14" t="s">
        <v>570</v>
      </c>
      <c r="B42" s="419" t="s">
        <v>298</v>
      </c>
      <c r="C42" s="300"/>
    </row>
    <row r="43" spans="1:3" s="417" customFormat="1" ht="12" customHeight="1" thickBot="1">
      <c r="A43" s="16" t="s">
        <v>571</v>
      </c>
      <c r="B43" s="420" t="s">
        <v>299</v>
      </c>
      <c r="C43" s="404"/>
    </row>
    <row r="44" spans="1:3" s="417" customFormat="1" ht="12" customHeight="1" thickBot="1">
      <c r="A44" s="20" t="s">
        <v>579</v>
      </c>
      <c r="B44" s="21" t="s">
        <v>580</v>
      </c>
      <c r="C44" s="295">
        <f>SUM(C45:C49)</f>
        <v>0</v>
      </c>
    </row>
    <row r="45" spans="1:3" s="417" customFormat="1" ht="12" customHeight="1">
      <c r="A45" s="15" t="s">
        <v>574</v>
      </c>
      <c r="B45" s="418" t="s">
        <v>304</v>
      </c>
      <c r="C45" s="454"/>
    </row>
    <row r="46" spans="1:3" s="417" customFormat="1" ht="12" customHeight="1">
      <c r="A46" s="14" t="s">
        <v>575</v>
      </c>
      <c r="B46" s="419" t="s">
        <v>305</v>
      </c>
      <c r="C46" s="300"/>
    </row>
    <row r="47" spans="1:3" s="417" customFormat="1" ht="12" customHeight="1">
      <c r="A47" s="14" t="s">
        <v>576</v>
      </c>
      <c r="B47" s="419" t="s">
        <v>306</v>
      </c>
      <c r="C47" s="300"/>
    </row>
    <row r="48" spans="1:3" s="417" customFormat="1" ht="12" customHeight="1">
      <c r="A48" s="14" t="s">
        <v>577</v>
      </c>
      <c r="B48" s="419" t="s">
        <v>499</v>
      </c>
      <c r="C48" s="300"/>
    </row>
    <row r="49" spans="1:3" s="417" customFormat="1" ht="12" customHeight="1" thickBot="1">
      <c r="A49" s="16" t="s">
        <v>578</v>
      </c>
      <c r="B49" s="420" t="s">
        <v>307</v>
      </c>
      <c r="C49" s="404"/>
    </row>
    <row r="50" spans="1:3" s="417" customFormat="1" ht="12" customHeight="1" thickBot="1">
      <c r="A50" s="20" t="s">
        <v>584</v>
      </c>
      <c r="B50" s="21" t="s">
        <v>585</v>
      </c>
      <c r="C50" s="295">
        <f>SUM(C51:C53)</f>
        <v>0</v>
      </c>
    </row>
    <row r="51" spans="1:3" s="417" customFormat="1" ht="12" customHeight="1">
      <c r="A51" s="15" t="s">
        <v>581</v>
      </c>
      <c r="B51" s="418" t="s">
        <v>309</v>
      </c>
      <c r="C51" s="298"/>
    </row>
    <row r="52" spans="1:3" s="417" customFormat="1" ht="12" customHeight="1">
      <c r="A52" s="14" t="s">
        <v>582</v>
      </c>
      <c r="B52" s="419" t="s">
        <v>489</v>
      </c>
      <c r="C52" s="297"/>
    </row>
    <row r="53" spans="1:3" s="417" customFormat="1" ht="12" customHeight="1">
      <c r="A53" s="14" t="s">
        <v>583</v>
      </c>
      <c r="B53" s="419" t="s">
        <v>310</v>
      </c>
      <c r="C53" s="297"/>
    </row>
    <row r="54" spans="1:3" s="417" customFormat="1" ht="12" customHeight="1" thickBot="1">
      <c r="A54" s="16" t="s">
        <v>583</v>
      </c>
      <c r="B54" s="420" t="s">
        <v>311</v>
      </c>
      <c r="C54" s="299"/>
    </row>
    <row r="55" spans="1:3" s="417" customFormat="1" ht="12" customHeight="1" thickBot="1">
      <c r="A55" s="20" t="s">
        <v>589</v>
      </c>
      <c r="B55" s="290" t="s">
        <v>590</v>
      </c>
      <c r="C55" s="295">
        <f>SUM(C56:C58)</f>
        <v>0</v>
      </c>
    </row>
    <row r="56" spans="1:3" s="417" customFormat="1" ht="12" customHeight="1">
      <c r="A56" s="15" t="s">
        <v>586</v>
      </c>
      <c r="B56" s="418" t="s">
        <v>316</v>
      </c>
      <c r="C56" s="300"/>
    </row>
    <row r="57" spans="1:3" s="417" customFormat="1" ht="12" customHeight="1">
      <c r="A57" s="14" t="s">
        <v>587</v>
      </c>
      <c r="B57" s="419" t="s">
        <v>490</v>
      </c>
      <c r="C57" s="300"/>
    </row>
    <row r="58" spans="1:3" s="417" customFormat="1" ht="12" customHeight="1">
      <c r="A58" s="14" t="s">
        <v>588</v>
      </c>
      <c r="B58" s="419" t="s">
        <v>317</v>
      </c>
      <c r="C58" s="300"/>
    </row>
    <row r="59" spans="1:3" s="417" customFormat="1" ht="12" customHeight="1" thickBot="1">
      <c r="A59" s="16" t="s">
        <v>588</v>
      </c>
      <c r="B59" s="420" t="s">
        <v>318</v>
      </c>
      <c r="C59" s="300"/>
    </row>
    <row r="60" spans="1:3" s="417" customFormat="1" ht="12" customHeight="1" thickBot="1">
      <c r="A60" s="20" t="s">
        <v>591</v>
      </c>
      <c r="B60" s="21" t="s">
        <v>592</v>
      </c>
      <c r="C60" s="301">
        <f>+C5+C12+C19+C26+C33+C44+C50+C55</f>
        <v>134300</v>
      </c>
    </row>
    <row r="61" spans="1:3" s="417" customFormat="1" ht="12" customHeight="1" thickBot="1">
      <c r="A61" s="436" t="s">
        <v>596</v>
      </c>
      <c r="B61" s="290" t="s">
        <v>597</v>
      </c>
      <c r="C61" s="295">
        <f>SUM(C62:C64)</f>
        <v>0</v>
      </c>
    </row>
    <row r="62" spans="1:3" s="417" customFormat="1" ht="12" customHeight="1">
      <c r="A62" s="15" t="s">
        <v>593</v>
      </c>
      <c r="B62" s="418" t="s">
        <v>322</v>
      </c>
      <c r="C62" s="300"/>
    </row>
    <row r="63" spans="1:3" s="417" customFormat="1" ht="12" customHeight="1">
      <c r="A63" s="14" t="s">
        <v>594</v>
      </c>
      <c r="B63" s="419" t="s">
        <v>323</v>
      </c>
      <c r="C63" s="300"/>
    </row>
    <row r="64" spans="1:3" s="417" customFormat="1" ht="12" customHeight="1" thickBot="1">
      <c r="A64" s="16" t="s">
        <v>595</v>
      </c>
      <c r="B64" s="422" t="s">
        <v>324</v>
      </c>
      <c r="C64" s="300"/>
    </row>
    <row r="65" spans="1:3" s="417" customFormat="1" ht="12" customHeight="1" thickBot="1">
      <c r="A65" s="436" t="s">
        <v>542</v>
      </c>
      <c r="B65" s="504" t="s">
        <v>602</v>
      </c>
      <c r="C65" s="295">
        <f>SUM(C66:C69)</f>
        <v>0</v>
      </c>
    </row>
    <row r="66" spans="1:3" s="417" customFormat="1" ht="12" customHeight="1">
      <c r="A66" s="15" t="s">
        <v>598</v>
      </c>
      <c r="B66" s="418" t="s">
        <v>327</v>
      </c>
      <c r="C66" s="300"/>
    </row>
    <row r="67" spans="1:3" s="417" customFormat="1" ht="12" customHeight="1">
      <c r="A67" s="14" t="s">
        <v>599</v>
      </c>
      <c r="B67" s="419" t="s">
        <v>328</v>
      </c>
      <c r="C67" s="300"/>
    </row>
    <row r="68" spans="1:3" s="417" customFormat="1" ht="12" customHeight="1">
      <c r="A68" s="14" t="s">
        <v>600</v>
      </c>
      <c r="B68" s="419" t="s">
        <v>329</v>
      </c>
      <c r="C68" s="300"/>
    </row>
    <row r="69" spans="1:3" s="417" customFormat="1" ht="12" customHeight="1" thickBot="1">
      <c r="A69" s="16" t="s">
        <v>601</v>
      </c>
      <c r="B69" s="420" t="s">
        <v>330</v>
      </c>
      <c r="C69" s="300"/>
    </row>
    <row r="70" spans="1:3" s="417" customFormat="1" ht="12" customHeight="1" thickBot="1">
      <c r="A70" s="436" t="s">
        <v>605</v>
      </c>
      <c r="B70" s="290" t="s">
        <v>606</v>
      </c>
      <c r="C70" s="295">
        <f>SUM(C71:C72)</f>
        <v>0</v>
      </c>
    </row>
    <row r="71" spans="1:3" s="417" customFormat="1" ht="12" customHeight="1">
      <c r="A71" s="15" t="s">
        <v>603</v>
      </c>
      <c r="B71" s="418" t="s">
        <v>333</v>
      </c>
      <c r="C71" s="300"/>
    </row>
    <row r="72" spans="1:3" s="417" customFormat="1" ht="12" customHeight="1" thickBot="1">
      <c r="A72" s="16" t="s">
        <v>604</v>
      </c>
      <c r="B72" s="420" t="s">
        <v>334</v>
      </c>
      <c r="C72" s="300"/>
    </row>
    <row r="73" spans="1:3" s="417" customFormat="1" ht="12" customHeight="1" thickBot="1">
      <c r="A73" s="421" t="s">
        <v>611</v>
      </c>
      <c r="B73" s="290" t="s">
        <v>620</v>
      </c>
      <c r="C73" s="295">
        <f>SUM(C74:C76)</f>
        <v>0</v>
      </c>
    </row>
    <row r="74" spans="1:3" s="417" customFormat="1" ht="12" customHeight="1">
      <c r="A74" s="15" t="s">
        <v>607</v>
      </c>
      <c r="B74" s="418" t="s">
        <v>337</v>
      </c>
      <c r="C74" s="300"/>
    </row>
    <row r="75" spans="1:3" s="417" customFormat="1" ht="12" customHeight="1">
      <c r="A75" s="14" t="s">
        <v>608</v>
      </c>
      <c r="B75" s="419" t="s">
        <v>338</v>
      </c>
      <c r="C75" s="300"/>
    </row>
    <row r="76" spans="1:3" s="417" customFormat="1" ht="12" customHeight="1" thickBot="1">
      <c r="A76" s="16" t="s">
        <v>610</v>
      </c>
      <c r="B76" s="420" t="s">
        <v>339</v>
      </c>
      <c r="C76" s="300"/>
    </row>
    <row r="77" spans="1:3" s="417" customFormat="1" ht="12" customHeight="1" thickBot="1">
      <c r="A77" s="421" t="s">
        <v>616</v>
      </c>
      <c r="B77" s="290" t="s">
        <v>617</v>
      </c>
      <c r="C77" s="295">
        <f>SUM(C78:C81)</f>
        <v>0</v>
      </c>
    </row>
    <row r="78" spans="1:3" s="417" customFormat="1" ht="12" customHeight="1">
      <c r="A78" s="423" t="s">
        <v>612</v>
      </c>
      <c r="B78" s="418" t="s">
        <v>342</v>
      </c>
      <c r="C78" s="300"/>
    </row>
    <row r="79" spans="1:3" s="417" customFormat="1" ht="12" customHeight="1">
      <c r="A79" s="424" t="s">
        <v>613</v>
      </c>
      <c r="B79" s="419" t="s">
        <v>344</v>
      </c>
      <c r="C79" s="300"/>
    </row>
    <row r="80" spans="1:3" s="417" customFormat="1" ht="12" customHeight="1">
      <c r="A80" s="424" t="s">
        <v>614</v>
      </c>
      <c r="B80" s="419" t="s">
        <v>346</v>
      </c>
      <c r="C80" s="300"/>
    </row>
    <row r="81" spans="1:3" s="417" customFormat="1" ht="12" customHeight="1" thickBot="1">
      <c r="A81" s="425" t="s">
        <v>615</v>
      </c>
      <c r="B81" s="420" t="s">
        <v>348</v>
      </c>
      <c r="C81" s="300"/>
    </row>
    <row r="82" spans="1:3" s="417" customFormat="1" ht="13.5" customHeight="1" thickBot="1">
      <c r="A82" s="421" t="s">
        <v>618</v>
      </c>
      <c r="B82" s="290" t="s">
        <v>350</v>
      </c>
      <c r="C82" s="455"/>
    </row>
    <row r="83" spans="1:3" s="417" customFormat="1" ht="15.75" customHeight="1" thickBot="1">
      <c r="A83" s="421" t="s">
        <v>619</v>
      </c>
      <c r="B83" s="426" t="s">
        <v>621</v>
      </c>
      <c r="C83" s="301">
        <f>+C61+C65+C70+C73+C77+C82</f>
        <v>0</v>
      </c>
    </row>
    <row r="84" spans="1:3" s="417" customFormat="1" ht="16.5" customHeight="1" thickBot="1">
      <c r="A84" s="427" t="s">
        <v>622</v>
      </c>
      <c r="B84" s="428" t="s">
        <v>623</v>
      </c>
      <c r="C84" s="301">
        <f>+C60+C83</f>
        <v>134300</v>
      </c>
    </row>
    <row r="85" spans="1:3" s="417" customFormat="1" ht="83.25" customHeight="1">
      <c r="A85" s="5"/>
      <c r="B85" s="6"/>
      <c r="C85" s="302"/>
    </row>
    <row r="86" spans="1:3" ht="16.5" customHeight="1">
      <c r="A86" s="505" t="s">
        <v>49</v>
      </c>
      <c r="B86" s="505"/>
      <c r="C86" s="505"/>
    </row>
    <row r="87" spans="1:3" s="429" customFormat="1" ht="16.5" customHeight="1" thickBot="1">
      <c r="A87" s="507" t="s">
        <v>163</v>
      </c>
      <c r="B87" s="507"/>
      <c r="C87" s="160" t="s">
        <v>233</v>
      </c>
    </row>
    <row r="88" spans="1:3" ht="37.5" customHeight="1" thickBot="1">
      <c r="A88" s="23" t="s">
        <v>685</v>
      </c>
      <c r="B88" s="24" t="s">
        <v>686</v>
      </c>
      <c r="C88" s="45" t="s">
        <v>256</v>
      </c>
    </row>
    <row r="89" spans="1:3" s="416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639</v>
      </c>
      <c r="B90" s="31" t="s">
        <v>640</v>
      </c>
      <c r="C90" s="294">
        <f>SUM(C91:C95)</f>
        <v>164300</v>
      </c>
    </row>
    <row r="91" spans="1:3" ht="12" customHeight="1">
      <c r="A91" s="17" t="s">
        <v>624</v>
      </c>
      <c r="B91" s="10" t="s">
        <v>51</v>
      </c>
      <c r="C91" s="296"/>
    </row>
    <row r="92" spans="1:3" ht="12" customHeight="1">
      <c r="A92" s="14" t="s">
        <v>625</v>
      </c>
      <c r="B92" s="8" t="s">
        <v>192</v>
      </c>
      <c r="C92" s="297"/>
    </row>
    <row r="93" spans="1:3" ht="12" customHeight="1">
      <c r="A93" s="14" t="s">
        <v>626</v>
      </c>
      <c r="B93" s="8" t="s">
        <v>150</v>
      </c>
      <c r="C93" s="299"/>
    </row>
    <row r="94" spans="1:3" ht="12" customHeight="1">
      <c r="A94" s="14" t="s">
        <v>627</v>
      </c>
      <c r="B94" s="11" t="s">
        <v>193</v>
      </c>
      <c r="C94" s="299">
        <v>164300</v>
      </c>
    </row>
    <row r="95" spans="1:3" ht="12" customHeight="1">
      <c r="A95" s="14" t="s">
        <v>628</v>
      </c>
      <c r="B95" s="19" t="s">
        <v>194</v>
      </c>
      <c r="C95" s="299"/>
    </row>
    <row r="96" spans="1:3" ht="12" customHeight="1">
      <c r="A96" s="14" t="s">
        <v>629</v>
      </c>
      <c r="B96" s="8" t="s">
        <v>369</v>
      </c>
      <c r="C96" s="299"/>
    </row>
    <row r="97" spans="1:3" ht="12" customHeight="1">
      <c r="A97" s="14" t="s">
        <v>630</v>
      </c>
      <c r="B97" s="163" t="s">
        <v>370</v>
      </c>
      <c r="C97" s="299"/>
    </row>
    <row r="98" spans="1:3" ht="12" customHeight="1">
      <c r="A98" s="14" t="s">
        <v>631</v>
      </c>
      <c r="B98" s="164" t="s">
        <v>371</v>
      </c>
      <c r="C98" s="299"/>
    </row>
    <row r="99" spans="1:3" ht="12" customHeight="1">
      <c r="A99" s="14" t="s">
        <v>632</v>
      </c>
      <c r="B99" s="164" t="s">
        <v>372</v>
      </c>
      <c r="C99" s="299"/>
    </row>
    <row r="100" spans="1:3" ht="12" customHeight="1">
      <c r="A100" s="14" t="s">
        <v>633</v>
      </c>
      <c r="B100" s="163" t="s">
        <v>373</v>
      </c>
      <c r="C100" s="299"/>
    </row>
    <row r="101" spans="1:3" ht="12" customHeight="1">
      <c r="A101" s="14" t="s">
        <v>634</v>
      </c>
      <c r="B101" s="163" t="s">
        <v>374</v>
      </c>
      <c r="C101" s="299"/>
    </row>
    <row r="102" spans="1:3" ht="12" customHeight="1">
      <c r="A102" s="14" t="s">
        <v>635</v>
      </c>
      <c r="B102" s="164" t="s">
        <v>375</v>
      </c>
      <c r="C102" s="299"/>
    </row>
    <row r="103" spans="1:3" ht="12" customHeight="1">
      <c r="A103" s="13" t="s">
        <v>636</v>
      </c>
      <c r="B103" s="165" t="s">
        <v>376</v>
      </c>
      <c r="C103" s="299"/>
    </row>
    <row r="104" spans="1:3" ht="12" customHeight="1">
      <c r="A104" s="14" t="s">
        <v>637</v>
      </c>
      <c r="B104" s="165" t="s">
        <v>377</v>
      </c>
      <c r="C104" s="299"/>
    </row>
    <row r="105" spans="1:3" ht="12" customHeight="1" thickBot="1">
      <c r="A105" s="18" t="s">
        <v>638</v>
      </c>
      <c r="B105" s="166" t="s">
        <v>378</v>
      </c>
      <c r="C105" s="303"/>
    </row>
    <row r="106" spans="1:3" ht="12" customHeight="1" thickBot="1">
      <c r="A106" s="20" t="s">
        <v>652</v>
      </c>
      <c r="B106" s="30" t="s">
        <v>379</v>
      </c>
      <c r="C106" s="295">
        <f>+C107+C109+C111</f>
        <v>0</v>
      </c>
    </row>
    <row r="107" spans="1:3" ht="12" customHeight="1">
      <c r="A107" s="15" t="s">
        <v>641</v>
      </c>
      <c r="B107" s="8" t="s">
        <v>232</v>
      </c>
      <c r="C107" s="298"/>
    </row>
    <row r="108" spans="1:3" ht="12" customHeight="1">
      <c r="A108" s="15"/>
      <c r="B108" s="12" t="s">
        <v>383</v>
      </c>
      <c r="C108" s="298"/>
    </row>
    <row r="109" spans="1:3" ht="12" customHeight="1">
      <c r="A109" s="15" t="s">
        <v>642</v>
      </c>
      <c r="B109" s="12" t="s">
        <v>196</v>
      </c>
      <c r="C109" s="297"/>
    </row>
    <row r="110" spans="1:3" ht="12" customHeight="1">
      <c r="A110" s="15"/>
      <c r="B110" s="12" t="s">
        <v>384</v>
      </c>
      <c r="C110" s="265"/>
    </row>
    <row r="111" spans="1:3" ht="12" customHeight="1">
      <c r="A111" s="15" t="s">
        <v>643</v>
      </c>
      <c r="B111" s="292" t="s">
        <v>235</v>
      </c>
      <c r="C111" s="265"/>
    </row>
    <row r="112" spans="1:3" ht="12" customHeight="1">
      <c r="A112" s="15" t="s">
        <v>644</v>
      </c>
      <c r="B112" s="291" t="s">
        <v>491</v>
      </c>
      <c r="C112" s="265"/>
    </row>
    <row r="113" spans="1:3" ht="12" customHeight="1">
      <c r="A113" s="15" t="s">
        <v>645</v>
      </c>
      <c r="B113" s="414" t="s">
        <v>389</v>
      </c>
      <c r="C113" s="265"/>
    </row>
    <row r="114" spans="1:3" ht="15.75">
      <c r="A114" s="15" t="s">
        <v>646</v>
      </c>
      <c r="B114" s="164" t="s">
        <v>372</v>
      </c>
      <c r="C114" s="265"/>
    </row>
    <row r="115" spans="1:3" ht="12" customHeight="1">
      <c r="A115" s="15" t="s">
        <v>647</v>
      </c>
      <c r="B115" s="164" t="s">
        <v>388</v>
      </c>
      <c r="C115" s="265"/>
    </row>
    <row r="116" spans="1:3" ht="12" customHeight="1">
      <c r="A116" s="15" t="s">
        <v>648</v>
      </c>
      <c r="B116" s="164" t="s">
        <v>387</v>
      </c>
      <c r="C116" s="265"/>
    </row>
    <row r="117" spans="1:3" ht="12" customHeight="1">
      <c r="A117" s="15" t="s">
        <v>649</v>
      </c>
      <c r="B117" s="164" t="s">
        <v>375</v>
      </c>
      <c r="C117" s="265"/>
    </row>
    <row r="118" spans="1:3" ht="12" customHeight="1">
      <c r="A118" s="15" t="s">
        <v>650</v>
      </c>
      <c r="B118" s="164" t="s">
        <v>386</v>
      </c>
      <c r="C118" s="265"/>
    </row>
    <row r="119" spans="1:3" ht="16.5" thickBot="1">
      <c r="A119" s="13" t="s">
        <v>651</v>
      </c>
      <c r="B119" s="164" t="s">
        <v>385</v>
      </c>
      <c r="C119" s="267"/>
    </row>
    <row r="120" spans="1:3" ht="12" customHeight="1" thickBot="1">
      <c r="A120" s="20" t="s">
        <v>653</v>
      </c>
      <c r="B120" s="153" t="s">
        <v>52</v>
      </c>
      <c r="C120" s="295">
        <f>+C121+C122</f>
        <v>0</v>
      </c>
    </row>
    <row r="121" spans="1:3" ht="12" customHeight="1">
      <c r="A121" s="15" t="s">
        <v>654</v>
      </c>
      <c r="B121" s="9" t="s">
        <v>63</v>
      </c>
      <c r="C121" s="298"/>
    </row>
    <row r="122" spans="1:3" ht="12" customHeight="1" thickBot="1">
      <c r="A122" s="16" t="s">
        <v>655</v>
      </c>
      <c r="B122" s="12" t="s">
        <v>64</v>
      </c>
      <c r="C122" s="299"/>
    </row>
    <row r="123" spans="1:3" ht="12" customHeight="1" thickBot="1">
      <c r="A123" s="20" t="s">
        <v>656</v>
      </c>
      <c r="B123" s="153" t="s">
        <v>657</v>
      </c>
      <c r="C123" s="295">
        <f>+C90+C106+C120</f>
        <v>164300</v>
      </c>
    </row>
    <row r="124" spans="1:3" ht="12" customHeight="1" thickBot="1">
      <c r="A124" s="20" t="s">
        <v>661</v>
      </c>
      <c r="B124" s="153" t="s">
        <v>662</v>
      </c>
      <c r="C124" s="295">
        <f>+C125+C126+C127</f>
        <v>0</v>
      </c>
    </row>
    <row r="125" spans="1:3" ht="12" customHeight="1">
      <c r="A125" s="15" t="s">
        <v>658</v>
      </c>
      <c r="B125" s="9" t="s">
        <v>393</v>
      </c>
      <c r="C125" s="265"/>
    </row>
    <row r="126" spans="1:3" ht="12" customHeight="1">
      <c r="A126" s="15" t="s">
        <v>659</v>
      </c>
      <c r="B126" s="9" t="s">
        <v>394</v>
      </c>
      <c r="C126" s="265"/>
    </row>
    <row r="127" spans="1:3" ht="12" customHeight="1" thickBot="1">
      <c r="A127" s="13" t="s">
        <v>660</v>
      </c>
      <c r="B127" s="7" t="s">
        <v>395</v>
      </c>
      <c r="C127" s="265"/>
    </row>
    <row r="128" spans="1:3" ht="12" customHeight="1" thickBot="1">
      <c r="A128" s="20" t="s">
        <v>667</v>
      </c>
      <c r="B128" s="153" t="s">
        <v>668</v>
      </c>
      <c r="C128" s="295">
        <f>+C129+C130+C131+C132</f>
        <v>0</v>
      </c>
    </row>
    <row r="129" spans="1:3" ht="12" customHeight="1">
      <c r="A129" s="15" t="s">
        <v>663</v>
      </c>
      <c r="B129" s="9" t="s">
        <v>396</v>
      </c>
      <c r="C129" s="265"/>
    </row>
    <row r="130" spans="1:3" ht="12" customHeight="1">
      <c r="A130" s="15" t="s">
        <v>664</v>
      </c>
      <c r="B130" s="9" t="s">
        <v>397</v>
      </c>
      <c r="C130" s="265"/>
    </row>
    <row r="131" spans="1:3" ht="12" customHeight="1">
      <c r="A131" s="15" t="s">
        <v>665</v>
      </c>
      <c r="B131" s="9" t="s">
        <v>398</v>
      </c>
      <c r="C131" s="265"/>
    </row>
    <row r="132" spans="1:3" ht="12" customHeight="1" thickBot="1">
      <c r="A132" s="13" t="s">
        <v>666</v>
      </c>
      <c r="B132" s="7" t="s">
        <v>399</v>
      </c>
      <c r="C132" s="265"/>
    </row>
    <row r="133" spans="1:3" ht="12" customHeight="1" thickBot="1">
      <c r="A133" s="20" t="s">
        <v>673</v>
      </c>
      <c r="B133" s="153" t="s">
        <v>674</v>
      </c>
      <c r="C133" s="301">
        <f>+C134+C135+C136+C137</f>
        <v>0</v>
      </c>
    </row>
    <row r="134" spans="1:3" ht="12" customHeight="1">
      <c r="A134" s="15" t="s">
        <v>669</v>
      </c>
      <c r="B134" s="9" t="s">
        <v>401</v>
      </c>
      <c r="C134" s="265"/>
    </row>
    <row r="135" spans="1:3" ht="12" customHeight="1">
      <c r="A135" s="15" t="s">
        <v>670</v>
      </c>
      <c r="B135" s="9" t="s">
        <v>411</v>
      </c>
      <c r="C135" s="265"/>
    </row>
    <row r="136" spans="1:3" ht="12" customHeight="1">
      <c r="A136" s="15" t="s">
        <v>671</v>
      </c>
      <c r="B136" s="9" t="s">
        <v>402</v>
      </c>
      <c r="C136" s="265"/>
    </row>
    <row r="137" spans="1:3" ht="12" customHeight="1" thickBot="1">
      <c r="A137" s="13" t="s">
        <v>672</v>
      </c>
      <c r="B137" s="7" t="s">
        <v>403</v>
      </c>
      <c r="C137" s="265"/>
    </row>
    <row r="138" spans="1:3" ht="12" customHeight="1" thickBot="1">
      <c r="A138" s="20" t="s">
        <v>679</v>
      </c>
      <c r="B138" s="153" t="s">
        <v>680</v>
      </c>
      <c r="C138" s="304">
        <f>+C139+C140+C141+C142</f>
        <v>0</v>
      </c>
    </row>
    <row r="139" spans="1:3" ht="12" customHeight="1">
      <c r="A139" s="15" t="s">
        <v>675</v>
      </c>
      <c r="B139" s="9" t="s">
        <v>405</v>
      </c>
      <c r="C139" s="265"/>
    </row>
    <row r="140" spans="1:3" ht="12" customHeight="1">
      <c r="A140" s="15" t="s">
        <v>676</v>
      </c>
      <c r="B140" s="9" t="s">
        <v>406</v>
      </c>
      <c r="C140" s="265"/>
    </row>
    <row r="141" spans="1:3" ht="12" customHeight="1">
      <c r="A141" s="15" t="s">
        <v>677</v>
      </c>
      <c r="B141" s="9" t="s">
        <v>407</v>
      </c>
      <c r="C141" s="265"/>
    </row>
    <row r="142" spans="1:3" ht="12" customHeight="1" thickBot="1">
      <c r="A142" s="15" t="s">
        <v>678</v>
      </c>
      <c r="B142" s="9" t="s">
        <v>408</v>
      </c>
      <c r="C142" s="265"/>
    </row>
    <row r="143" spans="1:9" ht="15" customHeight="1" thickBot="1">
      <c r="A143" s="20" t="s">
        <v>682</v>
      </c>
      <c r="B143" s="153" t="s">
        <v>681</v>
      </c>
      <c r="C143" s="430">
        <f>+C124+C128+C133+C138</f>
        <v>0</v>
      </c>
      <c r="F143" s="431"/>
      <c r="G143" s="432"/>
      <c r="H143" s="432"/>
      <c r="I143" s="432"/>
    </row>
    <row r="144" spans="1:3" s="417" customFormat="1" ht="12.75" customHeight="1" thickBot="1">
      <c r="A144" s="293" t="s">
        <v>683</v>
      </c>
      <c r="B144" s="383" t="s">
        <v>684</v>
      </c>
      <c r="C144" s="430">
        <f>+C123+C143</f>
        <v>164300</v>
      </c>
    </row>
    <row r="145" ht="7.5" customHeight="1"/>
    <row r="146" spans="1:3" ht="15.75">
      <c r="A146" s="508" t="s">
        <v>412</v>
      </c>
      <c r="B146" s="508"/>
      <c r="C146" s="508"/>
    </row>
    <row r="147" spans="1:3" ht="15" customHeight="1" thickBot="1">
      <c r="A147" s="506" t="s">
        <v>164</v>
      </c>
      <c r="B147" s="506"/>
      <c r="C147" s="305" t="s">
        <v>233</v>
      </c>
    </row>
    <row r="148" spans="1:4" ht="13.5" customHeight="1" thickBot="1">
      <c r="A148" s="20">
        <v>1</v>
      </c>
      <c r="B148" s="30" t="s">
        <v>413</v>
      </c>
      <c r="C148" s="295">
        <f>+C60-C123</f>
        <v>-30000</v>
      </c>
      <c r="D148" s="433"/>
    </row>
    <row r="149" spans="1:3" ht="27.75" customHeight="1" thickBot="1">
      <c r="A149" s="20" t="s">
        <v>21</v>
      </c>
      <c r="B149" s="30" t="s">
        <v>414</v>
      </c>
      <c r="C149" s="295">
        <f>+C83-C143</f>
        <v>0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Vaja Város Önkormányzat
2014. ÉVI KÖLTSÉGVETÉS
ÁLLAMI (ÁLLAMIGAZGATÁSI) FELADATOK MÉRLEGE
&amp;R&amp;"Times New Roman CE,Félkövér dőlt"&amp;11 1.4. melléklet a 3/2014. (III.04.) önkormányzati rendelethez</oddHeader>
  </headerFooter>
  <rowBreaks count="1" manualBreakCount="1">
    <brk id="85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zoomScale="115" zoomScaleNormal="115" zoomScaleSheetLayoutView="100" workbookViewId="0" topLeftCell="A1">
      <selection activeCell="E12" sqref="E12"/>
    </sheetView>
  </sheetViews>
  <sheetFormatPr defaultColWidth="9.00390625" defaultRowHeight="12.75"/>
  <cols>
    <col min="1" max="1" width="6.875" style="63" customWidth="1"/>
    <col min="2" max="2" width="55.125" style="182" customWidth="1"/>
    <col min="3" max="3" width="16.375" style="63" customWidth="1"/>
    <col min="4" max="4" width="55.125" style="63" customWidth="1"/>
    <col min="5" max="5" width="16.375" style="63" customWidth="1"/>
    <col min="6" max="6" width="4.875" style="63" customWidth="1"/>
    <col min="7" max="16384" width="9.375" style="63" customWidth="1"/>
  </cols>
  <sheetData>
    <row r="1" spans="2:6" ht="39.75" customHeight="1">
      <c r="B1" s="317" t="s">
        <v>167</v>
      </c>
      <c r="C1" s="318"/>
      <c r="D1" s="318"/>
      <c r="E1" s="318"/>
      <c r="F1" s="511" t="s">
        <v>415</v>
      </c>
    </row>
    <row r="2" spans="5:6" ht="14.25" thickBot="1">
      <c r="E2" s="319" t="s">
        <v>67</v>
      </c>
      <c r="F2" s="511"/>
    </row>
    <row r="3" spans="1:6" ht="18" customHeight="1" thickBot="1">
      <c r="A3" s="509" t="s">
        <v>76</v>
      </c>
      <c r="B3" s="320" t="s">
        <v>60</v>
      </c>
      <c r="C3" s="321"/>
      <c r="D3" s="320" t="s">
        <v>61</v>
      </c>
      <c r="E3" s="322"/>
      <c r="F3" s="511"/>
    </row>
    <row r="4" spans="1:6" s="323" customFormat="1" ht="35.25" customHeight="1" thickBot="1">
      <c r="A4" s="510"/>
      <c r="B4" s="183" t="s">
        <v>68</v>
      </c>
      <c r="C4" s="184" t="s">
        <v>256</v>
      </c>
      <c r="D4" s="183" t="s">
        <v>68</v>
      </c>
      <c r="E4" s="59" t="s">
        <v>256</v>
      </c>
      <c r="F4" s="511"/>
    </row>
    <row r="5" spans="1:6" s="328" customFormat="1" ht="12" customHeight="1" thickBot="1">
      <c r="A5" s="324">
        <v>1</v>
      </c>
      <c r="B5" s="325">
        <v>2</v>
      </c>
      <c r="C5" s="326" t="s">
        <v>22</v>
      </c>
      <c r="D5" s="325" t="s">
        <v>23</v>
      </c>
      <c r="E5" s="327" t="s">
        <v>24</v>
      </c>
      <c r="F5" s="511"/>
    </row>
    <row r="6" spans="1:6" ht="12.75" customHeight="1">
      <c r="A6" s="329" t="s">
        <v>20</v>
      </c>
      <c r="B6" s="330" t="s">
        <v>416</v>
      </c>
      <c r="C6" s="306">
        <v>354656</v>
      </c>
      <c r="D6" s="330" t="s">
        <v>69</v>
      </c>
      <c r="E6" s="312">
        <v>273955</v>
      </c>
      <c r="F6" s="511"/>
    </row>
    <row r="7" spans="1:6" ht="12.75" customHeight="1">
      <c r="A7" s="331" t="s">
        <v>21</v>
      </c>
      <c r="B7" s="332" t="s">
        <v>417</v>
      </c>
      <c r="C7" s="307">
        <v>134300</v>
      </c>
      <c r="D7" s="332" t="s">
        <v>192</v>
      </c>
      <c r="E7" s="313">
        <v>65816</v>
      </c>
      <c r="F7" s="511"/>
    </row>
    <row r="8" spans="1:6" ht="12.75" customHeight="1">
      <c r="A8" s="331" t="s">
        <v>22</v>
      </c>
      <c r="B8" s="332" t="s">
        <v>451</v>
      </c>
      <c r="C8" s="307"/>
      <c r="D8" s="332" t="s">
        <v>238</v>
      </c>
      <c r="E8" s="313">
        <v>204889</v>
      </c>
      <c r="F8" s="511"/>
    </row>
    <row r="9" spans="1:6" ht="12.75" customHeight="1">
      <c r="A9" s="331" t="s">
        <v>23</v>
      </c>
      <c r="B9" s="332" t="s">
        <v>183</v>
      </c>
      <c r="C9" s="307">
        <v>96100</v>
      </c>
      <c r="D9" s="332" t="s">
        <v>193</v>
      </c>
      <c r="E9" s="313">
        <v>164300</v>
      </c>
      <c r="F9" s="511"/>
    </row>
    <row r="10" spans="1:6" ht="12.75" customHeight="1">
      <c r="A10" s="331" t="s">
        <v>24</v>
      </c>
      <c r="B10" s="333" t="s">
        <v>418</v>
      </c>
      <c r="C10" s="307">
        <v>101022</v>
      </c>
      <c r="D10" s="332" t="s">
        <v>194</v>
      </c>
      <c r="E10" s="313">
        <v>8000</v>
      </c>
      <c r="F10" s="511"/>
    </row>
    <row r="11" spans="1:6" ht="12.75" customHeight="1">
      <c r="A11" s="331" t="s">
        <v>25</v>
      </c>
      <c r="B11" s="332" t="s">
        <v>419</v>
      </c>
      <c r="C11" s="308"/>
      <c r="D11" s="332" t="s">
        <v>52</v>
      </c>
      <c r="E11" s="313">
        <v>2500</v>
      </c>
      <c r="F11" s="511"/>
    </row>
    <row r="12" spans="1:6" ht="12.75" customHeight="1">
      <c r="A12" s="331" t="s">
        <v>26</v>
      </c>
      <c r="B12" s="332" t="s">
        <v>299</v>
      </c>
      <c r="C12" s="307">
        <v>68890</v>
      </c>
      <c r="D12" s="52"/>
      <c r="E12" s="313"/>
      <c r="F12" s="511"/>
    </row>
    <row r="13" spans="1:6" ht="12.75" customHeight="1">
      <c r="A13" s="331" t="s">
        <v>27</v>
      </c>
      <c r="B13" s="52"/>
      <c r="C13" s="307"/>
      <c r="D13" s="52"/>
      <c r="E13" s="313"/>
      <c r="F13" s="511"/>
    </row>
    <row r="14" spans="1:6" ht="12.75" customHeight="1">
      <c r="A14" s="331" t="s">
        <v>28</v>
      </c>
      <c r="B14" s="434"/>
      <c r="C14" s="308"/>
      <c r="D14" s="52"/>
      <c r="E14" s="313"/>
      <c r="F14" s="511"/>
    </row>
    <row r="15" spans="1:6" ht="12.75" customHeight="1">
      <c r="A15" s="331" t="s">
        <v>29</v>
      </c>
      <c r="B15" s="52"/>
      <c r="C15" s="307"/>
      <c r="D15" s="52"/>
      <c r="E15" s="313"/>
      <c r="F15" s="511"/>
    </row>
    <row r="16" spans="1:6" ht="12.75" customHeight="1">
      <c r="A16" s="331" t="s">
        <v>30</v>
      </c>
      <c r="B16" s="52"/>
      <c r="C16" s="307"/>
      <c r="D16" s="52"/>
      <c r="E16" s="313"/>
      <c r="F16" s="511"/>
    </row>
    <row r="17" spans="1:6" ht="12.75" customHeight="1" thickBot="1">
      <c r="A17" s="331" t="s">
        <v>31</v>
      </c>
      <c r="B17" s="65"/>
      <c r="C17" s="309"/>
      <c r="D17" s="52"/>
      <c r="E17" s="314"/>
      <c r="F17" s="511"/>
    </row>
    <row r="18" spans="1:6" ht="15.75" customHeight="1" thickBot="1">
      <c r="A18" s="334" t="s">
        <v>32</v>
      </c>
      <c r="B18" s="155" t="s">
        <v>452</v>
      </c>
      <c r="C18" s="310">
        <f>+C6+C7+C9+C10+C12+C13+C14+C15+C16+C17</f>
        <v>754968</v>
      </c>
      <c r="D18" s="155" t="s">
        <v>427</v>
      </c>
      <c r="E18" s="315">
        <f>SUM(E6:E17)</f>
        <v>719460</v>
      </c>
      <c r="F18" s="511"/>
    </row>
    <row r="19" spans="1:6" ht="12.75" customHeight="1">
      <c r="A19" s="335" t="s">
        <v>33</v>
      </c>
      <c r="B19" s="336" t="s">
        <v>422</v>
      </c>
      <c r="C19" s="481">
        <f>+C20+C21+C22+C23</f>
        <v>0</v>
      </c>
      <c r="D19" s="337" t="s">
        <v>200</v>
      </c>
      <c r="E19" s="316"/>
      <c r="F19" s="511"/>
    </row>
    <row r="20" spans="1:6" ht="12.75" customHeight="1">
      <c r="A20" s="338" t="s">
        <v>34</v>
      </c>
      <c r="B20" s="337" t="s">
        <v>230</v>
      </c>
      <c r="C20" s="98"/>
      <c r="D20" s="337" t="s">
        <v>426</v>
      </c>
      <c r="E20" s="99"/>
      <c r="F20" s="511"/>
    </row>
    <row r="21" spans="1:6" ht="12.75" customHeight="1">
      <c r="A21" s="338" t="s">
        <v>35</v>
      </c>
      <c r="B21" s="337" t="s">
        <v>231</v>
      </c>
      <c r="C21" s="98"/>
      <c r="D21" s="337" t="s">
        <v>165</v>
      </c>
      <c r="E21" s="99"/>
      <c r="F21" s="511"/>
    </row>
    <row r="22" spans="1:6" ht="12.75" customHeight="1">
      <c r="A22" s="338" t="s">
        <v>36</v>
      </c>
      <c r="B22" s="337" t="s">
        <v>236</v>
      </c>
      <c r="C22" s="98"/>
      <c r="D22" s="337" t="s">
        <v>166</v>
      </c>
      <c r="E22" s="99"/>
      <c r="F22" s="511"/>
    </row>
    <row r="23" spans="1:6" ht="12.75" customHeight="1">
      <c r="A23" s="338" t="s">
        <v>37</v>
      </c>
      <c r="B23" s="337" t="s">
        <v>237</v>
      </c>
      <c r="C23" s="98"/>
      <c r="D23" s="336" t="s">
        <v>239</v>
      </c>
      <c r="E23" s="99"/>
      <c r="F23" s="511"/>
    </row>
    <row r="24" spans="1:6" ht="12.75" customHeight="1">
      <c r="A24" s="338" t="s">
        <v>38</v>
      </c>
      <c r="B24" s="337" t="s">
        <v>423</v>
      </c>
      <c r="C24" s="339">
        <f>+C25+C26</f>
        <v>0</v>
      </c>
      <c r="D24" s="337" t="s">
        <v>201</v>
      </c>
      <c r="E24" s="99"/>
      <c r="F24" s="511"/>
    </row>
    <row r="25" spans="1:6" ht="12.75" customHeight="1">
      <c r="A25" s="335" t="s">
        <v>39</v>
      </c>
      <c r="B25" s="336" t="s">
        <v>420</v>
      </c>
      <c r="C25" s="311"/>
      <c r="D25" s="330" t="s">
        <v>202</v>
      </c>
      <c r="E25" s="316"/>
      <c r="F25" s="511"/>
    </row>
    <row r="26" spans="1:6" ht="12.75" customHeight="1" thickBot="1">
      <c r="A26" s="338" t="s">
        <v>40</v>
      </c>
      <c r="B26" s="337" t="s">
        <v>421</v>
      </c>
      <c r="C26" s="98"/>
      <c r="D26" s="52"/>
      <c r="E26" s="99"/>
      <c r="F26" s="511"/>
    </row>
    <row r="27" spans="1:6" ht="15.75" customHeight="1" thickBot="1">
      <c r="A27" s="334" t="s">
        <v>41</v>
      </c>
      <c r="B27" s="155" t="s">
        <v>424</v>
      </c>
      <c r="C27" s="310">
        <f>+C19+C24</f>
        <v>0</v>
      </c>
      <c r="D27" s="155" t="s">
        <v>428</v>
      </c>
      <c r="E27" s="315">
        <f>SUM(E19:E26)</f>
        <v>0</v>
      </c>
      <c r="F27" s="511"/>
    </row>
    <row r="28" spans="1:6" ht="13.5" thickBot="1">
      <c r="A28" s="334" t="s">
        <v>42</v>
      </c>
      <c r="B28" s="340" t="s">
        <v>425</v>
      </c>
      <c r="C28" s="341">
        <f>+C18+C27</f>
        <v>754968</v>
      </c>
      <c r="D28" s="340" t="s">
        <v>429</v>
      </c>
      <c r="E28" s="341">
        <f>+E18+E27</f>
        <v>719460</v>
      </c>
      <c r="F28" s="511"/>
    </row>
    <row r="29" spans="1:6" ht="13.5" thickBot="1">
      <c r="A29" s="334" t="s">
        <v>43</v>
      </c>
      <c r="B29" s="340" t="s">
        <v>178</v>
      </c>
      <c r="C29" s="341" t="str">
        <f>IF(C18-E18&lt;0,E18-C18,"-")</f>
        <v>-</v>
      </c>
      <c r="D29" s="340" t="s">
        <v>179</v>
      </c>
      <c r="E29" s="341">
        <f>IF(C18-E18&gt;0,C18-E18,"-")</f>
        <v>35508</v>
      </c>
      <c r="F29" s="511"/>
    </row>
    <row r="30" spans="1:6" ht="13.5" thickBot="1">
      <c r="A30" s="334" t="s">
        <v>44</v>
      </c>
      <c r="B30" s="340" t="s">
        <v>240</v>
      </c>
      <c r="C30" s="341" t="str">
        <f>IF(C18+C19-E28&lt;0,E28-(C18+C19),"-")</f>
        <v>-</v>
      </c>
      <c r="D30" s="340" t="s">
        <v>241</v>
      </c>
      <c r="E30" s="341">
        <f>IF(C18+C19-E28&gt;0,C18+C19-E28,"-")</f>
        <v>35508</v>
      </c>
      <c r="F30" s="511"/>
    </row>
    <row r="31" spans="2:4" ht="18.75">
      <c r="B31" s="512"/>
      <c r="C31" s="512"/>
      <c r="D31" s="512"/>
    </row>
  </sheetData>
  <sheetProtection sheet="1" objects="1" scenarios="1"/>
  <mergeCells count="3">
    <mergeCell ref="A3:A4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">
      <selection activeCell="C12" sqref="C12"/>
    </sheetView>
  </sheetViews>
  <sheetFormatPr defaultColWidth="9.00390625" defaultRowHeight="12.75"/>
  <cols>
    <col min="1" max="1" width="6.875" style="63" customWidth="1"/>
    <col min="2" max="2" width="55.125" style="182" customWidth="1"/>
    <col min="3" max="3" width="16.375" style="63" customWidth="1"/>
    <col min="4" max="4" width="55.125" style="63" customWidth="1"/>
    <col min="5" max="5" width="16.375" style="63" customWidth="1"/>
    <col min="6" max="6" width="4.875" style="63" customWidth="1"/>
    <col min="7" max="16384" width="9.375" style="63" customWidth="1"/>
  </cols>
  <sheetData>
    <row r="1" spans="2:6" ht="31.5">
      <c r="B1" s="317" t="s">
        <v>168</v>
      </c>
      <c r="C1" s="318"/>
      <c r="D1" s="318"/>
      <c r="E1" s="318"/>
      <c r="F1" s="511" t="s">
        <v>430</v>
      </c>
    </row>
    <row r="2" spans="5:6" ht="14.25" thickBot="1">
      <c r="E2" s="319" t="s">
        <v>67</v>
      </c>
      <c r="F2" s="511"/>
    </row>
    <row r="3" spans="1:6" ht="13.5" thickBot="1">
      <c r="A3" s="513" t="s">
        <v>76</v>
      </c>
      <c r="B3" s="320" t="s">
        <v>60</v>
      </c>
      <c r="C3" s="321"/>
      <c r="D3" s="320" t="s">
        <v>61</v>
      </c>
      <c r="E3" s="322"/>
      <c r="F3" s="511"/>
    </row>
    <row r="4" spans="1:6" s="323" customFormat="1" ht="24.75" thickBot="1">
      <c r="A4" s="514"/>
      <c r="B4" s="183" t="s">
        <v>68</v>
      </c>
      <c r="C4" s="184" t="s">
        <v>256</v>
      </c>
      <c r="D4" s="183" t="s">
        <v>68</v>
      </c>
      <c r="E4" s="184" t="s">
        <v>256</v>
      </c>
      <c r="F4" s="511"/>
    </row>
    <row r="5" spans="1:6" s="323" customFormat="1" ht="13.5" thickBot="1">
      <c r="A5" s="324">
        <v>1</v>
      </c>
      <c r="B5" s="325">
        <v>2</v>
      </c>
      <c r="C5" s="326">
        <v>3</v>
      </c>
      <c r="D5" s="325">
        <v>4</v>
      </c>
      <c r="E5" s="327">
        <v>5</v>
      </c>
      <c r="F5" s="511"/>
    </row>
    <row r="6" spans="1:6" ht="12.75" customHeight="1">
      <c r="A6" s="329" t="s">
        <v>20</v>
      </c>
      <c r="B6" s="330" t="s">
        <v>431</v>
      </c>
      <c r="C6" s="306"/>
      <c r="D6" s="330" t="s">
        <v>232</v>
      </c>
      <c r="E6" s="312">
        <v>52364</v>
      </c>
      <c r="F6" s="511"/>
    </row>
    <row r="7" spans="1:6" ht="12.75">
      <c r="A7" s="331" t="s">
        <v>21</v>
      </c>
      <c r="B7" s="332" t="s">
        <v>432</v>
      </c>
      <c r="C7" s="307"/>
      <c r="D7" s="332" t="s">
        <v>437</v>
      </c>
      <c r="E7" s="313">
        <v>27630</v>
      </c>
      <c r="F7" s="511"/>
    </row>
    <row r="8" spans="1:6" ht="12.75" customHeight="1">
      <c r="A8" s="331" t="s">
        <v>22</v>
      </c>
      <c r="B8" s="332" t="s">
        <v>12</v>
      </c>
      <c r="C8" s="307"/>
      <c r="D8" s="332" t="s">
        <v>196</v>
      </c>
      <c r="E8" s="313">
        <v>31994</v>
      </c>
      <c r="F8" s="511"/>
    </row>
    <row r="9" spans="1:6" ht="12.75" customHeight="1">
      <c r="A9" s="331" t="s">
        <v>23</v>
      </c>
      <c r="B9" s="332" t="s">
        <v>433</v>
      </c>
      <c r="C9" s="307">
        <v>46360</v>
      </c>
      <c r="D9" s="332" t="s">
        <v>438</v>
      </c>
      <c r="E9" s="313"/>
      <c r="F9" s="511"/>
    </row>
    <row r="10" spans="1:6" ht="12.75" customHeight="1">
      <c r="A10" s="331" t="s">
        <v>24</v>
      </c>
      <c r="B10" s="332" t="s">
        <v>434</v>
      </c>
      <c r="C10" s="307"/>
      <c r="D10" s="332" t="s">
        <v>235</v>
      </c>
      <c r="E10" s="313">
        <v>10</v>
      </c>
      <c r="F10" s="511"/>
    </row>
    <row r="11" spans="1:6" ht="12.75" customHeight="1">
      <c r="A11" s="331" t="s">
        <v>25</v>
      </c>
      <c r="B11" s="332" t="s">
        <v>435</v>
      </c>
      <c r="C11" s="308">
        <v>2500</v>
      </c>
      <c r="D11" s="52"/>
      <c r="E11" s="313"/>
      <c r="F11" s="511"/>
    </row>
    <row r="12" spans="1:6" ht="12.75" customHeight="1">
      <c r="A12" s="331" t="s">
        <v>26</v>
      </c>
      <c r="B12" s="52"/>
      <c r="C12" s="307"/>
      <c r="D12" s="52"/>
      <c r="E12" s="313"/>
      <c r="F12" s="511"/>
    </row>
    <row r="13" spans="1:6" ht="12.75" customHeight="1">
      <c r="A13" s="331" t="s">
        <v>27</v>
      </c>
      <c r="B13" s="52"/>
      <c r="C13" s="307"/>
      <c r="D13" s="52"/>
      <c r="E13" s="313"/>
      <c r="F13" s="511"/>
    </row>
    <row r="14" spans="1:6" ht="12.75" customHeight="1">
      <c r="A14" s="331" t="s">
        <v>28</v>
      </c>
      <c r="B14" s="52"/>
      <c r="C14" s="308"/>
      <c r="D14" s="52"/>
      <c r="E14" s="313"/>
      <c r="F14" s="511"/>
    </row>
    <row r="15" spans="1:6" ht="12.75">
      <c r="A15" s="331" t="s">
        <v>29</v>
      </c>
      <c r="B15" s="52"/>
      <c r="C15" s="308"/>
      <c r="D15" s="52"/>
      <c r="E15" s="313"/>
      <c r="F15" s="511"/>
    </row>
    <row r="16" spans="1:6" ht="12.75" customHeight="1" thickBot="1">
      <c r="A16" s="394" t="s">
        <v>30</v>
      </c>
      <c r="B16" s="435"/>
      <c r="C16" s="396"/>
      <c r="D16" s="395" t="s">
        <v>52</v>
      </c>
      <c r="E16" s="359"/>
      <c r="F16" s="511"/>
    </row>
    <row r="17" spans="1:6" ht="15.75" customHeight="1" thickBot="1">
      <c r="A17" s="334" t="s">
        <v>31</v>
      </c>
      <c r="B17" s="155" t="s">
        <v>453</v>
      </c>
      <c r="C17" s="310">
        <f>+C6+C8+C9+C11+C12+C13+C14+C15+C16</f>
        <v>48860</v>
      </c>
      <c r="D17" s="155" t="s">
        <v>454</v>
      </c>
      <c r="E17" s="315">
        <f>+E6+E8+E10+E11+E12+E13+E14+E15+E16</f>
        <v>84368</v>
      </c>
      <c r="F17" s="511"/>
    </row>
    <row r="18" spans="1:6" ht="12.75" customHeight="1">
      <c r="A18" s="329" t="s">
        <v>32</v>
      </c>
      <c r="B18" s="344" t="s">
        <v>253</v>
      </c>
      <c r="C18" s="351">
        <f>+C19+C20+C21+C22+C23</f>
        <v>0</v>
      </c>
      <c r="D18" s="337" t="s">
        <v>200</v>
      </c>
      <c r="E18" s="96"/>
      <c r="F18" s="511"/>
    </row>
    <row r="19" spans="1:6" ht="12.75" customHeight="1">
      <c r="A19" s="331" t="s">
        <v>33</v>
      </c>
      <c r="B19" s="345" t="s">
        <v>242</v>
      </c>
      <c r="C19" s="98"/>
      <c r="D19" s="337" t="s">
        <v>203</v>
      </c>
      <c r="E19" s="99"/>
      <c r="F19" s="511"/>
    </row>
    <row r="20" spans="1:6" ht="12.75" customHeight="1">
      <c r="A20" s="329" t="s">
        <v>34</v>
      </c>
      <c r="B20" s="345" t="s">
        <v>243</v>
      </c>
      <c r="C20" s="98"/>
      <c r="D20" s="337" t="s">
        <v>165</v>
      </c>
      <c r="E20" s="99"/>
      <c r="F20" s="511"/>
    </row>
    <row r="21" spans="1:6" ht="12.75" customHeight="1">
      <c r="A21" s="331" t="s">
        <v>35</v>
      </c>
      <c r="B21" s="345" t="s">
        <v>244</v>
      </c>
      <c r="C21" s="98"/>
      <c r="D21" s="337" t="s">
        <v>166</v>
      </c>
      <c r="E21" s="99"/>
      <c r="F21" s="511"/>
    </row>
    <row r="22" spans="1:6" ht="12.75" customHeight="1">
      <c r="A22" s="329" t="s">
        <v>36</v>
      </c>
      <c r="B22" s="345" t="s">
        <v>245</v>
      </c>
      <c r="C22" s="98"/>
      <c r="D22" s="336" t="s">
        <v>239</v>
      </c>
      <c r="E22" s="99"/>
      <c r="F22" s="511"/>
    </row>
    <row r="23" spans="1:6" ht="12.75" customHeight="1">
      <c r="A23" s="331" t="s">
        <v>37</v>
      </c>
      <c r="B23" s="346" t="s">
        <v>246</v>
      </c>
      <c r="C23" s="98"/>
      <c r="D23" s="337" t="s">
        <v>204</v>
      </c>
      <c r="E23" s="99"/>
      <c r="F23" s="511"/>
    </row>
    <row r="24" spans="1:6" ht="12.75" customHeight="1">
      <c r="A24" s="329" t="s">
        <v>38</v>
      </c>
      <c r="B24" s="347" t="s">
        <v>247</v>
      </c>
      <c r="C24" s="339">
        <f>+C25+C26+C27+C28+C29</f>
        <v>0</v>
      </c>
      <c r="D24" s="348" t="s">
        <v>202</v>
      </c>
      <c r="E24" s="99"/>
      <c r="F24" s="511"/>
    </row>
    <row r="25" spans="1:6" ht="12.75" customHeight="1">
      <c r="A25" s="331" t="s">
        <v>39</v>
      </c>
      <c r="B25" s="346" t="s">
        <v>248</v>
      </c>
      <c r="C25" s="98"/>
      <c r="D25" s="348" t="s">
        <v>439</v>
      </c>
      <c r="E25" s="99"/>
      <c r="F25" s="511"/>
    </row>
    <row r="26" spans="1:6" ht="12.75" customHeight="1">
      <c r="A26" s="329" t="s">
        <v>40</v>
      </c>
      <c r="B26" s="346" t="s">
        <v>249</v>
      </c>
      <c r="C26" s="98"/>
      <c r="D26" s="343"/>
      <c r="E26" s="99"/>
      <c r="F26" s="511"/>
    </row>
    <row r="27" spans="1:6" ht="12.75" customHeight="1">
      <c r="A27" s="331" t="s">
        <v>41</v>
      </c>
      <c r="B27" s="345" t="s">
        <v>250</v>
      </c>
      <c r="C27" s="98"/>
      <c r="D27" s="151"/>
      <c r="E27" s="99"/>
      <c r="F27" s="511"/>
    </row>
    <row r="28" spans="1:6" ht="12.75" customHeight="1">
      <c r="A28" s="329" t="s">
        <v>42</v>
      </c>
      <c r="B28" s="349" t="s">
        <v>251</v>
      </c>
      <c r="C28" s="98"/>
      <c r="D28" s="52"/>
      <c r="E28" s="99"/>
      <c r="F28" s="511"/>
    </row>
    <row r="29" spans="1:6" ht="12.75" customHeight="1" thickBot="1">
      <c r="A29" s="331" t="s">
        <v>43</v>
      </c>
      <c r="B29" s="350" t="s">
        <v>252</v>
      </c>
      <c r="C29" s="98"/>
      <c r="D29" s="151"/>
      <c r="E29" s="99"/>
      <c r="F29" s="511"/>
    </row>
    <row r="30" spans="1:6" ht="21.75" customHeight="1" thickBot="1">
      <c r="A30" s="334" t="s">
        <v>44</v>
      </c>
      <c r="B30" s="155" t="s">
        <v>436</v>
      </c>
      <c r="C30" s="310">
        <f>+C18+C24</f>
        <v>0</v>
      </c>
      <c r="D30" s="155" t="s">
        <v>440</v>
      </c>
      <c r="E30" s="315">
        <f>SUM(E18:E29)</f>
        <v>0</v>
      </c>
      <c r="F30" s="511"/>
    </row>
    <row r="31" spans="1:6" ht="13.5" thickBot="1">
      <c r="A31" s="334" t="s">
        <v>45</v>
      </c>
      <c r="B31" s="340" t="s">
        <v>441</v>
      </c>
      <c r="C31" s="341">
        <f>+C17+C30</f>
        <v>48860</v>
      </c>
      <c r="D31" s="340" t="s">
        <v>442</v>
      </c>
      <c r="E31" s="341">
        <f>+E17+E30</f>
        <v>84368</v>
      </c>
      <c r="F31" s="511"/>
    </row>
    <row r="32" spans="1:6" ht="13.5" thickBot="1">
      <c r="A32" s="334" t="s">
        <v>46</v>
      </c>
      <c r="B32" s="340" t="s">
        <v>178</v>
      </c>
      <c r="C32" s="341">
        <f>IF(C17-E17&lt;0,E17-C17,"-")</f>
        <v>35508</v>
      </c>
      <c r="D32" s="340" t="s">
        <v>179</v>
      </c>
      <c r="E32" s="341" t="str">
        <f>IF(C17-E17&gt;0,C17-E17,"-")</f>
        <v>-</v>
      </c>
      <c r="F32" s="511"/>
    </row>
    <row r="33" spans="1:6" ht="13.5" thickBot="1">
      <c r="A33" s="334" t="s">
        <v>47</v>
      </c>
      <c r="B33" s="340" t="s">
        <v>240</v>
      </c>
      <c r="C33" s="341">
        <f>IF(C17+C18-E31&lt;0,E31-(C17+C18),"-")</f>
        <v>35508</v>
      </c>
      <c r="D33" s="340" t="s">
        <v>241</v>
      </c>
      <c r="E33" s="341" t="str">
        <f>IF(C17+C18-E31&gt;0,C17+C18-E31,"-")</f>
        <v>-</v>
      </c>
      <c r="F33" s="511"/>
    </row>
  </sheetData>
  <sheetProtection sheet="1" objects="1" scenarios="1"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Layout" workbookViewId="0" topLeftCell="A1">
      <selection activeCell="A1" sqref="A1:F1"/>
    </sheetView>
  </sheetViews>
  <sheetFormatPr defaultColWidth="9.00390625" defaultRowHeight="12.75"/>
  <cols>
    <col min="1" max="1" width="47.125" style="49" customWidth="1"/>
    <col min="2" max="2" width="15.625" style="48" customWidth="1"/>
    <col min="3" max="3" width="16.375" style="48" customWidth="1"/>
    <col min="4" max="4" width="18.00390625" style="48" customWidth="1"/>
    <col min="5" max="5" width="16.625" style="48" customWidth="1"/>
    <col min="6" max="6" width="18.875" style="63" customWidth="1"/>
    <col min="7" max="8" width="12.875" style="48" customWidth="1"/>
    <col min="9" max="9" width="13.875" style="48" customWidth="1"/>
    <col min="10" max="16384" width="9.375" style="48" customWidth="1"/>
  </cols>
  <sheetData>
    <row r="1" spans="1:6" ht="25.5" customHeight="1">
      <c r="A1" s="515" t="s">
        <v>0</v>
      </c>
      <c r="B1" s="515"/>
      <c r="C1" s="515"/>
      <c r="D1" s="515"/>
      <c r="E1" s="515"/>
      <c r="F1" s="515"/>
    </row>
    <row r="2" spans="1:6" ht="22.5" customHeight="1" thickBot="1">
      <c r="A2" s="182"/>
      <c r="B2" s="63"/>
      <c r="C2" s="63"/>
      <c r="D2" s="63"/>
      <c r="E2" s="63"/>
      <c r="F2" s="58" t="s">
        <v>67</v>
      </c>
    </row>
    <row r="3" spans="1:6" s="51" customFormat="1" ht="44.25" customHeight="1" thickBot="1">
      <c r="A3" s="183" t="s">
        <v>71</v>
      </c>
      <c r="B3" s="184" t="s">
        <v>72</v>
      </c>
      <c r="C3" s="184" t="s">
        <v>73</v>
      </c>
      <c r="D3" s="184" t="s">
        <v>443</v>
      </c>
      <c r="E3" s="184" t="s">
        <v>256</v>
      </c>
      <c r="F3" s="59" t="s">
        <v>444</v>
      </c>
    </row>
    <row r="4" spans="1:6" s="63" customFormat="1" ht="12" customHeight="1" thickBot="1">
      <c r="A4" s="60">
        <v>1</v>
      </c>
      <c r="B4" s="61">
        <v>2</v>
      </c>
      <c r="C4" s="61">
        <v>3</v>
      </c>
      <c r="D4" s="61">
        <v>4</v>
      </c>
      <c r="E4" s="61">
        <v>5</v>
      </c>
      <c r="F4" s="62" t="s">
        <v>92</v>
      </c>
    </row>
    <row r="5" spans="1:6" ht="15.75" customHeight="1">
      <c r="A5" s="463" t="s">
        <v>502</v>
      </c>
      <c r="B5" s="28">
        <v>10000</v>
      </c>
      <c r="C5" s="465" t="s">
        <v>503</v>
      </c>
      <c r="D5" s="28"/>
      <c r="E5" s="28">
        <v>10000</v>
      </c>
      <c r="F5" s="64">
        <f aca="true" t="shared" si="0" ref="F5:F23">B5-D5-E5</f>
        <v>0</v>
      </c>
    </row>
    <row r="6" spans="1:6" ht="15.75" customHeight="1">
      <c r="A6" s="463" t="s">
        <v>504</v>
      </c>
      <c r="B6" s="28">
        <v>5000</v>
      </c>
      <c r="C6" s="465" t="s">
        <v>503</v>
      </c>
      <c r="D6" s="28"/>
      <c r="E6" s="28">
        <v>5000</v>
      </c>
      <c r="F6" s="64">
        <f t="shared" si="0"/>
        <v>0</v>
      </c>
    </row>
    <row r="7" spans="1:6" ht="15.75" customHeight="1">
      <c r="A7" s="463" t="s">
        <v>505</v>
      </c>
      <c r="B7" s="28">
        <v>3000</v>
      </c>
      <c r="C7" s="465" t="s">
        <v>503</v>
      </c>
      <c r="D7" s="28"/>
      <c r="E7" s="28">
        <v>3000</v>
      </c>
      <c r="F7" s="64">
        <f t="shared" si="0"/>
        <v>0</v>
      </c>
    </row>
    <row r="8" spans="1:6" ht="15.75" customHeight="1">
      <c r="A8" s="464" t="s">
        <v>506</v>
      </c>
      <c r="B8" s="28">
        <v>27630</v>
      </c>
      <c r="C8" s="465" t="s">
        <v>503</v>
      </c>
      <c r="D8" s="28"/>
      <c r="E8" s="28">
        <v>27630</v>
      </c>
      <c r="F8" s="64">
        <f t="shared" si="0"/>
        <v>0</v>
      </c>
    </row>
    <row r="9" spans="1:6" ht="15.75" customHeight="1">
      <c r="A9" s="463" t="s">
        <v>507</v>
      </c>
      <c r="B9" s="28">
        <v>4686</v>
      </c>
      <c r="C9" s="465" t="s">
        <v>503</v>
      </c>
      <c r="D9" s="28"/>
      <c r="E9" s="28">
        <v>4686</v>
      </c>
      <c r="F9" s="64">
        <f t="shared" si="0"/>
        <v>0</v>
      </c>
    </row>
    <row r="10" spans="1:6" ht="15.75" customHeight="1">
      <c r="A10" s="464" t="s">
        <v>508</v>
      </c>
      <c r="B10" s="28">
        <v>2048</v>
      </c>
      <c r="C10" s="465" t="s">
        <v>503</v>
      </c>
      <c r="D10" s="28"/>
      <c r="E10" s="28">
        <v>2048</v>
      </c>
      <c r="F10" s="64">
        <f t="shared" si="0"/>
        <v>0</v>
      </c>
    </row>
    <row r="11" spans="1:6" ht="15.75" customHeight="1">
      <c r="A11" s="463"/>
      <c r="B11" s="28"/>
      <c r="C11" s="465"/>
      <c r="D11" s="28"/>
      <c r="E11" s="28"/>
      <c r="F11" s="64">
        <f t="shared" si="0"/>
        <v>0</v>
      </c>
    </row>
    <row r="12" spans="1:6" ht="15.75" customHeight="1">
      <c r="A12" s="463"/>
      <c r="B12" s="28"/>
      <c r="C12" s="465"/>
      <c r="D12" s="28"/>
      <c r="E12" s="28"/>
      <c r="F12" s="64">
        <f t="shared" si="0"/>
        <v>0</v>
      </c>
    </row>
    <row r="13" spans="1:6" ht="15.75" customHeight="1">
      <c r="A13" s="463"/>
      <c r="B13" s="28"/>
      <c r="C13" s="465"/>
      <c r="D13" s="28"/>
      <c r="E13" s="28"/>
      <c r="F13" s="64">
        <f t="shared" si="0"/>
        <v>0</v>
      </c>
    </row>
    <row r="14" spans="1:6" ht="15.75" customHeight="1">
      <c r="A14" s="463"/>
      <c r="B14" s="28"/>
      <c r="C14" s="465"/>
      <c r="D14" s="28"/>
      <c r="E14" s="28"/>
      <c r="F14" s="64">
        <f t="shared" si="0"/>
        <v>0</v>
      </c>
    </row>
    <row r="15" spans="1:6" ht="15.75" customHeight="1">
      <c r="A15" s="463"/>
      <c r="B15" s="28"/>
      <c r="C15" s="465"/>
      <c r="D15" s="28"/>
      <c r="E15" s="28"/>
      <c r="F15" s="64">
        <f t="shared" si="0"/>
        <v>0</v>
      </c>
    </row>
    <row r="16" spans="1:6" ht="15.75" customHeight="1">
      <c r="A16" s="463"/>
      <c r="B16" s="28"/>
      <c r="C16" s="465"/>
      <c r="D16" s="28"/>
      <c r="E16" s="28"/>
      <c r="F16" s="64">
        <f t="shared" si="0"/>
        <v>0</v>
      </c>
    </row>
    <row r="17" spans="1:6" ht="15.75" customHeight="1">
      <c r="A17" s="463"/>
      <c r="B17" s="28"/>
      <c r="C17" s="465"/>
      <c r="D17" s="28"/>
      <c r="E17" s="28"/>
      <c r="F17" s="64">
        <f t="shared" si="0"/>
        <v>0</v>
      </c>
    </row>
    <row r="18" spans="1:6" ht="15.75" customHeight="1">
      <c r="A18" s="463"/>
      <c r="B18" s="28"/>
      <c r="C18" s="465"/>
      <c r="D18" s="28"/>
      <c r="E18" s="28"/>
      <c r="F18" s="64">
        <f t="shared" si="0"/>
        <v>0</v>
      </c>
    </row>
    <row r="19" spans="1:6" ht="15.75" customHeight="1">
      <c r="A19" s="463"/>
      <c r="B19" s="28"/>
      <c r="C19" s="465"/>
      <c r="D19" s="28"/>
      <c r="E19" s="28"/>
      <c r="F19" s="64">
        <f t="shared" si="0"/>
        <v>0</v>
      </c>
    </row>
    <row r="20" spans="1:6" ht="15.75" customHeight="1">
      <c r="A20" s="463"/>
      <c r="B20" s="28"/>
      <c r="C20" s="465"/>
      <c r="D20" s="28"/>
      <c r="E20" s="28"/>
      <c r="F20" s="64">
        <f t="shared" si="0"/>
        <v>0</v>
      </c>
    </row>
    <row r="21" spans="1:6" ht="15.75" customHeight="1">
      <c r="A21" s="463"/>
      <c r="B21" s="28"/>
      <c r="C21" s="465"/>
      <c r="D21" s="28"/>
      <c r="E21" s="28"/>
      <c r="F21" s="64">
        <f t="shared" si="0"/>
        <v>0</v>
      </c>
    </row>
    <row r="22" spans="1:6" ht="15.75" customHeight="1">
      <c r="A22" s="463"/>
      <c r="B22" s="28"/>
      <c r="C22" s="465"/>
      <c r="D22" s="28"/>
      <c r="E22" s="28"/>
      <c r="F22" s="64">
        <f t="shared" si="0"/>
        <v>0</v>
      </c>
    </row>
    <row r="23" spans="1:6" ht="15.75" customHeight="1" thickBot="1">
      <c r="A23" s="65"/>
      <c r="B23" s="29"/>
      <c r="C23" s="466"/>
      <c r="D23" s="29"/>
      <c r="E23" s="29"/>
      <c r="F23" s="66">
        <f t="shared" si="0"/>
        <v>0</v>
      </c>
    </row>
    <row r="24" spans="1:6" s="69" customFormat="1" ht="18" customHeight="1" thickBot="1">
      <c r="A24" s="185" t="s">
        <v>70</v>
      </c>
      <c r="B24" s="67">
        <f>SUM(B5:B23)</f>
        <v>52364</v>
      </c>
      <c r="C24" s="147"/>
      <c r="D24" s="67">
        <f>SUM(D5:D23)</f>
        <v>0</v>
      </c>
      <c r="E24" s="67">
        <f>SUM(E5:E23)</f>
        <v>52364</v>
      </c>
      <c r="F24" s="68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3. melléklet a 3/2014. (III.04.)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Layout" workbookViewId="0" topLeftCell="A1">
      <selection activeCell="L5" sqref="L5"/>
    </sheetView>
  </sheetViews>
  <sheetFormatPr defaultColWidth="9.00390625" defaultRowHeight="12.75"/>
  <cols>
    <col min="1" max="1" width="60.625" style="49" customWidth="1"/>
    <col min="2" max="2" width="15.625" style="48" customWidth="1"/>
    <col min="3" max="3" width="16.375" style="48" customWidth="1"/>
    <col min="4" max="4" width="18.00390625" style="48" customWidth="1"/>
    <col min="5" max="5" width="16.625" style="48" customWidth="1"/>
    <col min="6" max="6" width="18.875" style="48" customWidth="1"/>
    <col min="7" max="8" width="12.875" style="48" customWidth="1"/>
    <col min="9" max="9" width="13.875" style="48" customWidth="1"/>
    <col min="10" max="16384" width="9.375" style="48" customWidth="1"/>
  </cols>
  <sheetData>
    <row r="1" spans="1:6" ht="24.75" customHeight="1">
      <c r="A1" s="515" t="s">
        <v>1</v>
      </c>
      <c r="B1" s="515"/>
      <c r="C1" s="515"/>
      <c r="D1" s="515"/>
      <c r="E1" s="515"/>
      <c r="F1" s="515"/>
    </row>
    <row r="2" spans="1:6" ht="23.25" customHeight="1" thickBot="1">
      <c r="A2" s="182"/>
      <c r="B2" s="63"/>
      <c r="C2" s="63"/>
      <c r="D2" s="63"/>
      <c r="E2" s="63"/>
      <c r="F2" s="58" t="s">
        <v>67</v>
      </c>
    </row>
    <row r="3" spans="1:6" s="51" customFormat="1" ht="48.75" customHeight="1" thickBot="1">
      <c r="A3" s="183" t="s">
        <v>74</v>
      </c>
      <c r="B3" s="184" t="s">
        <v>72</v>
      </c>
      <c r="C3" s="184" t="s">
        <v>73</v>
      </c>
      <c r="D3" s="184" t="s">
        <v>443</v>
      </c>
      <c r="E3" s="184" t="s">
        <v>256</v>
      </c>
      <c r="F3" s="59" t="s">
        <v>445</v>
      </c>
    </row>
    <row r="4" spans="1:6" s="63" customFormat="1" ht="15" customHeight="1" thickBot="1">
      <c r="A4" s="60">
        <v>1</v>
      </c>
      <c r="B4" s="61">
        <v>2</v>
      </c>
      <c r="C4" s="61">
        <v>3</v>
      </c>
      <c r="D4" s="61">
        <v>4</v>
      </c>
      <c r="E4" s="61">
        <v>5</v>
      </c>
      <c r="F4" s="62">
        <v>6</v>
      </c>
    </row>
    <row r="5" spans="1:6" ht="15.75" customHeight="1">
      <c r="A5" s="70" t="s">
        <v>509</v>
      </c>
      <c r="B5" s="71">
        <v>10000</v>
      </c>
      <c r="C5" s="467" t="s">
        <v>503</v>
      </c>
      <c r="D5" s="71"/>
      <c r="E5" s="71">
        <v>10000</v>
      </c>
      <c r="F5" s="72">
        <f aca="true" t="shared" si="0" ref="F5:F23">B5-D5-E5</f>
        <v>0</v>
      </c>
    </row>
    <row r="6" spans="1:6" ht="15.75" customHeight="1">
      <c r="A6" s="70" t="s">
        <v>510</v>
      </c>
      <c r="B6" s="71">
        <v>21994</v>
      </c>
      <c r="C6" s="467" t="s">
        <v>503</v>
      </c>
      <c r="D6" s="71"/>
      <c r="E6" s="71">
        <v>21994</v>
      </c>
      <c r="F6" s="72">
        <f t="shared" si="0"/>
        <v>0</v>
      </c>
    </row>
    <row r="7" spans="1:6" ht="15.75" customHeight="1">
      <c r="A7" s="70"/>
      <c r="B7" s="71"/>
      <c r="C7" s="467"/>
      <c r="D7" s="71"/>
      <c r="E7" s="71"/>
      <c r="F7" s="72">
        <f t="shared" si="0"/>
        <v>0</v>
      </c>
    </row>
    <row r="8" spans="1:6" ht="15.75" customHeight="1">
      <c r="A8" s="70"/>
      <c r="B8" s="71"/>
      <c r="C8" s="467"/>
      <c r="D8" s="71"/>
      <c r="E8" s="71"/>
      <c r="F8" s="72">
        <f t="shared" si="0"/>
        <v>0</v>
      </c>
    </row>
    <row r="9" spans="1:6" ht="15.75" customHeight="1">
      <c r="A9" s="70"/>
      <c r="B9" s="71"/>
      <c r="C9" s="467"/>
      <c r="D9" s="71"/>
      <c r="E9" s="71"/>
      <c r="F9" s="72">
        <f t="shared" si="0"/>
        <v>0</v>
      </c>
    </row>
    <row r="10" spans="1:6" ht="15.75" customHeight="1">
      <c r="A10" s="70"/>
      <c r="B10" s="71"/>
      <c r="C10" s="467"/>
      <c r="D10" s="71"/>
      <c r="E10" s="71"/>
      <c r="F10" s="72">
        <f t="shared" si="0"/>
        <v>0</v>
      </c>
    </row>
    <row r="11" spans="1:6" ht="15.75" customHeight="1">
      <c r="A11" s="70"/>
      <c r="B11" s="71"/>
      <c r="C11" s="467"/>
      <c r="D11" s="71"/>
      <c r="E11" s="71"/>
      <c r="F11" s="72">
        <f t="shared" si="0"/>
        <v>0</v>
      </c>
    </row>
    <row r="12" spans="1:6" ht="15.75" customHeight="1">
      <c r="A12" s="70"/>
      <c r="B12" s="71"/>
      <c r="C12" s="467"/>
      <c r="D12" s="71"/>
      <c r="E12" s="71"/>
      <c r="F12" s="72">
        <f t="shared" si="0"/>
        <v>0</v>
      </c>
    </row>
    <row r="13" spans="1:6" ht="15.75" customHeight="1">
      <c r="A13" s="70"/>
      <c r="B13" s="71"/>
      <c r="C13" s="467"/>
      <c r="D13" s="71"/>
      <c r="E13" s="71"/>
      <c r="F13" s="72">
        <f t="shared" si="0"/>
        <v>0</v>
      </c>
    </row>
    <row r="14" spans="1:6" ht="15.75" customHeight="1">
      <c r="A14" s="70"/>
      <c r="B14" s="71"/>
      <c r="C14" s="467"/>
      <c r="D14" s="71"/>
      <c r="E14" s="71"/>
      <c r="F14" s="72">
        <f t="shared" si="0"/>
        <v>0</v>
      </c>
    </row>
    <row r="15" spans="1:6" ht="15.75" customHeight="1">
      <c r="A15" s="70"/>
      <c r="B15" s="71"/>
      <c r="C15" s="467"/>
      <c r="D15" s="71"/>
      <c r="E15" s="71"/>
      <c r="F15" s="72">
        <f t="shared" si="0"/>
        <v>0</v>
      </c>
    </row>
    <row r="16" spans="1:6" ht="15.75" customHeight="1">
      <c r="A16" s="70"/>
      <c r="B16" s="71"/>
      <c r="C16" s="467"/>
      <c r="D16" s="71"/>
      <c r="E16" s="71"/>
      <c r="F16" s="72">
        <f t="shared" si="0"/>
        <v>0</v>
      </c>
    </row>
    <row r="17" spans="1:6" ht="15.75" customHeight="1">
      <c r="A17" s="70"/>
      <c r="B17" s="71"/>
      <c r="C17" s="467"/>
      <c r="D17" s="71"/>
      <c r="E17" s="71"/>
      <c r="F17" s="72">
        <f t="shared" si="0"/>
        <v>0</v>
      </c>
    </row>
    <row r="18" spans="1:6" ht="15.75" customHeight="1">
      <c r="A18" s="70"/>
      <c r="B18" s="71"/>
      <c r="C18" s="467"/>
      <c r="D18" s="71"/>
      <c r="E18" s="71"/>
      <c r="F18" s="72">
        <f t="shared" si="0"/>
        <v>0</v>
      </c>
    </row>
    <row r="19" spans="1:6" ht="15.75" customHeight="1">
      <c r="A19" s="70"/>
      <c r="B19" s="71"/>
      <c r="C19" s="467"/>
      <c r="D19" s="71"/>
      <c r="E19" s="71"/>
      <c r="F19" s="72">
        <f t="shared" si="0"/>
        <v>0</v>
      </c>
    </row>
    <row r="20" spans="1:6" ht="15.75" customHeight="1">
      <c r="A20" s="70"/>
      <c r="B20" s="71"/>
      <c r="C20" s="467"/>
      <c r="D20" s="71"/>
      <c r="E20" s="71"/>
      <c r="F20" s="72">
        <f t="shared" si="0"/>
        <v>0</v>
      </c>
    </row>
    <row r="21" spans="1:6" ht="15.75" customHeight="1">
      <c r="A21" s="70"/>
      <c r="B21" s="71"/>
      <c r="C21" s="467"/>
      <c r="D21" s="71"/>
      <c r="E21" s="71"/>
      <c r="F21" s="72">
        <f t="shared" si="0"/>
        <v>0</v>
      </c>
    </row>
    <row r="22" spans="1:6" ht="15.75" customHeight="1">
      <c r="A22" s="70"/>
      <c r="B22" s="71"/>
      <c r="C22" s="467"/>
      <c r="D22" s="71"/>
      <c r="E22" s="71"/>
      <c r="F22" s="72">
        <f t="shared" si="0"/>
        <v>0</v>
      </c>
    </row>
    <row r="23" spans="1:6" ht="15.75" customHeight="1" thickBot="1">
      <c r="A23" s="73"/>
      <c r="B23" s="74"/>
      <c r="C23" s="468"/>
      <c r="D23" s="74"/>
      <c r="E23" s="74"/>
      <c r="F23" s="75">
        <f t="shared" si="0"/>
        <v>0</v>
      </c>
    </row>
    <row r="24" spans="1:6" s="69" customFormat="1" ht="18" customHeight="1" thickBot="1">
      <c r="A24" s="185" t="s">
        <v>70</v>
      </c>
      <c r="B24" s="186">
        <f>SUM(B5:B23)</f>
        <v>31994</v>
      </c>
      <c r="C24" s="148"/>
      <c r="D24" s="186">
        <f>SUM(D5:D23)</f>
        <v>0</v>
      </c>
      <c r="E24" s="186">
        <f>SUM(E5:E23)</f>
        <v>31994</v>
      </c>
      <c r="F24" s="76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4. melléklet a 3/2014. (III.04.) önkormányzati rendelethez&amp;"Times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view="pageLayout" workbookViewId="0" topLeftCell="A1">
      <selection activeCell="L14" sqref="L14"/>
    </sheetView>
  </sheetViews>
  <sheetFormatPr defaultColWidth="9.00390625" defaultRowHeight="12.75"/>
  <cols>
    <col min="1" max="1" width="38.625" style="53" customWidth="1"/>
    <col min="2" max="5" width="13.875" style="53" customWidth="1"/>
    <col min="6" max="16384" width="9.375" style="53" customWidth="1"/>
  </cols>
  <sheetData>
    <row r="1" spans="1:5" ht="12.75">
      <c r="A1" s="208"/>
      <c r="B1" s="208"/>
      <c r="C1" s="208"/>
      <c r="D1" s="208"/>
      <c r="E1" s="208"/>
    </row>
    <row r="2" spans="1:5" ht="15.75">
      <c r="A2" s="209" t="s">
        <v>148</v>
      </c>
      <c r="B2" s="537" t="s">
        <v>511</v>
      </c>
      <c r="C2" s="537"/>
      <c r="D2" s="537"/>
      <c r="E2" s="537"/>
    </row>
    <row r="3" spans="1:5" ht="14.25" thickBot="1">
      <c r="A3" s="503" t="s">
        <v>512</v>
      </c>
      <c r="B3" s="503"/>
      <c r="C3" s="208"/>
      <c r="D3" s="538" t="s">
        <v>141</v>
      </c>
      <c r="E3" s="538"/>
    </row>
    <row r="4" spans="1:5" ht="15" customHeight="1" thickBot="1">
      <c r="A4" s="210" t="s">
        <v>140</v>
      </c>
      <c r="B4" s="211" t="s">
        <v>205</v>
      </c>
      <c r="C4" s="211" t="s">
        <v>254</v>
      </c>
      <c r="D4" s="211" t="s">
        <v>446</v>
      </c>
      <c r="E4" s="212" t="s">
        <v>53</v>
      </c>
    </row>
    <row r="5" spans="1:5" ht="12.75">
      <c r="A5" s="213" t="s">
        <v>142</v>
      </c>
      <c r="B5" s="108">
        <v>4145</v>
      </c>
      <c r="C5" s="108"/>
      <c r="D5" s="108"/>
      <c r="E5" s="214">
        <f aca="true" t="shared" si="0" ref="E5:E11">SUM(B5:D5)</f>
        <v>4145</v>
      </c>
    </row>
    <row r="6" spans="1:5" ht="12.75">
      <c r="A6" s="215" t="s">
        <v>155</v>
      </c>
      <c r="B6" s="109"/>
      <c r="C6" s="109"/>
      <c r="D6" s="109"/>
      <c r="E6" s="216">
        <f t="shared" si="0"/>
        <v>0</v>
      </c>
    </row>
    <row r="7" spans="1:5" ht="12.75">
      <c r="A7" s="217" t="s">
        <v>143</v>
      </c>
      <c r="B7" s="110">
        <v>23485</v>
      </c>
      <c r="C7" s="110"/>
      <c r="D7" s="110"/>
      <c r="E7" s="218">
        <f t="shared" si="0"/>
        <v>23485</v>
      </c>
    </row>
    <row r="8" spans="1:5" ht="12.75">
      <c r="A8" s="217" t="s">
        <v>157</v>
      </c>
      <c r="B8" s="110"/>
      <c r="C8" s="110"/>
      <c r="D8" s="110"/>
      <c r="E8" s="218">
        <f t="shared" si="0"/>
        <v>0</v>
      </c>
    </row>
    <row r="9" spans="1:5" ht="12.75">
      <c r="A9" s="217" t="s">
        <v>144</v>
      </c>
      <c r="B9" s="110"/>
      <c r="C9" s="110"/>
      <c r="D9" s="110"/>
      <c r="E9" s="218">
        <f t="shared" si="0"/>
        <v>0</v>
      </c>
    </row>
    <row r="10" spans="1:5" ht="12.75">
      <c r="A10" s="217" t="s">
        <v>145</v>
      </c>
      <c r="B10" s="110"/>
      <c r="C10" s="110"/>
      <c r="D10" s="110"/>
      <c r="E10" s="218">
        <f t="shared" si="0"/>
        <v>0</v>
      </c>
    </row>
    <row r="11" spans="1:5" ht="13.5" thickBot="1">
      <c r="A11" s="111"/>
      <c r="B11" s="112"/>
      <c r="C11" s="112"/>
      <c r="D11" s="112"/>
      <c r="E11" s="218">
        <f t="shared" si="0"/>
        <v>0</v>
      </c>
    </row>
    <row r="12" spans="1:5" ht="13.5" thickBot="1">
      <c r="A12" s="219" t="s">
        <v>147</v>
      </c>
      <c r="B12" s="220">
        <f>B5+SUM(B7:B11)</f>
        <v>27630</v>
      </c>
      <c r="C12" s="220">
        <f>C5+SUM(C7:C11)</f>
        <v>0</v>
      </c>
      <c r="D12" s="220">
        <f>D5+SUM(D7:D11)</f>
        <v>0</v>
      </c>
      <c r="E12" s="221">
        <f>E5+SUM(E7:E11)</f>
        <v>27630</v>
      </c>
    </row>
    <row r="13" spans="1:5" ht="13.5" thickBot="1">
      <c r="A13" s="57"/>
      <c r="B13" s="57"/>
      <c r="C13" s="57"/>
      <c r="D13" s="57"/>
      <c r="E13" s="57"/>
    </row>
    <row r="14" spans="1:5" ht="15" customHeight="1" thickBot="1">
      <c r="A14" s="210" t="s">
        <v>146</v>
      </c>
      <c r="B14" s="211" t="s">
        <v>205</v>
      </c>
      <c r="C14" s="211" t="s">
        <v>254</v>
      </c>
      <c r="D14" s="211" t="s">
        <v>446</v>
      </c>
      <c r="E14" s="212" t="s">
        <v>53</v>
      </c>
    </row>
    <row r="15" spans="1:5" ht="12.75">
      <c r="A15" s="213" t="s">
        <v>151</v>
      </c>
      <c r="B15" s="108"/>
      <c r="C15" s="108"/>
      <c r="D15" s="108"/>
      <c r="E15" s="214">
        <f aca="true" t="shared" si="1" ref="E15:E21">SUM(B15:D15)</f>
        <v>0</v>
      </c>
    </row>
    <row r="16" spans="1:5" ht="12.75">
      <c r="A16" s="222" t="s">
        <v>152</v>
      </c>
      <c r="B16" s="110">
        <v>27630</v>
      </c>
      <c r="C16" s="110"/>
      <c r="D16" s="110"/>
      <c r="E16" s="218">
        <f t="shared" si="1"/>
        <v>27630</v>
      </c>
    </row>
    <row r="17" spans="1:5" ht="12.75">
      <c r="A17" s="217" t="s">
        <v>153</v>
      </c>
      <c r="B17" s="110"/>
      <c r="C17" s="110"/>
      <c r="D17" s="110"/>
      <c r="E17" s="218">
        <f t="shared" si="1"/>
        <v>0</v>
      </c>
    </row>
    <row r="18" spans="1:5" ht="12.75">
      <c r="A18" s="217" t="s">
        <v>154</v>
      </c>
      <c r="B18" s="110"/>
      <c r="C18" s="110"/>
      <c r="D18" s="110"/>
      <c r="E18" s="218">
        <f t="shared" si="1"/>
        <v>0</v>
      </c>
    </row>
    <row r="19" spans="1:5" ht="12.75">
      <c r="A19" s="113"/>
      <c r="B19" s="110"/>
      <c r="C19" s="110"/>
      <c r="D19" s="110"/>
      <c r="E19" s="218">
        <f t="shared" si="1"/>
        <v>0</v>
      </c>
    </row>
    <row r="20" spans="1:5" ht="12.75">
      <c r="A20" s="113"/>
      <c r="B20" s="110"/>
      <c r="C20" s="110"/>
      <c r="D20" s="110"/>
      <c r="E20" s="218">
        <f t="shared" si="1"/>
        <v>0</v>
      </c>
    </row>
    <row r="21" spans="1:5" ht="13.5" thickBot="1">
      <c r="A21" s="111"/>
      <c r="B21" s="112"/>
      <c r="C21" s="112"/>
      <c r="D21" s="112"/>
      <c r="E21" s="218">
        <f t="shared" si="1"/>
        <v>0</v>
      </c>
    </row>
    <row r="22" spans="1:5" ht="13.5" thickBot="1">
      <c r="A22" s="219" t="s">
        <v>55</v>
      </c>
      <c r="B22" s="220">
        <f>SUM(B15:B21)</f>
        <v>27630</v>
      </c>
      <c r="C22" s="220">
        <f>SUM(C15:C21)</f>
        <v>0</v>
      </c>
      <c r="D22" s="220">
        <f>SUM(D15:D21)</f>
        <v>0</v>
      </c>
      <c r="E22" s="221">
        <f>SUM(E15:E21)</f>
        <v>27630</v>
      </c>
    </row>
    <row r="23" spans="1:5" ht="12.75">
      <c r="A23" s="208"/>
      <c r="B23" s="208"/>
      <c r="C23" s="208"/>
      <c r="D23" s="208"/>
      <c r="E23" s="208"/>
    </row>
    <row r="24" spans="1:5" ht="12.75">
      <c r="A24" s="208"/>
      <c r="B24" s="208"/>
      <c r="C24" s="208"/>
      <c r="D24" s="208"/>
      <c r="E24" s="208"/>
    </row>
    <row r="25" spans="1:5" ht="15.75">
      <c r="A25" s="209" t="s">
        <v>148</v>
      </c>
      <c r="B25" s="537"/>
      <c r="C25" s="537"/>
      <c r="D25" s="537"/>
      <c r="E25" s="537"/>
    </row>
    <row r="26" spans="1:5" ht="14.25" thickBot="1">
      <c r="A26" s="208"/>
      <c r="B26" s="208"/>
      <c r="C26" s="208"/>
      <c r="D26" s="539" t="s">
        <v>141</v>
      </c>
      <c r="E26" s="539"/>
    </row>
    <row r="27" spans="1:5" ht="13.5" thickBot="1">
      <c r="A27" s="210" t="s">
        <v>140</v>
      </c>
      <c r="B27" s="211" t="s">
        <v>205</v>
      </c>
      <c r="C27" s="211" t="s">
        <v>254</v>
      </c>
      <c r="D27" s="211" t="s">
        <v>446</v>
      </c>
      <c r="E27" s="212" t="s">
        <v>53</v>
      </c>
    </row>
    <row r="28" spans="1:5" ht="12.75">
      <c r="A28" s="213" t="s">
        <v>142</v>
      </c>
      <c r="B28" s="108"/>
      <c r="C28" s="108"/>
      <c r="D28" s="108"/>
      <c r="E28" s="214">
        <f aca="true" t="shared" si="2" ref="E28:E34">SUM(B28:D28)</f>
        <v>0</v>
      </c>
    </row>
    <row r="29" spans="1:5" ht="12.75">
      <c r="A29" s="215" t="s">
        <v>155</v>
      </c>
      <c r="B29" s="109"/>
      <c r="C29" s="109"/>
      <c r="D29" s="109"/>
      <c r="E29" s="216">
        <f t="shared" si="2"/>
        <v>0</v>
      </c>
    </row>
    <row r="30" spans="1:5" ht="12.75">
      <c r="A30" s="217" t="s">
        <v>143</v>
      </c>
      <c r="B30" s="110"/>
      <c r="C30" s="110"/>
      <c r="D30" s="110"/>
      <c r="E30" s="218">
        <f t="shared" si="2"/>
        <v>0</v>
      </c>
    </row>
    <row r="31" spans="1:5" ht="12.75">
      <c r="A31" s="217" t="s">
        <v>157</v>
      </c>
      <c r="B31" s="110"/>
      <c r="C31" s="110"/>
      <c r="D31" s="110"/>
      <c r="E31" s="218">
        <f t="shared" si="2"/>
        <v>0</v>
      </c>
    </row>
    <row r="32" spans="1:5" ht="12.75">
      <c r="A32" s="217" t="s">
        <v>144</v>
      </c>
      <c r="B32" s="110"/>
      <c r="C32" s="110"/>
      <c r="D32" s="110"/>
      <c r="E32" s="218">
        <f t="shared" si="2"/>
        <v>0</v>
      </c>
    </row>
    <row r="33" spans="1:5" ht="12.75">
      <c r="A33" s="217" t="s">
        <v>145</v>
      </c>
      <c r="B33" s="110"/>
      <c r="C33" s="110"/>
      <c r="D33" s="110"/>
      <c r="E33" s="218">
        <f t="shared" si="2"/>
        <v>0</v>
      </c>
    </row>
    <row r="34" spans="1:5" ht="13.5" thickBot="1">
      <c r="A34" s="111"/>
      <c r="B34" s="112"/>
      <c r="C34" s="112"/>
      <c r="D34" s="112"/>
      <c r="E34" s="218">
        <f t="shared" si="2"/>
        <v>0</v>
      </c>
    </row>
    <row r="35" spans="1:5" ht="13.5" thickBot="1">
      <c r="A35" s="219" t="s">
        <v>147</v>
      </c>
      <c r="B35" s="220">
        <f>B28+SUM(B30:B34)</f>
        <v>0</v>
      </c>
      <c r="C35" s="220">
        <f>C28+SUM(C30:C34)</f>
        <v>0</v>
      </c>
      <c r="D35" s="220">
        <f>D28+SUM(D30:D34)</f>
        <v>0</v>
      </c>
      <c r="E35" s="221">
        <f>E28+SUM(E30:E34)</f>
        <v>0</v>
      </c>
    </row>
    <row r="36" spans="1:5" ht="13.5" thickBot="1">
      <c r="A36" s="57"/>
      <c r="B36" s="57"/>
      <c r="C36" s="57"/>
      <c r="D36" s="57"/>
      <c r="E36" s="57"/>
    </row>
    <row r="37" spans="1:5" ht="13.5" thickBot="1">
      <c r="A37" s="210" t="s">
        <v>146</v>
      </c>
      <c r="B37" s="211" t="s">
        <v>205</v>
      </c>
      <c r="C37" s="211" t="s">
        <v>254</v>
      </c>
      <c r="D37" s="211" t="s">
        <v>446</v>
      </c>
      <c r="E37" s="212" t="s">
        <v>53</v>
      </c>
    </row>
    <row r="38" spans="1:5" ht="12.75">
      <c r="A38" s="213" t="s">
        <v>151</v>
      </c>
      <c r="B38" s="108"/>
      <c r="C38" s="108"/>
      <c r="D38" s="108"/>
      <c r="E38" s="214">
        <f aca="true" t="shared" si="3" ref="E38:E44">SUM(B38:D38)</f>
        <v>0</v>
      </c>
    </row>
    <row r="39" spans="1:5" ht="12.75">
      <c r="A39" s="222" t="s">
        <v>152</v>
      </c>
      <c r="B39" s="110"/>
      <c r="C39" s="110"/>
      <c r="D39" s="110"/>
      <c r="E39" s="218">
        <f t="shared" si="3"/>
        <v>0</v>
      </c>
    </row>
    <row r="40" spans="1:5" ht="12.75">
      <c r="A40" s="217" t="s">
        <v>153</v>
      </c>
      <c r="B40" s="110"/>
      <c r="C40" s="110"/>
      <c r="D40" s="110"/>
      <c r="E40" s="218">
        <f t="shared" si="3"/>
        <v>0</v>
      </c>
    </row>
    <row r="41" spans="1:5" ht="12.75">
      <c r="A41" s="217" t="s">
        <v>154</v>
      </c>
      <c r="B41" s="110"/>
      <c r="C41" s="110"/>
      <c r="D41" s="110"/>
      <c r="E41" s="218">
        <f t="shared" si="3"/>
        <v>0</v>
      </c>
    </row>
    <row r="42" spans="1:5" ht="12.75">
      <c r="A42" s="113"/>
      <c r="B42" s="110"/>
      <c r="C42" s="110"/>
      <c r="D42" s="110"/>
      <c r="E42" s="218">
        <f t="shared" si="3"/>
        <v>0</v>
      </c>
    </row>
    <row r="43" spans="1:5" ht="12.75">
      <c r="A43" s="113"/>
      <c r="B43" s="110"/>
      <c r="C43" s="110"/>
      <c r="D43" s="110"/>
      <c r="E43" s="218">
        <f t="shared" si="3"/>
        <v>0</v>
      </c>
    </row>
    <row r="44" spans="1:5" ht="13.5" thickBot="1">
      <c r="A44" s="111"/>
      <c r="B44" s="112"/>
      <c r="C44" s="112"/>
      <c r="D44" s="112"/>
      <c r="E44" s="218">
        <f t="shared" si="3"/>
        <v>0</v>
      </c>
    </row>
    <row r="45" spans="1:5" ht="13.5" thickBot="1">
      <c r="A45" s="219" t="s">
        <v>55</v>
      </c>
      <c r="B45" s="220">
        <f>SUM(B38:B44)</f>
        <v>0</v>
      </c>
      <c r="C45" s="220">
        <f>SUM(C38:C44)</f>
        <v>0</v>
      </c>
      <c r="D45" s="220">
        <f>SUM(D38:D44)</f>
        <v>0</v>
      </c>
      <c r="E45" s="221">
        <f>SUM(E38:E44)</f>
        <v>0</v>
      </c>
    </row>
    <row r="46" spans="1:5" ht="12.75">
      <c r="A46" s="208"/>
      <c r="B46" s="208"/>
      <c r="C46" s="208"/>
      <c r="D46" s="208"/>
      <c r="E46" s="208"/>
    </row>
    <row r="47" spans="1:5" ht="15.75">
      <c r="A47" s="523" t="s">
        <v>447</v>
      </c>
      <c r="B47" s="523"/>
      <c r="C47" s="523"/>
      <c r="D47" s="523"/>
      <c r="E47" s="523"/>
    </row>
    <row r="48" spans="1:5" ht="13.5" thickBot="1">
      <c r="A48" s="208"/>
      <c r="B48" s="208"/>
      <c r="C48" s="208"/>
      <c r="D48" s="208"/>
      <c r="E48" s="208"/>
    </row>
    <row r="49" spans="1:8" ht="13.5" thickBot="1">
      <c r="A49" s="528" t="s">
        <v>149</v>
      </c>
      <c r="B49" s="529"/>
      <c r="C49" s="530"/>
      <c r="D49" s="526" t="s">
        <v>158</v>
      </c>
      <c r="E49" s="527"/>
      <c r="H49" s="54"/>
    </row>
    <row r="50" spans="1:5" ht="12.75">
      <c r="A50" s="531"/>
      <c r="B50" s="532"/>
      <c r="C50" s="533"/>
      <c r="D50" s="519"/>
      <c r="E50" s="520"/>
    </row>
    <row r="51" spans="1:5" ht="13.5" thickBot="1">
      <c r="A51" s="534"/>
      <c r="B51" s="535"/>
      <c r="C51" s="536"/>
      <c r="D51" s="521"/>
      <c r="E51" s="522"/>
    </row>
    <row r="52" spans="1:5" ht="13.5" thickBot="1">
      <c r="A52" s="516" t="s">
        <v>55</v>
      </c>
      <c r="B52" s="517"/>
      <c r="C52" s="518"/>
      <c r="D52" s="524">
        <f>SUM(D50:E51)</f>
        <v>0</v>
      </c>
      <c r="E52" s="525"/>
    </row>
  </sheetData>
  <sheetProtection/>
  <mergeCells count="13"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</mergeCells>
  <conditionalFormatting sqref="E5:E12 B12:D12 B22:E22 E15:E21 E28:E35 B35:D35 E38:E45 B45:D45 D52:E52">
    <cfRule type="cellIs" priority="1" dxfId="0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5. melléklet a 3/2014. (III.04.)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Vaja Város</cp:lastModifiedBy>
  <cp:lastPrinted>2014-03-04T14:08:48Z</cp:lastPrinted>
  <dcterms:created xsi:type="dcterms:W3CDTF">1999-10-30T10:30:45Z</dcterms:created>
  <dcterms:modified xsi:type="dcterms:W3CDTF">2014-03-04T14:09:11Z</dcterms:modified>
  <cp:category/>
  <cp:version/>
  <cp:contentType/>
  <cp:contentStatus/>
</cp:coreProperties>
</file>