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2.2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4" i="1" s="1"/>
  <c r="D25" i="1"/>
  <c r="C25" i="1"/>
  <c r="D24" i="1"/>
  <c r="C24" i="1"/>
  <c r="I21" i="1"/>
  <c r="I30" i="1" s="1"/>
  <c r="H21" i="1"/>
  <c r="H30" i="1" s="1"/>
  <c r="G21" i="1"/>
  <c r="G30" i="1" s="1"/>
  <c r="E18" i="1"/>
  <c r="E30" i="1" s="1"/>
  <c r="D18" i="1"/>
  <c r="D30" i="1" s="1"/>
  <c r="C18" i="1"/>
  <c r="C30" i="1" s="1"/>
  <c r="I16" i="1"/>
  <c r="I10" i="1"/>
  <c r="H10" i="1"/>
  <c r="G10" i="1"/>
  <c r="E9" i="1"/>
  <c r="D9" i="1"/>
  <c r="C9" i="1"/>
  <c r="I8" i="1"/>
  <c r="H8" i="1"/>
  <c r="G8" i="1"/>
  <c r="E8" i="1"/>
  <c r="D8" i="1"/>
  <c r="C8" i="1"/>
  <c r="I6" i="1"/>
  <c r="I17" i="1" s="1"/>
  <c r="H6" i="1"/>
  <c r="H17" i="1" s="1"/>
  <c r="H31" i="1" s="1"/>
  <c r="G6" i="1"/>
  <c r="G17" i="1" s="1"/>
  <c r="G31" i="1" s="1"/>
  <c r="E6" i="1"/>
  <c r="E17" i="1" s="1"/>
  <c r="D6" i="1"/>
  <c r="D17" i="1" s="1"/>
  <c r="C6" i="1"/>
  <c r="C17" i="1" s="1"/>
  <c r="E32" i="1" l="1"/>
  <c r="I32" i="1"/>
  <c r="E31" i="1"/>
  <c r="C33" i="1"/>
  <c r="G33" i="1"/>
  <c r="D33" i="1"/>
  <c r="H33" i="1"/>
  <c r="G32" i="1"/>
  <c r="C31" i="1"/>
  <c r="C32" i="1"/>
  <c r="D31" i="1"/>
  <c r="D32" i="1"/>
  <c r="H32" i="1"/>
  <c r="I31" i="1"/>
  <c r="I33" i="1"/>
  <c r="E33" i="1"/>
</calcChain>
</file>

<file path=xl/sharedStrings.xml><?xml version="1.0" encoding="utf-8"?>
<sst xmlns="http://schemas.openxmlformats.org/spreadsheetml/2006/main" count="89" uniqueCount="86">
  <si>
    <t>II. Felhalmozási célú bevételek és kiadások mérlege
(Önkormányzati szinten)</t>
  </si>
  <si>
    <t>2.2. melléklet a 19/2019.(V.30.) önkormányzati rendelethez</t>
  </si>
  <si>
    <t>Forintban !</t>
  </si>
  <si>
    <t>Sor-
szám</t>
  </si>
  <si>
    <t>Bevételek</t>
  </si>
  <si>
    <t>Kiadások</t>
  </si>
  <si>
    <t>Megnevezés</t>
  </si>
  <si>
    <t>2018. évi eredeti előirányzat</t>
  </si>
  <si>
    <t>2018. évi módosított előirányzat</t>
  </si>
  <si>
    <t>2018 évi teljesítés</t>
  </si>
  <si>
    <t>2018. évi teljesítés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</si>
  <si>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</si>
  <si>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</si>
  <si>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</si>
  <si>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</si>
  <si>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</si>
  <si>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</si>
  <si>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</si>
  <si>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</si>
  <si>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</si>
  <si>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</si>
  <si>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</si>
  <si>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</si>
  <si>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</si>
  <si>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3.</t>
  </si>
  <si>
    <t>Felhalmozási bevételek</t>
  </si>
  <si>
    <t>Felújítások</t>
  </si>
  <si>
    <t>4.</t>
  </si>
  <si>
    <t>Felhalmozási célú átvett pénzeszközök átvétele</t>
  </si>
  <si>
    <t>5.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</si>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</sst>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164" fontId="1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Fill="1" applyAlignment="1" applyProtection="1">
      <alignment horizontal="centerContinuous" vertical="center" wrapText="1"/>
    </xf>
    <xf numFmtId="164" fontId="1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 textRotation="180" wrapText="1"/>
      <protection locked="0"/>
    </xf>
    <xf numFmtId="164" fontId="1" fillId="0" borderId="0" xfId="1" applyNumberFormat="1" applyFill="1" applyAlignment="1" applyProtection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horizontal="right" vertical="center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Continuous" vertical="center" wrapText="1"/>
    </xf>
    <xf numFmtId="164" fontId="6" fillId="0" borderId="3" xfId="1" applyNumberFormat="1" applyFont="1" applyFill="1" applyBorder="1" applyAlignment="1" applyProtection="1">
      <alignment horizontal="centerContinuous" vertical="center" wrapText="1"/>
    </xf>
    <xf numFmtId="164" fontId="6" fillId="0" borderId="4" xfId="1" applyNumberFormat="1" applyFont="1" applyFill="1" applyBorder="1" applyAlignment="1" applyProtection="1">
      <alignment horizontal="centerContinuous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1" fillId="0" borderId="8" xfId="1" applyNumberFormat="1" applyFill="1" applyBorder="1" applyAlignment="1" applyProtection="1">
      <alignment horizontal="left" vertical="center" wrapText="1" indent="1"/>
    </xf>
    <xf numFmtId="164" fontId="9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4" xfId="1" applyNumberForma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5" xfId="1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5" xfId="1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5" xfId="1" quotePrefix="1" applyNumberFormat="1" applyFont="1" applyFill="1" applyBorder="1" applyAlignment="1" applyProtection="1">
      <alignment horizontal="left" vertical="center" wrapText="1" indent="3"/>
      <protection locked="0"/>
    </xf>
    <xf numFmtId="164" fontId="1" fillId="0" borderId="19" xfId="1" applyNumberFormat="1" applyFill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1" applyNumberFormat="1" applyFont="1" applyFill="1" applyBorder="1" applyAlignment="1" applyProtection="1">
      <alignment horizontal="left" vertical="center" wrapText="1" indent="1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left" vertical="center" wrapText="1" indent="1"/>
    </xf>
    <xf numFmtId="164" fontId="8" fillId="0" borderId="2" xfId="1" applyNumberFormat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lef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0" fillId="0" borderId="11" xfId="1" applyNumberFormat="1" applyFont="1" applyFill="1" applyBorder="1" applyAlignment="1" applyProtection="1">
      <alignment horizontal="lef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left" vertical="center" wrapText="1" indent="2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lef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1" applyNumberFormat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left" vertical="center" wrapText="1" indent="2"/>
    </xf>
    <xf numFmtId="164" fontId="12" fillId="0" borderId="16" xfId="1" applyNumberFormat="1" applyFont="1" applyFill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left" vertical="center" wrapText="1" indent="2"/>
    </xf>
    <xf numFmtId="164" fontId="9" fillId="0" borderId="26" xfId="1" applyNumberFormat="1" applyFont="1" applyFill="1" applyBorder="1" applyAlignment="1" applyProtection="1">
      <alignment horizontal="left" vertical="center" wrapText="1" indent="2"/>
    </xf>
    <xf numFmtId="164" fontId="9" fillId="0" borderId="24" xfId="1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2" xfId="1" applyNumberFormat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2018.%20besz&#225;mol&#243;/sz&#233;tszed&#233;s/19_2019.(V.30.)%20&#246;nk.%20rendelet%20mell&#233;klete-2018.%20&#233;vi%20k&#246;lts&#233;gvet&#233;si%20besz&#225;mol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1.sz.mell."/>
      <sheetName val="3.2sz.mell."/>
      <sheetName val="4.sz.mell."/>
      <sheetName val="5.1sz. mell."/>
      <sheetName val="5.2sz. mell."/>
      <sheetName val="5.3sz. mell."/>
      <sheetName val="5.4sz. mell."/>
      <sheetName val="5.5sz. mell."/>
      <sheetName val="5.6sz. mell."/>
      <sheetName val="5.7sz. mell."/>
      <sheetName val="5.8sz. mell. "/>
      <sheetName val="6. sz. mell"/>
      <sheetName val="7.1. sz. mell"/>
      <sheetName val=" 7.2.sz.mell."/>
      <sheetName val="7.3. sz. mell."/>
      <sheetName val="7.4. sz. mell."/>
      <sheetName val="7.5. sz. mell."/>
      <sheetName val="7.6. sz. mell. "/>
      <sheetName val="8. sz. mell"/>
      <sheetName val="1. tájékoztató tábla "/>
      <sheetName val="2. tájékoztató tábla"/>
      <sheetName val="3. tájékoztató tábla"/>
      <sheetName val="4. tájékoztató tábla "/>
      <sheetName val="5.1. tájékoztató tábla"/>
      <sheetName val="5.2. tájékoztató tábla"/>
      <sheetName val="5.3. tájékoztató tábla"/>
      <sheetName val="5.4. tájékoztató tábla"/>
      <sheetName val="6. tájékoztató tábla"/>
      <sheetName val="7. tájékoztató tábla"/>
      <sheetName val="8. tájékoztató tábla"/>
      <sheetName val="9. tájékoztató"/>
      <sheetName val="10. tájékoztató tábla "/>
    </sheetNames>
    <sheetDataSet>
      <sheetData sheetId="0">
        <row r="20">
          <cell r="C20">
            <v>13442271</v>
          </cell>
          <cell r="D20">
            <v>82911198</v>
          </cell>
          <cell r="E20">
            <v>27196638</v>
          </cell>
        </row>
        <row r="47">
          <cell r="C47">
            <v>30332500</v>
          </cell>
          <cell r="D47">
            <v>30332500</v>
          </cell>
          <cell r="E47">
            <v>9600404</v>
          </cell>
        </row>
        <row r="58">
          <cell r="D58">
            <v>0</v>
          </cell>
          <cell r="E58">
            <v>20000</v>
          </cell>
        </row>
        <row r="65">
          <cell r="C65">
            <v>93478462</v>
          </cell>
          <cell r="D65">
            <v>112343590</v>
          </cell>
          <cell r="E65">
            <v>63319557</v>
          </cell>
        </row>
        <row r="113">
          <cell r="C113">
            <v>306481603</v>
          </cell>
          <cell r="D113">
            <v>374710583</v>
          </cell>
          <cell r="E113">
            <v>117395559</v>
          </cell>
        </row>
        <row r="114">
          <cell r="C114">
            <v>182810962</v>
          </cell>
          <cell r="D114">
            <v>276110806</v>
          </cell>
          <cell r="E114">
            <v>234332492</v>
          </cell>
        </row>
        <row r="115">
          <cell r="C115">
            <v>65710721</v>
          </cell>
          <cell r="D115">
            <v>66620721</v>
          </cell>
          <cell r="E115">
            <v>45390849</v>
          </cell>
        </row>
        <row r="124">
          <cell r="E124">
            <v>0</v>
          </cell>
        </row>
        <row r="129">
          <cell r="C129">
            <v>8486704</v>
          </cell>
          <cell r="D129">
            <v>8486704</v>
          </cell>
          <cell r="E129">
            <v>8118704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  <pageSetUpPr fitToPage="1"/>
  </sheetPr>
  <dimension ref="A1:J33"/>
  <sheetViews>
    <sheetView tabSelected="1" zoomScaleNormal="100" zoomScaleSheetLayoutView="100" workbookViewId="0">
      <selection activeCell="C12" sqref="C12"/>
    </sheetView>
  </sheetViews>
  <sheetFormatPr defaultColWidth="8" defaultRowHeight="12.75" x14ac:dyDescent="0.2"/>
  <cols>
    <col min="1" max="1" width="5.85546875" style="5" customWidth="1"/>
    <col min="2" max="2" width="47.28515625" style="6" customWidth="1"/>
    <col min="3" max="5" width="14" style="5" customWidth="1"/>
    <col min="6" max="6" width="47.28515625" style="5" customWidth="1"/>
    <col min="7" max="9" width="14" style="5" customWidth="1"/>
    <col min="10" max="10" width="4.140625" style="5" customWidth="1"/>
    <col min="11" max="16384" width="8" style="5"/>
  </cols>
  <sheetData>
    <row r="1" spans="1:10" s="1" customFormat="1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 x14ac:dyDescent="0.25">
      <c r="G2" s="7"/>
      <c r="H2" s="7"/>
      <c r="I2" s="7" t="s">
        <v>2</v>
      </c>
      <c r="J2" s="4"/>
    </row>
    <row r="3" spans="1:10" ht="24" customHeight="1" thickBot="1" x14ac:dyDescent="0.25">
      <c r="A3" s="8" t="s">
        <v>3</v>
      </c>
      <c r="B3" s="9" t="s">
        <v>4</v>
      </c>
      <c r="C3" s="10"/>
      <c r="D3" s="10"/>
      <c r="E3" s="10"/>
      <c r="F3" s="9" t="s">
        <v>5</v>
      </c>
      <c r="G3" s="11"/>
      <c r="H3" s="11"/>
      <c r="I3" s="11"/>
      <c r="J3" s="4"/>
    </row>
    <row r="4" spans="1:10" s="16" customFormat="1" ht="35.25" customHeight="1" thickBot="1" x14ac:dyDescent="0.25">
      <c r="A4" s="12"/>
      <c r="B4" s="13" t="s">
        <v>6</v>
      </c>
      <c r="C4" s="14" t="s">
        <v>7</v>
      </c>
      <c r="D4" s="15" t="s">
        <v>8</v>
      </c>
      <c r="E4" s="14" t="s">
        <v>9</v>
      </c>
      <c r="F4" s="13" t="s">
        <v>6</v>
      </c>
      <c r="G4" s="14" t="s">
        <v>7</v>
      </c>
      <c r="H4" s="15" t="s">
        <v>8</v>
      </c>
      <c r="I4" s="14" t="s">
        <v>10</v>
      </c>
      <c r="J4" s="4"/>
    </row>
    <row r="5" spans="1:10" s="16" customFormat="1" ht="13.5" thickBot="1" x14ac:dyDescent="0.25">
      <c r="A5" s="17" t="s">
        <v>11</v>
      </c>
      <c r="B5" s="18" t="s">
        <v>12</v>
      </c>
      <c r="C5" s="19" t="s">
        <v>13</v>
      </c>
      <c r="D5" s="19" t="s">
        <v>14</v>
      </c>
      <c r="E5" s="19" t="s">
        <v>15</v>
      </c>
      <c r="F5" s="18" t="s">
        <v>16</v>
      </c>
      <c r="G5" s="19" t="s">
        <v>17</v>
      </c>
      <c r="H5" s="19" t="s">
        <v>18</v>
      </c>
      <c r="I5" s="20" t="s">
        <v>19</v>
      </c>
      <c r="J5" s="4"/>
    </row>
    <row r="6" spans="1:10" ht="12.95" customHeight="1" x14ac:dyDescent="0.2">
      <c r="A6" s="21" t="s">
        <v>20</v>
      </c>
      <c r="B6" s="22" t="s">
        <v>21</v>
      </c>
      <c r="C6" s="23">
        <f>'[1]1.sz.mell.'!C20</f>
        <v>13442271</v>
      </c>
      <c r="D6" s="23">
        <f>'[1]1.sz.mell.'!D20</f>
        <v>82911198</v>
      </c>
      <c r="E6" s="23">
        <f>'[1]1.sz.mell.'!E20</f>
        <v>27196638</v>
      </c>
      <c r="F6" s="24" t="s">
        <v>22</v>
      </c>
      <c r="G6" s="25">
        <f>'[1]1.sz.mell.'!C113</f>
        <v>306481603</v>
      </c>
      <c r="H6" s="25">
        <f>'[1]1.sz.mell.'!D113</f>
        <v>374710583</v>
      </c>
      <c r="I6" s="26">
        <f>'[1]1.sz.mell.'!E113</f>
        <v>117395559</v>
      </c>
      <c r="J6" s="4"/>
    </row>
    <row r="7" spans="1:10" x14ac:dyDescent="0.2">
      <c r="A7" s="27" t="s">
        <v>23</v>
      </c>
      <c r="B7" s="28"/>
      <c r="C7" s="29"/>
      <c r="D7" s="30"/>
      <c r="E7" s="30"/>
      <c r="F7" s="28"/>
      <c r="G7" s="30"/>
      <c r="H7" s="30"/>
      <c r="I7" s="31"/>
      <c r="J7" s="4"/>
    </row>
    <row r="8" spans="1:10" ht="12.95" customHeight="1" x14ac:dyDescent="0.2">
      <c r="A8" s="27" t="s">
        <v>24</v>
      </c>
      <c r="B8" s="28" t="s">
        <v>25</v>
      </c>
      <c r="C8" s="29">
        <f>'[1]1.sz.mell.'!C47</f>
        <v>30332500</v>
      </c>
      <c r="D8" s="29">
        <f>'[1]1.sz.mell.'!D47</f>
        <v>30332500</v>
      </c>
      <c r="E8" s="29">
        <f>'[1]1.sz.mell.'!E47</f>
        <v>9600404</v>
      </c>
      <c r="F8" s="28" t="s">
        <v>26</v>
      </c>
      <c r="G8" s="30">
        <f>'[1]1.sz.mell.'!C114</f>
        <v>182810962</v>
      </c>
      <c r="H8" s="30">
        <f>'[1]1.sz.mell.'!D114</f>
        <v>276110806</v>
      </c>
      <c r="I8" s="31">
        <f>'[1]1.sz.mell.'!E114</f>
        <v>234332492</v>
      </c>
      <c r="J8" s="4"/>
    </row>
    <row r="9" spans="1:10" ht="12.95" customHeight="1" x14ac:dyDescent="0.2">
      <c r="A9" s="27" t="s">
        <v>27</v>
      </c>
      <c r="B9" s="28" t="s">
        <v>28</v>
      </c>
      <c r="C9" s="30">
        <f>'[1]1.sz.mell.'!C58</f>
        <v>0</v>
      </c>
      <c r="D9" s="30">
        <f>'[1]1.sz.mell.'!D58</f>
        <v>0</v>
      </c>
      <c r="E9" s="30">
        <f>'[1]1.sz.mell.'!E58</f>
        <v>20000</v>
      </c>
      <c r="F9" s="28"/>
      <c r="G9" s="30"/>
      <c r="H9" s="30"/>
      <c r="I9" s="31"/>
      <c r="J9" s="4"/>
    </row>
    <row r="10" spans="1:10" ht="12.75" customHeight="1" x14ac:dyDescent="0.2">
      <c r="A10" s="27" t="s">
        <v>29</v>
      </c>
      <c r="B10" s="28"/>
      <c r="C10" s="30"/>
      <c r="D10" s="30"/>
      <c r="E10" s="30"/>
      <c r="F10" s="28" t="s">
        <v>30</v>
      </c>
      <c r="G10" s="30">
        <f>'[1]1.sz.mell.'!C115</f>
        <v>65710721</v>
      </c>
      <c r="H10" s="30">
        <f>'[1]1.sz.mell.'!D115</f>
        <v>66620721</v>
      </c>
      <c r="I10" s="31">
        <f>'[1]1.sz.mell.'!E115</f>
        <v>45390849</v>
      </c>
      <c r="J10" s="4"/>
    </row>
    <row r="11" spans="1:10" ht="12.95" customHeight="1" x14ac:dyDescent="0.2">
      <c r="A11" s="27" t="s">
        <v>31</v>
      </c>
      <c r="B11" s="28" t="s">
        <v>32</v>
      </c>
      <c r="C11" s="32"/>
      <c r="D11" s="32"/>
      <c r="E11" s="32"/>
      <c r="F11" s="33"/>
      <c r="G11" s="30"/>
      <c r="H11" s="30"/>
      <c r="I11" s="31"/>
      <c r="J11" s="4"/>
    </row>
    <row r="12" spans="1:10" ht="12.95" customHeight="1" x14ac:dyDescent="0.2">
      <c r="A12" s="27" t="s">
        <v>33</v>
      </c>
      <c r="B12" s="34"/>
      <c r="C12" s="30"/>
      <c r="D12" s="30"/>
      <c r="E12" s="30"/>
      <c r="F12" s="33"/>
      <c r="G12" s="30"/>
      <c r="H12" s="30"/>
      <c r="I12" s="31"/>
      <c r="J12" s="4"/>
    </row>
    <row r="13" spans="1:10" ht="12.95" customHeight="1" x14ac:dyDescent="0.2">
      <c r="A13" s="27" t="s">
        <v>34</v>
      </c>
      <c r="B13" s="34"/>
      <c r="C13" s="30"/>
      <c r="D13" s="30"/>
      <c r="E13" s="30"/>
      <c r="F13" s="35"/>
      <c r="G13" s="30"/>
      <c r="H13" s="30"/>
      <c r="I13" s="31"/>
      <c r="J13" s="4"/>
    </row>
    <row r="14" spans="1:10" ht="12.95" customHeight="1" x14ac:dyDescent="0.2">
      <c r="A14" s="27" t="s">
        <v>35</v>
      </c>
      <c r="B14" s="36"/>
      <c r="C14" s="32"/>
      <c r="D14" s="32"/>
      <c r="E14" s="32"/>
      <c r="F14" s="33"/>
      <c r="G14" s="30"/>
      <c r="H14" s="30"/>
      <c r="I14" s="31"/>
      <c r="J14" s="4"/>
    </row>
    <row r="15" spans="1:10" x14ac:dyDescent="0.2">
      <c r="A15" s="27" t="s">
        <v>36</v>
      </c>
      <c r="B15" s="34"/>
      <c r="C15" s="32"/>
      <c r="D15" s="32"/>
      <c r="E15" s="32"/>
      <c r="F15" s="33"/>
      <c r="G15" s="30"/>
      <c r="H15" s="30"/>
      <c r="I15" s="31"/>
      <c r="J15" s="4"/>
    </row>
    <row r="16" spans="1:10" ht="12.95" customHeight="1" thickBot="1" x14ac:dyDescent="0.25">
      <c r="A16" s="37" t="s">
        <v>37</v>
      </c>
      <c r="B16" s="38"/>
      <c r="C16" s="39"/>
      <c r="D16" s="40"/>
      <c r="E16" s="41"/>
      <c r="F16" s="42" t="s">
        <v>38</v>
      </c>
      <c r="G16" s="40">
        <v>11834524</v>
      </c>
      <c r="H16" s="40">
        <v>29991364</v>
      </c>
      <c r="I16" s="43">
        <f>'[1]1.sz.mell.'!E124</f>
        <v>0</v>
      </c>
      <c r="J16" s="4"/>
    </row>
    <row r="17" spans="1:10" ht="15.95" customHeight="1" thickBot="1" x14ac:dyDescent="0.25">
      <c r="A17" s="44" t="s">
        <v>39</v>
      </c>
      <c r="B17" s="45" t="s">
        <v>40</v>
      </c>
      <c r="C17" s="46">
        <f>+C6+C8+C9+C11+C12+C13+C14+C15+C16</f>
        <v>43774771</v>
      </c>
      <c r="D17" s="46">
        <f>+D6+D8+D9+D11+D12+D13+D14+D15+D16</f>
        <v>113243698</v>
      </c>
      <c r="E17" s="46">
        <f>+E6+E8+E9+E11+E12+E13+E14+E15+E16</f>
        <v>36817042</v>
      </c>
      <c r="F17" s="45" t="s">
        <v>41</v>
      </c>
      <c r="G17" s="46">
        <f>SUM(G6:G16)</f>
        <v>566837810</v>
      </c>
      <c r="H17" s="46">
        <f t="shared" ref="H17:I17" si="0">SUM(H6:H16)</f>
        <v>747433474</v>
      </c>
      <c r="I17" s="46">
        <f t="shared" si="0"/>
        <v>397118900</v>
      </c>
      <c r="J17" s="4"/>
    </row>
    <row r="18" spans="1:10" ht="12.95" customHeight="1" x14ac:dyDescent="0.2">
      <c r="A18" s="21" t="s">
        <v>42</v>
      </c>
      <c r="B18" s="47" t="s">
        <v>43</v>
      </c>
      <c r="C18" s="48">
        <f>SUM(C19:C23)</f>
        <v>0</v>
      </c>
      <c r="D18" s="48">
        <f t="shared" ref="D18:E18" si="1">SUM(D19:D23)</f>
        <v>0</v>
      </c>
      <c r="E18" s="48">
        <f t="shared" si="1"/>
        <v>0</v>
      </c>
      <c r="F18" s="49" t="s">
        <v>44</v>
      </c>
      <c r="G18" s="50"/>
      <c r="H18" s="50"/>
      <c r="I18" s="51"/>
      <c r="J18" s="4"/>
    </row>
    <row r="19" spans="1:10" ht="12.95" customHeight="1" x14ac:dyDescent="0.2">
      <c r="A19" s="27" t="s">
        <v>45</v>
      </c>
      <c r="B19" s="52" t="s">
        <v>46</v>
      </c>
      <c r="C19" s="53"/>
      <c r="D19" s="53"/>
      <c r="E19" s="53"/>
      <c r="F19" s="54" t="s">
        <v>47</v>
      </c>
      <c r="G19" s="53"/>
      <c r="H19" s="53"/>
      <c r="I19" s="55"/>
      <c r="J19" s="4"/>
    </row>
    <row r="20" spans="1:10" ht="12.95" customHeight="1" x14ac:dyDescent="0.2">
      <c r="A20" s="21" t="s">
        <v>48</v>
      </c>
      <c r="B20" s="52" t="s">
        <v>49</v>
      </c>
      <c r="C20" s="53"/>
      <c r="D20" s="53"/>
      <c r="E20" s="53"/>
      <c r="F20" s="54" t="s">
        <v>50</v>
      </c>
      <c r="G20" s="53"/>
      <c r="H20" s="53"/>
      <c r="I20" s="55"/>
      <c r="J20" s="4"/>
    </row>
    <row r="21" spans="1:10" ht="12.95" customHeight="1" x14ac:dyDescent="0.2">
      <c r="A21" s="27" t="s">
        <v>51</v>
      </c>
      <c r="B21" s="52" t="s">
        <v>52</v>
      </c>
      <c r="C21" s="53"/>
      <c r="D21" s="53"/>
      <c r="E21" s="53"/>
      <c r="F21" s="54" t="s">
        <v>53</v>
      </c>
      <c r="G21" s="53">
        <f>'[1]1.sz.mell.'!C129</f>
        <v>8486704</v>
      </c>
      <c r="H21" s="53">
        <f>'[1]1.sz.mell.'!D129</f>
        <v>8486704</v>
      </c>
      <c r="I21" s="55">
        <f>'[1]1.sz.mell.'!E129</f>
        <v>8118704</v>
      </c>
      <c r="J21" s="4"/>
    </row>
    <row r="22" spans="1:10" ht="12.95" customHeight="1" x14ac:dyDescent="0.2">
      <c r="A22" s="21" t="s">
        <v>54</v>
      </c>
      <c r="B22" s="52" t="s">
        <v>55</v>
      </c>
      <c r="C22" s="53"/>
      <c r="D22" s="53"/>
      <c r="E22" s="53"/>
      <c r="F22" s="56" t="s">
        <v>56</v>
      </c>
      <c r="G22" s="53"/>
      <c r="H22" s="53"/>
      <c r="I22" s="55"/>
      <c r="J22" s="4"/>
    </row>
    <row r="23" spans="1:10" ht="12.95" customHeight="1" x14ac:dyDescent="0.2">
      <c r="A23" s="27" t="s">
        <v>57</v>
      </c>
      <c r="B23" s="57" t="s">
        <v>58</v>
      </c>
      <c r="C23" s="53"/>
      <c r="D23" s="53"/>
      <c r="E23" s="53"/>
      <c r="F23" s="54" t="s">
        <v>59</v>
      </c>
      <c r="G23" s="53"/>
      <c r="H23" s="53"/>
      <c r="I23" s="55"/>
      <c r="J23" s="4"/>
    </row>
    <row r="24" spans="1:10" ht="12.95" customHeight="1" x14ac:dyDescent="0.2">
      <c r="A24" s="21" t="s">
        <v>60</v>
      </c>
      <c r="B24" s="58" t="s">
        <v>61</v>
      </c>
      <c r="C24" s="59">
        <f>SUM(C25:C29)</f>
        <v>93478462</v>
      </c>
      <c r="D24" s="59">
        <f t="shared" ref="D24:E24" si="2">SUM(D25:D29)</f>
        <v>112343590</v>
      </c>
      <c r="E24" s="59">
        <f t="shared" si="2"/>
        <v>63319557</v>
      </c>
      <c r="F24" s="60" t="s">
        <v>62</v>
      </c>
      <c r="G24" s="53"/>
      <c r="H24" s="53"/>
      <c r="I24" s="55"/>
      <c r="J24" s="4"/>
    </row>
    <row r="25" spans="1:10" ht="12.95" customHeight="1" x14ac:dyDescent="0.2">
      <c r="A25" s="27" t="s">
        <v>63</v>
      </c>
      <c r="B25" s="57" t="s">
        <v>64</v>
      </c>
      <c r="C25" s="53">
        <f>'[1]1.sz.mell.'!C65</f>
        <v>93478462</v>
      </c>
      <c r="D25" s="53">
        <f>'[1]1.sz.mell.'!D65</f>
        <v>112343590</v>
      </c>
      <c r="E25" s="53">
        <f>'[1]1.sz.mell.'!E65</f>
        <v>63319557</v>
      </c>
      <c r="F25" s="60" t="s">
        <v>65</v>
      </c>
      <c r="G25" s="53"/>
      <c r="H25" s="53"/>
      <c r="I25" s="55"/>
      <c r="J25" s="4"/>
    </row>
    <row r="26" spans="1:10" ht="12.95" customHeight="1" x14ac:dyDescent="0.2">
      <c r="A26" s="21" t="s">
        <v>66</v>
      </c>
      <c r="B26" s="57" t="s">
        <v>67</v>
      </c>
      <c r="C26" s="53"/>
      <c r="D26" s="53"/>
      <c r="E26" s="53"/>
      <c r="F26" s="61"/>
      <c r="G26" s="53"/>
      <c r="H26" s="53"/>
      <c r="I26" s="55"/>
      <c r="J26" s="4"/>
    </row>
    <row r="27" spans="1:10" ht="12.95" customHeight="1" x14ac:dyDescent="0.2">
      <c r="A27" s="27" t="s">
        <v>68</v>
      </c>
      <c r="B27" s="52" t="s">
        <v>69</v>
      </c>
      <c r="C27" s="53"/>
      <c r="D27" s="53"/>
      <c r="E27" s="53"/>
      <c r="F27" s="62"/>
      <c r="G27" s="53"/>
      <c r="H27" s="53"/>
      <c r="I27" s="55"/>
      <c r="J27" s="4"/>
    </row>
    <row r="28" spans="1:10" ht="12.95" customHeight="1" x14ac:dyDescent="0.2">
      <c r="A28" s="21" t="s">
        <v>70</v>
      </c>
      <c r="B28" s="63" t="s">
        <v>71</v>
      </c>
      <c r="C28" s="53"/>
      <c r="D28" s="53"/>
      <c r="E28" s="53"/>
      <c r="F28" s="34"/>
      <c r="G28" s="53"/>
      <c r="H28" s="53"/>
      <c r="I28" s="55"/>
      <c r="J28" s="4"/>
    </row>
    <row r="29" spans="1:10" ht="12.95" customHeight="1" thickBot="1" x14ac:dyDescent="0.25">
      <c r="A29" s="27" t="s">
        <v>72</v>
      </c>
      <c r="B29" s="64" t="s">
        <v>73</v>
      </c>
      <c r="C29" s="53"/>
      <c r="D29" s="53"/>
      <c r="E29" s="53"/>
      <c r="F29" s="65"/>
      <c r="G29" s="66"/>
      <c r="H29" s="66"/>
      <c r="I29" s="67"/>
      <c r="J29" s="4"/>
    </row>
    <row r="30" spans="1:10" ht="21.75" customHeight="1" thickBot="1" x14ac:dyDescent="0.25">
      <c r="A30" s="44" t="s">
        <v>74</v>
      </c>
      <c r="B30" s="45" t="s">
        <v>75</v>
      </c>
      <c r="C30" s="46">
        <f>+C18+C24</f>
        <v>93478462</v>
      </c>
      <c r="D30" s="46">
        <f>+D18+D24</f>
        <v>112343590</v>
      </c>
      <c r="E30" s="46">
        <f>+E18+E24</f>
        <v>63319557</v>
      </c>
      <c r="F30" s="45" t="s">
        <v>76</v>
      </c>
      <c r="G30" s="46">
        <f>SUM(G18:G29)</f>
        <v>8486704</v>
      </c>
      <c r="H30" s="46">
        <f>SUM(H18:H29)</f>
        <v>8486704</v>
      </c>
      <c r="I30" s="68">
        <f>SUM(I18:I29)</f>
        <v>8118704</v>
      </c>
      <c r="J30" s="4"/>
    </row>
    <row r="31" spans="1:10" ht="16.5" customHeight="1" thickBot="1" x14ac:dyDescent="0.25">
      <c r="A31" s="44" t="s">
        <v>77</v>
      </c>
      <c r="B31" s="69" t="s">
        <v>78</v>
      </c>
      <c r="C31" s="70">
        <f>+C17+C30</f>
        <v>137253233</v>
      </c>
      <c r="D31" s="70">
        <f>+D17+D30</f>
        <v>225587288</v>
      </c>
      <c r="E31" s="71">
        <f>+E17+E30</f>
        <v>100136599</v>
      </c>
      <c r="F31" s="69" t="s">
        <v>79</v>
      </c>
      <c r="G31" s="70">
        <f>+G17+G30</f>
        <v>575324514</v>
      </c>
      <c r="H31" s="70">
        <f>+H17+H30</f>
        <v>755920178</v>
      </c>
      <c r="I31" s="72">
        <f>+I17+I30</f>
        <v>405237604</v>
      </c>
      <c r="J31" s="4"/>
    </row>
    <row r="32" spans="1:10" ht="16.5" customHeight="1" thickBot="1" x14ac:dyDescent="0.25">
      <c r="A32" s="44" t="s">
        <v>80</v>
      </c>
      <c r="B32" s="69" t="s">
        <v>81</v>
      </c>
      <c r="C32" s="70">
        <f>IF(C17-G17&lt;0,G17-C17,"-")</f>
        <v>523063039</v>
      </c>
      <c r="D32" s="70">
        <f>IF(D17-H17&lt;0,H17-D17,"-")</f>
        <v>634189776</v>
      </c>
      <c r="E32" s="71">
        <f>IF(E17-I17&lt;0,I17-E17,"-")</f>
        <v>360301858</v>
      </c>
      <c r="F32" s="69" t="s">
        <v>82</v>
      </c>
      <c r="G32" s="70" t="str">
        <f>IF(C17-G17&gt;0,C17-G17,"-")</f>
        <v>-</v>
      </c>
      <c r="H32" s="70" t="str">
        <f>IF(D17-H17&gt;0,D17-H17,"-")</f>
        <v>-</v>
      </c>
      <c r="I32" s="72" t="str">
        <f>IF(E17-I17&gt;0,E17-I17,"-")</f>
        <v>-</v>
      </c>
      <c r="J32" s="4"/>
    </row>
    <row r="33" spans="1:10" ht="16.5" customHeight="1" thickBot="1" x14ac:dyDescent="0.25">
      <c r="A33" s="44" t="s">
        <v>83</v>
      </c>
      <c r="B33" s="69" t="s">
        <v>84</v>
      </c>
      <c r="C33" s="70" t="str">
        <f>IF(C30-G30&lt;0,C30-G30,"-")</f>
        <v>-</v>
      </c>
      <c r="D33" s="70" t="str">
        <f t="shared" ref="D33:E33" si="3">IF(D30-H30&lt;0,D30-H30,"-")</f>
        <v>-</v>
      </c>
      <c r="E33" s="70" t="str">
        <f t="shared" si="3"/>
        <v>-</v>
      </c>
      <c r="F33" s="69" t="s">
        <v>85</v>
      </c>
      <c r="G33" s="70">
        <f>IF(C30-G30&gt;0,C30-G30,"-")</f>
        <v>84991758</v>
      </c>
      <c r="H33" s="70">
        <f t="shared" ref="H33:I33" si="4">IF(D30-H30&gt;0,D30-H30,"-")</f>
        <v>103856886</v>
      </c>
      <c r="I33" s="72">
        <f t="shared" si="4"/>
        <v>55200853</v>
      </c>
      <c r="J33" s="4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2019-05-30T16:21:44Z</dcterms:created>
  <dcterms:modified xsi:type="dcterms:W3CDTF">2019-05-30T16:21:45Z</dcterms:modified>
</cp:coreProperties>
</file>