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vas Aljegyző\Documents\ALJEGYZŐ\_TESTÜLETI ÜLÉSEK\2017\05\"/>
    </mc:Choice>
  </mc:AlternateContent>
  <bookViews>
    <workbookView xWindow="0" yWindow="0" windowWidth="23040" windowHeight="9084" tabRatio="887"/>
  </bookViews>
  <sheets>
    <sheet name="rovatkódok" sheetId="1" r:id="rId1"/>
    <sheet name="1 számú melléklet" sheetId="2" r:id="rId2"/>
    <sheet name="2 számú melléklet" sheetId="3" r:id="rId3"/>
    <sheet name="3 számú melléklet" sheetId="23" r:id="rId4"/>
    <sheet name="4 számú melléklet" sheetId="11" r:id="rId5"/>
    <sheet name="5 számú melléklet" sheetId="15" r:id="rId6"/>
    <sheet name="6 számú melléklet" sheetId="22" r:id="rId7"/>
    <sheet name="7 számú melléklet" sheetId="31" r:id="rId8"/>
    <sheet name="8 számú melléklet" sheetId="20" r:id="rId9"/>
    <sheet name="9 számú melléklet" sheetId="13" r:id="rId10"/>
    <sheet name="10 számú melléklet" sheetId="5" r:id="rId11"/>
    <sheet name="11 számú melléklet" sheetId="27" r:id="rId12"/>
    <sheet name="12 számú melléklet" sheetId="19" r:id="rId13"/>
    <sheet name="13 számú melléklet" sheetId="26" r:id="rId14"/>
    <sheet name="15 számú melléklet" sheetId="25" r:id="rId15"/>
    <sheet name="16 számú melléklet" sheetId="28" r:id="rId16"/>
    <sheet name="17 számú melléklet" sheetId="29" r:id="rId17"/>
    <sheet name="Munka1" sheetId="33" r:id="rId18"/>
  </sheets>
  <externalReferences>
    <externalReference r:id="rId19"/>
  </externalReferences>
  <calcPr calcId="171027"/>
  <fileRecoveryPr autoRecover="0"/>
</workbook>
</file>

<file path=xl/calcChain.xml><?xml version="1.0" encoding="utf-8"?>
<calcChain xmlns="http://schemas.openxmlformats.org/spreadsheetml/2006/main">
  <c r="H25" i="29" l="1"/>
  <c r="G25" i="29"/>
  <c r="F25" i="29"/>
  <c r="E25" i="29"/>
  <c r="D25" i="29"/>
  <c r="C25" i="29"/>
  <c r="F17" i="29"/>
  <c r="F26" i="29" s="1"/>
  <c r="E17" i="29"/>
  <c r="E26" i="29" s="1"/>
  <c r="C12" i="29"/>
  <c r="C11" i="29"/>
  <c r="C10" i="29"/>
  <c r="C9" i="29"/>
  <c r="C8" i="29"/>
  <c r="C7" i="29"/>
  <c r="H13" i="29"/>
  <c r="H17" i="29" s="1"/>
  <c r="H26" i="29" s="1"/>
  <c r="G13" i="29"/>
  <c r="G17" i="29" s="1"/>
  <c r="G26" i="29" s="1"/>
  <c r="F13" i="29"/>
  <c r="E13" i="29"/>
  <c r="D13" i="29"/>
  <c r="D17" i="29" s="1"/>
  <c r="D26" i="29" s="1"/>
  <c r="C46" i="28"/>
  <c r="E40" i="28"/>
  <c r="E46" i="28" s="1"/>
  <c r="D40" i="28"/>
  <c r="D46" i="28" s="1"/>
  <c r="C40" i="28"/>
  <c r="E25" i="28"/>
  <c r="D25" i="28"/>
  <c r="C25" i="28"/>
  <c r="E21" i="28"/>
  <c r="D21" i="28"/>
  <c r="C21" i="28"/>
  <c r="E16" i="28"/>
  <c r="D16" i="28"/>
  <c r="C16" i="28"/>
  <c r="E9" i="28"/>
  <c r="D9" i="28"/>
  <c r="C9" i="28"/>
  <c r="C11" i="25"/>
  <c r="C8" i="25"/>
  <c r="C12" i="25" s="1"/>
  <c r="E247" i="26"/>
  <c r="D247" i="26"/>
  <c r="C247" i="26"/>
  <c r="D242" i="26"/>
  <c r="C242" i="26"/>
  <c r="E241" i="26"/>
  <c r="E242" i="26" s="1"/>
  <c r="D241" i="26"/>
  <c r="C241" i="26"/>
  <c r="E178" i="26"/>
  <c r="D178" i="26"/>
  <c r="D248" i="26" s="1"/>
  <c r="C178" i="26"/>
  <c r="C248" i="26" s="1"/>
  <c r="E166" i="26"/>
  <c r="D166" i="26"/>
  <c r="C166" i="26"/>
  <c r="E162" i="26"/>
  <c r="E163" i="26" s="1"/>
  <c r="D162" i="26"/>
  <c r="C162" i="26"/>
  <c r="E106" i="26"/>
  <c r="D106" i="26"/>
  <c r="D163" i="26" s="1"/>
  <c r="C106" i="26"/>
  <c r="C163" i="26" s="1"/>
  <c r="E62" i="26"/>
  <c r="E58" i="26"/>
  <c r="D58" i="26"/>
  <c r="C58" i="26"/>
  <c r="E55" i="26"/>
  <c r="D55" i="26"/>
  <c r="D62" i="26" s="1"/>
  <c r="C55" i="26"/>
  <c r="C62" i="26" s="1"/>
  <c r="C33" i="26"/>
  <c r="E15" i="26"/>
  <c r="D15" i="26"/>
  <c r="C15" i="26"/>
  <c r="E9" i="26"/>
  <c r="E33" i="26" s="1"/>
  <c r="E171" i="26" s="1"/>
  <c r="D9" i="26"/>
  <c r="D33" i="26" s="1"/>
  <c r="C9" i="26"/>
  <c r="D146" i="19"/>
  <c r="C146" i="19"/>
  <c r="C23" i="13"/>
  <c r="D20" i="20"/>
  <c r="D26" i="20" s="1"/>
  <c r="D17" i="20"/>
  <c r="C17" i="20"/>
  <c r="C20" i="20" s="1"/>
  <c r="C26" i="20" s="1"/>
  <c r="B17" i="20"/>
  <c r="B20" i="20" s="1"/>
  <c r="B26" i="20" s="1"/>
  <c r="E12" i="22"/>
  <c r="D12" i="22"/>
  <c r="C12" i="22"/>
  <c r="C14" i="23"/>
  <c r="C85" i="3"/>
  <c r="C92" i="3" s="1"/>
  <c r="D85" i="3"/>
  <c r="D79" i="3"/>
  <c r="C79" i="3"/>
  <c r="D37" i="3"/>
  <c r="C37" i="3"/>
  <c r="B37" i="3"/>
  <c r="B26" i="27"/>
  <c r="B23" i="27"/>
  <c r="B19" i="27"/>
  <c r="B11" i="27"/>
  <c r="D70" i="19"/>
  <c r="D71" i="19" s="1"/>
  <c r="C69" i="19"/>
  <c r="C67" i="19"/>
  <c r="C66" i="19"/>
  <c r="C64" i="19"/>
  <c r="C62" i="19"/>
  <c r="C61" i="19"/>
  <c r="C60" i="19"/>
  <c r="D55" i="19"/>
  <c r="C55" i="19"/>
  <c r="D53" i="19"/>
  <c r="C53" i="19"/>
  <c r="D52" i="19"/>
  <c r="C52" i="19"/>
  <c r="C57" i="19"/>
  <c r="D42" i="19"/>
  <c r="C42" i="19"/>
  <c r="D39" i="19"/>
  <c r="C39" i="19"/>
  <c r="D31" i="19"/>
  <c r="C31" i="19"/>
  <c r="D28" i="19"/>
  <c r="C28" i="19"/>
  <c r="D24" i="19"/>
  <c r="C24" i="19"/>
  <c r="D18" i="19"/>
  <c r="C18" i="19"/>
  <c r="D6" i="19"/>
  <c r="C6" i="19"/>
  <c r="D74" i="2"/>
  <c r="C39" i="3"/>
  <c r="D8" i="3"/>
  <c r="D7" i="2"/>
  <c r="D19" i="2"/>
  <c r="D25" i="2"/>
  <c r="D29" i="2"/>
  <c r="D32" i="2"/>
  <c r="D40" i="2"/>
  <c r="D43" i="2"/>
  <c r="D71" i="2"/>
  <c r="D95" i="2"/>
  <c r="D101" i="2"/>
  <c r="D106" i="2"/>
  <c r="D118" i="2"/>
  <c r="D18" i="15"/>
  <c r="C18" i="15"/>
  <c r="C64" i="3"/>
  <c r="C60" i="3"/>
  <c r="C56" i="3"/>
  <c r="C50" i="3"/>
  <c r="C25" i="3"/>
  <c r="C13" i="3"/>
  <c r="C19" i="3" s="1"/>
  <c r="B66" i="2"/>
  <c r="D23" i="13"/>
  <c r="D12" i="13"/>
  <c r="D51" i="5"/>
  <c r="D16" i="5"/>
  <c r="D23" i="5"/>
  <c r="D25" i="5"/>
  <c r="D32" i="5"/>
  <c r="D36" i="5"/>
  <c r="C118" i="2"/>
  <c r="C106" i="2"/>
  <c r="C101" i="2"/>
  <c r="C95" i="2"/>
  <c r="C86" i="2"/>
  <c r="C81" i="2"/>
  <c r="C68" i="2"/>
  <c r="C67" i="2"/>
  <c r="C65" i="2"/>
  <c r="C63" i="2"/>
  <c r="C62" i="2"/>
  <c r="C61" i="2"/>
  <c r="C59" i="2"/>
  <c r="C43" i="2"/>
  <c r="C40" i="2"/>
  <c r="C32" i="2"/>
  <c r="C29" i="2"/>
  <c r="C25" i="2"/>
  <c r="C19" i="2"/>
  <c r="C7" i="2"/>
  <c r="D171" i="26" l="1"/>
  <c r="E248" i="26"/>
  <c r="C20" i="25"/>
  <c r="C22" i="25"/>
  <c r="C22" i="19"/>
  <c r="C171" i="26"/>
  <c r="C13" i="29"/>
  <c r="C17" i="29" s="1"/>
  <c r="C26" i="29" s="1"/>
  <c r="C48" i="19"/>
  <c r="D48" i="19"/>
  <c r="D22" i="19"/>
  <c r="B27" i="27"/>
  <c r="D57" i="19"/>
  <c r="C96" i="2"/>
  <c r="C113" i="2"/>
  <c r="C120" i="2" s="1"/>
  <c r="C71" i="19"/>
  <c r="D113" i="2"/>
  <c r="D120" i="2" s="1"/>
  <c r="D32" i="13"/>
  <c r="C49" i="2"/>
  <c r="C23" i="2"/>
  <c r="C58" i="2"/>
  <c r="D81" i="2"/>
  <c r="D49" i="2"/>
  <c r="D23" i="2"/>
  <c r="C65" i="3"/>
  <c r="C93" i="3"/>
  <c r="C72" i="2"/>
  <c r="D52" i="5"/>
  <c r="C72" i="19" l="1"/>
  <c r="D72" i="19"/>
  <c r="C73" i="2"/>
  <c r="C121" i="2" s="1"/>
  <c r="C97" i="2" l="1"/>
  <c r="D23" i="23"/>
  <c r="E23" i="23"/>
  <c r="C23" i="23"/>
  <c r="D22" i="23"/>
  <c r="C22" i="23"/>
  <c r="D14" i="23"/>
  <c r="E14" i="23"/>
  <c r="C159" i="19"/>
  <c r="D159" i="19"/>
  <c r="B159" i="19"/>
  <c r="E16" i="5"/>
  <c r="E23" i="5"/>
  <c r="E25" i="5"/>
  <c r="E32" i="5"/>
  <c r="E36" i="5"/>
  <c r="E51" i="5"/>
  <c r="E12" i="13"/>
  <c r="E23" i="13"/>
  <c r="D10" i="15"/>
  <c r="D124" i="19" s="1"/>
  <c r="D16" i="15"/>
  <c r="D10" i="3" s="1"/>
  <c r="E11" i="11"/>
  <c r="E17" i="11"/>
  <c r="D50" i="3"/>
  <c r="D13" i="3"/>
  <c r="D19" i="3" s="1"/>
  <c r="D25" i="3"/>
  <c r="D56" i="3"/>
  <c r="D60" i="3"/>
  <c r="D21" i="1" s="1"/>
  <c r="D64" i="3"/>
  <c r="D92" i="3"/>
  <c r="D12" i="1"/>
  <c r="D73" i="19"/>
  <c r="D75" i="19"/>
  <c r="D76" i="19"/>
  <c r="D79" i="19"/>
  <c r="D84" i="19"/>
  <c r="D94" i="19"/>
  <c r="D100" i="19"/>
  <c r="D105" i="19"/>
  <c r="D117" i="19"/>
  <c r="D122" i="19"/>
  <c r="D123" i="19"/>
  <c r="D125" i="19"/>
  <c r="D137" i="19"/>
  <c r="D148" i="19" s="1"/>
  <c r="D163" i="19"/>
  <c r="D170" i="19"/>
  <c r="D176" i="19"/>
  <c r="D180" i="19"/>
  <c r="D188" i="19"/>
  <c r="D193" i="19"/>
  <c r="D198" i="19"/>
  <c r="D204" i="19"/>
  <c r="D211" i="19" s="1"/>
  <c r="D209" i="19"/>
  <c r="B84" i="19"/>
  <c r="B83" i="19"/>
  <c r="B79" i="19"/>
  <c r="B76" i="19"/>
  <c r="B75" i="19"/>
  <c r="B73" i="19"/>
  <c r="B81" i="2"/>
  <c r="C84" i="19"/>
  <c r="C83" i="19"/>
  <c r="C79" i="19"/>
  <c r="C76" i="19"/>
  <c r="C75" i="19"/>
  <c r="C73" i="19"/>
  <c r="C94" i="19"/>
  <c r="C100" i="19"/>
  <c r="C105" i="19"/>
  <c r="C117" i="19"/>
  <c r="C122" i="19"/>
  <c r="C123" i="19"/>
  <c r="C10" i="15"/>
  <c r="C124" i="19" s="1"/>
  <c r="C16" i="15"/>
  <c r="C125" i="19" s="1"/>
  <c r="D11" i="11"/>
  <c r="C137" i="19"/>
  <c r="C148" i="19" s="1"/>
  <c r="C163" i="19"/>
  <c r="C170" i="19"/>
  <c r="C176" i="19"/>
  <c r="C180" i="19"/>
  <c r="C188" i="19"/>
  <c r="C193" i="19"/>
  <c r="C198" i="19"/>
  <c r="C209" i="19"/>
  <c r="D17" i="11"/>
  <c r="C12" i="1"/>
  <c r="B18" i="15"/>
  <c r="B11" i="3"/>
  <c r="B10" i="15"/>
  <c r="C51" i="5"/>
  <c r="C16" i="5"/>
  <c r="B122" i="19"/>
  <c r="B123" i="19"/>
  <c r="B16" i="15"/>
  <c r="B125" i="19"/>
  <c r="C11" i="11"/>
  <c r="B137" i="19"/>
  <c r="B146" i="19"/>
  <c r="B163" i="19"/>
  <c r="B170" i="19"/>
  <c r="B176" i="19"/>
  <c r="B180" i="19"/>
  <c r="B188" i="19"/>
  <c r="B193" i="19"/>
  <c r="B198" i="19"/>
  <c r="B209" i="19"/>
  <c r="B94" i="19"/>
  <c r="B6" i="19"/>
  <c r="B22" i="19" s="1"/>
  <c r="B18" i="19"/>
  <c r="B24" i="19"/>
  <c r="B28" i="19"/>
  <c r="B31" i="19"/>
  <c r="B39" i="19"/>
  <c r="B42" i="19"/>
  <c r="B52" i="19"/>
  <c r="B53" i="19"/>
  <c r="C32" i="5"/>
  <c r="B54" i="19" s="1"/>
  <c r="C36" i="5"/>
  <c r="C12" i="13"/>
  <c r="B68" i="19"/>
  <c r="B70" i="19"/>
  <c r="B100" i="19"/>
  <c r="B105" i="19"/>
  <c r="B112" i="19"/>
  <c r="B119" i="19" s="1"/>
  <c r="B117" i="19"/>
  <c r="C17" i="11"/>
  <c r="B7" i="2"/>
  <c r="C23" i="5"/>
  <c r="C25" i="5"/>
  <c r="B8" i="3"/>
  <c r="B10" i="3"/>
  <c r="B25" i="3"/>
  <c r="B17" i="1" s="1"/>
  <c r="B28" i="3"/>
  <c r="B39" i="3" s="1"/>
  <c r="B50" i="3"/>
  <c r="B56" i="3"/>
  <c r="B60" i="3"/>
  <c r="B64" i="3"/>
  <c r="B69" i="3"/>
  <c r="B74" i="3"/>
  <c r="B79" i="3"/>
  <c r="B90" i="3"/>
  <c r="B19" i="2"/>
  <c r="B25" i="2"/>
  <c r="B29" i="2"/>
  <c r="B32" i="2"/>
  <c r="B40" i="2"/>
  <c r="B43" i="2"/>
  <c r="B86" i="2"/>
  <c r="B95" i="2"/>
  <c r="B101" i="2"/>
  <c r="B106" i="2"/>
  <c r="B118" i="2"/>
  <c r="B22" i="1"/>
  <c r="C26" i="23" l="1"/>
  <c r="B24" i="15"/>
  <c r="C112" i="19"/>
  <c r="C119" i="19" s="1"/>
  <c r="C204" i="19"/>
  <c r="C211" i="19" s="1"/>
  <c r="B204" i="19"/>
  <c r="B211" i="19" s="1"/>
  <c r="C24" i="15"/>
  <c r="B124" i="19"/>
  <c r="B128" i="19" s="1"/>
  <c r="B134" i="19" s="1"/>
  <c r="D26" i="23"/>
  <c r="B63" i="19"/>
  <c r="B71" i="19" s="1"/>
  <c r="C32" i="13"/>
  <c r="B181" i="19"/>
  <c r="B148" i="19"/>
  <c r="C181" i="19"/>
  <c r="D112" i="19"/>
  <c r="D119" i="19" s="1"/>
  <c r="B23" i="2"/>
  <c r="B48" i="19"/>
  <c r="D181" i="19"/>
  <c r="E32" i="13"/>
  <c r="D72" i="2"/>
  <c r="D58" i="2"/>
  <c r="B49" i="2"/>
  <c r="B85" i="3"/>
  <c r="B92" i="3" s="1"/>
  <c r="B113" i="2"/>
  <c r="B120" i="2" s="1"/>
  <c r="B96" i="2"/>
  <c r="C85" i="19"/>
  <c r="B85" i="19"/>
  <c r="D24" i="15"/>
  <c r="E22" i="23"/>
  <c r="D39" i="3" s="1"/>
  <c r="D93" i="3" s="1"/>
  <c r="D80" i="19"/>
  <c r="C128" i="19"/>
  <c r="C134" i="19" s="1"/>
  <c r="C164" i="19" s="1"/>
  <c r="C80" i="19"/>
  <c r="B80" i="19"/>
  <c r="B13" i="3"/>
  <c r="B19" i="3" s="1"/>
  <c r="B65" i="3" s="1"/>
  <c r="C52" i="5"/>
  <c r="D128" i="19"/>
  <c r="D134" i="19" s="1"/>
  <c r="D164" i="19" s="1"/>
  <c r="C13" i="1"/>
  <c r="C15" i="1" s="1"/>
  <c r="C23" i="1"/>
  <c r="C25" i="1" s="1"/>
  <c r="B58" i="2"/>
  <c r="B56" i="19"/>
  <c r="B57" i="19" s="1"/>
  <c r="E52" i="5"/>
  <c r="B12" i="1"/>
  <c r="B72" i="2"/>
  <c r="B164" i="19" l="1"/>
  <c r="B182" i="19" s="1"/>
  <c r="B212" i="19" s="1"/>
  <c r="D65" i="3"/>
  <c r="E26" i="23"/>
  <c r="D73" i="2"/>
  <c r="D23" i="1"/>
  <c r="D86" i="2"/>
  <c r="D83" i="19"/>
  <c r="D85" i="19" s="1"/>
  <c r="D95" i="19" s="1"/>
  <c r="D120" i="19" s="1"/>
  <c r="C95" i="19"/>
  <c r="C184" i="19" s="1"/>
  <c r="B95" i="19"/>
  <c r="B184" i="19" s="1"/>
  <c r="B23" i="1"/>
  <c r="B25" i="1" s="1"/>
  <c r="B93" i="3"/>
  <c r="B72" i="19"/>
  <c r="D183" i="19"/>
  <c r="D182" i="19"/>
  <c r="D212" i="19" s="1"/>
  <c r="C182" i="19"/>
  <c r="C212" i="19" s="1"/>
  <c r="B73" i="2"/>
  <c r="B13" i="1"/>
  <c r="B15" i="1" s="1"/>
  <c r="D25" i="1" l="1"/>
  <c r="B120" i="19"/>
  <c r="C96" i="19"/>
  <c r="D96" i="19"/>
  <c r="D184" i="19"/>
  <c r="D96" i="2"/>
  <c r="B96" i="19"/>
  <c r="C120" i="19"/>
  <c r="C183" i="19"/>
  <c r="B183" i="19"/>
  <c r="B97" i="2"/>
  <c r="B121" i="2"/>
  <c r="D13" i="1" l="1"/>
  <c r="D15" i="1" s="1"/>
  <c r="D121" i="2"/>
  <c r="D97" i="2"/>
</calcChain>
</file>

<file path=xl/sharedStrings.xml><?xml version="1.0" encoding="utf-8"?>
<sst xmlns="http://schemas.openxmlformats.org/spreadsheetml/2006/main" count="1398" uniqueCount="1065">
  <si>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</si>
  <si>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</si>
  <si>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</si>
  <si>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</si>
  <si>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</si>
  <si>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</si>
  <si>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</si>
  <si>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</si>
  <si>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</si>
  <si>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</si>
  <si>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</si>
  <si>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</si>
  <si>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</si>
  <si>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</si>
  <si>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</si>
  <si>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</si>
  <si>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</si>
  <si>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</si>
  <si>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</si>
  <si>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</si>
  <si>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</si>
  <si>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Az egységes rovatrend szerint a kiemelt kiadási és bevételi jogcímek előirányzatai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</si>
  <si>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</si>
  <si>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</si>
  <si>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</si>
  <si>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</si>
  <si>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</si>
  <si>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</si>
  <si>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</si>
  <si>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</si>
  <si>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</si>
  <si>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</si>
  <si>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</si>
  <si>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K501 Nemzetközi kötelezettségek</t>
  </si>
  <si>
    <t>K502 Elvonások és befizetések</t>
  </si>
  <si>
    <t>K503 Működési célú garancia és kezességvállalásból származó kifizetés ÁH belülre</t>
  </si>
  <si>
    <t>K504 Működési célú visszatérítendő támogatások, kölcsönök nyújtása ÁH belülre</t>
  </si>
  <si>
    <t>K505 Működési célú visszatérítendő támogatások, kölcönök törlesztsée ÁH belülre</t>
  </si>
  <si>
    <t>K506 Egyéb működési célú támogatások ÁH belülre</t>
  </si>
  <si>
    <t>K507 Működési célú garancia és kezességvállalásból származó kifizetés ÁH kívülre</t>
  </si>
  <si>
    <t>K508 Működési célú visszatérítendő támogatások, kölcsönök nyújtása ÁH kívülre</t>
  </si>
  <si>
    <t>K509 Árkiegészítése, ártámogatások</t>
  </si>
  <si>
    <t>K510 Kamattámogatások</t>
  </si>
  <si>
    <t>K512</t>
  </si>
  <si>
    <t>K5 Egyéb működési célú kiadások</t>
  </si>
  <si>
    <t>KIADÁSOK</t>
  </si>
  <si>
    <t>K6 Beruházások</t>
  </si>
  <si>
    <t>K7 Felújítások</t>
  </si>
  <si>
    <t>K8 Egyéb felhalmozási cálú kiadások</t>
  </si>
  <si>
    <t>K6-K8 FELHALMOZÁSI KÖLTSÉGVETÉS ELŐIRÁNYZAT CSOPORT</t>
  </si>
  <si>
    <t>K1-K5 MŰKÖDÉSI KÖLTSÉGVETÉS ELŐIRÁNYZAT CSOPORT</t>
  </si>
  <si>
    <t>KÖLTSÉGVETÉSI KIADÁSOK</t>
  </si>
  <si>
    <t>K61 Immateriális javak beszerzése, létesítése</t>
  </si>
  <si>
    <t>K62 Ingatlanok beszerzése, létesítése</t>
  </si>
  <si>
    <t>K64 Egyéb tárgyi eszközök beszerzése, létesítése</t>
  </si>
  <si>
    <t>K65 Részesedések beszerzése</t>
  </si>
  <si>
    <t>K66 Meglévő részesedések növeléséhez kapcsolódó kiadások</t>
  </si>
  <si>
    <t>K63 Informatikai eszközök beszerzése, létesítése</t>
  </si>
  <si>
    <t>K67 Beruházási célú előzetesen felszámított ÁFA</t>
  </si>
  <si>
    <t>K71 Ingatlanok felújítása</t>
  </si>
  <si>
    <t>K72 Informatikai eszközök felújítása</t>
  </si>
  <si>
    <t>K73 Egyéb tárgyi eszközök felújíátása</t>
  </si>
  <si>
    <t>K74 Felújítási célú előzetesen felszámított ÁFA</t>
  </si>
  <si>
    <t>K81 Felhalmozási célú garancia- és kezességvállalásból származó kifizetés államháztartáson belülre</t>
  </si>
  <si>
    <t>K82 Felhalmozási célú visszatérítendő támogatások, kölcsönök nyújtása államháztartáson belülre</t>
  </si>
  <si>
    <t>K87 Lakástámogatás</t>
  </si>
  <si>
    <t>K83 Felhalmozási célú visszatérítendő támogatások, kölcsönök törlesztése államháztartáson belülre</t>
  </si>
  <si>
    <t>K85 Felhalmozási célú garancia- és kezességvállalásból származó kifizetés államháztartáson kívülre</t>
  </si>
  <si>
    <t>K84 Egyéb felhalmozási célú támogatások államháztartáson belülre</t>
  </si>
  <si>
    <t>K86 Felhalmozási célú visszatérítendő támogatások, kölcsönök nyújtása államháztartáson kívülre</t>
  </si>
  <si>
    <t>K88 Egyéb felhalmozási célú támogatások államháztartáson kívülre</t>
  </si>
  <si>
    <t>K9112 Likviditási célú hitelek, kölcsönök törlesztése pénzügyi vállalkozásnak</t>
  </si>
  <si>
    <t>K9113Rövid lejáratú hitelek, kölcsönök törlesztése</t>
  </si>
  <si>
    <t>K9122 Forgatási célú belföldi értékpapírok beváltása K9122</t>
  </si>
  <si>
    <t>K9123 Befektetési célú belföldi értékpapírok vásárlása K9123</t>
  </si>
  <si>
    <t>K9124Befektetési célú belföldi értékpapírok beváltása K9124</t>
  </si>
  <si>
    <t xml:space="preserve">K9121 Forgatási célú belföldi értékpapírok vásárlása </t>
  </si>
  <si>
    <t>K912 Belföldi értékpapírok kiadásai</t>
  </si>
  <si>
    <t>K913Államháztartáson belüli megelőlegezések folyósítása</t>
  </si>
  <si>
    <t>K914 Államháztartáson belüli megelőlegezések visszafizetése</t>
  </si>
  <si>
    <t>K915Központi, irányító szervi támogatások folyósítása</t>
  </si>
  <si>
    <t>K916 Pénzeszközök betétként elhelyezése</t>
  </si>
  <si>
    <t>K917 Pénzügyi lízing kiadásai</t>
  </si>
  <si>
    <t>K918 Központi költségvetés sajátos finanszírozási kiadásai</t>
  </si>
  <si>
    <t>K91 Belföldi finanszírozás kiadásai</t>
  </si>
  <si>
    <t>K911 Hitel-, kölcsöntörlesztés államháztartáson kívülre</t>
  </si>
  <si>
    <t>K 9111 Hosszú lejáratú hitelek, kölcsönök törlesztése</t>
  </si>
  <si>
    <t>K921 Forgatási célú külföldi értékpapírok vásárlása</t>
  </si>
  <si>
    <t>K922 Befektetési célú külföldi értékpapírok vásárlása</t>
  </si>
  <si>
    <t>K923 Külföldi értékpapírok beváltása</t>
  </si>
  <si>
    <t>K924 Külföldi hitelek, kölcsönök törlesztése</t>
  </si>
  <si>
    <t>K92 Külföldi finanszírozás kiadásai</t>
  </si>
  <si>
    <t>K93 Adóssághoz nem kapcsolódó származékos ügyletek kiadásai</t>
  </si>
  <si>
    <t>KIADÁSOK ÖSSZESEN K1-K9</t>
  </si>
  <si>
    <t>K9 FINANSZÍROZÁSI KIADÁSOK</t>
  </si>
  <si>
    <t>K11 Foglalkoztatottak személyi juttatásai</t>
  </si>
  <si>
    <t>K1101 Törvény szerinti illetmények, munkabérek</t>
  </si>
  <si>
    <t>K1102 Normatív jutalmak</t>
  </si>
  <si>
    <t>K1105 Végkielégítés</t>
  </si>
  <si>
    <t>K1106 Jubileumi jutalom</t>
  </si>
  <si>
    <t>K1107 Béren kívüli juttatások</t>
  </si>
  <si>
    <t>K1108 Ruházati költségtérítés</t>
  </si>
  <si>
    <t>K1109 Közlekedési költségtérítés</t>
  </si>
  <si>
    <t>K1110 Egyéb költségtérítések</t>
  </si>
  <si>
    <t>K1111 Lakhatási támogatások</t>
  </si>
  <si>
    <t>K1112 Szociális támogatások</t>
  </si>
  <si>
    <t>K1113 Foglalkoztatottak egyéb személyi juttatásai</t>
  </si>
  <si>
    <t>K12 Külső személyi juttatások</t>
  </si>
  <si>
    <t>K121 Választott tisztségviselők juttatásai</t>
  </si>
  <si>
    <t>K122 Munkavégzésre irányuló egyéb jogviszonyban
nem saját foglalkoztatottnak fizetett juttatások</t>
  </si>
  <si>
    <t>K123 Egyéb külső személyi juttatások</t>
  </si>
  <si>
    <t>K1 Személyi juttatások</t>
  </si>
  <si>
    <t>K2 Munkaadókat terhelő járulékok és szociális hozzájárulási adó</t>
  </si>
  <si>
    <t>K31 Készletbeszerzés</t>
  </si>
  <si>
    <t>K311 Szakmai anyagok beszerzése</t>
  </si>
  <si>
    <t>K312 Üzemeltetési anyagok beszerzése</t>
  </si>
  <si>
    <t>K313 Árubeszerzés</t>
  </si>
  <si>
    <t>K32 Kommunikációs szolgáltatások</t>
  </si>
  <si>
    <t>K321 Informatikai szolgáltatások igénybevétele</t>
  </si>
  <si>
    <t>K322 Egyéb kommunikációs szolgáltatások</t>
  </si>
  <si>
    <t>K33 Szolgáltatási kiadások</t>
  </si>
  <si>
    <t>K331 Közüzemi díjak</t>
  </si>
  <si>
    <t>K332 Vásárolt élelmezés</t>
  </si>
  <si>
    <t>K333 Bérleti és lízing díjak</t>
  </si>
  <si>
    <t>K334 Karbantartási, kisjavítási szolgáltatások</t>
  </si>
  <si>
    <t>K335 Közvetített szolgáltatások</t>
  </si>
  <si>
    <t>K336 Szakmai tevékenységet segítő szolgáltatások</t>
  </si>
  <si>
    <t>K337 Egyéb szolgáltatások</t>
  </si>
  <si>
    <t>K34 Kiküldetések, reklám- és propagandakiadások</t>
  </si>
  <si>
    <t>K342 Reklám- és propagandakiadások</t>
  </si>
  <si>
    <t>K35 Különféle befizetések és egyéb dologi kiadások</t>
  </si>
  <si>
    <t>K351 Működési célú előzetesen felszámított általános forgalmi adó</t>
  </si>
  <si>
    <t>K352 Fizetendő általános forgalmi adó</t>
  </si>
  <si>
    <t>K353 Kamatkiadások</t>
  </si>
  <si>
    <t>K354 Egyéb pénzügyi műveletek kiadásai</t>
  </si>
  <si>
    <t>K355 Egyéb dologi kiadások</t>
  </si>
  <si>
    <t>K3 Dologi kiadások</t>
  </si>
  <si>
    <t>K41 Társadalombiztosítási ellátások</t>
  </si>
  <si>
    <t>K42 Családi támogatások</t>
  </si>
  <si>
    <t>K43 Pénzbeli kárpótlások, kártérítések</t>
  </si>
  <si>
    <t>K44 Betegséggel kapcsolatos (nem társadalombiztosítási) ellátások</t>
  </si>
  <si>
    <t>K45 Foglalkoztatással, munkanélküliséggel kapcsolatos ellátások</t>
  </si>
  <si>
    <t>K46 Lakhatással kapcsolatos ellátások</t>
  </si>
  <si>
    <t>K47 Intézményi ellátottak pénzbeli juttatásai</t>
  </si>
  <si>
    <t>K 48 Egyéb intézményi ellátások</t>
  </si>
  <si>
    <t>K4 Ellátottak pénzbeli juttatásai</t>
  </si>
  <si>
    <t>BEVÉTELEK</t>
  </si>
  <si>
    <t>B16</t>
  </si>
  <si>
    <t>B111 Helyi önkormányzatok működésének általános támogatása</t>
  </si>
  <si>
    <t>B113 Települési önkormányzatok szociális és gyermekjóléti feladatainak támogatása</t>
  </si>
  <si>
    <t>B114 Települési önkormányzatok kulturális feladatainak támogatása</t>
  </si>
  <si>
    <t>B115 Működési célú központosított előirányzatok</t>
  </si>
  <si>
    <t>B116 Helyi önkormányzatok kiegészítő támogatásai</t>
  </si>
  <si>
    <t>B11 Önkormányzatok működési támogatásai</t>
  </si>
  <si>
    <t>B12 Elvonások és befizetések bevételei</t>
  </si>
  <si>
    <t>B13 Működési célú garancia- és kezességvállalásból származó megtérülések államháztartáson belülről</t>
  </si>
  <si>
    <t>B14 Működési célú visszatérítendő támogatások, kölcsönök visszatérülése államháztartáson belülről</t>
  </si>
  <si>
    <t>B15 Működési célú visszatérítendő támogatások, kölcsönök igénybevétele államháztartáson belülről</t>
  </si>
  <si>
    <t>B16 Egyéb működési célú támogatások bevételei államháztartáson belülről</t>
  </si>
  <si>
    <t>B1 Működési célú támogatások államháztartáson belülről</t>
  </si>
  <si>
    <t>B21 Felhalmozási célú önkormányzati támogatások</t>
  </si>
  <si>
    <t>B22 Felhalmozási célú garancia- és kezességvállalásból származó megtérülések államháztartáson belülről</t>
  </si>
  <si>
    <t>B23 Felhalmozási célú visszatérítendő támogatások, kölcsönök visszatérülése államháztartáson belülről</t>
  </si>
  <si>
    <t>B24 Felhalmozási célú visszatérítendő támogatások, kölcsönök igénybevétele államháztartáson belülről</t>
  </si>
  <si>
    <t>B25 Egyéb felhalmozási célú támogatások bevételei államháztartáson belülről</t>
  </si>
  <si>
    <t>B2 Felhalmozási célú támogatások államháztartáson belülről</t>
  </si>
  <si>
    <t>B311 Magánszemélyek jövedelemadói</t>
  </si>
  <si>
    <t>B312 Társaságok jövedelemadói</t>
  </si>
  <si>
    <t>B31 Jövedelemadók</t>
  </si>
  <si>
    <t>B32 Szociális hozzájárulási adó és járulékok</t>
  </si>
  <si>
    <t>B33 Bérhez és foglalkoztatáshoz kapcsolódó adók</t>
  </si>
  <si>
    <t>B34 Vagyoni tipusú adók</t>
  </si>
  <si>
    <t>B351 Értékesítési és forgalmi adók</t>
  </si>
  <si>
    <t>B352 Fogyasztási adók</t>
  </si>
  <si>
    <t>B353 Pénzügyi monopóliumok nyereségét terhelő adók</t>
  </si>
  <si>
    <t>B354 Gépjárműadók</t>
  </si>
  <si>
    <t>B355 Egyéb áruhasználati és szolgáltatási adók</t>
  </si>
  <si>
    <t>B35 Termékek és szolgáltatások adói</t>
  </si>
  <si>
    <t>B36 Egyéb közhatalmi bevételek</t>
  </si>
  <si>
    <t>B3 Közhatalmi bevételek</t>
  </si>
  <si>
    <t>B401 Áru- és készletértékesítés ellenértéke</t>
  </si>
  <si>
    <t>B402 Szolgáltatások ellenértéke</t>
  </si>
  <si>
    <t>B403 Közvetített szolgáltatások értéke</t>
  </si>
  <si>
    <t>B404 Tulajdonosi bevételek</t>
  </si>
  <si>
    <t>B405 Ellátási díjak</t>
  </si>
  <si>
    <t>B406 Kiszámlázott általános forgalmi adó</t>
  </si>
  <si>
    <t>B407 Általános forgalmi adó visszatérítése</t>
  </si>
  <si>
    <t>B408 Kamatbevételek</t>
  </si>
  <si>
    <t>B409 Egyéb pénzügyi műveletek bevételei</t>
  </si>
  <si>
    <t>B4 Működési bevételek</t>
  </si>
  <si>
    <t>B51 Immateriális javak értékesítése</t>
  </si>
  <si>
    <t>B52 Ingatlanok értékesítése</t>
  </si>
  <si>
    <t>B53 Egyéb tárgyi eszközök értékesítése</t>
  </si>
  <si>
    <t>B54 Részesedések értékesítése</t>
  </si>
  <si>
    <t>B55 Részesedések megszűnéséhez kapcsolódó bevételek</t>
  </si>
  <si>
    <t>B5 Felhalmozási bevételek</t>
  </si>
  <si>
    <t>B61 Működési célú garancia- és kezességvállalásból származó megtérülések államháztartáson kívülről</t>
  </si>
  <si>
    <t>B63 Egyéb működési célú átvett pénzeszközök</t>
  </si>
  <si>
    <t>B6 Működési célú átvett pénzeszközök</t>
  </si>
  <si>
    <t>B71 Felhalmozási célú garancia- és kezességvállalásból származó megtérülések államháztartáson kívülről</t>
  </si>
  <si>
    <t>B72 Felhalmozási célú visszatérítendő támogatások, kölcsönök visszatérülése államháztartáson kívülről</t>
  </si>
  <si>
    <t>B7 Felhalmozási célú átvett pénzeszközök</t>
  </si>
  <si>
    <t>B1-B7 Költségvetési bevételek</t>
  </si>
  <si>
    <t>B8111 Hosszú lejáratú hitelek, kölcsönök felvétele</t>
  </si>
  <si>
    <t>B8112 Likviditási célú hitelek, kölcsönök felvétele pénzügyi vállalkozástól</t>
  </si>
  <si>
    <t>B8113 Rövid lejáratú hitelek, kölcsönök felvétele</t>
  </si>
  <si>
    <t>B811 Hitel-, kölcsönfelvétel államháztartáson kívülről</t>
  </si>
  <si>
    <t>B8121 Forgatási célú belföldi értékpapírok beváltása, értékesítése</t>
  </si>
  <si>
    <t>B8122 Forgatási célú belföldi értékpapírok kibocsátása</t>
  </si>
  <si>
    <t>B8123 Befektetési célú belföldi értékpapírok beváltása, értékesítése</t>
  </si>
  <si>
    <t>B8124 Befektetési célú belföldi értékpapírok kibocsátása</t>
  </si>
  <si>
    <t>B812 Belföldi értékpapírok bevételei</t>
  </si>
  <si>
    <t>B8131 Előző év költségvetési maradványának igénybevétele FELHALMOZÁSRA</t>
  </si>
  <si>
    <t>B8131 Előző év költségvetési maradványának igénybevétele MŰKÖDÉSRE</t>
  </si>
  <si>
    <t>B8132 Előző év vállalkozási maradványának igénybevétele MŰKÖDÉSRE</t>
  </si>
  <si>
    <t>B8132 Előző év vállalkozási maradványának igénybevétele FELHALMOZÁSRA</t>
  </si>
  <si>
    <t>B813 Maradvány igénybevétele</t>
  </si>
  <si>
    <t>B814 Államháztartáson belüli megelőlegezések</t>
  </si>
  <si>
    <t>B815 Államháztartáson belüli megelőlegezések törlesztése</t>
  </si>
  <si>
    <t>B816 Központi, irányító szervi támogatás</t>
  </si>
  <si>
    <t>B817 Betétek megszüntetése</t>
  </si>
  <si>
    <t>B818 Központi költségvetés sajátos finanszírozási bevételei</t>
  </si>
  <si>
    <t>B81 Belföldi finanszírozás bevételei</t>
  </si>
  <si>
    <t>B821 Forgatási célú külföldi értékpapírok beváltása, értékesítése</t>
  </si>
  <si>
    <t>B822 Befektetési célú külföldi értékpapírok beváltása, értékesítése</t>
  </si>
  <si>
    <t>B823 Külföldi értékpapírok kibocsátása</t>
  </si>
  <si>
    <t>B824 Külföldi hitelek, kölcsönök felvétele</t>
  </si>
  <si>
    <t>B82 Külföldi finanszírozás bevételei</t>
  </si>
  <si>
    <t>B83 Adóssághoz nem kapcsolódó származékos ügyletek bevételei</t>
  </si>
  <si>
    <t>B8 Finanszírozási bevételek</t>
  </si>
  <si>
    <t>BEVÉTELEK ÖSSZESEN B1-B8</t>
  </si>
  <si>
    <t>Önkormányzati előirányzatok</t>
  </si>
  <si>
    <t>Otthonteremtési támogatás [Gyvt. 25-27. §]</t>
  </si>
  <si>
    <t>Pénzben nyújtott óvodáztatási támogatás [Gyvt. 20/C. §]</t>
  </si>
  <si>
    <t>Természetben nyújtott óvodáztatási támogatás [Gyvt. 20/C.§ (4) bek.]</t>
  </si>
  <si>
    <t>Egyéb családi támogatás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</si>
  <si>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</si>
  <si>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</si>
  <si>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</si>
  <si>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</si>
  <si>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</si>
  <si>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>helyi megállapítású ápolási díj [Szoctv. 43/B. §]</t>
  </si>
  <si>
    <t>helyi megállapítású közgyógyellátás [Szoctv.50.§ (3) bek.]</t>
  </si>
  <si>
    <t>Betegséggel kapcsolatos (nem társadalombiztosítási) ellátások</t>
  </si>
  <si>
    <t>Foglalkoztatással, munkanélküliséggel kapcsolatos ellátások</t>
  </si>
  <si>
    <t>hozzájárulás a lakossági energiaköltségekhez</t>
  </si>
  <si>
    <t>lakbértámogatás</t>
  </si>
  <si>
    <t>lakásfenntartási támogatás [Szoctv. 38. § (1) bek. a) és b) pontok]</t>
  </si>
  <si>
    <t>adósságcsökkentési támogatás [Szoctv. 55/A. § 1. bek. b) pont]</t>
  </si>
  <si>
    <t>adósságkezelési szolgáltatás keretében gáz-vagy áram fogyasztást mérő készülék biztosítása [Szoctv. 55/A. § (3)</t>
  </si>
  <si>
    <t>Lakhatással kapcsolatos ellátások</t>
  </si>
  <si>
    <t>állami gondozottak pénzbeli juttatásai</t>
  </si>
  <si>
    <t>oktatásban résztvevők pénzbeli juttatásai</t>
  </si>
  <si>
    <t>Intézményi ellátottak pénzbeli juttatásai</t>
  </si>
  <si>
    <t>időskorúak járadéka [Szoctv. 32/B. § (1) bek.]</t>
  </si>
  <si>
    <t>átmeneti segély [Szoctv. 45.§]</t>
  </si>
  <si>
    <t>temetési segély [Szoctv. 46.§]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</si>
  <si>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</si>
  <si>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</si>
  <si>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</si>
  <si>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</si>
  <si>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</si>
  <si>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Egyéb nem intézményi ellátások</t>
  </si>
  <si>
    <t>Ellátottak pénzbeli juttatásai</t>
  </si>
  <si>
    <t>K42</t>
  </si>
  <si>
    <t>K44</t>
  </si>
  <si>
    <t>K45</t>
  </si>
  <si>
    <t>K46</t>
  </si>
  <si>
    <t>K47</t>
  </si>
  <si>
    <t>K48</t>
  </si>
  <si>
    <t>K4</t>
  </si>
  <si>
    <t>ebből:</t>
  </si>
  <si>
    <t>rovatkód</t>
  </si>
  <si>
    <t>megnevezés</t>
  </si>
  <si>
    <t>Rovatkód- Megnevezés</t>
  </si>
  <si>
    <t>K513</t>
  </si>
  <si>
    <t>Nemzetközi kötelezettségek</t>
  </si>
  <si>
    <t>Elvonások és befizetések</t>
  </si>
  <si>
    <t>Működési célú garancia és kezességvállalásból származó kifizetés ÁH belülre</t>
  </si>
  <si>
    <t>Működési célú visszatérítendő támogatások, kölcsönök nyújtása ÁH belülre</t>
  </si>
  <si>
    <t>Működési célú visszatérítendő támogatások, kölcönök törlesztsée ÁH belülre</t>
  </si>
  <si>
    <t>Egyéb működési célú támogatások ÁH belülre</t>
  </si>
  <si>
    <t>Működési célú garancia és kezességvállalásból származó kifizetés ÁH kívülre</t>
  </si>
  <si>
    <t>Működési célú visszatérítendő támogatások, kölcsönök nyújtása ÁH kívülre</t>
  </si>
  <si>
    <t>Árkiegészítése, ártámogatások</t>
  </si>
  <si>
    <t>Kamattámogatások</t>
  </si>
  <si>
    <t>Egyéb működési célú támogatások ÁH kívülre</t>
  </si>
  <si>
    <t>Tartalékok általános</t>
  </si>
  <si>
    <t>Tartalékok Cél</t>
  </si>
  <si>
    <t>Egyéb működési célú kiadások</t>
  </si>
  <si>
    <t>K5</t>
  </si>
  <si>
    <t>Működési támogatás védőnői szolgálat részére</t>
  </si>
  <si>
    <t>Működési támogatás orvosi ügyelet részére</t>
  </si>
  <si>
    <t>Működési támogatás lakossági víz és csatorna szolgáltatás támogatására</t>
  </si>
  <si>
    <t>Működési támogatás házi segítésnyújtás támogatására</t>
  </si>
  <si>
    <t>Működési támogatás óvoda működésre</t>
  </si>
  <si>
    <t>Balaton Riviéra támogatása</t>
  </si>
  <si>
    <t>Katolikus Egyház támogatása</t>
  </si>
  <si>
    <t>Non-profit, civil szervezetek támogatása</t>
  </si>
  <si>
    <t>Református Egyház támogatása</t>
  </si>
  <si>
    <r>
      <t>ebből:</t>
    </r>
    <r>
      <rPr>
        <sz val="12"/>
        <color indexed="8"/>
        <rFont val="Times New Roman"/>
        <family val="1"/>
        <charset val="238"/>
      </rPr>
      <t xml:space="preserve"> könyvtári és múzeumi feladatok támogatása</t>
    </r>
  </si>
  <si>
    <t xml:space="preserve">       Bursa Hungarica pályázati támogatás</t>
  </si>
  <si>
    <t xml:space="preserve">       beiskolázási és utazási támogatás</t>
  </si>
  <si>
    <t xml:space="preserve">       születési támogatás</t>
  </si>
  <si>
    <t>Elkülönített állami pénzaléaptól közfoglalkoztatásra</t>
  </si>
  <si>
    <t>Fejezeti kezelésű EI-tól</t>
  </si>
  <si>
    <t>önkormányzat által saját hatáskörben (nem szociális és gyermekvédelmi előírások alapján)
adott pénzügyi ellátás</t>
  </si>
  <si>
    <t>GYES-en és GYED-en lévők hallgatói hitelének célzott támogatása
[1/2012. (I. 20.) Korm. r. 18. §]</t>
  </si>
  <si>
    <t>Rendszeres gyermekvédelmi kedvezményben részesülők
természetbeni támogatása [Gyvt. 20/A.§]</t>
  </si>
  <si>
    <t>Kiegészítő gyermekvédelmi támogatás és a kiegészítő
gyermekvédelmi támogatás pótléka [Gyvt. 20/B.´§]</t>
  </si>
  <si>
    <t>1. számú melléklet</t>
  </si>
  <si>
    <t>2. számú melléklet</t>
  </si>
  <si>
    <t>4. számú melléklet</t>
  </si>
  <si>
    <t>5. számú melléklet</t>
  </si>
  <si>
    <t>9. számú melléklet</t>
  </si>
  <si>
    <t>10. számú melléklet</t>
  </si>
  <si>
    <t>Központi költségvetési szerv</t>
  </si>
  <si>
    <t>helyi önkormányzat és költségvetési szervei</t>
  </si>
  <si>
    <t xml:space="preserve">           jövedelempótló támogatások igénylése</t>
  </si>
  <si>
    <t>B2</t>
  </si>
  <si>
    <t>B112 Települési önkormányzatok szociális feladatainak egyéb támogatása</t>
  </si>
  <si>
    <t>Működési célú támogatás közös hivatal működésére</t>
  </si>
  <si>
    <t>egyéb, az önkormányzat rendeletében megállapított juttatás/szociális tűzifa vásárlás</t>
  </si>
  <si>
    <t>foglalkoztatást helyettesítő támogatás [Szoctv. 35. § (1) bek.] *</t>
  </si>
  <si>
    <t>természetben nyújtott lakásfenntartási támogatás [Szoctv. 47.§ (1) bek. b) pont] *</t>
  </si>
  <si>
    <t>rendszeres szociális segély [Szoctv. 37. § (1) bek. a) - d) pontok] *</t>
  </si>
  <si>
    <t>B113 Települési önkormányzatok szociális
és gyermekjóléti feladatainak támogatása</t>
  </si>
  <si>
    <t>Helyi megállapítású pénzben nyújtott
rendkívüli gyermekvédelmi támogatás [Gyvt. 21.§]</t>
  </si>
  <si>
    <t>Természetben nyújtott rendkívüli
gyermekvédelmi támogatás [Gyvt. 18. § (5) bek.]</t>
  </si>
  <si>
    <t>adatok eFt-ban</t>
  </si>
  <si>
    <t>12. számú melléklet</t>
  </si>
  <si>
    <t>Támogatás értékű működési bevételek</t>
  </si>
  <si>
    <t>B21</t>
  </si>
  <si>
    <t xml:space="preserve"> Felhalmozási célú önkormányzati támogatások</t>
  </si>
  <si>
    <t xml:space="preserve">B22 </t>
  </si>
  <si>
    <t>B23</t>
  </si>
  <si>
    <t>B24</t>
  </si>
  <si>
    <t>B25</t>
  </si>
  <si>
    <t xml:space="preserve"> Felhalmozási célú támogatások államháztartáson belülről</t>
  </si>
  <si>
    <t>MŰKÖDÉSI KÖLTSÉGVETÉS ELŐIRÁNYZAT CSOPORT</t>
  </si>
  <si>
    <t>FELHALMOZÁSI KÖLTSÉGVETÉS ELŐIRÁNYZAT CSOPORT</t>
  </si>
  <si>
    <t>K1-K9 KIADÁSOK MINDÖSSZESEN</t>
  </si>
  <si>
    <t>költségvetési egyenleg MŰKÖDÉSI</t>
  </si>
  <si>
    <t>költségvetési egyenleg FELHALMOZÁSI</t>
  </si>
  <si>
    <t>B1-B7 KÖLTSÉGVETÉSI BEVÉTELEK</t>
  </si>
  <si>
    <t>B1-B8 BEVÉTELEK MINDÖSSZESEN</t>
  </si>
  <si>
    <t xml:space="preserve">           települési önkormányzatok szoc.feladat támogatása</t>
  </si>
  <si>
    <r>
      <t xml:space="preserve">ebből: </t>
    </r>
    <r>
      <rPr>
        <sz val="12"/>
        <color indexed="8"/>
        <rFont val="Times New Roman"/>
        <family val="1"/>
        <charset val="238"/>
      </rPr>
      <t>Falugondnoki szolgálat</t>
    </r>
  </si>
  <si>
    <t xml:space="preserve">           szociális gyermekjóléti szolgálat támogatása</t>
  </si>
  <si>
    <t xml:space="preserve">           szociális ágazati pótlék támogatás</t>
  </si>
  <si>
    <t>B112 Települési önkormányzatok köznevelési feladatainak támogatása</t>
  </si>
  <si>
    <t>K341 Kiküldetések kiadásai</t>
  </si>
  <si>
    <t xml:space="preserve">           szociális tüzifa vásárlás támogatás</t>
  </si>
  <si>
    <t>egyéb vállalkozásnak (DRV lakossági víz és csat.szolg.támogatás)</t>
  </si>
  <si>
    <t>Beruházások és felújítások</t>
  </si>
  <si>
    <t>K6 BERUHÁZÁSOK</t>
  </si>
  <si>
    <t>K7 FELÚJÍTÁSOK</t>
  </si>
  <si>
    <t>K6-K7 BERUHÁZÁSOK FELÚJÍTÁSOK</t>
  </si>
  <si>
    <t>8. számú melléklet</t>
  </si>
  <si>
    <t>Napelemes lámpaoszlop</t>
  </si>
  <si>
    <t>K73 Egyéb tárgyi eszközök felújítása</t>
  </si>
  <si>
    <t>6. számú melléklet</t>
  </si>
  <si>
    <t>Felhalmozási célú bevételek</t>
  </si>
  <si>
    <t>B51</t>
  </si>
  <si>
    <t>B52</t>
  </si>
  <si>
    <t>B53</t>
  </si>
  <si>
    <t>B54</t>
  </si>
  <si>
    <t>B55</t>
  </si>
  <si>
    <t>B5</t>
  </si>
  <si>
    <t xml:space="preserve">      települési támogatás</t>
  </si>
  <si>
    <t>Jövedelemadók</t>
  </si>
  <si>
    <t>B31</t>
  </si>
  <si>
    <t>B32</t>
  </si>
  <si>
    <t>Bérhez és foglalkoztatáshoz kapcsolódó adók</t>
  </si>
  <si>
    <t>B33</t>
  </si>
  <si>
    <t>B34</t>
  </si>
  <si>
    <t>B351</t>
  </si>
  <si>
    <t>Fogyasztási adók</t>
  </si>
  <si>
    <t>B352</t>
  </si>
  <si>
    <t>Pénzügyi monopóliumok nyereségét terhelő adók</t>
  </si>
  <si>
    <t>B353</t>
  </si>
  <si>
    <t>B354</t>
  </si>
  <si>
    <t>Egyéb áruhasználati és szolgáltatási adók</t>
  </si>
  <si>
    <t>B355</t>
  </si>
  <si>
    <t>Termékek és szolgáltatások adói</t>
  </si>
  <si>
    <t>B35</t>
  </si>
  <si>
    <t>B36</t>
  </si>
  <si>
    <t>Vagyoni típusú adók</t>
  </si>
  <si>
    <t>értékesítési és forgalm adók</t>
  </si>
  <si>
    <t>Szociális  hozzájárulási adó és járulékok</t>
  </si>
  <si>
    <t xml:space="preserve"> Egyéb közhatalmi bevételek</t>
  </si>
  <si>
    <t>Gépjárrműadó</t>
  </si>
  <si>
    <t>Helyi adó és egyéb közhatalmi bevételek</t>
  </si>
  <si>
    <t>B31-36</t>
  </si>
  <si>
    <t>HELYI ADÓ ÉS KÖZHATALMI BEVÉTELEK ÖSSZESEN</t>
  </si>
  <si>
    <t>3. számú melléklet</t>
  </si>
  <si>
    <r>
      <t>ebből:</t>
    </r>
    <r>
      <rPr>
        <sz val="12"/>
        <color indexed="8"/>
        <rFont val="Times New Roman"/>
        <family val="1"/>
        <charset val="238"/>
      </rPr>
      <t xml:space="preserve"> helyi iparűzési adó</t>
    </r>
  </si>
  <si>
    <r>
      <t>ebből:</t>
    </r>
    <r>
      <rPr>
        <sz val="11"/>
        <color indexed="8"/>
        <rFont val="Times New Roman"/>
        <family val="1"/>
        <charset val="238"/>
      </rPr>
      <t xml:space="preserve"> tartózkodás után fizetett idegenforgalmi adó (2014: 320 Ft/fő/ éj) 2015: 400 Ft/fő/éj)</t>
    </r>
  </si>
  <si>
    <r>
      <t>ebből:</t>
    </r>
    <r>
      <rPr>
        <sz val="11"/>
        <color indexed="8"/>
        <rFont val="Times New Roman"/>
        <family val="1"/>
        <charset val="238"/>
      </rPr>
      <t xml:space="preserve"> igazgatási szolgáltatási díj</t>
    </r>
  </si>
  <si>
    <t>építmányadó</t>
  </si>
  <si>
    <t>B341</t>
  </si>
  <si>
    <t>B342</t>
  </si>
  <si>
    <t>építmény utáni idegenforgalmi adó</t>
  </si>
  <si>
    <t>magánszemélyek kommunális adója</t>
  </si>
  <si>
    <t>telekadó</t>
  </si>
  <si>
    <t>Támogatás értékű működési-felhalmozási bevételek</t>
  </si>
  <si>
    <t xml:space="preserve">           késedelmi pótlék</t>
  </si>
  <si>
    <t xml:space="preserve">           önkorm.adatszolgáltatások min.pályázat</t>
  </si>
  <si>
    <t>Megnevezés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</si>
  <si>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</si>
  <si>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</si>
  <si>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</si>
  <si>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</si>
  <si>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</si>
  <si>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</si>
  <si>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</si>
  <si>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</si>
  <si>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</si>
  <si>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</si>
  <si>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</si>
  <si>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</si>
  <si>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</si>
  <si>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</si>
  <si>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</si>
  <si>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</si>
  <si>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</si>
  <si>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</si>
  <si>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</si>
  <si>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</si>
  <si>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</si>
  <si>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</si>
  <si>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</si>
  <si>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</si>
  <si>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</si>
  <si>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</si>
  <si>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</si>
  <si>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</si>
  <si>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</si>
  <si>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</si>
  <si>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</si>
  <si>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</si>
  <si>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</si>
  <si>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</si>
  <si>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</si>
  <si>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</si>
  <si>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</si>
  <si>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</si>
  <si>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</si>
  <si>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</si>
  <si>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</si>
  <si>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</si>
  <si>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</si>
  <si>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</si>
  <si>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</si>
  <si>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</si>
  <si>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</si>
  <si>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</si>
  <si>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</si>
  <si>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</si>
  <si>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</si>
  <si>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</si>
  <si>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</si>
  <si>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</si>
  <si>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</si>
  <si>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</si>
  <si>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</si>
  <si>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</si>
  <si>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</si>
  <si>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</si>
  <si>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</si>
  <si>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</si>
  <si>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</si>
  <si>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</si>
  <si>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</si>
  <si>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</si>
  <si>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</si>
  <si>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</si>
  <si>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</si>
  <si>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</si>
  <si>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</si>
  <si>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</si>
  <si>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</si>
  <si>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</si>
  <si>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</si>
  <si>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</si>
  <si>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</si>
  <si>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</si>
  <si>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</si>
  <si>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</si>
  <si>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</si>
  <si>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</si>
  <si>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</si>
  <si>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</si>
  <si>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</si>
  <si>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</si>
  <si>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</si>
  <si>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</si>
  <si>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</si>
  <si>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</si>
  <si>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</si>
  <si>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</si>
  <si>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</si>
  <si>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</si>
  <si>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</si>
  <si>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</si>
  <si>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</si>
  <si>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</si>
  <si>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</si>
  <si>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</si>
  <si>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</si>
  <si>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</si>
  <si>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</si>
  <si>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</si>
  <si>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</si>
  <si>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</si>
  <si>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</si>
  <si>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</si>
  <si>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</si>
  <si>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</si>
  <si>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</si>
  <si>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</si>
  <si>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</si>
  <si>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</si>
  <si>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</si>
  <si>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</si>
  <si>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</si>
  <si>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</si>
  <si>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</si>
  <si>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</si>
  <si>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</si>
  <si>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</si>
  <si>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</si>
  <si>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</si>
  <si>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</si>
  <si>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</si>
  <si>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</si>
  <si>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</si>
  <si>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</si>
  <si>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</si>
  <si>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</si>
  <si>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</si>
  <si>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</si>
  <si>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</si>
  <si>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</si>
  <si>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</si>
  <si>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</si>
  <si>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</si>
  <si>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</si>
  <si>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</si>
  <si>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</si>
  <si>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</si>
  <si>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</si>
  <si>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</si>
  <si>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</si>
  <si>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</si>
  <si>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</si>
  <si>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</si>
  <si>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</si>
  <si>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</si>
  <si>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</si>
  <si>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</si>
  <si>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</si>
  <si>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</si>
  <si>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11.számú melléklet</t>
  </si>
  <si>
    <t>Foglalkoztatottak létszáma</t>
  </si>
  <si>
    <t>fő</t>
  </si>
  <si>
    <t>aljegyző, címzetes főjegyző, körjegyző</t>
  </si>
  <si>
    <t>I. besorolási osztály összesen</t>
  </si>
  <si>
    <t>II. besorolási osztály összesen</t>
  </si>
  <si>
    <t>III.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</si>
  <si>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</si>
  <si>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</si>
  <si>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
osztályvezető, ügykezelő osztályvezető, további vezető</t>
  </si>
  <si>
    <t>főtanácsos, főmunkatárs, tanácsos, munkatárs</t>
  </si>
  <si>
    <t>A, "B" fizetési osztály összesen</t>
  </si>
  <si>
    <t>C, "D" fizetési osztály összesen</t>
  </si>
  <si>
    <t>E-"J" fizetési osztály összesen</t>
  </si>
  <si>
    <t>kutató, felsőoktatásban oktató</t>
  </si>
  <si>
    <t>KÖZALKALMAZOTTAK ÖSSZESEN</t>
  </si>
  <si>
    <t>fizikai alkalmazott</t>
  </si>
  <si>
    <t>ösztöndíjas foglalkoztatott</t>
  </si>
  <si>
    <t>közfoglalkoztatott</t>
  </si>
  <si>
    <t>EGYÉB BÉRRENDSZER ÖSSZESEN</t>
  </si>
  <si>
    <t>helyi önkormányzati képviselő-testület tagja, megyei közgyűlés tagja (főállású)</t>
  </si>
  <si>
    <t>VÁLASZTOTT TISZTSÉGVISELŐK ÖSSZESEN</t>
  </si>
  <si>
    <t>KÖLTSÉGVETÉSI ENGEDÉLYEZETT LÉTSZÁMKERETBE TARTOZÓ
FOGLALKOZTATOTTAK LÉTSZÁMA MINDÖSSZESEN</t>
  </si>
  <si>
    <t>polgármester, főpolgármester</t>
  </si>
  <si>
    <t>MÉRLEG</t>
  </si>
  <si>
    <t>Előző időszak</t>
  </si>
  <si>
    <t>Módosítások (+/-)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</si>
  <si>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</si>
  <si>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</si>
  <si>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</si>
  <si>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</si>
  <si>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</si>
  <si>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</si>
  <si>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</si>
  <si>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</si>
  <si>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</si>
  <si>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</si>
  <si>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 Tartós részesedések (=A/III/1a+…+A/III/1e)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</si>
  <si>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</si>
  <si>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</si>
  <si>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</si>
  <si>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</si>
  <si>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A/III/1e - ebből: egyéb tartós részesedések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</si>
  <si>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</si>
  <si>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</si>
  <si>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</si>
  <si>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</si>
  <si>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</si>
  <si>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</si>
  <si>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</si>
  <si>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</si>
  <si>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</si>
  <si>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</si>
  <si>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</si>
  <si>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</si>
  <si>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</si>
  <si>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</si>
  <si>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</si>
  <si>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</si>
  <si>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</si>
  <si>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</si>
  <si>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B/II/1 Nem tartós részesedések</t>
  </si>
  <si>
    <t>B/II/2 Forgatási célú hitelviszonyt megtestesítő értékpapírok (&gt;=B/II/2a+…+B/II/2e)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</si>
  <si>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</si>
  <si>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</si>
  <si>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</si>
  <si>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</si>
  <si>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B/II/2e - ebből: befektetési jegyek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</si>
  <si>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</si>
  <si>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</si>
  <si>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</si>
  <si>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</si>
  <si>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</si>
  <si>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</si>
  <si>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</si>
  <si>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</si>
  <si>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</si>
  <si>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</si>
  <si>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</si>
  <si>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</si>
  <si>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</si>
  <si>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</si>
  <si>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</si>
  <si>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</si>
  <si>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</si>
  <si>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</si>
  <si>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</si>
  <si>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</si>
  <si>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</si>
  <si>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</si>
  <si>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</si>
  <si>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</si>
  <si>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</si>
  <si>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</si>
  <si>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</si>
  <si>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</si>
  <si>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</si>
  <si>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</si>
  <si>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</si>
  <si>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</si>
  <si>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</si>
  <si>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D/I/4f - ebből: költségvetési évben esedékes követelések kamatbevételekre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</si>
  <si>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</si>
  <si>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</si>
  <si>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</si>
  <si>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</si>
  <si>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</si>
  <si>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</si>
  <si>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</si>
  <si>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</si>
  <si>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</si>
  <si>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</si>
  <si>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</si>
  <si>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</si>
  <si>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</si>
  <si>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</si>
  <si>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</si>
  <si>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</si>
  <si>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</si>
  <si>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</si>
  <si>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</si>
  <si>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</si>
  <si>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</si>
  <si>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</si>
  <si>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</si>
  <si>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</si>
  <si>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</si>
  <si>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</si>
  <si>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</si>
  <si>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</si>
  <si>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</si>
  <si>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</si>
  <si>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</si>
  <si>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</si>
  <si>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</si>
  <si>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</si>
  <si>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</si>
  <si>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</si>
  <si>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</si>
  <si>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</si>
  <si>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</si>
  <si>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</si>
  <si>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</si>
  <si>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</si>
  <si>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</si>
  <si>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D/II/4f - ebből: költségvetési évet követően esedékes követelések kamatbevételekre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</si>
  <si>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</si>
  <si>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</si>
  <si>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</si>
  <si>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</si>
  <si>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</si>
  <si>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</si>
  <si>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</si>
  <si>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</si>
  <si>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</si>
  <si>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</si>
  <si>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</si>
  <si>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</si>
  <si>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</si>
  <si>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</si>
  <si>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</si>
  <si>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</si>
  <si>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</si>
  <si>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D/II/8 Költségvetési évet követően esedékes követelések finanszírozási bevételekre (=D/II/8a+D/II/8b+D/II/8c)</t>
  </si>
  <si>
    <t>D/II8a - ebből: költségvetési évet követően esedékes követelések befektetési célú belföldi értékpapírok beváltásából, értékesítéséből</t>
  </si>
  <si>
    <t>D/II8b - ebből: költségvetési évet követően esedékes követelések hosszú lejáratú tulajdonosi kölcsönök bevételeire</t>
  </si>
  <si>
    <t>D/II8c - ebből: költségvetési évet követően esedékes követelések befektetési célú külföldi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</si>
  <si>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</si>
  <si>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</si>
  <si>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</si>
  <si>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D/III/1b - ebből: beruházásokra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</si>
  <si>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</si>
  <si>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</si>
  <si>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</si>
  <si>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</si>
  <si>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</si>
  <si>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</si>
  <si>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</si>
  <si>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</si>
  <si>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</si>
  <si>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</si>
  <si>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155</t>
  </si>
  <si>
    <t>D/III/8 Gazdasági társaság alapítása, jegyzett tőkéjének emelése esetén a társaságnak ténylegesen átadott eszközök</t>
  </si>
  <si>
    <t>156</t>
  </si>
  <si>
    <t>D/III/9 Letétre, megőrzésre, fedezetkezelésre átadott pénzeszközök, biztosítékok</t>
  </si>
  <si>
    <t>157</t>
  </si>
  <si>
    <t>D/III Követelés jellegű sajátos elszámolások (=D/III/1+…+D/III/9)</t>
  </si>
  <si>
    <t>158</t>
  </si>
  <si>
    <t>D) KÖVETELÉSEK  (=D/I+D/II+D/III)</t>
  </si>
  <si>
    <t>159</t>
  </si>
  <si>
    <t>E/I December havi illetmények, munkabérek elszámolása</t>
  </si>
  <si>
    <t>160</t>
  </si>
  <si>
    <t>E/II Utalványok, bérletek és más hasonló, készpénz-helyettesítő fizetési eszköznek nem minősülő eszközök elszámolásai</t>
  </si>
  <si>
    <t>161</t>
  </si>
  <si>
    <t>E) EGYÉB SAJÁTOS ESZKÖZOLDALI  ELSZÁMOLÁSOK (=E/I+…+E/II)</t>
  </si>
  <si>
    <t>162</t>
  </si>
  <si>
    <t>F/1  Eredményszemléletű bevételek aktív időbeli elhatárolása</t>
  </si>
  <si>
    <t>163</t>
  </si>
  <si>
    <t>F/2 Költségek, ráfordítások aktív időbeli elhatárolása</t>
  </si>
  <si>
    <t>164</t>
  </si>
  <si>
    <t>F/3 Halasztott ráfordítások</t>
  </si>
  <si>
    <t>165</t>
  </si>
  <si>
    <t>F) AKTÍV IDŐBELI  ELHATÁROLÁSOK  (=F/1+F/2+F/3)</t>
  </si>
  <si>
    <t>166</t>
  </si>
  <si>
    <t>ESZKÖZÖK ÖSSZESEN (=A+B+C+D+E+F)</t>
  </si>
  <si>
    <t>167</t>
  </si>
  <si>
    <t>G/I  Nemzeti vagyon induláskori értéke</t>
  </si>
  <si>
    <t>168</t>
  </si>
  <si>
    <t>G/II Nemzeti vagyon változásai</t>
  </si>
  <si>
    <t>169</t>
  </si>
  <si>
    <t>G/III Egyéb eszközök induláskori értéke és változásai</t>
  </si>
  <si>
    <t>170</t>
  </si>
  <si>
    <t>G/IV Felhalmozott eredmény</t>
  </si>
  <si>
    <t>171</t>
  </si>
  <si>
    <t>G/V Eszközök értékhelyesbítésének forrása</t>
  </si>
  <si>
    <t>172</t>
  </si>
  <si>
    <t>G/VI Mérleg szerinti eredmény</t>
  </si>
  <si>
    <t>173</t>
  </si>
  <si>
    <t>G/ SAJÁT TŐKE  (= G/I+…+G/VI)</t>
  </si>
  <si>
    <t>174</t>
  </si>
  <si>
    <t>H/I/1 Költségvetési évben esedékes kötelezettségek személyi juttatásokra</t>
  </si>
  <si>
    <t>175</t>
  </si>
  <si>
    <t>H/I/2 Költségvetési évben esedékes kötelezettségek munkaadókat terhelő járulékokra és szociális hozzájárulási adóra</t>
  </si>
  <si>
    <t>176</t>
  </si>
  <si>
    <t>H/I/3 Költségvetési évben esedékes kötelezettségek dologi kiadásokra</t>
  </si>
  <si>
    <t>177</t>
  </si>
  <si>
    <t>H/I/4 Költségvetési évben esedékes kötelezettségek ellátottak pénzbeli juttatásaira</t>
  </si>
  <si>
    <t>178</t>
  </si>
  <si>
    <t>H/I/5 Költségvetési évben esedékes kötelezettségek egyéb működési célú kiadásokra (&gt;=H/I/5a+H/I/5b)</t>
  </si>
  <si>
    <t>179</t>
  </si>
  <si>
    <t>H/I/5a - ebből: költségvetési évben esedékes kötelezettségek működési célú visszatérítendő támogatások, kölcsönök törlesztésére államháztartáson belülre</t>
  </si>
  <si>
    <t>180</t>
  </si>
  <si>
    <t>H/I/5b - ebből: költségvetési évben esedékes kötelezettségek működési célú támogatásokra az Európai Uniónak</t>
  </si>
  <si>
    <t>181</t>
  </si>
  <si>
    <t>H/I/6 Költségvetési évben esedékes kötelezettségek beruházásokra</t>
  </si>
  <si>
    <t>182</t>
  </si>
  <si>
    <t>H/I/7 Költségvetési évben esedékes kötelezettségek felújításokra</t>
  </si>
  <si>
    <t>183</t>
  </si>
  <si>
    <t>H/I/8 Költségvetési évben esedékes kötelezettségek egyéb felhalmozási célú kiadásokra (&gt;=H/I/8a+H/I/8b)</t>
  </si>
  <si>
    <t>184</t>
  </si>
  <si>
    <t>H/I/8a - ebből: költségvetési évben esedékes kötelezettségek felhalmozási célú visszatérítendő támogatások, kölcsönök törlesztésére államháztartáson belülre</t>
  </si>
  <si>
    <t>185</t>
  </si>
  <si>
    <t>H/I/8b - ebből: költségvetési évben esedékes kötelezettségek felhalmozási célú támogatásokra az Európai Uniónak</t>
  </si>
  <si>
    <t>186</t>
  </si>
  <si>
    <t>H/I/9 Költségvetési évben esedékes kötelezettségek finanszírozási kiadásokra (&gt;=H/I/9a+…+H/I/9l)</t>
  </si>
  <si>
    <t>187</t>
  </si>
  <si>
    <t>H/I/9a - ebből: költségvetési évben esedékes kötelezettségek hosszú lejáratú hitelek, kölcsönök törlesztésére pénzügyi vállalkozásnak</t>
  </si>
  <si>
    <t>188</t>
  </si>
  <si>
    <t>H/I/9b - ebből: költségvetési évben esedékes kötelezettségek rövid lejáratú hitelek, kölcsönök törlesztésére pénzügyi vállalkozásnak</t>
  </si>
  <si>
    <t>189</t>
  </si>
  <si>
    <t>H/I/9c - ebből: költségvetési évben esedékes kötelezettségek kincstárjegyek beváltására</t>
  </si>
  <si>
    <t>190</t>
  </si>
  <si>
    <t>H/I/9d - ebből: költségvetési évben esedékes kötelezettségek éven belüli lejáratú belföldi értékpapírok beváltására</t>
  </si>
  <si>
    <t>191</t>
  </si>
  <si>
    <t>H/I/9e - ebből: költségvetési évben esedékes kötelezettségek belföldi kötvények beváltására</t>
  </si>
  <si>
    <t>192</t>
  </si>
  <si>
    <t>H/I/9f - ebből: költségvetési évben esedékes kötelezettségek éven túli lejáratú belföldi értékpapírok beváltására</t>
  </si>
  <si>
    <t>193</t>
  </si>
  <si>
    <t>H/I/9g - ebből: költségvetési évben esedékes kötelezettségek államháztartáson belüli megelőlegezések visszafizetésére</t>
  </si>
  <si>
    <t>194</t>
  </si>
  <si>
    <t>H/I/9h - ebből: költségvetési évben esedékes kötelezettségek pénzügyi lízing kiadásaira</t>
  </si>
  <si>
    <t>195</t>
  </si>
  <si>
    <t>H/I/9i - ebből: költségvetési évben esedékes kötelezettségek külföldi értékpapírok beváltására</t>
  </si>
  <si>
    <t>196</t>
  </si>
  <si>
    <t>H/I/9j - ebből: költségvetési évben esedékes kötelezettségek hitelek, kölcsönök törlesztésére külföldi kormányoknak és nemzetközi szervezeteknek</t>
  </si>
  <si>
    <t>197</t>
  </si>
  <si>
    <t>H/I/9k - ebből: költségvetési évben esedékes kötelezettségek hitelek, kölcsönök törlesztésére külföldi pénzintézeteknek</t>
  </si>
  <si>
    <t>198</t>
  </si>
  <si>
    <t>H/I/9l - ebből: költségvetési évben esedékes kötelezettségek váltókiadásokra</t>
  </si>
  <si>
    <t>199</t>
  </si>
  <si>
    <t>H/I Költségvetési évben esedékes kötelezettségek (=H/I/1+…+H/I/9)</t>
  </si>
  <si>
    <t>200</t>
  </si>
  <si>
    <t>H/II/1 Költségvetési évet követően esedékes kötelezettségek személyi juttatásokra</t>
  </si>
  <si>
    <t>201</t>
  </si>
  <si>
    <t>H/II/2 Költségvetési évet követően esedékes kötelezettségek munkaadókat terhelő járulékokra és szociális hozzájárulási adóra</t>
  </si>
  <si>
    <t>202</t>
  </si>
  <si>
    <t>H/II/3 Költségvetési évet követően esedékes kötelezettségek dologi kiadásokra</t>
  </si>
  <si>
    <t>203</t>
  </si>
  <si>
    <t>H/II/4 Költségvetési évet követően esedékes kötelezettségek ellátottak pénzbeli juttatásaira</t>
  </si>
  <si>
    <t>204</t>
  </si>
  <si>
    <t>H/II/5 Költségvetési évet követően esedékes kötelezettségek egyéb működési célú kiadásokra (&gt;=H/II/5a+H/II/5b)</t>
  </si>
  <si>
    <t>205</t>
  </si>
  <si>
    <t>H/II/5a - ebből: költségvetési évet követően esedékes kötelezettségek működési célú visszatérítendő támogatások, kölcsönök törlesztésére államháztartáson belülre</t>
  </si>
  <si>
    <t>206</t>
  </si>
  <si>
    <t>H/II/5b - ebből: költségvetési évet követően esedékes kötelezettségek működési célú támogatásokra az Európai Uniónak</t>
  </si>
  <si>
    <t>207</t>
  </si>
  <si>
    <t>H/II/6 Költségvetési évet követően esedékes kötelezettségek beruházásokra</t>
  </si>
  <si>
    <t>208</t>
  </si>
  <si>
    <t>H/II/7 Költségvetési évet követően esedékes kötelezettségek felújításokra</t>
  </si>
  <si>
    <t>209</t>
  </si>
  <si>
    <t>H/II/8 Költségvetési évet követően esedékes kötelezettségek egyéb felhalmozási célú kiadásokra (&gt;=H/II/8a+H/II/8b)</t>
  </si>
  <si>
    <t>210</t>
  </si>
  <si>
    <t>H/II/8a - ebből: költségvetési évet követően esedékes kötelezettségek felhalmozási célú visszatérítendő támogatások, kölcsönök törlesztésére államháztartáson belülre</t>
  </si>
  <si>
    <t>211</t>
  </si>
  <si>
    <t>H/II/8b - ebből: költségvetési évet követően esedékes kötelezettségek felhalmozási célú támogatásokra az Európai Uniónak</t>
  </si>
  <si>
    <t>212</t>
  </si>
  <si>
    <t>H/II/9 Költségvetési évet követően esedékes kötelezettségek finanszírozási kiadásokra (&gt;=H/II/9a+…+H/II/9i)</t>
  </si>
  <si>
    <t>213</t>
  </si>
  <si>
    <t>H/II/9a - ebből: költségvetési évet követően esedékes kötelezettségek hosszú lejáratú hitelek, kölcsönök törlesztésére pénzügyi vállalkozásnak</t>
  </si>
  <si>
    <t>214</t>
  </si>
  <si>
    <t>H/II/9b - ebből: költségvetési évet követően esedékes kötelezettségek kincstárjegyek beváltására</t>
  </si>
  <si>
    <t>215</t>
  </si>
  <si>
    <t>H/II/9c - ebből: költségvetési évet követően esedékes kötelezettségek belföldi kötvények beváltására</t>
  </si>
  <si>
    <t>216</t>
  </si>
  <si>
    <t>H/II/9d - ebből: költségvetési évet követően esedékes kötelezettségek éven túli lejáratú belföldi értékpapírok beváltására</t>
  </si>
  <si>
    <t>217</t>
  </si>
  <si>
    <t>H/II/9e - ebből: költségvetési évet követően esedékes kötelezettségek pénzügyi lízing kiadásaira</t>
  </si>
  <si>
    <t>218</t>
  </si>
  <si>
    <t>H/II/9f - ebből: költségvetési évet követően esedékes kötelezettségek külföldi értékpapírok beváltására</t>
  </si>
  <si>
    <t>219</t>
  </si>
  <si>
    <t>H/II/9g - ebből: költségvetési évet követően esedékes kötelezettségek hitelek, kölcsönök törlesztésére külföldi kormányoknak és nemzetközi szervezeteknek</t>
  </si>
  <si>
    <t>220</t>
  </si>
  <si>
    <t>H/II/9h - ebből: költségvetési évet követően esedékes kötelezettségek külföldi hitelek, kölcsönök törlesztésére külföldi pénzintézeteknek</t>
  </si>
  <si>
    <t>221</t>
  </si>
  <si>
    <t>H/II/9i - ebből: költségvetési évet követően esedékes kötelezettségek váltókiadásokra</t>
  </si>
  <si>
    <t>222</t>
  </si>
  <si>
    <t>H/II Költségvetési évet követően esedékes kötelezettségek (=H/II/1+…+H/II/9)</t>
  </si>
  <si>
    <t>223</t>
  </si>
  <si>
    <t>H/III/1 Kapott előlegek (=H/III/1a+H/III/1b+H/III/1c)</t>
  </si>
  <si>
    <t>224</t>
  </si>
  <si>
    <t>H/III/1a - ebből: túlfizetés a jövedelemadókban</t>
  </si>
  <si>
    <t>225</t>
  </si>
  <si>
    <t>H/III/1b - ebből: túlfizetés az általános forgalmi adóban</t>
  </si>
  <si>
    <t>226</t>
  </si>
  <si>
    <t>H/III/1c - ebből: egyéb túlfizetések, téves és visszajáró befizetések, egyéb kapott előlegek</t>
  </si>
  <si>
    <t>227</t>
  </si>
  <si>
    <t>H/III/2 Továbbadási célból folyósított támogatások, ellátások elszámolása</t>
  </si>
  <si>
    <t>228</t>
  </si>
  <si>
    <t>H/III/3 Más szervezetet megillető bevételek elszámolása</t>
  </si>
  <si>
    <t>229</t>
  </si>
  <si>
    <t>H/III/4 Forgótőke elszámolása (Kincstár)</t>
  </si>
  <si>
    <t>230</t>
  </si>
  <si>
    <t>H/III/5 Vagyonkezelésbe vett eszközökkel kapcsolatos visszapótlási kötelezettség elszámolása</t>
  </si>
  <si>
    <t>231</t>
  </si>
  <si>
    <t>H/III/6 Nem társadalombiztosítás pénzügyi alapjait terhelő kifizetett ellátások megtérítésének elszámolása</t>
  </si>
  <si>
    <t>232</t>
  </si>
  <si>
    <t>H/III/7 Munkáltató által korengedményes nyugdíjhoz megfizetett hozzájárulás elszámolása</t>
  </si>
  <si>
    <t>233</t>
  </si>
  <si>
    <t>H/III/8 Letétre, megőrzésre, fedezetkezelésre átvett pénzeszközök, biztosítékok</t>
  </si>
  <si>
    <t>234</t>
  </si>
  <si>
    <t>H/III/9 Nemzetközi támogatási programok pénzeszközei</t>
  </si>
  <si>
    <t>235</t>
  </si>
  <si>
    <t>H/III/10 Államadósság Kezelő Központ Zrt.-nél elhelyezett fedezeti betétek</t>
  </si>
  <si>
    <t>236</t>
  </si>
  <si>
    <t>H/III Kötelezettség jellegű sajátos elszámolások (=H/III/1+…+H/III/10)</t>
  </si>
  <si>
    <t>237</t>
  </si>
  <si>
    <t>H) KÖTELEZETTSÉGEK (=H/I+H/II+H/III)</t>
  </si>
  <si>
    <t>238</t>
  </si>
  <si>
    <t>I) KINCSTÁRI SZÁMLAVEZETÉSSEL KAPCSOLATOS ELSZÁMOLÁSOK</t>
  </si>
  <si>
    <t>239</t>
  </si>
  <si>
    <t>J/1 Eredményszemléletű bevételek passzív időbeli elhatárolása</t>
  </si>
  <si>
    <t>240</t>
  </si>
  <si>
    <t>J/2 Költségek, ráfordítások passzív időbeli elhatárolása</t>
  </si>
  <si>
    <t>241</t>
  </si>
  <si>
    <t>J/3 Halasztott eredményszemléletű bevételek</t>
  </si>
  <si>
    <t>242</t>
  </si>
  <si>
    <t>J) PASSZÍV IDŐBELI ELHATÁROLÁSOK (=J/1+J/2+J/3)</t>
  </si>
  <si>
    <t>243</t>
  </si>
  <si>
    <t>FORRÁSOK ÖSSZESEN (=G+H+I+J)</t>
  </si>
  <si>
    <t>13. számú melléklet</t>
  </si>
  <si>
    <t>15. számú melléklet</t>
  </si>
  <si>
    <t>MARADVÁNYKIMUTATÁS</t>
  </si>
  <si>
    <t>EREDMÉNYKIMUTATÁS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</si>
  <si>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</si>
  <si>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</si>
  <si>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</si>
  <si>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</si>
  <si>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</si>
  <si>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</si>
  <si>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</si>
  <si>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</si>
  <si>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</si>
  <si>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</si>
  <si>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</si>
  <si>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</si>
  <si>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</si>
  <si>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</si>
  <si>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</si>
  <si>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</si>
  <si>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</si>
  <si>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</si>
  <si>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</si>
  <si>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Összeg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</si>
  <si>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</si>
  <si>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</si>
  <si>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</si>
  <si>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</si>
  <si>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</si>
  <si>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</si>
  <si>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</si>
  <si>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</si>
  <si>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</si>
  <si>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</si>
  <si>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</si>
  <si>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</si>
  <si>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</si>
  <si>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</si>
  <si>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</si>
  <si>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</si>
  <si>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</si>
  <si>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</si>
  <si>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</si>
  <si>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</si>
  <si>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</si>
  <si>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</si>
  <si>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</si>
  <si>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</si>
  <si>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</si>
  <si>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</si>
  <si>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</si>
  <si>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</si>
  <si>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</si>
  <si>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</si>
  <si>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</si>
  <si>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</si>
  <si>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</si>
  <si>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</si>
  <si>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</si>
  <si>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</si>
  <si>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</si>
  <si>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</si>
  <si>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Módosítások</t>
  </si>
  <si>
    <t>Tárgy időszak</t>
  </si>
  <si>
    <t>Szakfeladatonkénti kimutatás a költségekről és a megtérült költségekről</t>
  </si>
  <si>
    <t>Összesen</t>
  </si>
  <si>
    <t>8899281 Falugondnoki, tanyagondnoki szolgáltatás Szakmai alaptevékenység (közfeladat) esetén</t>
  </si>
  <si>
    <t>9004001 Kulturális műsorok, rendezvények, kiállítások szervezése Szakmai alaptevékenység (közfeladat) esetén</t>
  </si>
  <si>
    <t>9990001 Szakfeladatra el nem számolt tételek Szakmai alaptevékenység (közfeladat) esetén</t>
  </si>
  <si>
    <t>17.számú melléklet</t>
  </si>
  <si>
    <t>LOVAS KÖZSÉG ÖNKORMÁNYZAT 2015. ÉVI KÖLTSÉGVETÉS TELJESÍTÉSE</t>
  </si>
  <si>
    <t>9105011  Közmûvelõdési tevékenységek Alaptevékenység</t>
  </si>
  <si>
    <t>9105021  Közmûvelõdési intézmények, közösségi színterek mûködtetése Alaptevékenység</t>
  </si>
  <si>
    <t>Anyagköltség</t>
  </si>
  <si>
    <t>Igénybe vett szolgáltatások értéke</t>
  </si>
  <si>
    <t>Bérköltség</t>
  </si>
  <si>
    <t>Személyi jellegű egyéb kifizetések</t>
  </si>
  <si>
    <t>Bérjárulékok</t>
  </si>
  <si>
    <t>Értékcsökkenési leírás</t>
  </si>
  <si>
    <t>Közvetlenül a 7. számlaosztályban elszámolt költségek (=01+…+06)</t>
  </si>
  <si>
    <t>Központi irányítás költségei (66. számlacsoport)</t>
  </si>
  <si>
    <t>Egyéb általános költségek (61-65. számlacsoportokon elszámolt költségek)</t>
  </si>
  <si>
    <t>Elsődlegesen a 6. számlaosztályban elszámolt általános költségek (=08+09)</t>
  </si>
  <si>
    <t>Közvetlen önköltség (=07+09)</t>
  </si>
  <si>
    <t>A szakfeladatra jellemző feladatmutató értékének záróállománya</t>
  </si>
  <si>
    <t>A szakfeladatra jellemző teljesítménymutató értékének záróállománya</t>
  </si>
  <si>
    <t>A feladatmutató egy egységére jutó közvetlen önköltség (=11/12)</t>
  </si>
  <si>
    <t>A teljesítménymutató egy egységére jutó közvetlen költség (=11/13)</t>
  </si>
  <si>
    <t>Eszközök és szolgáltatások értékesítése nettó eredményszemléletű bevételei</t>
  </si>
  <si>
    <t>Egyéb működési célú támogatások eredményszemléletű bevételei</t>
  </si>
  <si>
    <t>Felhalmozási célú támogatások eredményszemléletű bevételei</t>
  </si>
  <si>
    <t>Szakfeladatokra elszámolt eredményszemléletű bevételek (=16+17+18)</t>
  </si>
  <si>
    <t>Megtérült önköltség (=11-19)</t>
  </si>
  <si>
    <t>A feladatmutató egy egységére jutó megtérült önköltség (=20/12)</t>
  </si>
  <si>
    <t>A teljesítménymutató egy egységére jutó megtérült önköltség (=20/13)</t>
  </si>
  <si>
    <t>7. számú melléklet</t>
  </si>
  <si>
    <t>Európai Uniós forrásból finanszírozott támogatással
megvalósuló programok, projektek kiadásai, bevételei
és az önkormányzat ilyen projektekhez való hozzájárulásai</t>
  </si>
  <si>
    <t>KÖLTSÉGVETÉSI BEVÉTELEK</t>
  </si>
  <si>
    <t>ÖNKORMÁNYZATI HOZZÁJÁRULÁS (ÖNRÉSZ)</t>
  </si>
  <si>
    <t>Egyéb felhalmozási célú támogatások bevételei államháztartáson belülről</t>
  </si>
  <si>
    <t>Felhalmozási célú garancia- és kezességvállalásból származó
megtérülések államháztartáson belülről</t>
  </si>
  <si>
    <t xml:space="preserve"> Felhalmozási célú visszatérítendő támogatások, kölcsönö
 visszatérülése államháztartáson belülről</t>
  </si>
  <si>
    <t>Felhalmozási célú visszatérítendő támogatások,
kölcsönök igénybevétele államháztartáson belülről</t>
  </si>
  <si>
    <t>Önkormányzat költségvetési támogatásai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</si>
  <si>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</si>
  <si>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</si>
  <si>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</si>
  <si>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</si>
  <si>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</si>
  <si>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kiadások
államháztartáson belülre- kívűlre</t>
  </si>
  <si>
    <t>Önkormányzat pénzforgalmi mérlege</t>
  </si>
  <si>
    <t>16. számú melléklet</t>
  </si>
  <si>
    <t>Lovas Község Önkormányzat 2016. évi költségvetése</t>
  </si>
  <si>
    <t>2016. évi 
eredeti EI</t>
  </si>
  <si>
    <t>2016.évi
módosított  EI</t>
  </si>
  <si>
    <t>Teljesítés
2016.12.31.</t>
  </si>
  <si>
    <t>LOVAS KÖZSÉG ÖNKORMÁNYZAT 2016. ÉVI KÖLTSÉGVETÉSE</t>
  </si>
  <si>
    <t>2016. évi
eredeti EI</t>
  </si>
  <si>
    <t>2016.évi
módosított EI</t>
  </si>
  <si>
    <t>K511 Tartalék általános</t>
  </si>
  <si>
    <t>K513 Tartalékok Cél</t>
  </si>
  <si>
    <t>K512 Egyéb működési célú támogtások államháztartáson kívülre</t>
  </si>
  <si>
    <t>B411 Egyéb működési bevételek</t>
  </si>
  <si>
    <t>B64 Működési célú visszatérítendő támogatások, kölcsönök visszatérülése államháztartáson kívülről</t>
  </si>
  <si>
    <t>B75 Egyéb felhalmozási célú átvett pénzeszközök</t>
  </si>
  <si>
    <t>Teljesítés
2016.12.31</t>
  </si>
  <si>
    <t>ebből: 2015.évről áthúzódó békompenzáció</t>
  </si>
  <si>
    <t xml:space="preserve">           2016.évi bérkompenzáció támogatás</t>
  </si>
  <si>
    <t xml:space="preserve">           2016.évi lakossági víz és csatornaszolg. támogatás</t>
  </si>
  <si>
    <t>2016.évi
eredeti EI</t>
  </si>
  <si>
    <t>LOVAS KÖZSÉG ÖNKORMÁNYZAT 2016.ÉVI KÖLTSÉGVETÉS TELJESÍTÉSE</t>
  </si>
  <si>
    <t>Járdaépítés Fő utca</t>
  </si>
  <si>
    <t>Martaszfaltozás</t>
  </si>
  <si>
    <t>Faluház féltető építés</t>
  </si>
  <si>
    <t>Koncessziós díj terhére akna felújítás</t>
  </si>
  <si>
    <t>pénzügyi vállalkozás-Dr.Bardóczi</t>
  </si>
  <si>
    <t>2016. évi
 eredeti EI</t>
  </si>
  <si>
    <t>2016. évi
módosított  EI</t>
  </si>
  <si>
    <t>K512 Egyéb működési célú támogatások ÁH kívülre</t>
  </si>
  <si>
    <t>K511 Tartalékok általános</t>
  </si>
  <si>
    <t>01        Közhatalmi eredményszemléletű bevételek</t>
  </si>
  <si>
    <t>08        Felhalmozási célú támogatások eredményszemléletű bevételei</t>
  </si>
  <si>
    <t>07        Különféle egyéb eredményszemléletű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</si>
</sst>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sz val="10"/>
      <name val="Arial CE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158">
    <xf numFmtId="0" fontId="0" fillId="0" borderId="0" xfId="0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3" fontId="3" fillId="3" borderId="1" xfId="0" applyNumberFormat="1" applyFont="1" applyFill="1" applyBorder="1"/>
    <xf numFmtId="0" fontId="2" fillId="0" borderId="1" xfId="0" applyFont="1" applyBorder="1" applyAlignment="1">
      <alignment wrapText="1"/>
    </xf>
    <xf numFmtId="0" fontId="4" fillId="0" borderId="1" xfId="1" applyFont="1" applyBorder="1" applyAlignment="1" applyProtection="1"/>
    <xf numFmtId="3" fontId="4" fillId="0" borderId="1" xfId="0" applyNumberFormat="1" applyFont="1" applyBorder="1"/>
    <xf numFmtId="0" fontId="4" fillId="0" borderId="0" xfId="0" applyFont="1"/>
    <xf numFmtId="0" fontId="3" fillId="0" borderId="0" xfId="0" applyFont="1"/>
    <xf numFmtId="0" fontId="3" fillId="4" borderId="1" xfId="0" applyFont="1" applyFill="1" applyBorder="1"/>
    <xf numFmtId="3" fontId="3" fillId="4" borderId="1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6" fillId="5" borderId="1" xfId="0" applyFont="1" applyFill="1" applyBorder="1"/>
    <xf numFmtId="3" fontId="7" fillId="5" borderId="1" xfId="0" applyNumberFormat="1" applyFont="1" applyFill="1" applyBorder="1"/>
    <xf numFmtId="0" fontId="8" fillId="6" borderId="1" xfId="0" applyFont="1" applyFill="1" applyBorder="1"/>
    <xf numFmtId="3" fontId="8" fillId="6" borderId="1" xfId="0" applyNumberFormat="1" applyFont="1" applyFill="1" applyBorder="1"/>
    <xf numFmtId="0" fontId="3" fillId="7" borderId="1" xfId="0" applyFont="1" applyFill="1" applyBorder="1"/>
    <xf numFmtId="0" fontId="8" fillId="8" borderId="1" xfId="0" applyFont="1" applyFill="1" applyBorder="1"/>
    <xf numFmtId="3" fontId="3" fillId="7" borderId="1" xfId="0" applyNumberFormat="1" applyFont="1" applyFill="1" applyBorder="1"/>
    <xf numFmtId="3" fontId="8" fillId="8" borderId="1" xfId="0" applyNumberFormat="1" applyFont="1" applyFill="1" applyBorder="1"/>
    <xf numFmtId="0" fontId="7" fillId="9" borderId="1" xfId="0" applyFont="1" applyFill="1" applyBorder="1"/>
    <xf numFmtId="3" fontId="7" fillId="9" borderId="1" xfId="0" applyNumberFormat="1" applyFont="1" applyFill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9" fillId="0" borderId="1" xfId="0" applyFont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3" fontId="10" fillId="10" borderId="1" xfId="0" applyNumberFormat="1" applyFont="1" applyFill="1" applyBorder="1" applyAlignment="1">
      <alignment horizontal="center" wrapText="1"/>
    </xf>
    <xf numFmtId="0" fontId="3" fillId="11" borderId="1" xfId="0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 wrapText="1"/>
    </xf>
    <xf numFmtId="0" fontId="11" fillId="0" borderId="0" xfId="0" applyFont="1"/>
    <xf numFmtId="0" fontId="7" fillId="2" borderId="1" xfId="0" applyFont="1" applyFill="1" applyBorder="1"/>
    <xf numFmtId="3" fontId="7" fillId="2" borderId="1" xfId="0" applyNumberFormat="1" applyFont="1" applyFill="1" applyBorder="1"/>
    <xf numFmtId="0" fontId="3" fillId="10" borderId="1" xfId="0" applyFont="1" applyFill="1" applyBorder="1"/>
    <xf numFmtId="3" fontId="3" fillId="10" borderId="1" xfId="0" applyNumberFormat="1" applyFont="1" applyFill="1" applyBorder="1"/>
    <xf numFmtId="0" fontId="3" fillId="12" borderId="1" xfId="0" applyFont="1" applyFill="1" applyBorder="1" applyAlignment="1">
      <alignment horizontal="center"/>
    </xf>
    <xf numFmtId="3" fontId="10" fillId="12" borderId="1" xfId="0" applyNumberFormat="1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1" applyFont="1" applyFill="1" applyBorder="1" applyAlignment="1" applyProtection="1"/>
    <xf numFmtId="0" fontId="12" fillId="0" borderId="1" xfId="0" applyFont="1" applyBorder="1"/>
    <xf numFmtId="3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9" fillId="0" borderId="0" xfId="0" applyFont="1" applyAlignment="1">
      <alignment horizontal="right"/>
    </xf>
    <xf numFmtId="0" fontId="3" fillId="3" borderId="1" xfId="0" applyFont="1" applyFill="1" applyBorder="1"/>
    <xf numFmtId="3" fontId="1" fillId="3" borderId="1" xfId="0" applyNumberFormat="1" applyFont="1" applyFill="1" applyBorder="1"/>
    <xf numFmtId="0" fontId="8" fillId="14" borderId="1" xfId="0" applyFont="1" applyFill="1" applyBorder="1"/>
    <xf numFmtId="3" fontId="8" fillId="14" borderId="1" xfId="0" applyNumberFormat="1" applyFont="1" applyFill="1" applyBorder="1"/>
    <xf numFmtId="0" fontId="7" fillId="8" borderId="1" xfId="0" applyFont="1" applyFill="1" applyBorder="1"/>
    <xf numFmtId="3" fontId="1" fillId="8" borderId="1" xfId="0" applyNumberFormat="1" applyFont="1" applyFill="1" applyBorder="1"/>
    <xf numFmtId="0" fontId="7" fillId="15" borderId="1" xfId="0" applyFont="1" applyFill="1" applyBorder="1"/>
    <xf numFmtId="3" fontId="7" fillId="15" borderId="1" xfId="0" applyNumberFormat="1" applyFont="1" applyFill="1" applyBorder="1"/>
    <xf numFmtId="0" fontId="13" fillId="0" borderId="1" xfId="0" applyFont="1" applyBorder="1"/>
    <xf numFmtId="3" fontId="13" fillId="0" borderId="1" xfId="0" applyNumberFormat="1" applyFont="1" applyBorder="1"/>
    <xf numFmtId="3" fontId="2" fillId="0" borderId="0" xfId="0" applyNumberFormat="1" applyFont="1"/>
    <xf numFmtId="0" fontId="3" fillId="11" borderId="1" xfId="0" applyFont="1" applyFill="1" applyBorder="1"/>
    <xf numFmtId="3" fontId="3" fillId="11" borderId="1" xfId="0" applyNumberFormat="1" applyFont="1" applyFill="1" applyBorder="1"/>
    <xf numFmtId="0" fontId="7" fillId="12" borderId="1" xfId="0" applyFont="1" applyFill="1" applyBorder="1"/>
    <xf numFmtId="3" fontId="7" fillId="12" borderId="1" xfId="0" applyNumberFormat="1" applyFont="1" applyFill="1" applyBorder="1"/>
    <xf numFmtId="0" fontId="3" fillId="11" borderId="1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3" fontId="10" fillId="16" borderId="1" xfId="0" applyNumberFormat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3" fontId="10" fillId="10" borderId="1" xfId="0" applyNumberFormat="1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3" fontId="10" fillId="1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4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9" fillId="0" borderId="1" xfId="0" applyFont="1" applyBorder="1" applyAlignment="1">
      <alignment horizontal="left"/>
    </xf>
    <xf numFmtId="3" fontId="14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0" fontId="16" fillId="0" borderId="1" xfId="0" applyFont="1" applyFill="1" applyBorder="1"/>
    <xf numFmtId="0" fontId="1" fillId="10" borderId="1" xfId="0" applyFont="1" applyFill="1" applyBorder="1"/>
    <xf numFmtId="0" fontId="3" fillId="10" borderId="1" xfId="0" applyFont="1" applyFill="1" applyBorder="1" applyAlignment="1">
      <alignment horizontal="left"/>
    </xf>
    <xf numFmtId="3" fontId="1" fillId="10" borderId="1" xfId="0" applyNumberFormat="1" applyFont="1" applyFill="1" applyBorder="1"/>
    <xf numFmtId="3" fontId="0" fillId="0" borderId="0" xfId="0" applyNumberFormat="1"/>
    <xf numFmtId="0" fontId="3" fillId="15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11" borderId="2" xfId="0" applyFont="1" applyFill="1" applyBorder="1"/>
    <xf numFmtId="0" fontId="7" fillId="2" borderId="2" xfId="0" applyFont="1" applyFill="1" applyBorder="1"/>
    <xf numFmtId="0" fontId="2" fillId="13" borderId="2" xfId="0" applyFont="1" applyFill="1" applyBorder="1"/>
    <xf numFmtId="0" fontId="7" fillId="10" borderId="2" xfId="0" applyFont="1" applyFill="1" applyBorder="1"/>
    <xf numFmtId="3" fontId="10" fillId="15" borderId="1" xfId="0" applyNumberFormat="1" applyFont="1" applyFill="1" applyBorder="1" applyAlignment="1">
      <alignment horizontal="center" vertical="center" wrapText="1"/>
    </xf>
    <xf numFmtId="3" fontId="2" fillId="11" borderId="1" xfId="0" applyNumberFormat="1" applyFont="1" applyFill="1" applyBorder="1"/>
    <xf numFmtId="3" fontId="2" fillId="13" borderId="1" xfId="0" applyNumberFormat="1" applyFont="1" applyFill="1" applyBorder="1"/>
    <xf numFmtId="3" fontId="7" fillId="10" borderId="1" xfId="0" applyNumberFormat="1" applyFont="1" applyFill="1" applyBorder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9" fillId="0" borderId="0" xfId="0" applyFont="1"/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3" fontId="20" fillId="0" borderId="1" xfId="0" applyNumberFormat="1" applyFont="1" applyBorder="1" applyAlignment="1">
      <alignment horizontal="right"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3" fontId="21" fillId="0" borderId="1" xfId="0" applyNumberFormat="1" applyFont="1" applyBorder="1" applyAlignment="1">
      <alignment horizontal="right" vertical="top" wrapText="1"/>
    </xf>
    <xf numFmtId="0" fontId="10" fillId="18" borderId="1" xfId="0" applyFont="1" applyFill="1" applyBorder="1" applyAlignment="1">
      <alignment horizontal="center" vertical="top" wrapText="1"/>
    </xf>
    <xf numFmtId="0" fontId="3" fillId="0" borderId="0" xfId="0" applyFont="1" applyFill="1" applyAlignment="1"/>
    <xf numFmtId="0" fontId="0" fillId="0" borderId="0" xfId="0" applyFill="1"/>
    <xf numFmtId="0" fontId="22" fillId="18" borderId="1" xfId="0" applyFont="1" applyFill="1" applyBorder="1" applyAlignment="1">
      <alignment horizontal="center" vertical="top" wrapText="1"/>
    </xf>
    <xf numFmtId="0" fontId="22" fillId="18" borderId="1" xfId="0" applyFont="1" applyFill="1" applyBorder="1" applyAlignment="1">
      <alignment horizontal="left" vertical="top" wrapText="1"/>
    </xf>
    <xf numFmtId="3" fontId="22" fillId="18" borderId="1" xfId="0" applyNumberFormat="1" applyFont="1" applyFill="1" applyBorder="1" applyAlignment="1">
      <alignment horizontal="right" vertical="top" wrapText="1"/>
    </xf>
    <xf numFmtId="0" fontId="23" fillId="18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0" fillId="0" borderId="3" xfId="0" applyFont="1" applyBorder="1" applyAlignment="1">
      <alignment horizontal="left" vertical="top" wrapText="1"/>
    </xf>
    <xf numFmtId="3" fontId="20" fillId="0" borderId="3" xfId="0" applyNumberFormat="1" applyFont="1" applyBorder="1" applyAlignment="1">
      <alignment horizontal="right" vertical="top" wrapText="1"/>
    </xf>
    <xf numFmtId="0" fontId="21" fillId="0" borderId="3" xfId="0" applyFont="1" applyBorder="1" applyAlignment="1">
      <alignment horizontal="left" vertical="top" wrapText="1"/>
    </xf>
    <xf numFmtId="3" fontId="21" fillId="0" borderId="3" xfId="0" applyNumberFormat="1" applyFont="1" applyBorder="1" applyAlignment="1">
      <alignment horizontal="right" vertical="top" wrapText="1"/>
    </xf>
    <xf numFmtId="0" fontId="10" fillId="17" borderId="3" xfId="0" applyFont="1" applyFill="1" applyBorder="1" applyAlignment="1">
      <alignment horizontal="center" vertical="top" wrapText="1"/>
    </xf>
    <xf numFmtId="0" fontId="20" fillId="0" borderId="4" xfId="0" applyFont="1" applyBorder="1" applyAlignment="1">
      <alignment horizontal="left" vertical="top" wrapText="1"/>
    </xf>
    <xf numFmtId="3" fontId="20" fillId="0" borderId="4" xfId="0" applyNumberFormat="1" applyFont="1" applyBorder="1" applyAlignment="1">
      <alignment horizontal="right" vertical="top" wrapText="1"/>
    </xf>
    <xf numFmtId="0" fontId="21" fillId="0" borderId="4" xfId="0" applyFont="1" applyBorder="1" applyAlignment="1">
      <alignment horizontal="left" vertical="top" wrapText="1"/>
    </xf>
    <xf numFmtId="3" fontId="21" fillId="0" borderId="4" xfId="0" applyNumberFormat="1" applyFont="1" applyBorder="1" applyAlignment="1">
      <alignment horizontal="right" vertical="top" wrapText="1"/>
    </xf>
    <xf numFmtId="0" fontId="21" fillId="18" borderId="4" xfId="0" applyFont="1" applyFill="1" applyBorder="1" applyAlignment="1">
      <alignment horizontal="left" vertical="top" wrapText="1"/>
    </xf>
    <xf numFmtId="3" fontId="21" fillId="18" borderId="4" xfId="0" applyNumberFormat="1" applyFont="1" applyFill="1" applyBorder="1" applyAlignment="1">
      <alignment horizontal="right" vertical="top" wrapText="1"/>
    </xf>
    <xf numFmtId="0" fontId="4" fillId="17" borderId="3" xfId="0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center" vertical="center"/>
    </xf>
    <xf numFmtId="0" fontId="10" fillId="17" borderId="3" xfId="0" applyFont="1" applyFill="1" applyBorder="1" applyAlignment="1">
      <alignment horizontal="center" vertical="center" wrapText="1"/>
    </xf>
    <xf numFmtId="0" fontId="24" fillId="0" borderId="0" xfId="0" applyFont="1"/>
    <xf numFmtId="0" fontId="4" fillId="0" borderId="3" xfId="0" applyFont="1" applyBorder="1" applyAlignment="1">
      <alignment horizontal="left" vertical="top" wrapText="1"/>
    </xf>
    <xf numFmtId="3" fontId="4" fillId="0" borderId="3" xfId="0" applyNumberFormat="1" applyFont="1" applyBorder="1" applyAlignment="1">
      <alignment horizontal="right" vertical="top" wrapText="1"/>
    </xf>
    <xf numFmtId="0" fontId="10" fillId="0" borderId="3" xfId="0" applyFont="1" applyBorder="1" applyAlignment="1">
      <alignment horizontal="left" vertical="top" wrapText="1"/>
    </xf>
    <xf numFmtId="3" fontId="10" fillId="0" borderId="3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right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3" fontId="10" fillId="19" borderId="1" xfId="0" applyNumberFormat="1" applyFont="1" applyFill="1" applyBorder="1" applyAlignment="1">
      <alignment horizontal="center" vertical="center" wrapText="1"/>
    </xf>
    <xf numFmtId="3" fontId="3" fillId="19" borderId="1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3" fontId="3" fillId="0" borderId="4" xfId="0" applyNumberFormat="1" applyFont="1" applyBorder="1"/>
    <xf numFmtId="0" fontId="2" fillId="0" borderId="4" xfId="0" applyFont="1" applyBorder="1"/>
    <xf numFmtId="3" fontId="2" fillId="0" borderId="4" xfId="0" applyNumberFormat="1" applyFont="1" applyBorder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Hivatkozás" xfId="1" builtinId="8"/>
    <cellStyle name="Normál" xfId="0" builtinId="0"/>
    <cellStyle name="Normál 4" xfId="2"/>
  </cellStyles>
  <dxfs count="0"/>
  <tableStyles count="0" defaultTableStyle="TableStyleMedium9" defaultPivotStyle="PivotStyleLight16"/>
  <colors>
    <mruColors>
      <color rgb="FF00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pten.hu/loadpage.php?dest=OISZ&amp;twhich=214774&amp;srcid=ol4366#new2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pten.hu/loadpage.php?dest=OISZ&amp;twhich=214774&amp;srcid=ol4366#new2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0</xdr:col>
      <xdr:colOff>190500</xdr:colOff>
      <xdr:row>56</xdr:row>
      <xdr:rowOff>190500</xdr:rowOff>
    </xdr:to>
    <xdr:pic>
      <xdr:nvPicPr>
        <xdr:cNvPr id="2049" name="Picture 1" descr="http://www.opten.hu/common/img/newlin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171575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0</xdr:col>
      <xdr:colOff>190500</xdr:colOff>
      <xdr:row>55</xdr:row>
      <xdr:rowOff>190500</xdr:rowOff>
    </xdr:to>
    <xdr:pic>
      <xdr:nvPicPr>
        <xdr:cNvPr id="1025" name="Picture 1" descr="http://www.opten.hu/common/img/newlin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1401425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zti/Desktop/2015.&#233;vi%20ktgvet&#233;s%20rendeletm&#243;dos&#237;t&#225;s%2012.31/2015%20&#233;vi%20k&#246;lts&#233;gvet&#233;s%20rendelet%20m&#243;dos&#237;t&#225;s/rendeletm&#243;dos&#237;t&#225;s%20mell&#233;klet2015_12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vatkódok"/>
      <sheetName val="1 számú melléklet"/>
      <sheetName val="2 számú melléklet"/>
      <sheetName val="4 számú melléklet"/>
      <sheetName val="5 számú melléklet"/>
      <sheetName val="9 számú melléklet"/>
      <sheetName val="10 számú melléklet"/>
      <sheetName val="12 számú melléklet"/>
    </sheetNames>
    <sheetDataSet>
      <sheetData sheetId="0"/>
      <sheetData sheetId="1"/>
      <sheetData sheetId="2"/>
      <sheetData sheetId="3"/>
      <sheetData sheetId="4"/>
      <sheetData sheetId="5"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8">
          <cell r="D28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25" zoomScale="85" workbookViewId="0"/>
  </sheetViews>
  <sheetFormatPr defaultColWidth="9.109375" defaultRowHeight="15.6" x14ac:dyDescent="0.3"/>
  <cols>
    <col min="1" max="1" width="89" style="1" bestFit="1" customWidth="1"/>
    <col min="2" max="2" width="17.5546875" style="1" customWidth="1"/>
    <col min="3" max="4" width="17" style="1" bestFit="1" customWidth="1"/>
    <col min="5" max="16384" width="9.109375" style="1"/>
  </cols>
  <sheetData>
    <row r="1" spans="1:4" x14ac:dyDescent="0.3">
      <c r="A1" s="147" t="s">
        <v>1034</v>
      </c>
    </row>
    <row r="2" spans="1:4" x14ac:dyDescent="0.3">
      <c r="A2" s="11" t="s">
        <v>21</v>
      </c>
      <c r="B2" s="45"/>
    </row>
    <row r="3" spans="1:4" ht="20.25" customHeight="1" x14ac:dyDescent="0.35">
      <c r="A3" s="11"/>
      <c r="B3" s="50"/>
      <c r="C3" s="50"/>
      <c r="D3" s="50" t="s">
        <v>329</v>
      </c>
    </row>
    <row r="4" spans="1:4" ht="31.2" x14ac:dyDescent="0.3">
      <c r="A4" s="94" t="s">
        <v>274</v>
      </c>
      <c r="B4" s="100" t="s">
        <v>1035</v>
      </c>
      <c r="C4" s="100" t="s">
        <v>1036</v>
      </c>
      <c r="D4" s="100" t="s">
        <v>1037</v>
      </c>
    </row>
    <row r="5" spans="1:4" x14ac:dyDescent="0.3">
      <c r="A5" s="95" t="s">
        <v>0</v>
      </c>
      <c r="B5" s="3">
        <v>6584</v>
      </c>
      <c r="C5" s="3">
        <v>9537</v>
      </c>
      <c r="D5" s="3">
        <v>9381</v>
      </c>
    </row>
    <row r="6" spans="1:4" x14ac:dyDescent="0.3">
      <c r="A6" s="95" t="s">
        <v>1</v>
      </c>
      <c r="B6" s="3">
        <v>1385</v>
      </c>
      <c r="C6" s="3">
        <v>2072</v>
      </c>
      <c r="D6" s="3">
        <v>1989</v>
      </c>
    </row>
    <row r="7" spans="1:4" x14ac:dyDescent="0.3">
      <c r="A7" s="95" t="s">
        <v>2</v>
      </c>
      <c r="B7" s="3">
        <v>16300</v>
      </c>
      <c r="C7" s="3">
        <v>16338</v>
      </c>
      <c r="D7" s="3">
        <v>15061</v>
      </c>
    </row>
    <row r="8" spans="1:4" x14ac:dyDescent="0.3">
      <c r="A8" s="95" t="s">
        <v>3</v>
      </c>
      <c r="B8" s="3">
        <v>2270</v>
      </c>
      <c r="C8" s="3">
        <v>2653</v>
      </c>
      <c r="D8" s="3">
        <v>1237</v>
      </c>
    </row>
    <row r="9" spans="1:4" x14ac:dyDescent="0.3">
      <c r="A9" s="95" t="s">
        <v>4</v>
      </c>
      <c r="B9" s="3">
        <v>9231</v>
      </c>
      <c r="C9" s="3">
        <v>19716</v>
      </c>
      <c r="D9" s="3">
        <v>7526</v>
      </c>
    </row>
    <row r="10" spans="1:4" x14ac:dyDescent="0.3">
      <c r="A10" s="95" t="s">
        <v>5</v>
      </c>
      <c r="B10" s="3">
        <v>33086</v>
      </c>
      <c r="C10" s="3">
        <v>33406</v>
      </c>
      <c r="D10" s="3">
        <v>23481</v>
      </c>
    </row>
    <row r="11" spans="1:4" x14ac:dyDescent="0.3">
      <c r="A11" s="95" t="s">
        <v>6</v>
      </c>
      <c r="B11" s="3">
        <v>635</v>
      </c>
      <c r="C11" s="3">
        <v>635</v>
      </c>
      <c r="D11" s="3">
        <v>0</v>
      </c>
    </row>
    <row r="12" spans="1:4" x14ac:dyDescent="0.3">
      <c r="A12" s="95" t="s">
        <v>7</v>
      </c>
      <c r="B12" s="3">
        <f>'1 számú melléklet'!B95</f>
        <v>0</v>
      </c>
      <c r="C12" s="3">
        <f>'1 számú melléklet'!C95</f>
        <v>0</v>
      </c>
      <c r="D12" s="3">
        <f>'1 számú melléklet'!D95</f>
        <v>0</v>
      </c>
    </row>
    <row r="13" spans="1:4" x14ac:dyDescent="0.3">
      <c r="A13" s="96" t="s">
        <v>8</v>
      </c>
      <c r="B13" s="101">
        <f>SUM(B5:B12)</f>
        <v>69491</v>
      </c>
      <c r="C13" s="101">
        <f>SUM(C5:C12)</f>
        <v>84357</v>
      </c>
      <c r="D13" s="101">
        <f>SUM(D5:D12)</f>
        <v>58675</v>
      </c>
    </row>
    <row r="14" spans="1:4" x14ac:dyDescent="0.3">
      <c r="A14" s="95" t="s">
        <v>9</v>
      </c>
      <c r="B14" s="3">
        <v>897</v>
      </c>
      <c r="C14" s="3">
        <v>3285</v>
      </c>
      <c r="D14" s="3">
        <v>2376</v>
      </c>
    </row>
    <row r="15" spans="1:4" ht="17.399999999999999" x14ac:dyDescent="0.3">
      <c r="A15" s="97" t="s">
        <v>10</v>
      </c>
      <c r="B15" s="38">
        <f>B13+B14</f>
        <v>70388</v>
      </c>
      <c r="C15" s="38">
        <f>C13+C14</f>
        <v>87642</v>
      </c>
      <c r="D15" s="38">
        <f>D13+D14</f>
        <v>61051</v>
      </c>
    </row>
    <row r="16" spans="1:4" x14ac:dyDescent="0.3">
      <c r="A16" s="95" t="s">
        <v>11</v>
      </c>
      <c r="B16" s="3">
        <v>23809</v>
      </c>
      <c r="C16" s="3">
        <v>30521</v>
      </c>
      <c r="D16" s="3">
        <v>30521</v>
      </c>
    </row>
    <row r="17" spans="1:4" x14ac:dyDescent="0.3">
      <c r="A17" s="95" t="s">
        <v>12</v>
      </c>
      <c r="B17" s="3">
        <f>'2 számú melléklet'!B25</f>
        <v>0</v>
      </c>
      <c r="C17" s="3">
        <v>6481</v>
      </c>
      <c r="D17" s="3">
        <v>6481</v>
      </c>
    </row>
    <row r="18" spans="1:4" x14ac:dyDescent="0.3">
      <c r="A18" s="95" t="s">
        <v>13</v>
      </c>
      <c r="B18" s="3">
        <v>23848</v>
      </c>
      <c r="C18" s="3">
        <v>23713</v>
      </c>
      <c r="D18" s="3">
        <v>26100</v>
      </c>
    </row>
    <row r="19" spans="1:4" x14ac:dyDescent="0.3">
      <c r="A19" s="95" t="s">
        <v>14</v>
      </c>
      <c r="B19" s="3">
        <v>150</v>
      </c>
      <c r="C19" s="3">
        <v>315</v>
      </c>
      <c r="D19" s="3">
        <v>1523</v>
      </c>
    </row>
    <row r="20" spans="1:4" x14ac:dyDescent="0.3">
      <c r="A20" s="95" t="s">
        <v>15</v>
      </c>
      <c r="B20" s="3">
        <v>828</v>
      </c>
      <c r="C20" s="3">
        <v>828</v>
      </c>
      <c r="D20" s="3">
        <v>828</v>
      </c>
    </row>
    <row r="21" spans="1:4" x14ac:dyDescent="0.3">
      <c r="A21" s="95" t="s">
        <v>16</v>
      </c>
      <c r="B21" s="3">
        <v>30</v>
      </c>
      <c r="C21" s="3">
        <v>0</v>
      </c>
      <c r="D21" s="3">
        <f>'2 számú melléklet'!D60</f>
        <v>0</v>
      </c>
    </row>
    <row r="22" spans="1:4" x14ac:dyDescent="0.3">
      <c r="A22" s="95" t="s">
        <v>17</v>
      </c>
      <c r="B22" s="3">
        <f>'2 számú melléklet'!B64</f>
        <v>0</v>
      </c>
      <c r="C22" s="3">
        <v>850</v>
      </c>
      <c r="D22" s="3">
        <v>850</v>
      </c>
    </row>
    <row r="23" spans="1:4" x14ac:dyDescent="0.3">
      <c r="A23" s="98" t="s">
        <v>18</v>
      </c>
      <c r="B23" s="102">
        <f>SUM(B16:B22)</f>
        <v>48665</v>
      </c>
      <c r="C23" s="102">
        <f>SUM(C16:C22)</f>
        <v>62708</v>
      </c>
      <c r="D23" s="102">
        <f>SUM(D16:D22)</f>
        <v>66303</v>
      </c>
    </row>
    <row r="24" spans="1:4" x14ac:dyDescent="0.3">
      <c r="A24" s="95" t="s">
        <v>19</v>
      </c>
      <c r="B24" s="3">
        <v>21723</v>
      </c>
      <c r="C24" s="3">
        <v>24934</v>
      </c>
      <c r="D24" s="3">
        <v>24934</v>
      </c>
    </row>
    <row r="25" spans="1:4" ht="17.399999999999999" x14ac:dyDescent="0.3">
      <c r="A25" s="99" t="s">
        <v>20</v>
      </c>
      <c r="B25" s="103">
        <f>B23+B24</f>
        <v>70388</v>
      </c>
      <c r="C25" s="103">
        <f>C23+C24</f>
        <v>87642</v>
      </c>
      <c r="D25" s="103">
        <f>D23+D24</f>
        <v>91237</v>
      </c>
    </row>
  </sheetData>
  <phoneticPr fontId="5" type="noConversion"/>
  <pageMargins left="0.31496062992125984" right="0.31496062992125984" top="0.74803149606299213" bottom="0.74803149606299213" header="0.31496062992125984" footer="0.31496062992125984"/>
  <pageSetup paperSize="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22" zoomScale="85" workbookViewId="0">
      <selection sqref="A1:E32"/>
    </sheetView>
  </sheetViews>
  <sheetFormatPr defaultRowHeight="15.6" x14ac:dyDescent="0.3"/>
  <cols>
    <col min="1" max="1" width="10.6640625" style="1" customWidth="1"/>
    <col min="2" max="2" width="67.33203125" customWidth="1"/>
    <col min="3" max="3" width="15.44140625" customWidth="1"/>
    <col min="4" max="4" width="18.109375" customWidth="1"/>
    <col min="5" max="5" width="17.6640625" customWidth="1"/>
  </cols>
  <sheetData>
    <row r="1" spans="1:5" x14ac:dyDescent="0.3">
      <c r="B1" s="14" t="s">
        <v>314</v>
      </c>
    </row>
    <row r="2" spans="1:5" x14ac:dyDescent="0.3">
      <c r="B2" s="151" t="s">
        <v>1038</v>
      </c>
    </row>
    <row r="3" spans="1:5" ht="31.2" x14ac:dyDescent="0.3">
      <c r="B3" s="142" t="s">
        <v>1031</v>
      </c>
    </row>
    <row r="4" spans="1:5" ht="16.2" x14ac:dyDescent="0.35">
      <c r="B4" s="14" t="s">
        <v>231</v>
      </c>
      <c r="C4" s="50"/>
    </row>
    <row r="5" spans="1:5" ht="16.2" x14ac:dyDescent="0.35">
      <c r="B5" s="14"/>
      <c r="C5" s="50"/>
      <c r="D5" s="50"/>
      <c r="E5" s="50" t="s">
        <v>329</v>
      </c>
    </row>
    <row r="6" spans="1:5" ht="31.2" x14ac:dyDescent="0.3">
      <c r="A6" s="74" t="s">
        <v>272</v>
      </c>
      <c r="B6" s="75" t="s">
        <v>273</v>
      </c>
      <c r="C6" s="76" t="s">
        <v>1051</v>
      </c>
      <c r="D6" s="76" t="s">
        <v>1040</v>
      </c>
      <c r="E6" s="76" t="s">
        <v>1037</v>
      </c>
    </row>
    <row r="7" spans="1:5" x14ac:dyDescent="0.3">
      <c r="A7" s="2" t="s">
        <v>22</v>
      </c>
      <c r="B7" s="2" t="s">
        <v>276</v>
      </c>
      <c r="C7" s="3">
        <v>0</v>
      </c>
      <c r="D7" s="3">
        <v>0</v>
      </c>
      <c r="E7" s="3">
        <v>0</v>
      </c>
    </row>
    <row r="8" spans="1:5" x14ac:dyDescent="0.3">
      <c r="A8" s="2" t="s">
        <v>23</v>
      </c>
      <c r="B8" s="2" t="s">
        <v>277</v>
      </c>
      <c r="C8" s="3">
        <v>0</v>
      </c>
      <c r="D8" s="3">
        <v>4</v>
      </c>
      <c r="E8" s="3">
        <v>4</v>
      </c>
    </row>
    <row r="9" spans="1:5" x14ac:dyDescent="0.3">
      <c r="A9" s="2" t="s">
        <v>24</v>
      </c>
      <c r="B9" s="2" t="s">
        <v>278</v>
      </c>
      <c r="C9" s="3">
        <v>0</v>
      </c>
      <c r="D9" s="3">
        <v>0</v>
      </c>
      <c r="E9" s="3">
        <v>0</v>
      </c>
    </row>
    <row r="10" spans="1:5" x14ac:dyDescent="0.3">
      <c r="A10" s="2" t="s">
        <v>25</v>
      </c>
      <c r="B10" s="2" t="s">
        <v>279</v>
      </c>
      <c r="C10" s="3">
        <v>0</v>
      </c>
      <c r="D10" s="3">
        <v>0</v>
      </c>
      <c r="E10" s="3">
        <v>0</v>
      </c>
    </row>
    <row r="11" spans="1:5" x14ac:dyDescent="0.3">
      <c r="A11" s="2" t="s">
        <v>26</v>
      </c>
      <c r="B11" s="2" t="s">
        <v>280</v>
      </c>
      <c r="C11" s="3">
        <v>0</v>
      </c>
      <c r="D11" s="3">
        <v>0</v>
      </c>
      <c r="E11" s="3">
        <v>0</v>
      </c>
    </row>
    <row r="12" spans="1:5" x14ac:dyDescent="0.3">
      <c r="A12" s="2" t="s">
        <v>27</v>
      </c>
      <c r="B12" s="2" t="s">
        <v>281</v>
      </c>
      <c r="C12" s="16">
        <f>SUM(C13:C18)</f>
        <v>4200</v>
      </c>
      <c r="D12" s="16">
        <f>SUM(D13:D18)</f>
        <v>4200</v>
      </c>
      <c r="E12" s="16">
        <f>SUM(E13:E18)</f>
        <v>3896</v>
      </c>
    </row>
    <row r="13" spans="1:5" ht="16.2" x14ac:dyDescent="0.35">
      <c r="A13" s="30" t="s">
        <v>271</v>
      </c>
      <c r="B13" s="28" t="s">
        <v>294</v>
      </c>
      <c r="C13" s="3">
        <v>700</v>
      </c>
      <c r="D13" s="3">
        <v>700</v>
      </c>
      <c r="E13" s="3">
        <v>603</v>
      </c>
    </row>
    <row r="14" spans="1:5" ht="16.2" x14ac:dyDescent="0.35">
      <c r="A14" s="30"/>
      <c r="B14" s="28" t="s">
        <v>321</v>
      </c>
      <c r="C14" s="3">
        <v>1000</v>
      </c>
      <c r="D14" s="3">
        <v>1000</v>
      </c>
      <c r="E14" s="3">
        <v>1000</v>
      </c>
    </row>
    <row r="15" spans="1:5" x14ac:dyDescent="0.3">
      <c r="A15" s="2"/>
      <c r="B15" s="29" t="s">
        <v>295</v>
      </c>
      <c r="C15" s="3">
        <v>1200</v>
      </c>
      <c r="D15" s="3">
        <v>1200</v>
      </c>
      <c r="E15" s="3">
        <v>1100</v>
      </c>
    </row>
    <row r="16" spans="1:5" x14ac:dyDescent="0.3">
      <c r="A16" s="2"/>
      <c r="B16" s="29" t="s">
        <v>291</v>
      </c>
      <c r="C16" s="3">
        <v>800</v>
      </c>
      <c r="D16" s="3">
        <v>800</v>
      </c>
      <c r="E16" s="3">
        <v>734</v>
      </c>
    </row>
    <row r="17" spans="1:5" x14ac:dyDescent="0.3">
      <c r="A17" s="2"/>
      <c r="B17" s="29" t="s">
        <v>292</v>
      </c>
      <c r="C17" s="3">
        <v>500</v>
      </c>
      <c r="D17" s="3">
        <v>500</v>
      </c>
      <c r="E17" s="3">
        <v>459</v>
      </c>
    </row>
    <row r="18" spans="1:5" x14ac:dyDescent="0.3">
      <c r="A18" s="2"/>
      <c r="B18" s="29" t="s">
        <v>293</v>
      </c>
      <c r="C18" s="3">
        <v>0</v>
      </c>
      <c r="D18" s="3">
        <v>0</v>
      </c>
      <c r="E18" s="3">
        <v>0</v>
      </c>
    </row>
    <row r="19" spans="1:5" x14ac:dyDescent="0.3">
      <c r="A19" s="2" t="s">
        <v>28</v>
      </c>
      <c r="B19" s="2" t="s">
        <v>282</v>
      </c>
      <c r="C19" s="3">
        <v>0</v>
      </c>
      <c r="D19" s="3">
        <v>0</v>
      </c>
      <c r="E19" s="3">
        <v>0</v>
      </c>
    </row>
    <row r="20" spans="1:5" x14ac:dyDescent="0.3">
      <c r="A20" s="2" t="s">
        <v>29</v>
      </c>
      <c r="B20" s="2" t="s">
        <v>283</v>
      </c>
      <c r="C20" s="3">
        <v>0</v>
      </c>
      <c r="D20" s="3">
        <v>0</v>
      </c>
      <c r="E20" s="3">
        <v>0</v>
      </c>
    </row>
    <row r="21" spans="1:5" x14ac:dyDescent="0.3">
      <c r="A21" s="2" t="s">
        <v>30</v>
      </c>
      <c r="B21" s="2" t="s">
        <v>284</v>
      </c>
      <c r="C21" s="3">
        <v>0</v>
      </c>
      <c r="D21" s="3">
        <v>0</v>
      </c>
      <c r="E21" s="3">
        <v>0</v>
      </c>
    </row>
    <row r="22" spans="1:5" x14ac:dyDescent="0.3">
      <c r="A22" s="2" t="s">
        <v>31</v>
      </c>
      <c r="B22" s="2" t="s">
        <v>285</v>
      </c>
      <c r="C22" s="3">
        <v>0</v>
      </c>
      <c r="D22" s="3">
        <v>0</v>
      </c>
      <c r="E22" s="3">
        <v>0</v>
      </c>
    </row>
    <row r="23" spans="1:5" x14ac:dyDescent="0.3">
      <c r="A23" s="2" t="s">
        <v>43</v>
      </c>
      <c r="B23" s="2" t="s">
        <v>286</v>
      </c>
      <c r="C23" s="16">
        <f>SUM(C24:C29)</f>
        <v>885</v>
      </c>
      <c r="D23" s="16">
        <f>SUM(D24:D29)</f>
        <v>3737</v>
      </c>
      <c r="E23" s="16">
        <f>SUM(E24:E29)</f>
        <v>3626</v>
      </c>
    </row>
    <row r="24" spans="1:5" ht="16.2" x14ac:dyDescent="0.35">
      <c r="A24" s="30" t="s">
        <v>271</v>
      </c>
      <c r="B24" s="2" t="s">
        <v>296</v>
      </c>
      <c r="C24" s="3">
        <v>300</v>
      </c>
      <c r="D24" s="3">
        <v>300</v>
      </c>
      <c r="E24" s="3">
        <v>240</v>
      </c>
    </row>
    <row r="25" spans="1:5" x14ac:dyDescent="0.3">
      <c r="A25" s="2"/>
      <c r="B25" s="2" t="s">
        <v>298</v>
      </c>
      <c r="C25" s="3">
        <v>315</v>
      </c>
      <c r="D25" s="3">
        <v>315</v>
      </c>
      <c r="E25" s="3">
        <v>265</v>
      </c>
    </row>
    <row r="26" spans="1:5" x14ac:dyDescent="0.3">
      <c r="A26" s="2"/>
      <c r="B26" s="2" t="s">
        <v>299</v>
      </c>
      <c r="C26" s="3">
        <v>100</v>
      </c>
      <c r="D26" s="3">
        <v>100</v>
      </c>
      <c r="E26" s="3">
        <v>100</v>
      </c>
    </row>
    <row r="27" spans="1:5" x14ac:dyDescent="0.3">
      <c r="A27" s="2"/>
      <c r="B27" s="2" t="s">
        <v>297</v>
      </c>
      <c r="C27" s="3">
        <v>100</v>
      </c>
      <c r="D27" s="3">
        <v>200</v>
      </c>
      <c r="E27" s="3">
        <v>200</v>
      </c>
    </row>
    <row r="28" spans="1:5" x14ac:dyDescent="0.3">
      <c r="A28" s="154"/>
      <c r="B28" s="154" t="s">
        <v>1057</v>
      </c>
      <c r="C28" s="155">
        <v>70</v>
      </c>
      <c r="D28" s="155">
        <v>70</v>
      </c>
      <c r="E28" s="155">
        <v>70</v>
      </c>
    </row>
    <row r="29" spans="1:5" x14ac:dyDescent="0.3">
      <c r="A29" s="2"/>
      <c r="B29" s="2" t="s">
        <v>353</v>
      </c>
      <c r="C29" s="3">
        <v>0</v>
      </c>
      <c r="D29" s="3">
        <v>2752</v>
      </c>
      <c r="E29" s="3">
        <v>2751</v>
      </c>
    </row>
    <row r="30" spans="1:5" x14ac:dyDescent="0.3">
      <c r="A30" s="2" t="s">
        <v>32</v>
      </c>
      <c r="B30" s="2" t="s">
        <v>287</v>
      </c>
      <c r="C30" s="3">
        <v>0</v>
      </c>
      <c r="D30" s="3">
        <v>0</v>
      </c>
      <c r="E30" s="3">
        <v>0</v>
      </c>
    </row>
    <row r="31" spans="1:5" x14ac:dyDescent="0.3">
      <c r="A31" s="2" t="s">
        <v>275</v>
      </c>
      <c r="B31" s="2" t="s">
        <v>288</v>
      </c>
      <c r="C31" s="16">
        <v>4146</v>
      </c>
      <c r="D31" s="16">
        <v>11776</v>
      </c>
      <c r="E31" s="16">
        <v>0</v>
      </c>
    </row>
    <row r="32" spans="1:5" x14ac:dyDescent="0.3">
      <c r="A32" s="2" t="s">
        <v>290</v>
      </c>
      <c r="B32" s="4" t="s">
        <v>289</v>
      </c>
      <c r="C32" s="5">
        <f>C7+C8+C9+C10+C11+C12+C19+C20+C21+C22+C23+C30+C31</f>
        <v>9231</v>
      </c>
      <c r="D32" s="5">
        <f t="shared" ref="D32:E32" si="0">D7+D8+D9+D10+D11+D12+D19+D20+D21+D22+D23+D30+D31</f>
        <v>19717</v>
      </c>
      <c r="E32" s="5">
        <f t="shared" si="0"/>
        <v>7526</v>
      </c>
    </row>
  </sheetData>
  <phoneticPr fontId="5" type="noConversion"/>
  <pageMargins left="0.35433070866141736" right="0.74803149606299213" top="0.39370078740157483" bottom="0.39370078740157483" header="0.51181102362204722" footer="0.51181102362204722"/>
  <pageSetup paperSize="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zoomScale="85" workbookViewId="0">
      <selection sqref="A1:E52"/>
    </sheetView>
  </sheetViews>
  <sheetFormatPr defaultColWidth="9.109375" defaultRowHeight="15.6" x14ac:dyDescent="0.3"/>
  <cols>
    <col min="1" max="1" width="8.88671875" style="1" customWidth="1"/>
    <col min="2" max="2" width="67.44140625" style="1" customWidth="1"/>
    <col min="3" max="3" width="17.6640625" style="1" customWidth="1"/>
    <col min="4" max="5" width="17" style="1" bestFit="1" customWidth="1"/>
    <col min="6" max="16384" width="9.109375" style="1"/>
  </cols>
  <sheetData>
    <row r="1" spans="1:5" x14ac:dyDescent="0.3">
      <c r="B1" s="14" t="s">
        <v>315</v>
      </c>
    </row>
    <row r="2" spans="1:5" x14ac:dyDescent="0.3">
      <c r="B2" s="151" t="s">
        <v>1038</v>
      </c>
    </row>
    <row r="3" spans="1:5" x14ac:dyDescent="0.3">
      <c r="B3" s="14" t="s">
        <v>263</v>
      </c>
    </row>
    <row r="4" spans="1:5" ht="16.2" x14ac:dyDescent="0.35">
      <c r="B4" s="14" t="s">
        <v>231</v>
      </c>
      <c r="C4" s="50"/>
    </row>
    <row r="5" spans="1:5" ht="16.2" x14ac:dyDescent="0.35">
      <c r="B5" s="14"/>
      <c r="D5" s="50"/>
      <c r="E5" s="50" t="s">
        <v>329</v>
      </c>
    </row>
    <row r="6" spans="1:5" ht="31.2" x14ac:dyDescent="0.3">
      <c r="A6" s="75" t="s">
        <v>272</v>
      </c>
      <c r="B6" s="75" t="s">
        <v>273</v>
      </c>
      <c r="C6" s="76" t="s">
        <v>1051</v>
      </c>
      <c r="D6" s="76" t="s">
        <v>1040</v>
      </c>
      <c r="E6" s="76" t="s">
        <v>1037</v>
      </c>
    </row>
    <row r="7" spans="1:5" x14ac:dyDescent="0.3">
      <c r="A7" s="2" t="s">
        <v>264</v>
      </c>
      <c r="B7" s="47" t="s">
        <v>232</v>
      </c>
      <c r="C7" s="48">
        <v>0</v>
      </c>
      <c r="D7" s="48">
        <v>0</v>
      </c>
      <c r="E7" s="48">
        <v>0</v>
      </c>
    </row>
    <row r="8" spans="1:5" ht="27" x14ac:dyDescent="0.3">
      <c r="A8" s="2" t="s">
        <v>264</v>
      </c>
      <c r="B8" s="49" t="s">
        <v>307</v>
      </c>
      <c r="C8" s="48">
        <v>0</v>
      </c>
      <c r="D8" s="48">
        <v>0</v>
      </c>
      <c r="E8" s="48">
        <v>0</v>
      </c>
    </row>
    <row r="9" spans="1:5" ht="31.2" x14ac:dyDescent="0.3">
      <c r="A9" s="2" t="s">
        <v>264</v>
      </c>
      <c r="B9" s="7" t="s">
        <v>308</v>
      </c>
      <c r="C9" s="3">
        <v>0</v>
      </c>
      <c r="D9" s="3">
        <v>99</v>
      </c>
      <c r="E9" s="3">
        <v>99</v>
      </c>
    </row>
    <row r="10" spans="1:5" ht="27" x14ac:dyDescent="0.3">
      <c r="A10" s="2" t="s">
        <v>264</v>
      </c>
      <c r="B10" s="49" t="s">
        <v>309</v>
      </c>
      <c r="C10" s="48">
        <v>0</v>
      </c>
      <c r="D10" s="48">
        <v>0</v>
      </c>
      <c r="E10" s="48">
        <v>0</v>
      </c>
    </row>
    <row r="11" spans="1:5" x14ac:dyDescent="0.3">
      <c r="A11" s="2" t="s">
        <v>264</v>
      </c>
      <c r="B11" s="47" t="s">
        <v>233</v>
      </c>
      <c r="C11" s="48">
        <v>0</v>
      </c>
      <c r="D11" s="48">
        <v>0</v>
      </c>
      <c r="E11" s="48">
        <v>0</v>
      </c>
    </row>
    <row r="12" spans="1:5" ht="27" x14ac:dyDescent="0.3">
      <c r="A12" s="2" t="s">
        <v>264</v>
      </c>
      <c r="B12" s="49" t="s">
        <v>327</v>
      </c>
      <c r="C12" s="48">
        <v>0</v>
      </c>
      <c r="D12" s="48">
        <v>0</v>
      </c>
      <c r="E12" s="48">
        <v>0</v>
      </c>
    </row>
    <row r="13" spans="1:5" ht="27" x14ac:dyDescent="0.3">
      <c r="A13" s="2" t="s">
        <v>264</v>
      </c>
      <c r="B13" s="49" t="s">
        <v>328</v>
      </c>
      <c r="C13" s="48">
        <v>0</v>
      </c>
      <c r="D13" s="48">
        <v>0</v>
      </c>
      <c r="E13" s="48">
        <v>0</v>
      </c>
    </row>
    <row r="14" spans="1:5" x14ac:dyDescent="0.3">
      <c r="A14" s="2" t="s">
        <v>264</v>
      </c>
      <c r="B14" s="47" t="s">
        <v>234</v>
      </c>
      <c r="C14" s="48">
        <v>0</v>
      </c>
      <c r="D14" s="48">
        <v>0</v>
      </c>
      <c r="E14" s="48">
        <v>0</v>
      </c>
    </row>
    <row r="15" spans="1:5" x14ac:dyDescent="0.3">
      <c r="A15" s="2" t="s">
        <v>264</v>
      </c>
      <c r="B15" s="47" t="s">
        <v>235</v>
      </c>
      <c r="C15" s="48">
        <v>0</v>
      </c>
      <c r="D15" s="48">
        <v>0</v>
      </c>
      <c r="E15" s="48">
        <v>0</v>
      </c>
    </row>
    <row r="16" spans="1:5" x14ac:dyDescent="0.3">
      <c r="A16" s="15" t="s">
        <v>264</v>
      </c>
      <c r="B16" s="15" t="s">
        <v>236</v>
      </c>
      <c r="C16" s="16">
        <f>SUM(C7:C15)</f>
        <v>0</v>
      </c>
      <c r="D16" s="16">
        <f>SUM(D7:D15)</f>
        <v>99</v>
      </c>
      <c r="E16" s="16">
        <f>SUM(E7:E15)</f>
        <v>99</v>
      </c>
    </row>
    <row r="17" spans="1:5" x14ac:dyDescent="0.3">
      <c r="A17" s="2" t="s">
        <v>265</v>
      </c>
      <c r="B17" s="47" t="s">
        <v>237</v>
      </c>
      <c r="C17" s="48">
        <v>0</v>
      </c>
      <c r="D17" s="48">
        <v>0</v>
      </c>
      <c r="E17" s="48">
        <v>0</v>
      </c>
    </row>
    <row r="18" spans="1:5" x14ac:dyDescent="0.3">
      <c r="A18" s="2" t="s">
        <v>265</v>
      </c>
      <c r="B18" s="47" t="s">
        <v>238</v>
      </c>
      <c r="C18" s="48">
        <v>0</v>
      </c>
      <c r="D18" s="48">
        <v>0</v>
      </c>
      <c r="E18" s="48">
        <v>0</v>
      </c>
    </row>
    <row r="19" spans="1:5" x14ac:dyDescent="0.3">
      <c r="A19" s="2" t="s">
        <v>265</v>
      </c>
      <c r="B19" s="47" t="s">
        <v>239</v>
      </c>
      <c r="C19" s="48">
        <v>0</v>
      </c>
      <c r="D19" s="48">
        <v>0</v>
      </c>
      <c r="E19" s="48">
        <v>0</v>
      </c>
    </row>
    <row r="20" spans="1:5" x14ac:dyDescent="0.3">
      <c r="A20" s="2" t="s">
        <v>265</v>
      </c>
      <c r="B20" s="47" t="s">
        <v>240</v>
      </c>
      <c r="C20" s="48">
        <v>0</v>
      </c>
      <c r="D20" s="48">
        <v>0</v>
      </c>
      <c r="E20" s="48">
        <v>0</v>
      </c>
    </row>
    <row r="21" spans="1:5" x14ac:dyDescent="0.3">
      <c r="A21" s="2" t="s">
        <v>265</v>
      </c>
      <c r="B21" s="47" t="s">
        <v>241</v>
      </c>
      <c r="C21" s="48">
        <v>0</v>
      </c>
      <c r="D21" s="48">
        <v>0</v>
      </c>
      <c r="E21" s="48">
        <v>0</v>
      </c>
    </row>
    <row r="22" spans="1:5" x14ac:dyDescent="0.3">
      <c r="A22" s="2" t="s">
        <v>265</v>
      </c>
      <c r="B22" s="2" t="s">
        <v>242</v>
      </c>
      <c r="C22" s="32">
        <v>0</v>
      </c>
      <c r="D22" s="32">
        <v>0</v>
      </c>
      <c r="E22" s="32">
        <v>0</v>
      </c>
    </row>
    <row r="23" spans="1:5" x14ac:dyDescent="0.3">
      <c r="A23" s="15" t="s">
        <v>265</v>
      </c>
      <c r="B23" s="15" t="s">
        <v>243</v>
      </c>
      <c r="C23" s="16">
        <f>SUM(C17:C22)</f>
        <v>0</v>
      </c>
      <c r="D23" s="16">
        <f>SUM(D17:D22)</f>
        <v>0</v>
      </c>
      <c r="E23" s="16">
        <f>SUM(E17:E22)</f>
        <v>0</v>
      </c>
    </row>
    <row r="24" spans="1:5" x14ac:dyDescent="0.3">
      <c r="A24" s="2" t="s">
        <v>266</v>
      </c>
      <c r="B24" s="2" t="s">
        <v>323</v>
      </c>
      <c r="C24" s="32">
        <v>0</v>
      </c>
      <c r="D24" s="32">
        <v>0</v>
      </c>
      <c r="E24" s="32">
        <v>0</v>
      </c>
    </row>
    <row r="25" spans="1:5" x14ac:dyDescent="0.3">
      <c r="A25" s="15" t="s">
        <v>266</v>
      </c>
      <c r="B25" s="15" t="s">
        <v>244</v>
      </c>
      <c r="C25" s="16">
        <f>SUM(C24)</f>
        <v>0</v>
      </c>
      <c r="D25" s="16">
        <f>SUM(D24)</f>
        <v>0</v>
      </c>
      <c r="E25" s="16">
        <f>SUM(E24)</f>
        <v>0</v>
      </c>
    </row>
    <row r="26" spans="1:5" x14ac:dyDescent="0.3">
      <c r="A26" s="2" t="s">
        <v>267</v>
      </c>
      <c r="B26" s="47" t="s">
        <v>245</v>
      </c>
      <c r="C26" s="48">
        <v>0</v>
      </c>
      <c r="D26" s="48">
        <v>0</v>
      </c>
      <c r="E26" s="48">
        <v>0</v>
      </c>
    </row>
    <row r="27" spans="1:5" x14ac:dyDescent="0.3">
      <c r="A27" s="2" t="s">
        <v>267</v>
      </c>
      <c r="B27" s="47" t="s">
        <v>246</v>
      </c>
      <c r="C27" s="48">
        <v>0</v>
      </c>
      <c r="D27" s="48"/>
      <c r="E27" s="48">
        <v>0</v>
      </c>
    </row>
    <row r="28" spans="1:5" x14ac:dyDescent="0.3">
      <c r="A28" s="2" t="s">
        <v>267</v>
      </c>
      <c r="B28" s="47" t="s">
        <v>247</v>
      </c>
      <c r="C28" s="48">
        <v>0</v>
      </c>
      <c r="D28" s="48">
        <v>0</v>
      </c>
      <c r="E28" s="48">
        <v>0</v>
      </c>
    </row>
    <row r="29" spans="1:5" x14ac:dyDescent="0.3">
      <c r="A29" s="2" t="s">
        <v>267</v>
      </c>
      <c r="B29" s="47" t="s">
        <v>248</v>
      </c>
      <c r="C29" s="48">
        <v>0</v>
      </c>
      <c r="D29" s="48">
        <v>0</v>
      </c>
      <c r="E29" s="48">
        <v>0</v>
      </c>
    </row>
    <row r="30" spans="1:5" x14ac:dyDescent="0.3">
      <c r="A30" s="2" t="s">
        <v>267</v>
      </c>
      <c r="B30" s="2" t="s">
        <v>324</v>
      </c>
      <c r="C30" s="32">
        <v>0</v>
      </c>
      <c r="D30" s="32">
        <v>0</v>
      </c>
      <c r="E30" s="32">
        <v>0</v>
      </c>
    </row>
    <row r="31" spans="1:5" x14ac:dyDescent="0.3">
      <c r="A31" s="2" t="s">
        <v>267</v>
      </c>
      <c r="B31" s="2" t="s">
        <v>249</v>
      </c>
      <c r="C31" s="3">
        <v>0</v>
      </c>
      <c r="D31" s="3">
        <v>0</v>
      </c>
      <c r="E31" s="3">
        <v>0</v>
      </c>
    </row>
    <row r="32" spans="1:5" x14ac:dyDescent="0.3">
      <c r="A32" s="15" t="s">
        <v>267</v>
      </c>
      <c r="B32" s="15" t="s">
        <v>250</v>
      </c>
      <c r="C32" s="16">
        <f>SUM(C26:C31)</f>
        <v>0</v>
      </c>
      <c r="D32" s="16">
        <f>SUM(D26:D31)</f>
        <v>0</v>
      </c>
      <c r="E32" s="16">
        <f>SUM(E26:E31)</f>
        <v>0</v>
      </c>
    </row>
    <row r="33" spans="1:5" x14ac:dyDescent="0.3">
      <c r="A33" s="2" t="s">
        <v>268</v>
      </c>
      <c r="B33" s="2" t="s">
        <v>251</v>
      </c>
      <c r="C33" s="3">
        <v>0</v>
      </c>
      <c r="D33" s="3">
        <v>0</v>
      </c>
      <c r="E33" s="3">
        <v>0</v>
      </c>
    </row>
    <row r="34" spans="1:5" x14ac:dyDescent="0.3">
      <c r="A34" s="2" t="s">
        <v>268</v>
      </c>
      <c r="B34" s="2" t="s">
        <v>252</v>
      </c>
      <c r="C34" s="3">
        <v>50</v>
      </c>
      <c r="D34" s="3">
        <v>50</v>
      </c>
      <c r="E34" s="3">
        <v>25</v>
      </c>
    </row>
    <row r="35" spans="1:5" ht="16.2" x14ac:dyDescent="0.35">
      <c r="A35" s="30" t="s">
        <v>271</v>
      </c>
      <c r="B35" s="2" t="s">
        <v>301</v>
      </c>
      <c r="C35" s="3">
        <v>50</v>
      </c>
      <c r="D35" s="3">
        <v>50</v>
      </c>
      <c r="E35" s="3">
        <v>25</v>
      </c>
    </row>
    <row r="36" spans="1:5" x14ac:dyDescent="0.3">
      <c r="A36" s="15" t="s">
        <v>268</v>
      </c>
      <c r="B36" s="15" t="s">
        <v>253</v>
      </c>
      <c r="C36" s="16">
        <f>C33+C34</f>
        <v>50</v>
      </c>
      <c r="D36" s="16">
        <f>D33+D34</f>
        <v>50</v>
      </c>
      <c r="E36" s="16">
        <f>E33+E34</f>
        <v>25</v>
      </c>
    </row>
    <row r="37" spans="1:5" x14ac:dyDescent="0.3">
      <c r="A37" s="2" t="s">
        <v>269</v>
      </c>
      <c r="B37" s="2" t="s">
        <v>254</v>
      </c>
      <c r="C37" s="3">
        <v>0</v>
      </c>
      <c r="D37" s="3">
        <v>0</v>
      </c>
      <c r="E37" s="3">
        <v>0</v>
      </c>
    </row>
    <row r="38" spans="1:5" x14ac:dyDescent="0.3">
      <c r="A38" s="2" t="s">
        <v>269</v>
      </c>
      <c r="B38" s="2" t="s">
        <v>325</v>
      </c>
      <c r="C38" s="3">
        <v>0</v>
      </c>
      <c r="D38" s="3">
        <v>0</v>
      </c>
      <c r="E38" s="3">
        <v>0</v>
      </c>
    </row>
    <row r="39" spans="1:5" x14ac:dyDescent="0.3">
      <c r="A39" s="2" t="s">
        <v>269</v>
      </c>
      <c r="B39" s="2" t="s">
        <v>255</v>
      </c>
      <c r="C39" s="3">
        <v>0</v>
      </c>
      <c r="D39" s="3">
        <v>0</v>
      </c>
      <c r="E39" s="3">
        <v>0</v>
      </c>
    </row>
    <row r="40" spans="1:5" x14ac:dyDescent="0.3">
      <c r="A40" s="2" t="s">
        <v>269</v>
      </c>
      <c r="B40" s="2" t="s">
        <v>256</v>
      </c>
      <c r="C40" s="3">
        <v>0</v>
      </c>
      <c r="D40" s="3">
        <v>0</v>
      </c>
      <c r="E40" s="3">
        <v>0</v>
      </c>
    </row>
    <row r="41" spans="1:5" x14ac:dyDescent="0.3">
      <c r="A41" s="2" t="s">
        <v>269</v>
      </c>
      <c r="B41" s="31" t="s">
        <v>322</v>
      </c>
      <c r="C41" s="3">
        <v>2220</v>
      </c>
      <c r="D41" s="3">
        <v>2504</v>
      </c>
      <c r="E41" s="3">
        <v>1113</v>
      </c>
    </row>
    <row r="42" spans="1:5" x14ac:dyDescent="0.3">
      <c r="A42" s="2" t="s">
        <v>269</v>
      </c>
      <c r="B42" s="47" t="s">
        <v>257</v>
      </c>
      <c r="C42" s="3">
        <v>0</v>
      </c>
      <c r="D42" s="3">
        <v>0</v>
      </c>
      <c r="E42" s="3">
        <v>0</v>
      </c>
    </row>
    <row r="43" spans="1:5" x14ac:dyDescent="0.3">
      <c r="A43" s="2" t="s">
        <v>269</v>
      </c>
      <c r="B43" s="47" t="s">
        <v>258</v>
      </c>
      <c r="C43" s="3">
        <v>0</v>
      </c>
      <c r="D43" s="3">
        <v>0</v>
      </c>
      <c r="E43" s="3">
        <v>0</v>
      </c>
    </row>
    <row r="44" spans="1:5" x14ac:dyDescent="0.3">
      <c r="A44" s="2" t="s">
        <v>269</v>
      </c>
      <c r="B44" s="47" t="s">
        <v>259</v>
      </c>
      <c r="C44" s="3">
        <v>0</v>
      </c>
      <c r="D44" s="3">
        <v>0</v>
      </c>
      <c r="E44" s="3">
        <v>0</v>
      </c>
    </row>
    <row r="45" spans="1:5" x14ac:dyDescent="0.3">
      <c r="A45" s="2" t="s">
        <v>269</v>
      </c>
      <c r="B45" s="47" t="s">
        <v>260</v>
      </c>
      <c r="C45" s="3">
        <v>0</v>
      </c>
      <c r="D45" s="3">
        <v>0</v>
      </c>
      <c r="E45" s="3">
        <v>0</v>
      </c>
    </row>
    <row r="46" spans="1:5" x14ac:dyDescent="0.3">
      <c r="A46" s="2" t="s">
        <v>269</v>
      </c>
      <c r="B46" s="2" t="s">
        <v>261</v>
      </c>
      <c r="C46" s="3">
        <v>0</v>
      </c>
      <c r="D46" s="3">
        <v>0</v>
      </c>
      <c r="E46" s="3">
        <v>0</v>
      </c>
    </row>
    <row r="47" spans="1:5" ht="46.8" x14ac:dyDescent="0.3">
      <c r="A47" s="2" t="s">
        <v>269</v>
      </c>
      <c r="B47" s="7" t="s">
        <v>306</v>
      </c>
      <c r="C47" s="3">
        <v>0</v>
      </c>
      <c r="D47" s="3">
        <v>0</v>
      </c>
      <c r="E47" s="3">
        <v>0</v>
      </c>
    </row>
    <row r="48" spans="1:5" ht="16.2" x14ac:dyDescent="0.35">
      <c r="A48" s="30" t="s">
        <v>271</v>
      </c>
      <c r="B48" s="2" t="s">
        <v>302</v>
      </c>
      <c r="C48" s="3">
        <v>0</v>
      </c>
      <c r="D48" s="3">
        <v>0</v>
      </c>
      <c r="E48" s="3">
        <v>0</v>
      </c>
    </row>
    <row r="49" spans="1:5" x14ac:dyDescent="0.3">
      <c r="A49" s="2"/>
      <c r="B49" s="2" t="s">
        <v>303</v>
      </c>
      <c r="C49" s="3">
        <v>0</v>
      </c>
      <c r="D49" s="3">
        <v>0</v>
      </c>
      <c r="E49" s="3">
        <v>0</v>
      </c>
    </row>
    <row r="50" spans="1:5" x14ac:dyDescent="0.3">
      <c r="A50" s="2"/>
      <c r="B50" s="2" t="s">
        <v>369</v>
      </c>
      <c r="C50" s="3">
        <v>0</v>
      </c>
      <c r="D50" s="3">
        <v>0</v>
      </c>
      <c r="E50" s="3">
        <v>0</v>
      </c>
    </row>
    <row r="51" spans="1:5" x14ac:dyDescent="0.3">
      <c r="A51" s="15" t="s">
        <v>269</v>
      </c>
      <c r="B51" s="15" t="s">
        <v>262</v>
      </c>
      <c r="C51" s="16">
        <f>C39+C40+C41+C46+C47</f>
        <v>2220</v>
      </c>
      <c r="D51" s="16">
        <f>D37+D38+D39+D40+D41+D42+D43+D44+D45+D46+D47</f>
        <v>2504</v>
      </c>
      <c r="E51" s="16">
        <f>E37+E38+E39+E40+E41+E42+E43+E44+E45+E46+E47</f>
        <v>1113</v>
      </c>
    </row>
    <row r="52" spans="1:5" ht="17.399999999999999" x14ac:dyDescent="0.3">
      <c r="A52" s="37" t="s">
        <v>270</v>
      </c>
      <c r="B52" s="37" t="s">
        <v>263</v>
      </c>
      <c r="C52" s="38">
        <f>C16+C23+C25+C32+C36+C51</f>
        <v>2270</v>
      </c>
      <c r="D52" s="38">
        <f>D16+D23+D25+D32+D36+D51</f>
        <v>2653</v>
      </c>
      <c r="E52" s="38">
        <f>E16+E23+E25+E32+E36+E51</f>
        <v>1237</v>
      </c>
    </row>
  </sheetData>
  <phoneticPr fontId="5" type="noConversion"/>
  <pageMargins left="0" right="0" top="0.98425196850393704" bottom="0.98425196850393704" header="0.51181102362204722" footer="0.51181102362204722"/>
  <pageSetup paperSize="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13" workbookViewId="0">
      <selection activeCell="B26" sqref="B26"/>
    </sheetView>
  </sheetViews>
  <sheetFormatPr defaultColWidth="9.109375" defaultRowHeight="15.6" x14ac:dyDescent="0.3"/>
  <cols>
    <col min="1" max="1" width="75.33203125" style="1" customWidth="1"/>
    <col min="2" max="16384" width="9.109375" style="1"/>
  </cols>
  <sheetData>
    <row r="1" spans="1:3" x14ac:dyDescent="0.3">
      <c r="A1" s="14" t="s">
        <v>563</v>
      </c>
    </row>
    <row r="2" spans="1:3" x14ac:dyDescent="0.3">
      <c r="A2" s="156" t="s">
        <v>1052</v>
      </c>
      <c r="B2" s="156"/>
      <c r="C2" s="156"/>
    </row>
    <row r="3" spans="1:3" x14ac:dyDescent="0.3">
      <c r="A3" s="14" t="s">
        <v>564</v>
      </c>
      <c r="B3" s="61"/>
    </row>
    <row r="4" spans="1:3" x14ac:dyDescent="0.3">
      <c r="B4" s="61"/>
    </row>
    <row r="5" spans="1:3" x14ac:dyDescent="0.3">
      <c r="A5" s="14" t="s">
        <v>231</v>
      </c>
      <c r="B5" s="105" t="s">
        <v>565</v>
      </c>
    </row>
    <row r="7" spans="1:3" x14ac:dyDescent="0.3">
      <c r="A7" s="2" t="s">
        <v>566</v>
      </c>
      <c r="B7" s="106">
        <v>0</v>
      </c>
    </row>
    <row r="8" spans="1:3" x14ac:dyDescent="0.3">
      <c r="A8" s="2" t="s">
        <v>567</v>
      </c>
      <c r="B8" s="106">
        <v>0</v>
      </c>
    </row>
    <row r="9" spans="1:3" x14ac:dyDescent="0.3">
      <c r="A9" s="2" t="s">
        <v>568</v>
      </c>
      <c r="B9" s="106">
        <v>0</v>
      </c>
    </row>
    <row r="10" spans="1:3" x14ac:dyDescent="0.3">
      <c r="A10" s="2" t="s">
        <v>569</v>
      </c>
      <c r="B10" s="106">
        <v>0</v>
      </c>
    </row>
    <row r="11" spans="1:3" x14ac:dyDescent="0.3">
      <c r="A11" s="15" t="s">
        <v>570</v>
      </c>
      <c r="B11" s="107">
        <f>SUM(B7:B10)</f>
        <v>0</v>
      </c>
    </row>
    <row r="12" spans="1:3" x14ac:dyDescent="0.3">
      <c r="A12" s="2" t="s">
        <v>571</v>
      </c>
      <c r="B12" s="106">
        <v>0</v>
      </c>
    </row>
    <row r="13" spans="1:3" ht="31.2" x14ac:dyDescent="0.3">
      <c r="A13" s="7" t="s">
        <v>572</v>
      </c>
      <c r="B13" s="106">
        <v>0</v>
      </c>
    </row>
    <row r="14" spans="1:3" x14ac:dyDescent="0.3">
      <c r="A14" s="2" t="s">
        <v>573</v>
      </c>
      <c r="B14" s="106">
        <v>0</v>
      </c>
    </row>
    <row r="15" spans="1:3" x14ac:dyDescent="0.3">
      <c r="A15" s="2" t="s">
        <v>574</v>
      </c>
      <c r="B15" s="106">
        <v>0</v>
      </c>
    </row>
    <row r="16" spans="1:3" x14ac:dyDescent="0.3">
      <c r="A16" s="2" t="s">
        <v>575</v>
      </c>
      <c r="B16" s="106">
        <v>1</v>
      </c>
    </row>
    <row r="17" spans="1:2" x14ac:dyDescent="0.3">
      <c r="A17" s="2" t="s">
        <v>576</v>
      </c>
      <c r="B17" s="106">
        <v>0</v>
      </c>
    </row>
    <row r="18" spans="1:2" x14ac:dyDescent="0.3">
      <c r="A18" s="2" t="s">
        <v>577</v>
      </c>
      <c r="B18" s="106">
        <v>0</v>
      </c>
    </row>
    <row r="19" spans="1:2" x14ac:dyDescent="0.3">
      <c r="A19" s="15" t="s">
        <v>578</v>
      </c>
      <c r="B19" s="107">
        <f>SUM(B12:B18)</f>
        <v>1</v>
      </c>
    </row>
    <row r="20" spans="1:2" x14ac:dyDescent="0.3">
      <c r="A20" s="2" t="s">
        <v>579</v>
      </c>
      <c r="B20" s="106">
        <v>3</v>
      </c>
    </row>
    <row r="21" spans="1:2" x14ac:dyDescent="0.3">
      <c r="A21" s="2" t="s">
        <v>580</v>
      </c>
      <c r="B21" s="106">
        <v>0</v>
      </c>
    </row>
    <row r="22" spans="1:2" x14ac:dyDescent="0.3">
      <c r="A22" s="2" t="s">
        <v>581</v>
      </c>
      <c r="B22" s="106">
        <v>4</v>
      </c>
    </row>
    <row r="23" spans="1:2" x14ac:dyDescent="0.3">
      <c r="A23" s="15" t="s">
        <v>582</v>
      </c>
      <c r="B23" s="107">
        <f>SUM(B20:B22)</f>
        <v>7</v>
      </c>
    </row>
    <row r="24" spans="1:2" x14ac:dyDescent="0.3">
      <c r="A24" s="2" t="s">
        <v>586</v>
      </c>
      <c r="B24" s="106">
        <v>2</v>
      </c>
    </row>
    <row r="25" spans="1:2" x14ac:dyDescent="0.3">
      <c r="A25" s="2" t="s">
        <v>583</v>
      </c>
      <c r="B25" s="106">
        <v>0</v>
      </c>
    </row>
    <row r="26" spans="1:2" x14ac:dyDescent="0.3">
      <c r="A26" s="15" t="s">
        <v>584</v>
      </c>
      <c r="B26" s="107">
        <f>SUM(B24:B25)</f>
        <v>2</v>
      </c>
    </row>
    <row r="27" spans="1:2" ht="33" customHeight="1" x14ac:dyDescent="0.3">
      <c r="A27" s="27" t="s">
        <v>585</v>
      </c>
      <c r="B27" s="107">
        <f>B11+B19+B23+B26</f>
        <v>10</v>
      </c>
    </row>
  </sheetData>
  <mergeCells count="1">
    <mergeCell ref="A2:C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2"/>
  <sheetViews>
    <sheetView workbookViewId="0">
      <selection activeCell="H7" sqref="H7"/>
    </sheetView>
  </sheetViews>
  <sheetFormatPr defaultRowHeight="14.4" x14ac:dyDescent="0.3"/>
  <cols>
    <col min="1" max="1" width="93.33203125" bestFit="1" customWidth="1"/>
    <col min="2" max="2" width="13.88671875" customWidth="1"/>
    <col min="3" max="4" width="16.5546875" customWidth="1"/>
  </cols>
  <sheetData>
    <row r="1" spans="1:4" ht="15.6" x14ac:dyDescent="0.3">
      <c r="A1" s="14" t="s">
        <v>330</v>
      </c>
    </row>
    <row r="2" spans="1:4" ht="15.6" x14ac:dyDescent="0.3">
      <c r="A2" s="151" t="s">
        <v>1038</v>
      </c>
    </row>
    <row r="3" spans="1:4" ht="15.6" x14ac:dyDescent="0.3">
      <c r="A3" s="14" t="s">
        <v>1032</v>
      </c>
    </row>
    <row r="4" spans="1:4" ht="16.2" x14ac:dyDescent="0.35">
      <c r="C4" s="50"/>
      <c r="D4" s="50" t="s">
        <v>329</v>
      </c>
    </row>
    <row r="5" spans="1:4" ht="31.2" x14ac:dyDescent="0.3">
      <c r="A5" s="34" t="s">
        <v>274</v>
      </c>
      <c r="B5" s="35" t="s">
        <v>1058</v>
      </c>
      <c r="C5" s="35" t="s">
        <v>1059</v>
      </c>
      <c r="D5" s="35" t="s">
        <v>1047</v>
      </c>
    </row>
    <row r="6" spans="1:4" ht="15.6" x14ac:dyDescent="0.3">
      <c r="A6" s="15" t="s">
        <v>95</v>
      </c>
      <c r="B6" s="16">
        <f>SUM(B7:B17)</f>
        <v>6306</v>
      </c>
      <c r="C6" s="16">
        <f>SUM(C7:C17)</f>
        <v>9214</v>
      </c>
      <c r="D6" s="16">
        <f>SUM(D7:D17)</f>
        <v>9070</v>
      </c>
    </row>
    <row r="7" spans="1:4" ht="15.6" x14ac:dyDescent="0.3">
      <c r="A7" s="2" t="s">
        <v>96</v>
      </c>
      <c r="B7" s="3">
        <v>5694</v>
      </c>
      <c r="C7" s="3">
        <v>8622</v>
      </c>
      <c r="D7" s="3">
        <v>8481</v>
      </c>
    </row>
    <row r="8" spans="1:4" ht="15.6" x14ac:dyDescent="0.3">
      <c r="A8" s="2" t="s">
        <v>97</v>
      </c>
      <c r="B8" s="3">
        <v>0</v>
      </c>
      <c r="C8" s="3">
        <v>100</v>
      </c>
      <c r="D8" s="3">
        <v>100</v>
      </c>
    </row>
    <row r="9" spans="1:4" ht="15.6" x14ac:dyDescent="0.3">
      <c r="A9" s="2" t="s">
        <v>98</v>
      </c>
      <c r="B9" s="3">
        <v>0</v>
      </c>
      <c r="C9" s="3">
        <v>0</v>
      </c>
      <c r="D9" s="3">
        <v>0</v>
      </c>
    </row>
    <row r="10" spans="1:4" ht="15.6" x14ac:dyDescent="0.3">
      <c r="A10" s="2" t="s">
        <v>99</v>
      </c>
      <c r="B10" s="3">
        <v>0</v>
      </c>
      <c r="C10" s="3">
        <v>0</v>
      </c>
      <c r="D10" s="3">
        <v>0</v>
      </c>
    </row>
    <row r="11" spans="1:4" ht="15.6" x14ac:dyDescent="0.3">
      <c r="A11" s="2" t="s">
        <v>100</v>
      </c>
      <c r="B11" s="3">
        <v>600</v>
      </c>
      <c r="C11" s="3">
        <v>426</v>
      </c>
      <c r="D11" s="3">
        <v>426</v>
      </c>
    </row>
    <row r="12" spans="1:4" ht="15.6" x14ac:dyDescent="0.3">
      <c r="A12" s="2" t="s">
        <v>101</v>
      </c>
      <c r="B12" s="3">
        <v>0</v>
      </c>
      <c r="C12" s="3">
        <v>0</v>
      </c>
      <c r="D12" s="3">
        <v>0</v>
      </c>
    </row>
    <row r="13" spans="1:4" ht="15.6" x14ac:dyDescent="0.3">
      <c r="A13" s="2" t="s">
        <v>102</v>
      </c>
      <c r="B13" s="3">
        <v>12</v>
      </c>
      <c r="C13" s="3">
        <v>12</v>
      </c>
      <c r="D13" s="3">
        <v>9</v>
      </c>
    </row>
    <row r="14" spans="1:4" ht="15.6" x14ac:dyDescent="0.3">
      <c r="A14" s="2" t="s">
        <v>103</v>
      </c>
      <c r="B14" s="3">
        <v>0</v>
      </c>
      <c r="C14" s="3">
        <v>0</v>
      </c>
      <c r="D14" s="3">
        <v>0</v>
      </c>
    </row>
    <row r="15" spans="1:4" ht="15.6" x14ac:dyDescent="0.3">
      <c r="A15" s="2" t="s">
        <v>104</v>
      </c>
      <c r="B15" s="3">
        <v>0</v>
      </c>
      <c r="C15" s="3">
        <v>0</v>
      </c>
      <c r="D15" s="3">
        <v>0</v>
      </c>
    </row>
    <row r="16" spans="1:4" ht="15.6" x14ac:dyDescent="0.3">
      <c r="A16" s="2" t="s">
        <v>105</v>
      </c>
      <c r="B16" s="3">
        <v>0</v>
      </c>
      <c r="C16" s="3">
        <v>0</v>
      </c>
      <c r="D16" s="3">
        <v>0</v>
      </c>
    </row>
    <row r="17" spans="1:4" ht="15.6" x14ac:dyDescent="0.3">
      <c r="A17" s="2" t="s">
        <v>106</v>
      </c>
      <c r="B17" s="3">
        <v>0</v>
      </c>
      <c r="C17" s="3">
        <v>54</v>
      </c>
      <c r="D17" s="3">
        <v>54</v>
      </c>
    </row>
    <row r="18" spans="1:4" ht="15.6" x14ac:dyDescent="0.3">
      <c r="A18" s="15" t="s">
        <v>107</v>
      </c>
      <c r="B18" s="16">
        <f>SUM(B19:B21)</f>
        <v>278</v>
      </c>
      <c r="C18" s="16">
        <f>SUM(C19:C21)</f>
        <v>323</v>
      </c>
      <c r="D18" s="16">
        <f>SUM(D19:D21)</f>
        <v>311</v>
      </c>
    </row>
    <row r="19" spans="1:4" ht="15.6" x14ac:dyDescent="0.3">
      <c r="A19" s="2" t="s">
        <v>108</v>
      </c>
      <c r="B19" s="3">
        <v>253</v>
      </c>
      <c r="C19" s="3">
        <v>253</v>
      </c>
      <c r="D19" s="3">
        <v>241</v>
      </c>
    </row>
    <row r="20" spans="1:4" ht="31.2" x14ac:dyDescent="0.3">
      <c r="A20" s="7" t="s">
        <v>109</v>
      </c>
      <c r="B20" s="3">
        <v>25</v>
      </c>
      <c r="C20" s="3">
        <v>70</v>
      </c>
      <c r="D20" s="3">
        <v>70</v>
      </c>
    </row>
    <row r="21" spans="1:4" ht="15.6" x14ac:dyDescent="0.3">
      <c r="A21" s="2" t="s">
        <v>110</v>
      </c>
      <c r="B21" s="3">
        <v>0</v>
      </c>
      <c r="C21" s="3">
        <v>0</v>
      </c>
      <c r="D21" s="3">
        <v>0</v>
      </c>
    </row>
    <row r="22" spans="1:4" ht="15.6" x14ac:dyDescent="0.3">
      <c r="A22" s="4" t="s">
        <v>111</v>
      </c>
      <c r="B22" s="5">
        <f>B6+B18</f>
        <v>6584</v>
      </c>
      <c r="C22" s="5">
        <f>C6+C18</f>
        <v>9537</v>
      </c>
      <c r="D22" s="5">
        <f>D6+D18</f>
        <v>9381</v>
      </c>
    </row>
    <row r="23" spans="1:4" ht="15.6" x14ac:dyDescent="0.3">
      <c r="A23" s="4" t="s">
        <v>112</v>
      </c>
      <c r="B23" s="5">
        <v>1385</v>
      </c>
      <c r="C23" s="5">
        <v>2072</v>
      </c>
      <c r="D23" s="5">
        <v>1989</v>
      </c>
    </row>
    <row r="24" spans="1:4" ht="15.6" x14ac:dyDescent="0.3">
      <c r="A24" s="15" t="s">
        <v>113</v>
      </c>
      <c r="B24" s="16">
        <f>SUM(B25:B27)</f>
        <v>1615</v>
      </c>
      <c r="C24" s="16">
        <f>SUM(C25:C27)</f>
        <v>1587</v>
      </c>
      <c r="D24" s="16">
        <f>SUM(D25:D27)</f>
        <v>1547</v>
      </c>
    </row>
    <row r="25" spans="1:4" ht="15.6" x14ac:dyDescent="0.3">
      <c r="A25" s="2" t="s">
        <v>114</v>
      </c>
      <c r="B25" s="3">
        <v>146</v>
      </c>
      <c r="C25" s="3">
        <v>210</v>
      </c>
      <c r="D25" s="3">
        <v>210</v>
      </c>
    </row>
    <row r="26" spans="1:4" ht="15.6" x14ac:dyDescent="0.3">
      <c r="A26" s="2" t="s">
        <v>115</v>
      </c>
      <c r="B26" s="3">
        <v>1469</v>
      </c>
      <c r="C26" s="3">
        <v>1377</v>
      </c>
      <c r="D26" s="3">
        <v>1337</v>
      </c>
    </row>
    <row r="27" spans="1:4" ht="15.6" x14ac:dyDescent="0.3">
      <c r="A27" s="2" t="s">
        <v>116</v>
      </c>
      <c r="B27" s="3">
        <v>0</v>
      </c>
      <c r="C27" s="3">
        <v>0</v>
      </c>
      <c r="D27" s="3">
        <v>0</v>
      </c>
    </row>
    <row r="28" spans="1:4" ht="15.6" x14ac:dyDescent="0.3">
      <c r="A28" s="15" t="s">
        <v>117</v>
      </c>
      <c r="B28" s="16">
        <f>SUM(B29:B30)</f>
        <v>200</v>
      </c>
      <c r="C28" s="16">
        <f>SUM(C29:C30)</f>
        <v>302</v>
      </c>
      <c r="D28" s="16">
        <f>SUM(D29:D30)</f>
        <v>271</v>
      </c>
    </row>
    <row r="29" spans="1:4" ht="15.6" x14ac:dyDescent="0.3">
      <c r="A29" s="2" t="s">
        <v>118</v>
      </c>
      <c r="B29" s="3">
        <v>0</v>
      </c>
      <c r="C29" s="3">
        <v>0</v>
      </c>
      <c r="D29" s="3">
        <v>0</v>
      </c>
    </row>
    <row r="30" spans="1:4" ht="15.6" x14ac:dyDescent="0.3">
      <c r="A30" s="2" t="s">
        <v>119</v>
      </c>
      <c r="B30" s="3">
        <v>200</v>
      </c>
      <c r="C30" s="3">
        <v>302</v>
      </c>
      <c r="D30" s="3">
        <v>271</v>
      </c>
    </row>
    <row r="31" spans="1:4" ht="15.6" x14ac:dyDescent="0.3">
      <c r="A31" s="15" t="s">
        <v>120</v>
      </c>
      <c r="B31" s="16">
        <f>SUM(B32:B38)</f>
        <v>6405</v>
      </c>
      <c r="C31" s="16">
        <f>SUM(C32:C38)</f>
        <v>6240</v>
      </c>
      <c r="D31" s="16">
        <f>SUM(D32:D38)</f>
        <v>5639</v>
      </c>
    </row>
    <row r="32" spans="1:4" ht="15.6" x14ac:dyDescent="0.3">
      <c r="A32" s="2" t="s">
        <v>121</v>
      </c>
      <c r="B32" s="3">
        <v>3305</v>
      </c>
      <c r="C32" s="3">
        <v>3451</v>
      </c>
      <c r="D32" s="3">
        <v>3435</v>
      </c>
    </row>
    <row r="33" spans="1:4" ht="15.6" x14ac:dyDescent="0.3">
      <c r="A33" s="2" t="s">
        <v>122</v>
      </c>
      <c r="B33" s="3">
        <v>0</v>
      </c>
      <c r="C33" s="3">
        <v>0</v>
      </c>
      <c r="D33" s="3">
        <v>0</v>
      </c>
    </row>
    <row r="34" spans="1:4" ht="15.6" x14ac:dyDescent="0.3">
      <c r="A34" s="2" t="s">
        <v>123</v>
      </c>
      <c r="B34" s="3">
        <v>0</v>
      </c>
      <c r="C34" s="3">
        <v>0</v>
      </c>
      <c r="D34" s="3">
        <v>0</v>
      </c>
    </row>
    <row r="35" spans="1:4" ht="15.6" x14ac:dyDescent="0.3">
      <c r="A35" s="2" t="s">
        <v>124</v>
      </c>
      <c r="B35" s="3">
        <v>500</v>
      </c>
      <c r="C35" s="3">
        <v>672</v>
      </c>
      <c r="D35" s="3">
        <v>635</v>
      </c>
    </row>
    <row r="36" spans="1:4" ht="15.6" x14ac:dyDescent="0.3">
      <c r="A36" s="2" t="s">
        <v>125</v>
      </c>
      <c r="B36" s="3">
        <v>0</v>
      </c>
      <c r="C36" s="3">
        <v>0</v>
      </c>
      <c r="D36" s="3">
        <v>0</v>
      </c>
    </row>
    <row r="37" spans="1:4" ht="15.6" x14ac:dyDescent="0.3">
      <c r="A37" s="2" t="s">
        <v>126</v>
      </c>
      <c r="B37" s="3">
        <v>600</v>
      </c>
      <c r="C37" s="3">
        <v>226</v>
      </c>
      <c r="D37" s="3">
        <v>168</v>
      </c>
    </row>
    <row r="38" spans="1:4" ht="15.6" x14ac:dyDescent="0.3">
      <c r="A38" s="46" t="s">
        <v>127</v>
      </c>
      <c r="B38" s="9">
        <v>2000</v>
      </c>
      <c r="C38" s="9">
        <v>1891</v>
      </c>
      <c r="D38" s="9">
        <v>1401</v>
      </c>
    </row>
    <row r="39" spans="1:4" ht="15.6" x14ac:dyDescent="0.3">
      <c r="A39" s="15" t="s">
        <v>128</v>
      </c>
      <c r="B39" s="16">
        <f>SUM(B40:B41)</f>
        <v>780</v>
      </c>
      <c r="C39" s="16">
        <f>C40+C41</f>
        <v>780</v>
      </c>
      <c r="D39" s="16">
        <f>SUM(D40:D41)</f>
        <v>780</v>
      </c>
    </row>
    <row r="40" spans="1:4" ht="15.6" x14ac:dyDescent="0.3">
      <c r="A40" s="2" t="s">
        <v>351</v>
      </c>
      <c r="B40" s="3">
        <v>0</v>
      </c>
      <c r="C40" s="3">
        <v>0</v>
      </c>
      <c r="D40" s="3">
        <v>0</v>
      </c>
    </row>
    <row r="41" spans="1:4" ht="15.6" x14ac:dyDescent="0.3">
      <c r="A41" s="2" t="s">
        <v>129</v>
      </c>
      <c r="B41" s="3">
        <v>780</v>
      </c>
      <c r="C41" s="3">
        <v>780</v>
      </c>
      <c r="D41" s="3">
        <v>780</v>
      </c>
    </row>
    <row r="42" spans="1:4" ht="15.6" x14ac:dyDescent="0.3">
      <c r="A42" s="15" t="s">
        <v>130</v>
      </c>
      <c r="B42" s="16">
        <f>SUM(B43:B47)</f>
        <v>7300</v>
      </c>
      <c r="C42" s="16">
        <f>SUM(C43:C47)</f>
        <v>7429</v>
      </c>
      <c r="D42" s="16">
        <f>SUM(D43:D47)</f>
        <v>6824</v>
      </c>
    </row>
    <row r="43" spans="1:4" ht="15.6" x14ac:dyDescent="0.3">
      <c r="A43" s="8" t="s">
        <v>131</v>
      </c>
      <c r="B43" s="9">
        <v>2300</v>
      </c>
      <c r="C43" s="9">
        <v>2444</v>
      </c>
      <c r="D43" s="9">
        <v>2444</v>
      </c>
    </row>
    <row r="44" spans="1:4" ht="15.6" x14ac:dyDescent="0.3">
      <c r="A44" s="2" t="s">
        <v>132</v>
      </c>
      <c r="B44" s="3">
        <v>0</v>
      </c>
      <c r="C44" s="3">
        <v>0</v>
      </c>
      <c r="D44" s="3">
        <v>0</v>
      </c>
    </row>
    <row r="45" spans="1:4" ht="15.6" x14ac:dyDescent="0.3">
      <c r="A45" s="2" t="s">
        <v>133</v>
      </c>
      <c r="B45" s="3">
        <v>0</v>
      </c>
      <c r="C45" s="3">
        <v>0</v>
      </c>
      <c r="D45" s="3">
        <v>0</v>
      </c>
    </row>
    <row r="46" spans="1:4" ht="15.6" x14ac:dyDescent="0.3">
      <c r="A46" s="2" t="s">
        <v>134</v>
      </c>
      <c r="B46" s="3">
        <v>0</v>
      </c>
      <c r="C46" s="3">
        <v>0</v>
      </c>
      <c r="D46" s="3">
        <v>0</v>
      </c>
    </row>
    <row r="47" spans="1:4" ht="15.6" x14ac:dyDescent="0.3">
      <c r="A47" s="2" t="s">
        <v>135</v>
      </c>
      <c r="B47" s="3">
        <v>5000</v>
      </c>
      <c r="C47" s="3">
        <v>4985</v>
      </c>
      <c r="D47" s="3">
        <v>4380</v>
      </c>
    </row>
    <row r="48" spans="1:4" ht="15.6" x14ac:dyDescent="0.3">
      <c r="A48" s="4" t="s">
        <v>136</v>
      </c>
      <c r="B48" s="5">
        <f>B24+B28+B31+B39+B42</f>
        <v>16300</v>
      </c>
      <c r="C48" s="5">
        <f>C24+C28+C31+C39+C42</f>
        <v>16338</v>
      </c>
      <c r="D48" s="5">
        <f>D24+D28+D31+D39+D42</f>
        <v>15061</v>
      </c>
    </row>
    <row r="49" spans="1:4" ht="15.6" x14ac:dyDescent="0.3">
      <c r="A49" s="2" t="s">
        <v>137</v>
      </c>
      <c r="B49" s="3">
        <v>0</v>
      </c>
      <c r="C49" s="3">
        <v>0</v>
      </c>
      <c r="D49" s="3">
        <v>0</v>
      </c>
    </row>
    <row r="50" spans="1:4" ht="15.6" x14ac:dyDescent="0.3">
      <c r="A50" s="2" t="s">
        <v>138</v>
      </c>
      <c r="B50" s="3">
        <v>0</v>
      </c>
      <c r="C50" s="3">
        <v>99</v>
      </c>
      <c r="D50" s="3">
        <v>99</v>
      </c>
    </row>
    <row r="51" spans="1:4" ht="15.6" x14ac:dyDescent="0.3">
      <c r="A51" s="8" t="s">
        <v>139</v>
      </c>
      <c r="B51" s="9">
        <v>0</v>
      </c>
      <c r="C51" s="9">
        <v>0</v>
      </c>
      <c r="D51" s="9">
        <v>0</v>
      </c>
    </row>
    <row r="52" spans="1:4" ht="15.6" x14ac:dyDescent="0.3">
      <c r="A52" s="2" t="s">
        <v>140</v>
      </c>
      <c r="B52" s="3">
        <f>'10 számú melléklet'!C22</f>
        <v>0</v>
      </c>
      <c r="C52" s="3">
        <f>'10 számú melléklet'!D22</f>
        <v>0</v>
      </c>
      <c r="D52" s="3">
        <f>'10 számú melléklet'!E22</f>
        <v>0</v>
      </c>
    </row>
    <row r="53" spans="1:4" ht="15.6" x14ac:dyDescent="0.3">
      <c r="A53" s="2" t="s">
        <v>141</v>
      </c>
      <c r="B53" s="3">
        <f>'10 számú melléklet'!C24</f>
        <v>0</v>
      </c>
      <c r="C53" s="3">
        <f>'10 számú melléklet'!D24</f>
        <v>0</v>
      </c>
      <c r="D53" s="3">
        <f>'10 számú melléklet'!E24</f>
        <v>0</v>
      </c>
    </row>
    <row r="54" spans="1:4" ht="15.6" x14ac:dyDescent="0.3">
      <c r="A54" s="2" t="s">
        <v>142</v>
      </c>
      <c r="B54" s="3">
        <f>'10 számú melléklet'!C32</f>
        <v>0</v>
      </c>
      <c r="C54" s="3">
        <v>0</v>
      </c>
      <c r="D54" s="3">
        <v>0</v>
      </c>
    </row>
    <row r="55" spans="1:4" ht="15.6" x14ac:dyDescent="0.3">
      <c r="A55" s="2" t="s">
        <v>143</v>
      </c>
      <c r="B55" s="3">
        <v>50</v>
      </c>
      <c r="C55" s="3">
        <f>'10 számú melléklet'!D35</f>
        <v>50</v>
      </c>
      <c r="D55" s="3">
        <f>'10 számú melléklet'!E35</f>
        <v>25</v>
      </c>
    </row>
    <row r="56" spans="1:4" ht="15.6" x14ac:dyDescent="0.3">
      <c r="A56" s="2" t="s">
        <v>144</v>
      </c>
      <c r="B56" s="3">
        <f>'10 számú melléklet'!C51</f>
        <v>2220</v>
      </c>
      <c r="C56" s="3">
        <v>2504</v>
      </c>
      <c r="D56" s="3">
        <v>1113</v>
      </c>
    </row>
    <row r="57" spans="1:4" ht="15.6" x14ac:dyDescent="0.3">
      <c r="A57" s="4" t="s">
        <v>145</v>
      </c>
      <c r="B57" s="5">
        <f>SUM(B49:B56)</f>
        <v>2270</v>
      </c>
      <c r="C57" s="5">
        <f>SUM(C49:C56)</f>
        <v>2653</v>
      </c>
      <c r="D57" s="5">
        <f>SUM(D49:D56)</f>
        <v>1237</v>
      </c>
    </row>
    <row r="58" spans="1:4" ht="15.6" x14ac:dyDescent="0.3">
      <c r="A58" s="2" t="s">
        <v>33</v>
      </c>
      <c r="B58" s="3">
        <v>0</v>
      </c>
      <c r="C58" s="3">
        <v>0</v>
      </c>
      <c r="D58" s="3">
        <v>0</v>
      </c>
    </row>
    <row r="59" spans="1:4" ht="15.6" x14ac:dyDescent="0.3">
      <c r="A59" s="2" t="s">
        <v>34</v>
      </c>
      <c r="B59" s="3">
        <v>0</v>
      </c>
      <c r="C59" s="3">
        <v>4</v>
      </c>
      <c r="D59" s="3">
        <v>4</v>
      </c>
    </row>
    <row r="60" spans="1:4" ht="15.6" x14ac:dyDescent="0.3">
      <c r="A60" s="2" t="s">
        <v>35</v>
      </c>
      <c r="B60" s="3">
        <v>0</v>
      </c>
      <c r="C60" s="3">
        <f>'[1]9 számú melléklet'!D8</f>
        <v>0</v>
      </c>
      <c r="D60" s="3">
        <v>0</v>
      </c>
    </row>
    <row r="61" spans="1:4" ht="15.6" x14ac:dyDescent="0.3">
      <c r="A61" s="2" t="s">
        <v>36</v>
      </c>
      <c r="B61" s="3">
        <v>0</v>
      </c>
      <c r="C61" s="3">
        <f>'[1]9 számú melléklet'!D9</f>
        <v>0</v>
      </c>
      <c r="D61" s="3">
        <v>0</v>
      </c>
    </row>
    <row r="62" spans="1:4" ht="15.6" x14ac:dyDescent="0.3">
      <c r="A62" s="2" t="s">
        <v>37</v>
      </c>
      <c r="B62" s="3">
        <v>0</v>
      </c>
      <c r="C62" s="3">
        <f>'[1]9 számú melléklet'!D10</f>
        <v>0</v>
      </c>
      <c r="D62" s="3">
        <v>0</v>
      </c>
    </row>
    <row r="63" spans="1:4" ht="15.6" x14ac:dyDescent="0.3">
      <c r="A63" s="2" t="s">
        <v>38</v>
      </c>
      <c r="B63" s="3">
        <f>'9 számú melléklet'!C12</f>
        <v>4200</v>
      </c>
      <c r="C63" s="3">
        <v>4200</v>
      </c>
      <c r="D63" s="3">
        <v>3896</v>
      </c>
    </row>
    <row r="64" spans="1:4" ht="15.6" x14ac:dyDescent="0.3">
      <c r="A64" s="2" t="s">
        <v>39</v>
      </c>
      <c r="B64" s="3">
        <v>0</v>
      </c>
      <c r="C64" s="3">
        <f>'[1]9 számú melléklet'!D18</f>
        <v>0</v>
      </c>
      <c r="D64" s="3">
        <v>0</v>
      </c>
    </row>
    <row r="65" spans="1:4" ht="15.6" x14ac:dyDescent="0.3">
      <c r="A65" s="2" t="s">
        <v>40</v>
      </c>
      <c r="B65" s="3">
        <v>0</v>
      </c>
      <c r="C65" s="3">
        <v>0</v>
      </c>
      <c r="D65" s="3">
        <v>0</v>
      </c>
    </row>
    <row r="66" spans="1:4" ht="15.6" x14ac:dyDescent="0.3">
      <c r="A66" s="2" t="s">
        <v>41</v>
      </c>
      <c r="B66" s="3">
        <v>0</v>
      </c>
      <c r="C66" s="3">
        <f>'[1]9 számú melléklet'!D20</f>
        <v>0</v>
      </c>
      <c r="D66" s="3">
        <v>0</v>
      </c>
    </row>
    <row r="67" spans="1:4" ht="15.6" x14ac:dyDescent="0.3">
      <c r="A67" s="2" t="s">
        <v>42</v>
      </c>
      <c r="B67" s="3">
        <v>0</v>
      </c>
      <c r="C67" s="3">
        <f>'[1]9 számú melléklet'!D21</f>
        <v>0</v>
      </c>
      <c r="D67" s="3">
        <v>0</v>
      </c>
    </row>
    <row r="68" spans="1:4" ht="15.6" x14ac:dyDescent="0.3">
      <c r="A68" s="2" t="s">
        <v>1060</v>
      </c>
      <c r="B68" s="3">
        <f>'9 számú melléklet'!C23</f>
        <v>885</v>
      </c>
      <c r="C68" s="3">
        <v>3737</v>
      </c>
      <c r="D68" s="3">
        <v>3626</v>
      </c>
    </row>
    <row r="69" spans="1:4" ht="15.6" x14ac:dyDescent="0.3">
      <c r="A69" s="2" t="s">
        <v>1061</v>
      </c>
      <c r="B69" s="3">
        <v>0</v>
      </c>
      <c r="C69" s="3">
        <f>'[1]9 számú melléklet'!D28</f>
        <v>0</v>
      </c>
      <c r="D69" s="3">
        <v>0</v>
      </c>
    </row>
    <row r="70" spans="1:4" ht="15.6" x14ac:dyDescent="0.3">
      <c r="A70" s="2" t="s">
        <v>1042</v>
      </c>
      <c r="B70" s="3">
        <f>'9 számú melléklet'!C31</f>
        <v>4146</v>
      </c>
      <c r="C70" s="3">
        <v>11776</v>
      </c>
      <c r="D70" s="3">
        <f>'9 számú melléklet'!E30</f>
        <v>0</v>
      </c>
    </row>
    <row r="71" spans="1:4" ht="15.6" x14ac:dyDescent="0.3">
      <c r="A71" s="4" t="s">
        <v>44</v>
      </c>
      <c r="B71" s="5">
        <f>SUM(B58:B70)</f>
        <v>9231</v>
      </c>
      <c r="C71" s="5">
        <f>SUM(C58:C70)</f>
        <v>19717</v>
      </c>
      <c r="D71" s="5">
        <f>SUM(D58:D70)</f>
        <v>7526</v>
      </c>
    </row>
    <row r="72" spans="1:4" ht="15.6" x14ac:dyDescent="0.3">
      <c r="A72" s="12" t="s">
        <v>50</v>
      </c>
      <c r="B72" s="13">
        <f>B22+B23+B48+B57+B71</f>
        <v>35770</v>
      </c>
      <c r="C72" s="13">
        <f>C22+C23+C48+C57+C71</f>
        <v>50317</v>
      </c>
      <c r="D72" s="13">
        <f>D22+D23+D48+D57+D71</f>
        <v>35194</v>
      </c>
    </row>
    <row r="73" spans="1:4" ht="15.6" x14ac:dyDescent="0.3">
      <c r="A73" s="2" t="s">
        <v>52</v>
      </c>
      <c r="B73" s="3">
        <f>'1 számú melléklet'!B74</f>
        <v>0</v>
      </c>
      <c r="C73" s="3">
        <f>'1 számú melléklet'!C74</f>
        <v>0</v>
      </c>
      <c r="D73" s="3">
        <f>'1 számú melléklet'!D74</f>
        <v>0</v>
      </c>
    </row>
    <row r="74" spans="1:4" ht="15.6" x14ac:dyDescent="0.3">
      <c r="A74" s="2" t="s">
        <v>53</v>
      </c>
      <c r="B74" s="3">
        <v>0</v>
      </c>
      <c r="C74" s="3">
        <v>320</v>
      </c>
      <c r="D74" s="3">
        <v>320</v>
      </c>
    </row>
    <row r="75" spans="1:4" ht="15.6" x14ac:dyDescent="0.3">
      <c r="A75" s="2" t="s">
        <v>57</v>
      </c>
      <c r="B75" s="3">
        <f>'1 számú melléklet'!B76</f>
        <v>0</v>
      </c>
      <c r="C75" s="3">
        <f>'1 számú melléklet'!C76</f>
        <v>0</v>
      </c>
      <c r="D75" s="3">
        <f>'1 számú melléklet'!D76</f>
        <v>0</v>
      </c>
    </row>
    <row r="76" spans="1:4" ht="15.6" x14ac:dyDescent="0.3">
      <c r="A76" s="2" t="s">
        <v>54</v>
      </c>
      <c r="B76" s="3">
        <f>'1 számú melléklet'!B77</f>
        <v>26044</v>
      </c>
      <c r="C76" s="3">
        <f>'1 számú melléklet'!C77</f>
        <v>26044</v>
      </c>
      <c r="D76" s="3">
        <f>'1 számú melléklet'!D77</f>
        <v>18241</v>
      </c>
    </row>
    <row r="77" spans="1:4" ht="15.6" x14ac:dyDescent="0.3">
      <c r="A77" s="2" t="s">
        <v>55</v>
      </c>
      <c r="B77" s="3">
        <v>0</v>
      </c>
      <c r="C77" s="3">
        <v>0</v>
      </c>
      <c r="D77" s="3">
        <v>0</v>
      </c>
    </row>
    <row r="78" spans="1:4" ht="15.6" x14ac:dyDescent="0.3">
      <c r="A78" s="2" t="s">
        <v>56</v>
      </c>
      <c r="B78" s="3">
        <v>0</v>
      </c>
      <c r="C78" s="3">
        <v>0</v>
      </c>
      <c r="D78" s="3">
        <v>0</v>
      </c>
    </row>
    <row r="79" spans="1:4" ht="15.6" x14ac:dyDescent="0.3">
      <c r="A79" s="2" t="s">
        <v>58</v>
      </c>
      <c r="B79" s="3">
        <f>'1 számú melléklet'!B80</f>
        <v>7042</v>
      </c>
      <c r="C79" s="3">
        <f>'1 számú melléklet'!C80</f>
        <v>7042</v>
      </c>
      <c r="D79" s="3">
        <f>'1 számú melléklet'!D80</f>
        <v>4920</v>
      </c>
    </row>
    <row r="80" spans="1:4" ht="15.6" x14ac:dyDescent="0.3">
      <c r="A80" s="4" t="s">
        <v>46</v>
      </c>
      <c r="B80" s="5">
        <f>SUM(B73:B79)</f>
        <v>33086</v>
      </c>
      <c r="C80" s="5">
        <f>SUM(C73:C79)</f>
        <v>33406</v>
      </c>
      <c r="D80" s="5">
        <f>SUM(D73:D79)</f>
        <v>23481</v>
      </c>
    </row>
    <row r="81" spans="1:4" ht="15.6" x14ac:dyDescent="0.3">
      <c r="A81" s="2" t="s">
        <v>59</v>
      </c>
      <c r="B81" s="3">
        <v>0</v>
      </c>
      <c r="C81" s="3">
        <v>0</v>
      </c>
      <c r="D81" s="3">
        <v>0</v>
      </c>
    </row>
    <row r="82" spans="1:4" ht="15.6" x14ac:dyDescent="0.3">
      <c r="A82" s="2" t="s">
        <v>60</v>
      </c>
      <c r="B82" s="3">
        <v>0</v>
      </c>
      <c r="C82" s="3">
        <v>0</v>
      </c>
      <c r="D82" s="3">
        <v>0</v>
      </c>
    </row>
    <row r="83" spans="1:4" ht="15.6" x14ac:dyDescent="0.3">
      <c r="A83" s="2" t="s">
        <v>61</v>
      </c>
      <c r="B83" s="3">
        <f>'1 számú melléklet'!B84</f>
        <v>500</v>
      </c>
      <c r="C83" s="3">
        <f>'1 számú melléklet'!C84</f>
        <v>500</v>
      </c>
      <c r="D83" s="3">
        <f>'1 számú melléklet'!D84</f>
        <v>0</v>
      </c>
    </row>
    <row r="84" spans="1:4" ht="15.6" x14ac:dyDescent="0.3">
      <c r="A84" s="2" t="s">
        <v>62</v>
      </c>
      <c r="B84" s="3">
        <f>'1 számú melléklet'!B85</f>
        <v>135</v>
      </c>
      <c r="C84" s="3">
        <f>'1 számú melléklet'!C85</f>
        <v>135</v>
      </c>
      <c r="D84" s="3">
        <f>'1 számú melléklet'!D85</f>
        <v>0</v>
      </c>
    </row>
    <row r="85" spans="1:4" ht="15.6" x14ac:dyDescent="0.3">
      <c r="A85" s="4" t="s">
        <v>47</v>
      </c>
      <c r="B85" s="5">
        <f>SUM(B81:B84)</f>
        <v>635</v>
      </c>
      <c r="C85" s="5">
        <f>SUM(C81:C84)</f>
        <v>635</v>
      </c>
      <c r="D85" s="5">
        <f>SUM(D81:D84)</f>
        <v>0</v>
      </c>
    </row>
    <row r="86" spans="1:4" ht="15.6" x14ac:dyDescent="0.3">
      <c r="A86" s="2" t="s">
        <v>63</v>
      </c>
      <c r="B86" s="3">
        <v>0</v>
      </c>
      <c r="C86" s="3">
        <v>0</v>
      </c>
      <c r="D86" s="3">
        <v>0</v>
      </c>
    </row>
    <row r="87" spans="1:4" ht="15.6" x14ac:dyDescent="0.3">
      <c r="A87" s="2" t="s">
        <v>64</v>
      </c>
      <c r="B87" s="3">
        <v>0</v>
      </c>
      <c r="C87" s="3">
        <v>0</v>
      </c>
      <c r="D87" s="3">
        <v>0</v>
      </c>
    </row>
    <row r="88" spans="1:4" ht="15.6" x14ac:dyDescent="0.3">
      <c r="A88" s="2" t="s">
        <v>66</v>
      </c>
      <c r="B88" s="3">
        <v>0</v>
      </c>
      <c r="C88" s="3">
        <v>0</v>
      </c>
      <c r="D88" s="3">
        <v>0</v>
      </c>
    </row>
    <row r="89" spans="1:4" ht="15.6" x14ac:dyDescent="0.3">
      <c r="A89" s="2" t="s">
        <v>68</v>
      </c>
      <c r="B89" s="3">
        <v>0</v>
      </c>
      <c r="C89" s="3">
        <v>0</v>
      </c>
      <c r="D89" s="3">
        <v>0</v>
      </c>
    </row>
    <row r="90" spans="1:4" ht="15.6" x14ac:dyDescent="0.3">
      <c r="A90" s="2" t="s">
        <v>67</v>
      </c>
      <c r="B90" s="3">
        <v>0</v>
      </c>
      <c r="C90" s="3">
        <v>0</v>
      </c>
      <c r="D90" s="3">
        <v>0</v>
      </c>
    </row>
    <row r="91" spans="1:4" ht="15.6" x14ac:dyDescent="0.3">
      <c r="A91" s="2" t="s">
        <v>69</v>
      </c>
      <c r="B91" s="3">
        <v>0</v>
      </c>
      <c r="C91" s="3">
        <v>0</v>
      </c>
      <c r="D91" s="3">
        <v>0</v>
      </c>
    </row>
    <row r="92" spans="1:4" ht="15.6" x14ac:dyDescent="0.3">
      <c r="A92" s="2" t="s">
        <v>65</v>
      </c>
      <c r="B92" s="3">
        <v>0</v>
      </c>
      <c r="C92" s="3">
        <v>0</v>
      </c>
      <c r="D92" s="3">
        <v>0</v>
      </c>
    </row>
    <row r="93" spans="1:4" ht="15.6" x14ac:dyDescent="0.3">
      <c r="A93" s="2" t="s">
        <v>70</v>
      </c>
      <c r="B93" s="3">
        <v>0</v>
      </c>
      <c r="C93" s="3">
        <v>0</v>
      </c>
      <c r="D93" s="3">
        <v>0</v>
      </c>
    </row>
    <row r="94" spans="1:4" ht="15.6" x14ac:dyDescent="0.3">
      <c r="A94" s="4" t="s">
        <v>48</v>
      </c>
      <c r="B94" s="5">
        <f>SUM(B86:B93)</f>
        <v>0</v>
      </c>
      <c r="C94" s="5">
        <f>SUM(C86:C93)</f>
        <v>0</v>
      </c>
      <c r="D94" s="5">
        <f>SUM(D86:D93)</f>
        <v>0</v>
      </c>
    </row>
    <row r="95" spans="1:4" ht="15.6" x14ac:dyDescent="0.3">
      <c r="A95" s="12" t="s">
        <v>49</v>
      </c>
      <c r="B95" s="13">
        <f>B80+B85+B94</f>
        <v>33721</v>
      </c>
      <c r="C95" s="13">
        <f>C80+C85+C94</f>
        <v>34041</v>
      </c>
      <c r="D95" s="13">
        <f>D80+D85+D94</f>
        <v>23481</v>
      </c>
    </row>
    <row r="96" spans="1:4" ht="18" x14ac:dyDescent="0.35">
      <c r="A96" s="17" t="s">
        <v>51</v>
      </c>
      <c r="B96" s="18">
        <f>B72+B95</f>
        <v>69491</v>
      </c>
      <c r="C96" s="18">
        <f>C72+C95</f>
        <v>84358</v>
      </c>
      <c r="D96" s="18">
        <f>D72+D95</f>
        <v>58675</v>
      </c>
    </row>
    <row r="97" spans="1:4" ht="15.6" x14ac:dyDescent="0.3">
      <c r="A97" s="2" t="s">
        <v>86</v>
      </c>
      <c r="B97" s="3">
        <v>0</v>
      </c>
      <c r="C97" s="3">
        <v>0</v>
      </c>
      <c r="D97" s="3">
        <v>0</v>
      </c>
    </row>
    <row r="98" spans="1:4" ht="15.6" x14ac:dyDescent="0.3">
      <c r="A98" s="2" t="s">
        <v>71</v>
      </c>
      <c r="B98" s="3">
        <v>0</v>
      </c>
      <c r="C98" s="3">
        <v>0</v>
      </c>
      <c r="D98" s="3">
        <v>0</v>
      </c>
    </row>
    <row r="99" spans="1:4" ht="15.6" x14ac:dyDescent="0.3">
      <c r="A99" s="2" t="s">
        <v>72</v>
      </c>
      <c r="B99" s="3">
        <v>0</v>
      </c>
      <c r="C99" s="3">
        <v>0</v>
      </c>
      <c r="D99" s="3">
        <v>0</v>
      </c>
    </row>
    <row r="100" spans="1:4" ht="15.6" x14ac:dyDescent="0.3">
      <c r="A100" s="2" t="s">
        <v>85</v>
      </c>
      <c r="B100" s="3">
        <f>SUM(B97:B99)</f>
        <v>0</v>
      </c>
      <c r="C100" s="3">
        <f>SUM(C97:C99)</f>
        <v>0</v>
      </c>
      <c r="D100" s="3">
        <f>SUM(D97:D99)</f>
        <v>0</v>
      </c>
    </row>
    <row r="101" spans="1:4" ht="15.6" x14ac:dyDescent="0.3">
      <c r="A101" s="2" t="s">
        <v>76</v>
      </c>
      <c r="B101" s="3">
        <v>0</v>
      </c>
      <c r="C101" s="3">
        <v>0</v>
      </c>
      <c r="D101" s="3">
        <v>0</v>
      </c>
    </row>
    <row r="102" spans="1:4" ht="15.6" x14ac:dyDescent="0.3">
      <c r="A102" s="2" t="s">
        <v>73</v>
      </c>
      <c r="B102" s="3">
        <v>0</v>
      </c>
      <c r="C102" s="3">
        <v>0</v>
      </c>
      <c r="D102" s="3">
        <v>0</v>
      </c>
    </row>
    <row r="103" spans="1:4" ht="15.6" x14ac:dyDescent="0.3">
      <c r="A103" s="2" t="s">
        <v>74</v>
      </c>
      <c r="B103" s="3">
        <v>0</v>
      </c>
      <c r="C103" s="3">
        <v>0</v>
      </c>
      <c r="D103" s="3">
        <v>0</v>
      </c>
    </row>
    <row r="104" spans="1:4" ht="15.6" x14ac:dyDescent="0.3">
      <c r="A104" s="2" t="s">
        <v>75</v>
      </c>
      <c r="B104" s="3">
        <v>0</v>
      </c>
      <c r="C104" s="3">
        <v>0</v>
      </c>
      <c r="D104" s="3">
        <v>0</v>
      </c>
    </row>
    <row r="105" spans="1:4" ht="15.6" x14ac:dyDescent="0.3">
      <c r="A105" s="2" t="s">
        <v>77</v>
      </c>
      <c r="B105" s="3">
        <f>SUM(B101:B104)</f>
        <v>0</v>
      </c>
      <c r="C105" s="3">
        <f>SUM(C101:C104)</f>
        <v>0</v>
      </c>
      <c r="D105" s="3">
        <f>SUM(D101:D104)</f>
        <v>0</v>
      </c>
    </row>
    <row r="106" spans="1:4" ht="15.6" x14ac:dyDescent="0.3">
      <c r="A106" s="2" t="s">
        <v>78</v>
      </c>
      <c r="B106" s="3">
        <v>0</v>
      </c>
      <c r="C106" s="3">
        <v>0</v>
      </c>
      <c r="D106" s="3">
        <v>0</v>
      </c>
    </row>
    <row r="107" spans="1:4" ht="15.6" x14ac:dyDescent="0.3">
      <c r="A107" s="2" t="s">
        <v>79</v>
      </c>
      <c r="B107" s="3">
        <v>897</v>
      </c>
      <c r="C107" s="3">
        <v>3284</v>
      </c>
      <c r="D107" s="3">
        <v>2376</v>
      </c>
    </row>
    <row r="108" spans="1:4" ht="15.6" x14ac:dyDescent="0.3">
      <c r="A108" s="2" t="s">
        <v>80</v>
      </c>
      <c r="B108" s="3">
        <v>0</v>
      </c>
      <c r="C108" s="3">
        <v>0</v>
      </c>
      <c r="D108" s="3">
        <v>0</v>
      </c>
    </row>
    <row r="109" spans="1:4" ht="15.6" x14ac:dyDescent="0.3">
      <c r="A109" s="2" t="s">
        <v>81</v>
      </c>
      <c r="B109" s="3">
        <v>0</v>
      </c>
      <c r="C109" s="3">
        <v>0</v>
      </c>
      <c r="D109" s="3">
        <v>0</v>
      </c>
    </row>
    <row r="110" spans="1:4" ht="15.6" x14ac:dyDescent="0.3">
      <c r="A110" s="2" t="s">
        <v>82</v>
      </c>
      <c r="B110" s="3">
        <v>0</v>
      </c>
      <c r="C110" s="3">
        <v>0</v>
      </c>
      <c r="D110" s="3">
        <v>0</v>
      </c>
    </row>
    <row r="111" spans="1:4" ht="15.6" x14ac:dyDescent="0.3">
      <c r="A111" s="2" t="s">
        <v>83</v>
      </c>
      <c r="B111" s="3">
        <v>0</v>
      </c>
      <c r="C111" s="3">
        <v>0</v>
      </c>
      <c r="D111" s="3">
        <v>0</v>
      </c>
    </row>
    <row r="112" spans="1:4" ht="15.6" x14ac:dyDescent="0.3">
      <c r="A112" s="15" t="s">
        <v>84</v>
      </c>
      <c r="B112" s="16">
        <f>B100+B105+B106+B107+B108+B109+B110+B111</f>
        <v>897</v>
      </c>
      <c r="C112" s="16">
        <f>C100+C105+C106+C107+C108+C109+C110+C111</f>
        <v>3284</v>
      </c>
      <c r="D112" s="16">
        <f>D100+D105+D106+D107+D108+D109+D110+D111</f>
        <v>2376</v>
      </c>
    </row>
    <row r="113" spans="1:4" ht="15.6" x14ac:dyDescent="0.3">
      <c r="A113" s="2" t="s">
        <v>87</v>
      </c>
      <c r="B113" s="3">
        <v>0</v>
      </c>
      <c r="C113" s="3">
        <v>0</v>
      </c>
      <c r="D113" s="3">
        <v>0</v>
      </c>
    </row>
    <row r="114" spans="1:4" ht="15.6" x14ac:dyDescent="0.3">
      <c r="A114" s="2" t="s">
        <v>88</v>
      </c>
      <c r="B114" s="3">
        <v>0</v>
      </c>
      <c r="C114" s="3">
        <v>0</v>
      </c>
      <c r="D114" s="3">
        <v>0</v>
      </c>
    </row>
    <row r="115" spans="1:4" ht="15.6" x14ac:dyDescent="0.3">
      <c r="A115" s="2" t="s">
        <v>89</v>
      </c>
      <c r="B115" s="3">
        <v>0</v>
      </c>
      <c r="C115" s="3">
        <v>0</v>
      </c>
      <c r="D115" s="3">
        <v>0</v>
      </c>
    </row>
    <row r="116" spans="1:4" ht="15.6" x14ac:dyDescent="0.3">
      <c r="A116" s="2" t="s">
        <v>90</v>
      </c>
      <c r="B116" s="3">
        <v>0</v>
      </c>
      <c r="C116" s="3">
        <v>0</v>
      </c>
      <c r="D116" s="3">
        <v>0</v>
      </c>
    </row>
    <row r="117" spans="1:4" ht="15.6" x14ac:dyDescent="0.3">
      <c r="A117" s="15" t="s">
        <v>91</v>
      </c>
      <c r="B117" s="16">
        <f>SUM(B113:B116)</f>
        <v>0</v>
      </c>
      <c r="C117" s="16">
        <f>SUM(C113:C116)</f>
        <v>0</v>
      </c>
      <c r="D117" s="16">
        <f>SUM(D113:D116)</f>
        <v>0</v>
      </c>
    </row>
    <row r="118" spans="1:4" ht="15.6" x14ac:dyDescent="0.3">
      <c r="A118" s="15" t="s">
        <v>92</v>
      </c>
      <c r="B118" s="16">
        <v>0</v>
      </c>
      <c r="C118" s="16">
        <v>0</v>
      </c>
      <c r="D118" s="16">
        <v>0</v>
      </c>
    </row>
    <row r="119" spans="1:4" ht="15.6" x14ac:dyDescent="0.3">
      <c r="A119" s="12" t="s">
        <v>94</v>
      </c>
      <c r="B119" s="13">
        <f>B112+B117+B118</f>
        <v>897</v>
      </c>
      <c r="C119" s="13">
        <f>C112+C117+C118</f>
        <v>3284</v>
      </c>
      <c r="D119" s="13">
        <f>D112+D117+D118</f>
        <v>2376</v>
      </c>
    </row>
    <row r="120" spans="1:4" ht="20.399999999999999" x14ac:dyDescent="0.35">
      <c r="A120" s="19" t="s">
        <v>341</v>
      </c>
      <c r="B120" s="20">
        <f>B72+B95+B119</f>
        <v>70388</v>
      </c>
      <c r="C120" s="20">
        <f>C72+C95+C119</f>
        <v>87642</v>
      </c>
      <c r="D120" s="20">
        <f>D72+D95+D119</f>
        <v>61051</v>
      </c>
    </row>
    <row r="122" spans="1:4" ht="15.6" x14ac:dyDescent="0.3">
      <c r="A122" s="2" t="s">
        <v>148</v>
      </c>
      <c r="B122" s="3">
        <f>'5 számú melléklet'!B7</f>
        <v>15278</v>
      </c>
      <c r="C122" s="3">
        <f>'5 számú melléklet'!C7</f>
        <v>15278</v>
      </c>
      <c r="D122" s="3">
        <f>'5 számú melléklet'!D7</f>
        <v>15278</v>
      </c>
    </row>
    <row r="123" spans="1:4" ht="15.6" x14ac:dyDescent="0.3">
      <c r="A123" s="2" t="s">
        <v>320</v>
      </c>
      <c r="B123" s="3">
        <f>'5 számú melléklet'!B9</f>
        <v>0</v>
      </c>
      <c r="C123" s="3">
        <f>'5 számú melléklet'!C9</f>
        <v>0</v>
      </c>
      <c r="D123" s="3">
        <f>'5 számú melléklet'!D9</f>
        <v>0</v>
      </c>
    </row>
    <row r="124" spans="1:4" ht="15.6" x14ac:dyDescent="0.3">
      <c r="A124" s="2" t="s">
        <v>149</v>
      </c>
      <c r="B124" s="3">
        <f>'5 számú melléklet'!B10</f>
        <v>5980</v>
      </c>
      <c r="C124" s="3">
        <f>'5 számú melléklet'!C10</f>
        <v>6083</v>
      </c>
      <c r="D124" s="3">
        <f>'5 számú melléklet'!D10</f>
        <v>6083</v>
      </c>
    </row>
    <row r="125" spans="1:4" ht="15.6" x14ac:dyDescent="0.3">
      <c r="A125" s="2" t="s">
        <v>150</v>
      </c>
      <c r="B125" s="3">
        <f>'5 számú melléklet'!B16</f>
        <v>1200</v>
      </c>
      <c r="C125" s="3">
        <f>'5 számú melléklet'!C16</f>
        <v>1200</v>
      </c>
      <c r="D125" s="3">
        <f>'5 számú melléklet'!D16</f>
        <v>1200</v>
      </c>
    </row>
    <row r="126" spans="1:4" ht="15.6" x14ac:dyDescent="0.3">
      <c r="A126" s="2" t="s">
        <v>151</v>
      </c>
      <c r="B126" s="3">
        <v>0</v>
      </c>
      <c r="C126" s="3">
        <v>3254</v>
      </c>
      <c r="D126" s="3">
        <v>3254</v>
      </c>
    </row>
    <row r="127" spans="1:4" ht="15.6" x14ac:dyDescent="0.3">
      <c r="A127" s="2" t="s">
        <v>152</v>
      </c>
      <c r="B127" s="3">
        <v>0</v>
      </c>
      <c r="C127" s="3">
        <v>0</v>
      </c>
      <c r="D127" s="3">
        <v>0</v>
      </c>
    </row>
    <row r="128" spans="1:4" ht="15.6" x14ac:dyDescent="0.3">
      <c r="A128" s="2" t="s">
        <v>153</v>
      </c>
      <c r="B128" s="3">
        <f>SUM(B122:B127)</f>
        <v>22458</v>
      </c>
      <c r="C128" s="3">
        <f>SUM(C122:C127)</f>
        <v>25815</v>
      </c>
      <c r="D128" s="3">
        <f>SUM(D122:D127)</f>
        <v>25815</v>
      </c>
    </row>
    <row r="129" spans="1:4" ht="15.6" x14ac:dyDescent="0.3">
      <c r="A129" s="2" t="s">
        <v>154</v>
      </c>
      <c r="B129" s="3">
        <v>0</v>
      </c>
      <c r="C129" s="3">
        <v>0</v>
      </c>
      <c r="D129" s="3">
        <v>0</v>
      </c>
    </row>
    <row r="130" spans="1:4" ht="15.6" x14ac:dyDescent="0.3">
      <c r="A130" s="2" t="s">
        <v>155</v>
      </c>
      <c r="B130" s="3">
        <v>0</v>
      </c>
      <c r="C130" s="3">
        <v>0</v>
      </c>
      <c r="D130" s="3">
        <v>0</v>
      </c>
    </row>
    <row r="131" spans="1:4" ht="15.6" x14ac:dyDescent="0.3">
      <c r="A131" s="2" t="s">
        <v>156</v>
      </c>
      <c r="B131" s="3">
        <v>0</v>
      </c>
      <c r="C131" s="3">
        <v>0</v>
      </c>
      <c r="D131" s="3">
        <v>0</v>
      </c>
    </row>
    <row r="132" spans="1:4" ht="15.6" x14ac:dyDescent="0.3">
      <c r="A132" s="2" t="s">
        <v>157</v>
      </c>
      <c r="B132" s="3">
        <v>0</v>
      </c>
      <c r="C132" s="3">
        <v>0</v>
      </c>
      <c r="D132" s="3">
        <v>0</v>
      </c>
    </row>
    <row r="133" spans="1:4" ht="15.6" x14ac:dyDescent="0.3">
      <c r="A133" s="2" t="s">
        <v>158</v>
      </c>
      <c r="B133" s="3">
        <v>1351</v>
      </c>
      <c r="C133" s="3">
        <v>4706</v>
      </c>
      <c r="D133" s="3">
        <v>4706</v>
      </c>
    </row>
    <row r="134" spans="1:4" ht="15.6" x14ac:dyDescent="0.3">
      <c r="A134" s="21" t="s">
        <v>159</v>
      </c>
      <c r="B134" s="23">
        <f>SUM(B128:B133)</f>
        <v>23809</v>
      </c>
      <c r="C134" s="23">
        <f>SUM(C128:C133)</f>
        <v>30521</v>
      </c>
      <c r="D134" s="23">
        <f>SUM(D128:D133)</f>
        <v>30521</v>
      </c>
    </row>
    <row r="135" spans="1:4" ht="15.6" x14ac:dyDescent="0.3">
      <c r="A135" s="2" t="s">
        <v>166</v>
      </c>
      <c r="B135" s="3">
        <v>0</v>
      </c>
      <c r="C135" s="3">
        <v>0</v>
      </c>
      <c r="D135" s="3">
        <v>0</v>
      </c>
    </row>
    <row r="136" spans="1:4" ht="15.6" x14ac:dyDescent="0.3">
      <c r="A136" s="2" t="s">
        <v>167</v>
      </c>
      <c r="B136" s="3">
        <v>0</v>
      </c>
      <c r="C136" s="3">
        <v>0</v>
      </c>
      <c r="D136" s="3">
        <v>0</v>
      </c>
    </row>
    <row r="137" spans="1:4" ht="15.6" x14ac:dyDescent="0.3">
      <c r="A137" s="2" t="s">
        <v>168</v>
      </c>
      <c r="B137" s="3">
        <f>SUM(B135:B136)</f>
        <v>0</v>
      </c>
      <c r="C137" s="3">
        <f>SUM(C135:C136)</f>
        <v>0</v>
      </c>
      <c r="D137" s="3">
        <f>SUM(D135:D136)</f>
        <v>0</v>
      </c>
    </row>
    <row r="138" spans="1:4" ht="15.6" x14ac:dyDescent="0.3">
      <c r="A138" s="2" t="s">
        <v>169</v>
      </c>
      <c r="B138" s="3">
        <v>0</v>
      </c>
      <c r="C138" s="3">
        <v>0</v>
      </c>
      <c r="D138" s="3">
        <v>0</v>
      </c>
    </row>
    <row r="139" spans="1:4" ht="15.6" x14ac:dyDescent="0.3">
      <c r="A139" s="2" t="s">
        <v>170</v>
      </c>
      <c r="B139" s="3">
        <v>0</v>
      </c>
      <c r="C139" s="3">
        <v>0</v>
      </c>
      <c r="D139" s="3">
        <v>0</v>
      </c>
    </row>
    <row r="140" spans="1:4" ht="15.6" x14ac:dyDescent="0.3">
      <c r="A140" s="2" t="s">
        <v>171</v>
      </c>
      <c r="B140" s="3">
        <v>17000</v>
      </c>
      <c r="C140" s="3">
        <v>16109</v>
      </c>
      <c r="D140" s="3">
        <v>16109</v>
      </c>
    </row>
    <row r="141" spans="1:4" ht="15.6" x14ac:dyDescent="0.3">
      <c r="A141" s="2" t="s">
        <v>172</v>
      </c>
      <c r="B141" s="3">
        <v>3998</v>
      </c>
      <c r="C141" s="3">
        <v>4894</v>
      </c>
      <c r="D141" s="3">
        <v>6766</v>
      </c>
    </row>
    <row r="142" spans="1:4" ht="15.6" x14ac:dyDescent="0.3">
      <c r="A142" s="2" t="s">
        <v>173</v>
      </c>
      <c r="B142" s="3">
        <v>0</v>
      </c>
      <c r="C142" s="3">
        <v>0</v>
      </c>
      <c r="D142" s="3">
        <v>0</v>
      </c>
    </row>
    <row r="143" spans="1:4" ht="15.6" x14ac:dyDescent="0.3">
      <c r="A143" s="2" t="s">
        <v>174</v>
      </c>
      <c r="B143" s="3">
        <v>0</v>
      </c>
      <c r="C143" s="3">
        <v>0</v>
      </c>
      <c r="D143" s="3">
        <v>0</v>
      </c>
    </row>
    <row r="144" spans="1:4" ht="15.6" x14ac:dyDescent="0.3">
      <c r="A144" s="2" t="s">
        <v>175</v>
      </c>
      <c r="B144" s="3">
        <v>1800</v>
      </c>
      <c r="C144" s="3">
        <v>1752</v>
      </c>
      <c r="D144" s="3">
        <v>1752</v>
      </c>
    </row>
    <row r="145" spans="1:4" ht="15.6" x14ac:dyDescent="0.3">
      <c r="A145" s="2" t="s">
        <v>176</v>
      </c>
      <c r="B145" s="3">
        <v>750</v>
      </c>
      <c r="C145" s="3">
        <v>750</v>
      </c>
      <c r="D145" s="3">
        <v>1265</v>
      </c>
    </row>
    <row r="146" spans="1:4" ht="15.6" x14ac:dyDescent="0.3">
      <c r="A146" s="2" t="s">
        <v>177</v>
      </c>
      <c r="B146" s="3">
        <f>SUM(B141:B145)</f>
        <v>6548</v>
      </c>
      <c r="C146" s="3">
        <f t="shared" ref="C146:D146" si="0">SUM(C141:C145)</f>
        <v>7396</v>
      </c>
      <c r="D146" s="3">
        <f t="shared" si="0"/>
        <v>9783</v>
      </c>
    </row>
    <row r="147" spans="1:4" ht="15.6" x14ac:dyDescent="0.3">
      <c r="A147" s="2" t="s">
        <v>178</v>
      </c>
      <c r="B147" s="3">
        <v>300</v>
      </c>
      <c r="C147" s="3">
        <v>208</v>
      </c>
      <c r="D147" s="3">
        <v>208</v>
      </c>
    </row>
    <row r="148" spans="1:4" ht="15.6" x14ac:dyDescent="0.3">
      <c r="A148" s="21" t="s">
        <v>179</v>
      </c>
      <c r="B148" s="23">
        <f>B137+B138+B139+B140+B146+B147</f>
        <v>23848</v>
      </c>
      <c r="C148" s="23">
        <f>C137+C138+C139+C140+C146+C147</f>
        <v>23713</v>
      </c>
      <c r="D148" s="23">
        <f>D137+D138+D139+D140+D146+D147</f>
        <v>26100</v>
      </c>
    </row>
    <row r="149" spans="1:4" ht="15.6" x14ac:dyDescent="0.3">
      <c r="A149" s="2" t="s">
        <v>180</v>
      </c>
      <c r="B149" s="3">
        <v>0</v>
      </c>
      <c r="C149" s="3">
        <v>0</v>
      </c>
      <c r="D149" s="3">
        <v>0</v>
      </c>
    </row>
    <row r="150" spans="1:4" ht="15.6" x14ac:dyDescent="0.3">
      <c r="A150" s="2" t="s">
        <v>181</v>
      </c>
      <c r="B150" s="3">
        <v>150</v>
      </c>
      <c r="C150" s="3">
        <v>258</v>
      </c>
      <c r="D150" s="3">
        <v>258</v>
      </c>
    </row>
    <row r="151" spans="1:4" ht="15.6" x14ac:dyDescent="0.3">
      <c r="A151" s="2" t="s">
        <v>182</v>
      </c>
      <c r="B151" s="3">
        <v>0</v>
      </c>
      <c r="C151" s="3">
        <v>0</v>
      </c>
      <c r="D151" s="3">
        <v>0</v>
      </c>
    </row>
    <row r="152" spans="1:4" ht="15.6" x14ac:dyDescent="0.3">
      <c r="A152" s="2" t="s">
        <v>183</v>
      </c>
      <c r="B152" s="3">
        <v>0</v>
      </c>
      <c r="C152" s="3">
        <v>0</v>
      </c>
      <c r="D152" s="3">
        <v>1209</v>
      </c>
    </row>
    <row r="153" spans="1:4" ht="15.6" x14ac:dyDescent="0.3">
      <c r="A153" s="2" t="s">
        <v>184</v>
      </c>
      <c r="B153" s="3">
        <v>0</v>
      </c>
      <c r="C153" s="3">
        <v>0</v>
      </c>
      <c r="D153" s="3">
        <v>0</v>
      </c>
    </row>
    <row r="154" spans="1:4" ht="15.6" x14ac:dyDescent="0.3">
      <c r="A154" s="2" t="s">
        <v>185</v>
      </c>
      <c r="B154" s="3">
        <v>0</v>
      </c>
      <c r="C154" s="3">
        <v>0</v>
      </c>
      <c r="D154" s="3">
        <v>0</v>
      </c>
    </row>
    <row r="155" spans="1:4" ht="15.6" x14ac:dyDescent="0.3">
      <c r="A155" s="2" t="s">
        <v>186</v>
      </c>
      <c r="B155" s="3">
        <v>0</v>
      </c>
      <c r="C155" s="3">
        <v>0</v>
      </c>
      <c r="D155" s="3">
        <v>0</v>
      </c>
    </row>
    <row r="156" spans="1:4" ht="15.6" x14ac:dyDescent="0.3">
      <c r="A156" s="2" t="s">
        <v>187</v>
      </c>
      <c r="B156" s="3">
        <v>0</v>
      </c>
      <c r="C156" s="3">
        <v>3</v>
      </c>
      <c r="D156" s="3">
        <v>3</v>
      </c>
    </row>
    <row r="157" spans="1:4" ht="15.6" x14ac:dyDescent="0.3">
      <c r="A157" s="2" t="s">
        <v>188</v>
      </c>
      <c r="B157" s="3">
        <v>0</v>
      </c>
      <c r="C157" s="3">
        <v>0</v>
      </c>
      <c r="D157" s="3">
        <v>0</v>
      </c>
    </row>
    <row r="158" spans="1:4" ht="15.6" x14ac:dyDescent="0.3">
      <c r="A158" s="2" t="s">
        <v>1044</v>
      </c>
      <c r="B158" s="3">
        <v>0</v>
      </c>
      <c r="C158" s="3">
        <v>53</v>
      </c>
      <c r="D158" s="3">
        <v>53</v>
      </c>
    </row>
    <row r="159" spans="1:4" ht="15.6" x14ac:dyDescent="0.3">
      <c r="A159" s="21" t="s">
        <v>189</v>
      </c>
      <c r="B159" s="23">
        <f>SUM(B149:B158)</f>
        <v>150</v>
      </c>
      <c r="C159" s="23">
        <f>SUM(C149:C158)</f>
        <v>314</v>
      </c>
      <c r="D159" s="23">
        <f>SUM(D149:D158)</f>
        <v>1523</v>
      </c>
    </row>
    <row r="160" spans="1:4" ht="15.6" x14ac:dyDescent="0.3">
      <c r="A160" s="2" t="s">
        <v>196</v>
      </c>
      <c r="B160" s="3">
        <v>0</v>
      </c>
      <c r="C160" s="3">
        <v>0</v>
      </c>
      <c r="D160" s="3">
        <v>0</v>
      </c>
    </row>
    <row r="161" spans="1:4" ht="15.6" x14ac:dyDescent="0.3">
      <c r="A161" s="2" t="s">
        <v>1045</v>
      </c>
      <c r="B161" s="3">
        <v>30</v>
      </c>
      <c r="C161" s="3">
        <v>0</v>
      </c>
      <c r="D161" s="3">
        <v>0</v>
      </c>
    </row>
    <row r="162" spans="1:4" ht="15.6" x14ac:dyDescent="0.3">
      <c r="A162" s="2" t="s">
        <v>197</v>
      </c>
      <c r="B162" s="3">
        <v>0</v>
      </c>
      <c r="C162" s="3">
        <v>0</v>
      </c>
      <c r="D162" s="3">
        <v>0</v>
      </c>
    </row>
    <row r="163" spans="1:4" ht="15.6" x14ac:dyDescent="0.3">
      <c r="A163" s="21" t="s">
        <v>198</v>
      </c>
      <c r="B163" s="23">
        <f>SUM(B160:B162)</f>
        <v>30</v>
      </c>
      <c r="C163" s="23">
        <f>SUM(C160:C162)</f>
        <v>0</v>
      </c>
      <c r="D163" s="23">
        <f>SUM(D160:D162)</f>
        <v>0</v>
      </c>
    </row>
    <row r="164" spans="1:4" ht="15.6" x14ac:dyDescent="0.3">
      <c r="A164" s="51" t="s">
        <v>339</v>
      </c>
      <c r="B164" s="6">
        <f>B134+B148+B159+B163</f>
        <v>47837</v>
      </c>
      <c r="C164" s="6">
        <f>C134+C148+C159+C163</f>
        <v>54548</v>
      </c>
      <c r="D164" s="6">
        <f>D134+D148+D159+D163</f>
        <v>58144</v>
      </c>
    </row>
    <row r="165" spans="1:4" ht="15.6" x14ac:dyDescent="0.3">
      <c r="A165" s="2" t="s">
        <v>160</v>
      </c>
      <c r="B165" s="3">
        <v>0</v>
      </c>
      <c r="C165" s="3">
        <v>6481</v>
      </c>
      <c r="D165" s="3">
        <v>6481</v>
      </c>
    </row>
    <row r="166" spans="1:4" ht="15.6" x14ac:dyDescent="0.3">
      <c r="A166" s="2" t="s">
        <v>161</v>
      </c>
      <c r="B166" s="3">
        <v>0</v>
      </c>
      <c r="C166" s="3">
        <v>0</v>
      </c>
      <c r="D166" s="3">
        <v>0</v>
      </c>
    </row>
    <row r="167" spans="1:4" ht="15.6" x14ac:dyDescent="0.3">
      <c r="A167" s="2" t="s">
        <v>162</v>
      </c>
      <c r="B167" s="3">
        <v>0</v>
      </c>
      <c r="C167" s="3">
        <v>0</v>
      </c>
      <c r="D167" s="3">
        <v>0</v>
      </c>
    </row>
    <row r="168" spans="1:4" ht="15.6" x14ac:dyDescent="0.3">
      <c r="A168" s="2" t="s">
        <v>163</v>
      </c>
      <c r="B168" s="3">
        <v>0</v>
      </c>
      <c r="C168" s="3">
        <v>0</v>
      </c>
      <c r="D168" s="3">
        <v>0</v>
      </c>
    </row>
    <row r="169" spans="1:4" ht="15.6" x14ac:dyDescent="0.3">
      <c r="A169" s="2" t="s">
        <v>164</v>
      </c>
      <c r="B169" s="3">
        <v>0</v>
      </c>
      <c r="C169" s="3">
        <v>0</v>
      </c>
      <c r="D169" s="3">
        <v>0</v>
      </c>
    </row>
    <row r="170" spans="1:4" ht="15.6" x14ac:dyDescent="0.3">
      <c r="A170" s="21" t="s">
        <v>165</v>
      </c>
      <c r="B170" s="23">
        <f>SUM(B165:B169)</f>
        <v>0</v>
      </c>
      <c r="C170" s="23">
        <f>SUM(C165:C169)</f>
        <v>6481</v>
      </c>
      <c r="D170" s="23">
        <f>SUM(D165:D169)</f>
        <v>6481</v>
      </c>
    </row>
    <row r="171" spans="1:4" ht="15.6" x14ac:dyDescent="0.3">
      <c r="A171" s="2" t="s">
        <v>190</v>
      </c>
      <c r="B171" s="3">
        <v>0</v>
      </c>
      <c r="C171" s="3">
        <v>0</v>
      </c>
      <c r="D171" s="3">
        <v>0</v>
      </c>
    </row>
    <row r="172" spans="1:4" ht="15.6" x14ac:dyDescent="0.3">
      <c r="A172" s="2" t="s">
        <v>191</v>
      </c>
      <c r="B172" s="3">
        <v>828</v>
      </c>
      <c r="C172" s="3">
        <v>828</v>
      </c>
      <c r="D172" s="3">
        <v>828</v>
      </c>
    </row>
    <row r="173" spans="1:4" ht="15.6" x14ac:dyDescent="0.3">
      <c r="A173" s="2" t="s">
        <v>192</v>
      </c>
      <c r="B173" s="3">
        <v>0</v>
      </c>
      <c r="C173" s="3">
        <v>0</v>
      </c>
      <c r="D173" s="3">
        <v>0</v>
      </c>
    </row>
    <row r="174" spans="1:4" ht="15.6" x14ac:dyDescent="0.3">
      <c r="A174" s="2" t="s">
        <v>193</v>
      </c>
      <c r="B174" s="3">
        <v>0</v>
      </c>
      <c r="C174" s="3">
        <v>0</v>
      </c>
      <c r="D174" s="3">
        <v>0</v>
      </c>
    </row>
    <row r="175" spans="1:4" ht="15.6" x14ac:dyDescent="0.3">
      <c r="A175" s="2" t="s">
        <v>194</v>
      </c>
      <c r="B175" s="3">
        <v>0</v>
      </c>
      <c r="C175" s="3">
        <v>0</v>
      </c>
      <c r="D175" s="3">
        <v>0</v>
      </c>
    </row>
    <row r="176" spans="1:4" ht="15.6" x14ac:dyDescent="0.3">
      <c r="A176" s="21" t="s">
        <v>195</v>
      </c>
      <c r="B176" s="23">
        <f>SUM(B171:B175)</f>
        <v>828</v>
      </c>
      <c r="C176" s="23">
        <f>SUM(C171:C175)</f>
        <v>828</v>
      </c>
      <c r="D176" s="23">
        <f>SUM(D171:D175)</f>
        <v>828</v>
      </c>
    </row>
    <row r="177" spans="1:4" ht="15.6" x14ac:dyDescent="0.3">
      <c r="A177" s="2" t="s">
        <v>199</v>
      </c>
      <c r="B177" s="3">
        <v>0</v>
      </c>
      <c r="C177" s="3">
        <v>0</v>
      </c>
      <c r="D177" s="3">
        <v>0</v>
      </c>
    </row>
    <row r="178" spans="1:4" ht="15.6" x14ac:dyDescent="0.3">
      <c r="A178" s="2" t="s">
        <v>200</v>
      </c>
      <c r="B178" s="3">
        <v>0</v>
      </c>
      <c r="C178" s="3">
        <v>0</v>
      </c>
      <c r="D178" s="3">
        <v>0</v>
      </c>
    </row>
    <row r="179" spans="1:4" ht="15.6" x14ac:dyDescent="0.3">
      <c r="A179" s="2" t="s">
        <v>1046</v>
      </c>
      <c r="B179" s="3">
        <v>0</v>
      </c>
      <c r="C179" s="3">
        <v>850</v>
      </c>
      <c r="D179" s="3">
        <v>850</v>
      </c>
    </row>
    <row r="180" spans="1:4" ht="15.6" x14ac:dyDescent="0.3">
      <c r="A180" s="21" t="s">
        <v>201</v>
      </c>
      <c r="B180" s="23">
        <f>SUM(B177:B179)</f>
        <v>0</v>
      </c>
      <c r="C180" s="23">
        <f>SUM(C177:C179)</f>
        <v>850</v>
      </c>
      <c r="D180" s="23">
        <f>SUM(D177:D179)</f>
        <v>850</v>
      </c>
    </row>
    <row r="181" spans="1:4" ht="15.6" x14ac:dyDescent="0.3">
      <c r="A181" s="51" t="s">
        <v>340</v>
      </c>
      <c r="B181" s="52">
        <f>B170+B176+B180</f>
        <v>828</v>
      </c>
      <c r="C181" s="52">
        <f>C170+C176+C180</f>
        <v>8159</v>
      </c>
      <c r="D181" s="52">
        <f>D170+D176+D180</f>
        <v>8159</v>
      </c>
    </row>
    <row r="182" spans="1:4" ht="17.399999999999999" x14ac:dyDescent="0.3">
      <c r="A182" s="57" t="s">
        <v>344</v>
      </c>
      <c r="B182" s="58">
        <f>B164+B181</f>
        <v>48665</v>
      </c>
      <c r="C182" s="58">
        <f>C164+C181</f>
        <v>62707</v>
      </c>
      <c r="D182" s="58">
        <f>D164+D181</f>
        <v>66303</v>
      </c>
    </row>
    <row r="183" spans="1:4" ht="17.399999999999999" x14ac:dyDescent="0.3">
      <c r="A183" s="55" t="s">
        <v>342</v>
      </c>
      <c r="B183" s="56">
        <f>B164-B72</f>
        <v>12067</v>
      </c>
      <c r="C183" s="56">
        <f>C164-C72</f>
        <v>4231</v>
      </c>
      <c r="D183" s="56">
        <f>D164-D72</f>
        <v>22950</v>
      </c>
    </row>
    <row r="184" spans="1:4" ht="17.399999999999999" x14ac:dyDescent="0.3">
      <c r="A184" s="55" t="s">
        <v>343</v>
      </c>
      <c r="B184" s="56">
        <f>B181-B95</f>
        <v>-32893</v>
      </c>
      <c r="C184" s="56">
        <f>C181-C95</f>
        <v>-25882</v>
      </c>
      <c r="D184" s="56">
        <f>D181-D95</f>
        <v>-15322</v>
      </c>
    </row>
    <row r="185" spans="1:4" ht="15.6" x14ac:dyDescent="0.3">
      <c r="A185" s="2" t="s">
        <v>203</v>
      </c>
      <c r="B185" s="3">
        <v>0</v>
      </c>
      <c r="C185" s="3">
        <v>0</v>
      </c>
      <c r="D185" s="3">
        <v>0</v>
      </c>
    </row>
    <row r="186" spans="1:4" ht="15.6" x14ac:dyDescent="0.3">
      <c r="A186" s="2" t="s">
        <v>204</v>
      </c>
      <c r="B186" s="3">
        <v>0</v>
      </c>
      <c r="C186" s="3">
        <v>0</v>
      </c>
      <c r="D186" s="3">
        <v>0</v>
      </c>
    </row>
    <row r="187" spans="1:4" ht="15.6" x14ac:dyDescent="0.3">
      <c r="A187" s="2" t="s">
        <v>205</v>
      </c>
      <c r="B187" s="3">
        <v>0</v>
      </c>
      <c r="C187" s="3">
        <v>0</v>
      </c>
      <c r="D187" s="3">
        <v>0</v>
      </c>
    </row>
    <row r="188" spans="1:4" ht="15.6" x14ac:dyDescent="0.3">
      <c r="A188" s="2" t="s">
        <v>206</v>
      </c>
      <c r="B188" s="3">
        <f>SUM(B185:B187)</f>
        <v>0</v>
      </c>
      <c r="C188" s="3">
        <f>SUM(C185:C187)</f>
        <v>0</v>
      </c>
      <c r="D188" s="3">
        <f>SUM(D185:D187)</f>
        <v>0</v>
      </c>
    </row>
    <row r="189" spans="1:4" ht="15.6" x14ac:dyDescent="0.3">
      <c r="A189" s="2" t="s">
        <v>207</v>
      </c>
      <c r="B189" s="3">
        <v>0</v>
      </c>
      <c r="C189" s="3">
        <v>0</v>
      </c>
      <c r="D189" s="3">
        <v>0</v>
      </c>
    </row>
    <row r="190" spans="1:4" ht="15.6" x14ac:dyDescent="0.3">
      <c r="A190" s="2" t="s">
        <v>208</v>
      </c>
      <c r="B190" s="3">
        <v>0</v>
      </c>
      <c r="C190" s="3">
        <v>0</v>
      </c>
      <c r="D190" s="3">
        <v>0</v>
      </c>
    </row>
    <row r="191" spans="1:4" ht="15.6" x14ac:dyDescent="0.3">
      <c r="A191" s="2" t="s">
        <v>209</v>
      </c>
      <c r="B191" s="3">
        <v>0</v>
      </c>
      <c r="C191" s="3">
        <v>0</v>
      </c>
      <c r="D191" s="3">
        <v>0</v>
      </c>
    </row>
    <row r="192" spans="1:4" ht="15.6" x14ac:dyDescent="0.3">
      <c r="A192" s="2" t="s">
        <v>210</v>
      </c>
      <c r="B192" s="3">
        <v>0</v>
      </c>
      <c r="C192" s="3">
        <v>0</v>
      </c>
      <c r="D192" s="3">
        <v>0</v>
      </c>
    </row>
    <row r="193" spans="1:4" ht="15.6" x14ac:dyDescent="0.3">
      <c r="A193" s="2" t="s">
        <v>211</v>
      </c>
      <c r="B193" s="3">
        <f>SUM(B189:B192)</f>
        <v>0</v>
      </c>
      <c r="C193" s="3">
        <f>SUM(C189:C192)</f>
        <v>0</v>
      </c>
      <c r="D193" s="3">
        <f>SUM(D189:D192)</f>
        <v>0</v>
      </c>
    </row>
    <row r="194" spans="1:4" ht="15.6" x14ac:dyDescent="0.3">
      <c r="A194" s="2" t="s">
        <v>213</v>
      </c>
      <c r="B194" s="3">
        <v>0</v>
      </c>
      <c r="C194" s="3">
        <v>0</v>
      </c>
      <c r="D194" s="3">
        <v>0</v>
      </c>
    </row>
    <row r="195" spans="1:4" ht="15.6" x14ac:dyDescent="0.3">
      <c r="A195" s="2" t="s">
        <v>212</v>
      </c>
      <c r="B195" s="3">
        <v>21723</v>
      </c>
      <c r="C195" s="3">
        <v>22547</v>
      </c>
      <c r="D195" s="3">
        <v>22547</v>
      </c>
    </row>
    <row r="196" spans="1:4" ht="15.6" x14ac:dyDescent="0.3">
      <c r="A196" s="2" t="s">
        <v>214</v>
      </c>
      <c r="B196" s="3">
        <v>0</v>
      </c>
      <c r="C196" s="3">
        <v>0</v>
      </c>
      <c r="D196" s="3">
        <v>0</v>
      </c>
    </row>
    <row r="197" spans="1:4" ht="15.6" x14ac:dyDescent="0.3">
      <c r="A197" s="2" t="s">
        <v>215</v>
      </c>
      <c r="B197" s="3">
        <v>0</v>
      </c>
      <c r="C197" s="3">
        <v>0</v>
      </c>
      <c r="D197" s="3">
        <v>0</v>
      </c>
    </row>
    <row r="198" spans="1:4" ht="15.6" x14ac:dyDescent="0.3">
      <c r="A198" s="2" t="s">
        <v>216</v>
      </c>
      <c r="B198" s="3">
        <f>SUM(B194:B197)</f>
        <v>21723</v>
      </c>
      <c r="C198" s="3">
        <f>SUM(C194:C197)</f>
        <v>22547</v>
      </c>
      <c r="D198" s="3">
        <f>SUM(D194:D197)</f>
        <v>22547</v>
      </c>
    </row>
    <row r="199" spans="1:4" ht="15.6" x14ac:dyDescent="0.3">
      <c r="A199" s="2" t="s">
        <v>217</v>
      </c>
      <c r="B199" s="3">
        <v>0</v>
      </c>
      <c r="C199" s="3">
        <v>2387</v>
      </c>
      <c r="D199" s="3">
        <v>2387</v>
      </c>
    </row>
    <row r="200" spans="1:4" ht="15.6" x14ac:dyDescent="0.3">
      <c r="A200" s="2" t="s">
        <v>218</v>
      </c>
      <c r="B200" s="3">
        <v>0</v>
      </c>
      <c r="C200" s="3">
        <v>0</v>
      </c>
      <c r="D200" s="3">
        <v>0</v>
      </c>
    </row>
    <row r="201" spans="1:4" ht="15.6" x14ac:dyDescent="0.3">
      <c r="A201" s="2" t="s">
        <v>219</v>
      </c>
      <c r="B201" s="3">
        <v>0</v>
      </c>
      <c r="C201" s="3">
        <v>0</v>
      </c>
      <c r="D201" s="3">
        <v>0</v>
      </c>
    </row>
    <row r="202" spans="1:4" ht="15.6" x14ac:dyDescent="0.3">
      <c r="A202" s="2" t="s">
        <v>220</v>
      </c>
      <c r="B202" s="3">
        <v>0</v>
      </c>
      <c r="C202" s="3">
        <v>0</v>
      </c>
      <c r="D202" s="3">
        <v>0</v>
      </c>
    </row>
    <row r="203" spans="1:4" ht="15.6" x14ac:dyDescent="0.3">
      <c r="A203" s="2" t="s">
        <v>221</v>
      </c>
      <c r="B203" s="3">
        <v>0</v>
      </c>
      <c r="C203" s="3">
        <v>0</v>
      </c>
      <c r="D203" s="3">
        <v>0</v>
      </c>
    </row>
    <row r="204" spans="1:4" ht="15.6" x14ac:dyDescent="0.3">
      <c r="A204" s="2" t="s">
        <v>222</v>
      </c>
      <c r="B204" s="3">
        <f>B188+B193+B198+B199+B200+B201+B202+B203</f>
        <v>21723</v>
      </c>
      <c r="C204" s="3">
        <f>C188+C193+C198+C199+C200+C201+C202+C203</f>
        <v>24934</v>
      </c>
      <c r="D204" s="3">
        <f>D188+D193+D198+D199+D200+D201+D202+D203</f>
        <v>24934</v>
      </c>
    </row>
    <row r="205" spans="1:4" ht="15.6" x14ac:dyDescent="0.3">
      <c r="A205" s="2" t="s">
        <v>223</v>
      </c>
      <c r="B205" s="3">
        <v>0</v>
      </c>
      <c r="C205" s="3">
        <v>0</v>
      </c>
      <c r="D205" s="3">
        <v>0</v>
      </c>
    </row>
    <row r="206" spans="1:4" ht="15.6" x14ac:dyDescent="0.3">
      <c r="A206" s="2" t="s">
        <v>224</v>
      </c>
      <c r="B206" s="3">
        <v>0</v>
      </c>
      <c r="C206" s="3">
        <v>0</v>
      </c>
      <c r="D206" s="3">
        <v>0</v>
      </c>
    </row>
    <row r="207" spans="1:4" ht="15.6" x14ac:dyDescent="0.3">
      <c r="A207" s="2" t="s">
        <v>225</v>
      </c>
      <c r="B207" s="3">
        <v>0</v>
      </c>
      <c r="C207" s="3">
        <v>0</v>
      </c>
      <c r="D207" s="3">
        <v>0</v>
      </c>
    </row>
    <row r="208" spans="1:4" ht="15.6" x14ac:dyDescent="0.3">
      <c r="A208" s="2" t="s">
        <v>226</v>
      </c>
      <c r="B208" s="3">
        <v>0</v>
      </c>
      <c r="C208" s="3">
        <v>0</v>
      </c>
      <c r="D208" s="3">
        <v>0</v>
      </c>
    </row>
    <row r="209" spans="1:4" ht="15.6" x14ac:dyDescent="0.3">
      <c r="A209" s="2" t="s">
        <v>227</v>
      </c>
      <c r="B209" s="3">
        <f>SUM(B205:B208)</f>
        <v>0</v>
      </c>
      <c r="C209" s="3">
        <f>SUM(C205:C208)</f>
        <v>0</v>
      </c>
      <c r="D209" s="3">
        <f>SUM(D205:D208)</f>
        <v>0</v>
      </c>
    </row>
    <row r="210" spans="1:4" ht="15.6" x14ac:dyDescent="0.3">
      <c r="A210" s="2" t="s">
        <v>228</v>
      </c>
      <c r="B210" s="3">
        <v>0</v>
      </c>
      <c r="C210" s="3">
        <v>0</v>
      </c>
      <c r="D210" s="3">
        <v>0</v>
      </c>
    </row>
    <row r="211" spans="1:4" ht="15.6" x14ac:dyDescent="0.3">
      <c r="A211" s="21" t="s">
        <v>229</v>
      </c>
      <c r="B211" s="23">
        <f>B204+B209+B210</f>
        <v>21723</v>
      </c>
      <c r="C211" s="23">
        <f>C204+C209+C210</f>
        <v>24934</v>
      </c>
      <c r="D211" s="23">
        <f>D204+D209+D210</f>
        <v>24934</v>
      </c>
    </row>
    <row r="212" spans="1:4" ht="20.399999999999999" x14ac:dyDescent="0.35">
      <c r="A212" s="53" t="s">
        <v>345</v>
      </c>
      <c r="B212" s="54">
        <f>B182+B211</f>
        <v>70388</v>
      </c>
      <c r="C212" s="54">
        <f>C182+C211</f>
        <v>87641</v>
      </c>
      <c r="D212" s="54">
        <f>D182+D211</f>
        <v>91237</v>
      </c>
    </row>
  </sheetData>
  <phoneticPr fontId="5" type="noConversion"/>
  <hyperlinks>
    <hyperlink ref="A38" r:id="rId1" location="sup194" display="http://www.opten.hu/loadpage.php - sup194"/>
    <hyperlink ref="A43" r:id="rId2" location="sup195" display="http://www.opten.hu/loadpage.php - sup195"/>
    <hyperlink ref="A51" r:id="rId3" location="sup203" display="http://www.opten.hu/loadpage.php?dest=OISZ&amp;twhich=214774&amp;srcid=ol4366 - sup203"/>
  </hyperlinks>
  <pageMargins left="0.74803149606299213" right="0.74803149606299213" top="0.98425196850393704" bottom="0.98425196850393704" header="0.51181102362204722" footer="0.51181102362204722"/>
  <pageSetup paperSize="8" orientation="landscape" r:id="rId4"/>
  <headerFooter alignWithMargins="0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8"/>
  <sheetViews>
    <sheetView topLeftCell="A136" workbookViewId="0">
      <selection activeCell="E250" sqref="E250"/>
    </sheetView>
  </sheetViews>
  <sheetFormatPr defaultColWidth="9.109375" defaultRowHeight="13.8" x14ac:dyDescent="0.25"/>
  <cols>
    <col min="1" max="1" width="9.109375" style="108"/>
    <col min="2" max="2" width="50" style="108" customWidth="1"/>
    <col min="3" max="3" width="14.109375" style="108" customWidth="1"/>
    <col min="4" max="4" width="10.88671875" style="108" customWidth="1"/>
    <col min="5" max="5" width="21" style="108" customWidth="1"/>
    <col min="6" max="16384" width="9.109375" style="108"/>
  </cols>
  <sheetData>
    <row r="1" spans="1:7" ht="15.6" x14ac:dyDescent="0.3">
      <c r="A1" s="156" t="s">
        <v>922</v>
      </c>
      <c r="B1" s="156"/>
      <c r="C1" s="156"/>
      <c r="D1" s="156"/>
      <c r="E1" s="156"/>
      <c r="F1" s="156"/>
      <c r="G1" s="156"/>
    </row>
    <row r="2" spans="1:7" ht="15.6" x14ac:dyDescent="0.3">
      <c r="A2" s="104"/>
      <c r="B2" s="104" t="s">
        <v>1052</v>
      </c>
      <c r="C2" s="116"/>
      <c r="D2" s="104"/>
      <c r="E2" s="104"/>
      <c r="F2" s="104"/>
      <c r="G2" s="104"/>
    </row>
    <row r="3" spans="1:7" ht="16.2" x14ac:dyDescent="0.35">
      <c r="A3" s="14"/>
      <c r="B3" s="156" t="s">
        <v>587</v>
      </c>
      <c r="C3" s="156"/>
      <c r="D3" s="156"/>
      <c r="E3" s="156"/>
      <c r="F3" s="157" t="s">
        <v>329</v>
      </c>
      <c r="G3" s="157"/>
    </row>
    <row r="4" spans="1:7" ht="15.6" x14ac:dyDescent="0.3">
      <c r="A4" s="14"/>
      <c r="B4"/>
      <c r="C4" s="117"/>
      <c r="D4"/>
      <c r="E4"/>
      <c r="F4"/>
      <c r="G4"/>
    </row>
    <row r="5" spans="1:7" ht="31.2" x14ac:dyDescent="0.25">
      <c r="A5" s="115"/>
      <c r="B5" s="115" t="s">
        <v>408</v>
      </c>
      <c r="C5" s="115" t="s">
        <v>588</v>
      </c>
      <c r="D5" s="115" t="s">
        <v>589</v>
      </c>
      <c r="E5" s="115" t="s">
        <v>985</v>
      </c>
    </row>
    <row r="6" spans="1:7" x14ac:dyDescent="0.25">
      <c r="A6" s="109" t="s">
        <v>409</v>
      </c>
      <c r="B6" s="110" t="s">
        <v>590</v>
      </c>
      <c r="C6" s="111">
        <v>29</v>
      </c>
      <c r="D6" s="111">
        <v>0</v>
      </c>
      <c r="E6" s="111">
        <v>16</v>
      </c>
    </row>
    <row r="7" spans="1:7" x14ac:dyDescent="0.25">
      <c r="A7" s="109" t="s">
        <v>410</v>
      </c>
      <c r="B7" s="110" t="s">
        <v>591</v>
      </c>
      <c r="C7" s="111">
        <v>370</v>
      </c>
      <c r="D7" s="111">
        <v>0</v>
      </c>
      <c r="E7" s="111">
        <v>162</v>
      </c>
    </row>
    <row r="8" spans="1:7" x14ac:dyDescent="0.25">
      <c r="A8" s="109" t="s">
        <v>411</v>
      </c>
      <c r="B8" s="110" t="s">
        <v>592</v>
      </c>
      <c r="C8" s="111">
        <v>0</v>
      </c>
      <c r="D8" s="111">
        <v>0</v>
      </c>
      <c r="E8" s="111">
        <v>0</v>
      </c>
    </row>
    <row r="9" spans="1:7" x14ac:dyDescent="0.25">
      <c r="A9" s="112" t="s">
        <v>412</v>
      </c>
      <c r="B9" s="113" t="s">
        <v>593</v>
      </c>
      <c r="C9" s="114">
        <f>SUM(C6:C8)</f>
        <v>399</v>
      </c>
      <c r="D9" s="114">
        <f t="shared" ref="D9:E9" si="0">SUM(D6:D8)</f>
        <v>0</v>
      </c>
      <c r="E9" s="114">
        <f t="shared" si="0"/>
        <v>178</v>
      </c>
    </row>
    <row r="10" spans="1:7" x14ac:dyDescent="0.25">
      <c r="A10" s="109" t="s">
        <v>413</v>
      </c>
      <c r="B10" s="110" t="s">
        <v>594</v>
      </c>
      <c r="C10" s="111">
        <v>630206</v>
      </c>
      <c r="D10" s="111">
        <v>0</v>
      </c>
      <c r="E10" s="111">
        <v>625371</v>
      </c>
    </row>
    <row r="11" spans="1:7" x14ac:dyDescent="0.25">
      <c r="A11" s="109" t="s">
        <v>414</v>
      </c>
      <c r="B11" s="110" t="s">
        <v>595</v>
      </c>
      <c r="C11" s="111">
        <v>9536</v>
      </c>
      <c r="D11" s="111">
        <v>0</v>
      </c>
      <c r="E11" s="111">
        <v>6619</v>
      </c>
    </row>
    <row r="12" spans="1:7" x14ac:dyDescent="0.25">
      <c r="A12" s="109" t="s">
        <v>415</v>
      </c>
      <c r="B12" s="110" t="s">
        <v>596</v>
      </c>
      <c r="C12" s="111">
        <v>0</v>
      </c>
      <c r="D12" s="111">
        <v>0</v>
      </c>
      <c r="E12" s="111">
        <v>0</v>
      </c>
    </row>
    <row r="13" spans="1:7" x14ac:dyDescent="0.25">
      <c r="A13" s="109" t="s">
        <v>416</v>
      </c>
      <c r="B13" s="110" t="s">
        <v>597</v>
      </c>
      <c r="C13" s="111">
        <v>965</v>
      </c>
      <c r="D13" s="111">
        <v>0</v>
      </c>
      <c r="E13" s="111">
        <v>640</v>
      </c>
    </row>
    <row r="14" spans="1:7" x14ac:dyDescent="0.25">
      <c r="A14" s="109" t="s">
        <v>417</v>
      </c>
      <c r="B14" s="110" t="s">
        <v>598</v>
      </c>
      <c r="C14" s="111">
        <v>0</v>
      </c>
      <c r="D14" s="111">
        <v>0</v>
      </c>
      <c r="E14" s="111">
        <v>0</v>
      </c>
    </row>
    <row r="15" spans="1:7" x14ac:dyDescent="0.25">
      <c r="A15" s="112" t="s">
        <v>418</v>
      </c>
      <c r="B15" s="113" t="s">
        <v>599</v>
      </c>
      <c r="C15" s="114">
        <f>SUM(C10:C14)</f>
        <v>640707</v>
      </c>
      <c r="D15" s="114">
        <f t="shared" ref="D15:E15" si="1">SUM(D10:D14)</f>
        <v>0</v>
      </c>
      <c r="E15" s="114">
        <f t="shared" si="1"/>
        <v>632630</v>
      </c>
    </row>
    <row r="16" spans="1:7" x14ac:dyDescent="0.25">
      <c r="A16" s="109" t="s">
        <v>419</v>
      </c>
      <c r="B16" s="110" t="s">
        <v>600</v>
      </c>
      <c r="C16" s="111">
        <v>10</v>
      </c>
      <c r="D16" s="111">
        <v>0</v>
      </c>
      <c r="E16" s="111">
        <v>10</v>
      </c>
    </row>
    <row r="17" spans="1:5" x14ac:dyDescent="0.25">
      <c r="A17" s="109" t="s">
        <v>420</v>
      </c>
      <c r="B17" s="110" t="s">
        <v>601</v>
      </c>
      <c r="C17" s="111">
        <v>0</v>
      </c>
      <c r="D17" s="111">
        <v>0</v>
      </c>
      <c r="E17" s="111">
        <v>0</v>
      </c>
    </row>
    <row r="18" spans="1:5" ht="26.4" x14ac:dyDescent="0.25">
      <c r="A18" s="109" t="s">
        <v>421</v>
      </c>
      <c r="B18" s="110" t="s">
        <v>602</v>
      </c>
      <c r="C18" s="111">
        <v>0</v>
      </c>
      <c r="D18" s="111">
        <v>0</v>
      </c>
      <c r="E18" s="111">
        <v>0</v>
      </c>
    </row>
    <row r="19" spans="1:5" x14ac:dyDescent="0.25">
      <c r="A19" s="109" t="s">
        <v>422</v>
      </c>
      <c r="B19" s="110" t="s">
        <v>603</v>
      </c>
      <c r="C19" s="111">
        <v>0</v>
      </c>
      <c r="D19" s="111">
        <v>0</v>
      </c>
      <c r="E19" s="111">
        <v>0</v>
      </c>
    </row>
    <row r="20" spans="1:5" x14ac:dyDescent="0.25">
      <c r="A20" s="109" t="s">
        <v>423</v>
      </c>
      <c r="B20" s="110" t="s">
        <v>604</v>
      </c>
      <c r="C20" s="111">
        <v>0</v>
      </c>
      <c r="D20" s="111">
        <v>0</v>
      </c>
      <c r="E20" s="111">
        <v>0</v>
      </c>
    </row>
    <row r="21" spans="1:5" x14ac:dyDescent="0.25">
      <c r="A21" s="109" t="s">
        <v>424</v>
      </c>
      <c r="B21" s="110" t="s">
        <v>605</v>
      </c>
      <c r="C21" s="111">
        <v>10</v>
      </c>
      <c r="D21" s="111">
        <v>0</v>
      </c>
      <c r="E21" s="111">
        <v>10</v>
      </c>
    </row>
    <row r="22" spans="1:5" ht="26.4" x14ac:dyDescent="0.25">
      <c r="A22" s="109" t="s">
        <v>425</v>
      </c>
      <c r="B22" s="110" t="s">
        <v>606</v>
      </c>
      <c r="C22" s="111">
        <v>0</v>
      </c>
      <c r="D22" s="111">
        <v>0</v>
      </c>
      <c r="E22" s="111">
        <v>0</v>
      </c>
    </row>
    <row r="23" spans="1:5" x14ac:dyDescent="0.25">
      <c r="A23" s="109" t="s">
        <v>426</v>
      </c>
      <c r="B23" s="110" t="s">
        <v>607</v>
      </c>
      <c r="C23" s="111">
        <v>0</v>
      </c>
      <c r="D23" s="111">
        <v>0</v>
      </c>
      <c r="E23" s="111">
        <v>0</v>
      </c>
    </row>
    <row r="24" spans="1:5" x14ac:dyDescent="0.25">
      <c r="A24" s="109" t="s">
        <v>427</v>
      </c>
      <c r="B24" s="110" t="s">
        <v>608</v>
      </c>
      <c r="C24" s="111">
        <v>0</v>
      </c>
      <c r="D24" s="111">
        <v>0</v>
      </c>
      <c r="E24" s="111">
        <v>0</v>
      </c>
    </row>
    <row r="25" spans="1:5" x14ac:dyDescent="0.25">
      <c r="A25" s="109" t="s">
        <v>428</v>
      </c>
      <c r="B25" s="110" t="s">
        <v>609</v>
      </c>
      <c r="C25" s="111">
        <v>0</v>
      </c>
      <c r="D25" s="111">
        <v>0</v>
      </c>
      <c r="E25" s="111">
        <v>0</v>
      </c>
    </row>
    <row r="26" spans="1:5" ht="26.4" x14ac:dyDescent="0.25">
      <c r="A26" s="112" t="s">
        <v>429</v>
      </c>
      <c r="B26" s="113" t="s">
        <v>610</v>
      </c>
      <c r="C26" s="114">
        <v>10</v>
      </c>
      <c r="D26" s="114">
        <v>0</v>
      </c>
      <c r="E26" s="114">
        <v>10</v>
      </c>
    </row>
    <row r="27" spans="1:5" ht="26.4" x14ac:dyDescent="0.25">
      <c r="A27" s="109" t="s">
        <v>430</v>
      </c>
      <c r="B27" s="110" t="s">
        <v>611</v>
      </c>
      <c r="C27" s="111">
        <v>0</v>
      </c>
      <c r="D27" s="111">
        <v>0</v>
      </c>
      <c r="E27" s="111">
        <v>0</v>
      </c>
    </row>
    <row r="28" spans="1:5" x14ac:dyDescent="0.25">
      <c r="A28" s="109" t="s">
        <v>431</v>
      </c>
      <c r="B28" s="110" t="s">
        <v>612</v>
      </c>
      <c r="C28" s="111">
        <v>0</v>
      </c>
      <c r="D28" s="111">
        <v>0</v>
      </c>
      <c r="E28" s="111">
        <v>0</v>
      </c>
    </row>
    <row r="29" spans="1:5" x14ac:dyDescent="0.25">
      <c r="A29" s="109" t="s">
        <v>432</v>
      </c>
      <c r="B29" s="110" t="s">
        <v>613</v>
      </c>
      <c r="C29" s="111">
        <v>0</v>
      </c>
      <c r="D29" s="111">
        <v>0</v>
      </c>
      <c r="E29" s="111">
        <v>0</v>
      </c>
    </row>
    <row r="30" spans="1:5" ht="26.4" x14ac:dyDescent="0.25">
      <c r="A30" s="109" t="s">
        <v>433</v>
      </c>
      <c r="B30" s="110" t="s">
        <v>614</v>
      </c>
      <c r="C30" s="111">
        <v>0</v>
      </c>
      <c r="D30" s="111">
        <v>0</v>
      </c>
      <c r="E30" s="111">
        <v>0</v>
      </c>
    </row>
    <row r="31" spans="1:5" ht="26.4" x14ac:dyDescent="0.25">
      <c r="A31" s="109" t="s">
        <v>434</v>
      </c>
      <c r="B31" s="110" t="s">
        <v>615</v>
      </c>
      <c r="C31" s="111">
        <v>0</v>
      </c>
      <c r="D31" s="111">
        <v>0</v>
      </c>
      <c r="E31" s="111">
        <v>0</v>
      </c>
    </row>
    <row r="32" spans="1:5" ht="26.4" x14ac:dyDescent="0.25">
      <c r="A32" s="112" t="s">
        <v>435</v>
      </c>
      <c r="B32" s="113" t="s">
        <v>616</v>
      </c>
      <c r="C32" s="114">
        <v>0</v>
      </c>
      <c r="D32" s="114">
        <v>0</v>
      </c>
      <c r="E32" s="114">
        <v>0</v>
      </c>
    </row>
    <row r="33" spans="1:5" ht="26.4" x14ac:dyDescent="0.25">
      <c r="A33" s="112" t="s">
        <v>436</v>
      </c>
      <c r="B33" s="113" t="s">
        <v>617</v>
      </c>
      <c r="C33" s="114">
        <f>SUM(C9+C15+C26)</f>
        <v>641116</v>
      </c>
      <c r="D33" s="114">
        <f t="shared" ref="D33:E33" si="2">SUM(D9+D15+D26)</f>
        <v>0</v>
      </c>
      <c r="E33" s="114">
        <f t="shared" si="2"/>
        <v>632818</v>
      </c>
    </row>
    <row r="34" spans="1:5" x14ac:dyDescent="0.25">
      <c r="A34" s="109" t="s">
        <v>437</v>
      </c>
      <c r="B34" s="110" t="s">
        <v>618</v>
      </c>
      <c r="C34" s="111">
        <v>0</v>
      </c>
      <c r="D34" s="111">
        <v>0</v>
      </c>
      <c r="E34" s="111">
        <v>0</v>
      </c>
    </row>
    <row r="35" spans="1:5" x14ac:dyDescent="0.25">
      <c r="A35" s="109" t="s">
        <v>438</v>
      </c>
      <c r="B35" s="110" t="s">
        <v>619</v>
      </c>
      <c r="C35" s="111">
        <v>0</v>
      </c>
      <c r="D35" s="111">
        <v>0</v>
      </c>
      <c r="E35" s="111">
        <v>0</v>
      </c>
    </row>
    <row r="36" spans="1:5" x14ac:dyDescent="0.25">
      <c r="A36" s="109" t="s">
        <v>439</v>
      </c>
      <c r="B36" s="110" t="s">
        <v>620</v>
      </c>
      <c r="C36" s="111">
        <v>0</v>
      </c>
      <c r="D36" s="111">
        <v>0</v>
      </c>
      <c r="E36" s="111">
        <v>0</v>
      </c>
    </row>
    <row r="37" spans="1:5" x14ac:dyDescent="0.25">
      <c r="A37" s="109" t="s">
        <v>440</v>
      </c>
      <c r="B37" s="110" t="s">
        <v>621</v>
      </c>
      <c r="C37" s="111">
        <v>0</v>
      </c>
      <c r="D37" s="111">
        <v>0</v>
      </c>
      <c r="E37" s="111">
        <v>0</v>
      </c>
    </row>
    <row r="38" spans="1:5" x14ac:dyDescent="0.25">
      <c r="A38" s="109" t="s">
        <v>441</v>
      </c>
      <c r="B38" s="110" t="s">
        <v>622</v>
      </c>
      <c r="C38" s="111">
        <v>0</v>
      </c>
      <c r="D38" s="111">
        <v>0</v>
      </c>
      <c r="E38" s="111">
        <v>0</v>
      </c>
    </row>
    <row r="39" spans="1:5" x14ac:dyDescent="0.25">
      <c r="A39" s="112" t="s">
        <v>442</v>
      </c>
      <c r="B39" s="113" t="s">
        <v>623</v>
      </c>
      <c r="C39" s="114">
        <v>0</v>
      </c>
      <c r="D39" s="114">
        <v>0</v>
      </c>
      <c r="E39" s="114">
        <v>0</v>
      </c>
    </row>
    <row r="40" spans="1:5" x14ac:dyDescent="0.25">
      <c r="A40" s="109" t="s">
        <v>443</v>
      </c>
      <c r="B40" s="110" t="s">
        <v>624</v>
      </c>
      <c r="C40" s="111">
        <v>0</v>
      </c>
      <c r="D40" s="111">
        <v>0</v>
      </c>
      <c r="E40" s="111">
        <v>0</v>
      </c>
    </row>
    <row r="41" spans="1:5" ht="26.4" x14ac:dyDescent="0.25">
      <c r="A41" s="109" t="s">
        <v>444</v>
      </c>
      <c r="B41" s="110" t="s">
        <v>625</v>
      </c>
      <c r="C41" s="111">
        <v>0</v>
      </c>
      <c r="D41" s="111">
        <v>0</v>
      </c>
      <c r="E41" s="111">
        <v>0</v>
      </c>
    </row>
    <row r="42" spans="1:5" x14ac:dyDescent="0.25">
      <c r="A42" s="109" t="s">
        <v>445</v>
      </c>
      <c r="B42" s="110" t="s">
        <v>626</v>
      </c>
      <c r="C42" s="111">
        <v>0</v>
      </c>
      <c r="D42" s="111">
        <v>0</v>
      </c>
      <c r="E42" s="111">
        <v>0</v>
      </c>
    </row>
    <row r="43" spans="1:5" x14ac:dyDescent="0.25">
      <c r="A43" s="109" t="s">
        <v>446</v>
      </c>
      <c r="B43" s="110" t="s">
        <v>627</v>
      </c>
      <c r="C43" s="111">
        <v>0</v>
      </c>
      <c r="D43" s="111">
        <v>0</v>
      </c>
      <c r="E43" s="111">
        <v>0</v>
      </c>
    </row>
    <row r="44" spans="1:5" x14ac:dyDescent="0.25">
      <c r="A44" s="109" t="s">
        <v>447</v>
      </c>
      <c r="B44" s="110" t="s">
        <v>628</v>
      </c>
      <c r="C44" s="111">
        <v>0</v>
      </c>
      <c r="D44" s="111">
        <v>0</v>
      </c>
      <c r="E44" s="111">
        <v>0</v>
      </c>
    </row>
    <row r="45" spans="1:5" x14ac:dyDescent="0.25">
      <c r="A45" s="109" t="s">
        <v>448</v>
      </c>
      <c r="B45" s="110" t="s">
        <v>629</v>
      </c>
      <c r="C45" s="111">
        <v>0</v>
      </c>
      <c r="D45" s="111">
        <v>0</v>
      </c>
      <c r="E45" s="111">
        <v>0</v>
      </c>
    </row>
    <row r="46" spans="1:5" x14ac:dyDescent="0.25">
      <c r="A46" s="109" t="s">
        <v>449</v>
      </c>
      <c r="B46" s="110" t="s">
        <v>630</v>
      </c>
      <c r="C46" s="111">
        <v>0</v>
      </c>
      <c r="D46" s="111">
        <v>0</v>
      </c>
      <c r="E46" s="111">
        <v>0</v>
      </c>
    </row>
    <row r="47" spans="1:5" x14ac:dyDescent="0.25">
      <c r="A47" s="112" t="s">
        <v>450</v>
      </c>
      <c r="B47" s="113" t="s">
        <v>631</v>
      </c>
      <c r="C47" s="114">
        <v>0</v>
      </c>
      <c r="D47" s="114">
        <v>0</v>
      </c>
      <c r="E47" s="114">
        <v>0</v>
      </c>
    </row>
    <row r="48" spans="1:5" ht="26.4" x14ac:dyDescent="0.25">
      <c r="A48" s="112" t="s">
        <v>451</v>
      </c>
      <c r="B48" s="113" t="s">
        <v>632</v>
      </c>
      <c r="C48" s="114">
        <v>0</v>
      </c>
      <c r="D48" s="114">
        <v>0</v>
      </c>
      <c r="E48" s="114">
        <v>0</v>
      </c>
    </row>
    <row r="49" spans="1:5" x14ac:dyDescent="0.25">
      <c r="A49" s="109" t="s">
        <v>452</v>
      </c>
      <c r="B49" s="110" t="s">
        <v>633</v>
      </c>
      <c r="C49" s="111">
        <v>0</v>
      </c>
      <c r="D49" s="111">
        <v>0</v>
      </c>
      <c r="E49" s="111">
        <v>0</v>
      </c>
    </row>
    <row r="50" spans="1:5" x14ac:dyDescent="0.25">
      <c r="A50" s="109" t="s">
        <v>453</v>
      </c>
      <c r="B50" s="110" t="s">
        <v>634</v>
      </c>
      <c r="C50" s="111">
        <v>0</v>
      </c>
      <c r="D50" s="111">
        <v>0</v>
      </c>
      <c r="E50" s="111">
        <v>0</v>
      </c>
    </row>
    <row r="51" spans="1:5" x14ac:dyDescent="0.25">
      <c r="A51" s="112" t="s">
        <v>454</v>
      </c>
      <c r="B51" s="113" t="s">
        <v>635</v>
      </c>
      <c r="C51" s="114">
        <v>0</v>
      </c>
      <c r="D51" s="114">
        <v>0</v>
      </c>
      <c r="E51" s="114">
        <v>0</v>
      </c>
    </row>
    <row r="52" spans="1:5" x14ac:dyDescent="0.25">
      <c r="A52" s="109" t="s">
        <v>455</v>
      </c>
      <c r="B52" s="110" t="s">
        <v>636</v>
      </c>
      <c r="C52" s="111">
        <v>51</v>
      </c>
      <c r="D52" s="111">
        <v>0</v>
      </c>
      <c r="E52" s="111">
        <v>30</v>
      </c>
    </row>
    <row r="53" spans="1:5" x14ac:dyDescent="0.25">
      <c r="A53" s="109" t="s">
        <v>456</v>
      </c>
      <c r="B53" s="110" t="s">
        <v>637</v>
      </c>
      <c r="C53" s="111">
        <v>0</v>
      </c>
      <c r="D53" s="111">
        <v>0</v>
      </c>
      <c r="E53" s="111">
        <v>0</v>
      </c>
    </row>
    <row r="54" spans="1:5" x14ac:dyDescent="0.25">
      <c r="A54" s="109" t="s">
        <v>457</v>
      </c>
      <c r="B54" s="110" t="s">
        <v>638</v>
      </c>
      <c r="C54" s="111">
        <v>0</v>
      </c>
      <c r="D54" s="111">
        <v>0</v>
      </c>
      <c r="E54" s="111">
        <v>0</v>
      </c>
    </row>
    <row r="55" spans="1:5" ht="26.4" x14ac:dyDescent="0.25">
      <c r="A55" s="112" t="s">
        <v>458</v>
      </c>
      <c r="B55" s="113" t="s">
        <v>639</v>
      </c>
      <c r="C55" s="114">
        <f>SUM(C52:C54)</f>
        <v>51</v>
      </c>
      <c r="D55" s="114">
        <f t="shared" ref="D55:E55" si="3">SUM(D52:D54)</f>
        <v>0</v>
      </c>
      <c r="E55" s="114">
        <f t="shared" si="3"/>
        <v>30</v>
      </c>
    </row>
    <row r="56" spans="1:5" x14ac:dyDescent="0.25">
      <c r="A56" s="109" t="s">
        <v>459</v>
      </c>
      <c r="B56" s="110" t="s">
        <v>640</v>
      </c>
      <c r="C56" s="111">
        <v>28709</v>
      </c>
      <c r="D56" s="111">
        <v>0</v>
      </c>
      <c r="E56" s="111">
        <v>36331</v>
      </c>
    </row>
    <row r="57" spans="1:5" x14ac:dyDescent="0.25">
      <c r="A57" s="109" t="s">
        <v>460</v>
      </c>
      <c r="B57" s="110" t="s">
        <v>641</v>
      </c>
      <c r="C57" s="111">
        <v>0</v>
      </c>
      <c r="D57" s="111">
        <v>0</v>
      </c>
      <c r="E57" s="111">
        <v>0</v>
      </c>
    </row>
    <row r="58" spans="1:5" x14ac:dyDescent="0.25">
      <c r="A58" s="112" t="s">
        <v>461</v>
      </c>
      <c r="B58" s="113" t="s">
        <v>642</v>
      </c>
      <c r="C58" s="114">
        <f>SUM(C56+C57)</f>
        <v>28709</v>
      </c>
      <c r="D58" s="114">
        <f t="shared" ref="D58:E58" si="4">SUM(D56+D57)</f>
        <v>0</v>
      </c>
      <c r="E58" s="114">
        <f t="shared" si="4"/>
        <v>36331</v>
      </c>
    </row>
    <row r="59" spans="1:5" x14ac:dyDescent="0.25">
      <c r="A59" s="109" t="s">
        <v>462</v>
      </c>
      <c r="B59" s="110" t="s">
        <v>643</v>
      </c>
      <c r="C59" s="111">
        <v>0</v>
      </c>
      <c r="D59" s="111">
        <v>0</v>
      </c>
      <c r="E59" s="111">
        <v>0</v>
      </c>
    </row>
    <row r="60" spans="1:5" x14ac:dyDescent="0.25">
      <c r="A60" s="109" t="s">
        <v>463</v>
      </c>
      <c r="B60" s="110" t="s">
        <v>644</v>
      </c>
      <c r="C60" s="111">
        <v>0</v>
      </c>
      <c r="D60" s="111">
        <v>0</v>
      </c>
      <c r="E60" s="111">
        <v>0</v>
      </c>
    </row>
    <row r="61" spans="1:5" x14ac:dyDescent="0.25">
      <c r="A61" s="112" t="s">
        <v>464</v>
      </c>
      <c r="B61" s="113" t="s">
        <v>645</v>
      </c>
      <c r="C61" s="114">
        <v>0</v>
      </c>
      <c r="D61" s="114">
        <v>0</v>
      </c>
      <c r="E61" s="114">
        <v>0</v>
      </c>
    </row>
    <row r="62" spans="1:5" x14ac:dyDescent="0.25">
      <c r="A62" s="112" t="s">
        <v>465</v>
      </c>
      <c r="B62" s="113" t="s">
        <v>646</v>
      </c>
      <c r="C62" s="114">
        <f>SUM(C55+C58)</f>
        <v>28760</v>
      </c>
      <c r="D62" s="114">
        <f t="shared" ref="D62:E62" si="5">SUM(D55+D58)</f>
        <v>0</v>
      </c>
      <c r="E62" s="114">
        <f t="shared" si="5"/>
        <v>36361</v>
      </c>
    </row>
    <row r="63" spans="1:5" ht="26.4" x14ac:dyDescent="0.25">
      <c r="A63" s="109" t="s">
        <v>466</v>
      </c>
      <c r="B63" s="110" t="s">
        <v>647</v>
      </c>
      <c r="C63" s="111">
        <v>0</v>
      </c>
      <c r="D63" s="111">
        <v>0</v>
      </c>
      <c r="E63" s="111">
        <v>0</v>
      </c>
    </row>
    <row r="64" spans="1:5" ht="39.6" x14ac:dyDescent="0.25">
      <c r="A64" s="109" t="s">
        <v>467</v>
      </c>
      <c r="B64" s="110" t="s">
        <v>648</v>
      </c>
      <c r="C64" s="111">
        <v>0</v>
      </c>
      <c r="D64" s="111">
        <v>0</v>
      </c>
      <c r="E64" s="111">
        <v>0</v>
      </c>
    </row>
    <row r="65" spans="1:5" ht="39.6" x14ac:dyDescent="0.25">
      <c r="A65" s="109" t="s">
        <v>468</v>
      </c>
      <c r="B65" s="110" t="s">
        <v>649</v>
      </c>
      <c r="C65" s="111">
        <v>0</v>
      </c>
      <c r="D65" s="111">
        <v>0</v>
      </c>
      <c r="E65" s="111">
        <v>0</v>
      </c>
    </row>
    <row r="66" spans="1:5" ht="39.6" x14ac:dyDescent="0.25">
      <c r="A66" s="109" t="s">
        <v>469</v>
      </c>
      <c r="B66" s="110" t="s">
        <v>650</v>
      </c>
      <c r="C66" s="111">
        <v>0</v>
      </c>
      <c r="D66" s="111">
        <v>0</v>
      </c>
      <c r="E66" s="111">
        <v>0</v>
      </c>
    </row>
    <row r="67" spans="1:5" ht="26.4" x14ac:dyDescent="0.25">
      <c r="A67" s="109" t="s">
        <v>470</v>
      </c>
      <c r="B67" s="110" t="s">
        <v>651</v>
      </c>
      <c r="C67" s="111">
        <v>3170</v>
      </c>
      <c r="D67" s="111">
        <v>0</v>
      </c>
      <c r="E67" s="111">
        <v>1563</v>
      </c>
    </row>
    <row r="68" spans="1:5" ht="26.4" x14ac:dyDescent="0.25">
      <c r="A68" s="109" t="s">
        <v>471</v>
      </c>
      <c r="B68" s="110" t="s">
        <v>652</v>
      </c>
      <c r="C68" s="111">
        <v>0</v>
      </c>
      <c r="D68" s="111">
        <v>0</v>
      </c>
      <c r="E68" s="111">
        <v>0</v>
      </c>
    </row>
    <row r="69" spans="1:5" ht="26.4" x14ac:dyDescent="0.25">
      <c r="A69" s="109" t="s">
        <v>472</v>
      </c>
      <c r="B69" s="110" t="s">
        <v>653</v>
      </c>
      <c r="C69" s="111">
        <v>0</v>
      </c>
      <c r="D69" s="111">
        <v>0</v>
      </c>
      <c r="E69" s="111">
        <v>0</v>
      </c>
    </row>
    <row r="70" spans="1:5" ht="26.4" x14ac:dyDescent="0.25">
      <c r="A70" s="109" t="s">
        <v>473</v>
      </c>
      <c r="B70" s="110" t="s">
        <v>654</v>
      </c>
      <c r="C70" s="111">
        <v>0</v>
      </c>
      <c r="D70" s="111">
        <v>0</v>
      </c>
      <c r="E70" s="111">
        <v>0</v>
      </c>
    </row>
    <row r="71" spans="1:5" ht="26.4" x14ac:dyDescent="0.25">
      <c r="A71" s="109" t="s">
        <v>474</v>
      </c>
      <c r="B71" s="110" t="s">
        <v>655</v>
      </c>
      <c r="C71" s="111">
        <v>678</v>
      </c>
      <c r="D71" s="111">
        <v>0</v>
      </c>
      <c r="E71" s="111">
        <v>688</v>
      </c>
    </row>
    <row r="72" spans="1:5" ht="26.4" x14ac:dyDescent="0.25">
      <c r="A72" s="109" t="s">
        <v>475</v>
      </c>
      <c r="B72" s="110" t="s">
        <v>656</v>
      </c>
      <c r="C72" s="111">
        <v>1548</v>
      </c>
      <c r="D72" s="111">
        <v>0</v>
      </c>
      <c r="E72" s="111">
        <v>404</v>
      </c>
    </row>
    <row r="73" spans="1:5" ht="26.4" x14ac:dyDescent="0.25">
      <c r="A73" s="109" t="s">
        <v>476</v>
      </c>
      <c r="B73" s="110" t="s">
        <v>657</v>
      </c>
      <c r="C73" s="111">
        <v>944</v>
      </c>
      <c r="D73" s="111">
        <v>0</v>
      </c>
      <c r="E73" s="111">
        <v>471</v>
      </c>
    </row>
    <row r="74" spans="1:5" ht="26.4" x14ac:dyDescent="0.25">
      <c r="A74" s="109" t="s">
        <v>477</v>
      </c>
      <c r="B74" s="110" t="s">
        <v>658</v>
      </c>
      <c r="C74" s="111">
        <v>0</v>
      </c>
      <c r="D74" s="111">
        <v>0</v>
      </c>
      <c r="E74" s="111">
        <v>0</v>
      </c>
    </row>
    <row r="75" spans="1:5" ht="39.6" x14ac:dyDescent="0.25">
      <c r="A75" s="109" t="s">
        <v>478</v>
      </c>
      <c r="B75" s="110" t="s">
        <v>659</v>
      </c>
      <c r="C75" s="111">
        <v>0</v>
      </c>
      <c r="D75" s="111">
        <v>0</v>
      </c>
      <c r="E75" s="111">
        <v>0</v>
      </c>
    </row>
    <row r="76" spans="1:5" ht="26.4" x14ac:dyDescent="0.25">
      <c r="A76" s="109" t="s">
        <v>479</v>
      </c>
      <c r="B76" s="110" t="s">
        <v>660</v>
      </c>
      <c r="C76" s="111">
        <v>0</v>
      </c>
      <c r="D76" s="111">
        <v>0</v>
      </c>
      <c r="E76" s="111">
        <v>0</v>
      </c>
    </row>
    <row r="77" spans="1:5" ht="26.4" x14ac:dyDescent="0.25">
      <c r="A77" s="109" t="s">
        <v>480</v>
      </c>
      <c r="B77" s="110" t="s">
        <v>661</v>
      </c>
      <c r="C77" s="111">
        <v>0</v>
      </c>
      <c r="D77" s="111">
        <v>0</v>
      </c>
      <c r="E77" s="111">
        <v>0</v>
      </c>
    </row>
    <row r="78" spans="1:5" ht="26.4" x14ac:dyDescent="0.25">
      <c r="A78" s="109" t="s">
        <v>481</v>
      </c>
      <c r="B78" s="110" t="s">
        <v>662</v>
      </c>
      <c r="C78" s="111">
        <v>0</v>
      </c>
      <c r="D78" s="111">
        <v>0</v>
      </c>
      <c r="E78" s="111">
        <v>0</v>
      </c>
    </row>
    <row r="79" spans="1:5" ht="26.4" x14ac:dyDescent="0.25">
      <c r="A79" s="109" t="s">
        <v>482</v>
      </c>
      <c r="B79" s="110" t="s">
        <v>663</v>
      </c>
      <c r="C79" s="111">
        <v>0</v>
      </c>
      <c r="D79" s="111">
        <v>0</v>
      </c>
      <c r="E79" s="111">
        <v>0</v>
      </c>
    </row>
    <row r="80" spans="1:5" ht="26.4" x14ac:dyDescent="0.25">
      <c r="A80" s="109" t="s">
        <v>483</v>
      </c>
      <c r="B80" s="110" t="s">
        <v>664</v>
      </c>
      <c r="C80" s="111">
        <v>0</v>
      </c>
      <c r="D80" s="111">
        <v>0</v>
      </c>
      <c r="E80" s="111">
        <v>0</v>
      </c>
    </row>
    <row r="81" spans="1:5" ht="26.4" x14ac:dyDescent="0.25">
      <c r="A81" s="109" t="s">
        <v>484</v>
      </c>
      <c r="B81" s="110" t="s">
        <v>665</v>
      </c>
      <c r="C81" s="111">
        <v>0</v>
      </c>
      <c r="D81" s="111">
        <v>0</v>
      </c>
      <c r="E81" s="111">
        <v>0</v>
      </c>
    </row>
    <row r="82" spans="1:5" ht="26.4" x14ac:dyDescent="0.25">
      <c r="A82" s="109" t="s">
        <v>485</v>
      </c>
      <c r="B82" s="110" t="s">
        <v>666</v>
      </c>
      <c r="C82" s="111">
        <v>0</v>
      </c>
      <c r="D82" s="111">
        <v>0</v>
      </c>
      <c r="E82" s="111">
        <v>0</v>
      </c>
    </row>
    <row r="83" spans="1:5" ht="26.4" x14ac:dyDescent="0.25">
      <c r="A83" s="109" t="s">
        <v>486</v>
      </c>
      <c r="B83" s="110" t="s">
        <v>667</v>
      </c>
      <c r="C83" s="111">
        <v>0</v>
      </c>
      <c r="D83" s="111">
        <v>0</v>
      </c>
      <c r="E83" s="111">
        <v>0</v>
      </c>
    </row>
    <row r="84" spans="1:5" ht="26.4" x14ac:dyDescent="0.25">
      <c r="A84" s="109" t="s">
        <v>487</v>
      </c>
      <c r="B84" s="110" t="s">
        <v>668</v>
      </c>
      <c r="C84" s="111">
        <v>0</v>
      </c>
      <c r="D84" s="111">
        <v>0</v>
      </c>
      <c r="E84" s="111">
        <v>0</v>
      </c>
    </row>
    <row r="85" spans="1:5" ht="26.4" x14ac:dyDescent="0.25">
      <c r="A85" s="109" t="s">
        <v>488</v>
      </c>
      <c r="B85" s="110" t="s">
        <v>669</v>
      </c>
      <c r="C85" s="111">
        <v>0</v>
      </c>
      <c r="D85" s="111">
        <v>0</v>
      </c>
      <c r="E85" s="111">
        <v>0</v>
      </c>
    </row>
    <row r="86" spans="1:5" ht="26.4" x14ac:dyDescent="0.25">
      <c r="A86" s="109" t="s">
        <v>489</v>
      </c>
      <c r="B86" s="110" t="s">
        <v>670</v>
      </c>
      <c r="C86" s="111">
        <v>0</v>
      </c>
      <c r="D86" s="111">
        <v>0</v>
      </c>
      <c r="E86" s="111">
        <v>0</v>
      </c>
    </row>
    <row r="87" spans="1:5" ht="26.4" x14ac:dyDescent="0.25">
      <c r="A87" s="109" t="s">
        <v>490</v>
      </c>
      <c r="B87" s="110" t="s">
        <v>671</v>
      </c>
      <c r="C87" s="111">
        <v>0</v>
      </c>
      <c r="D87" s="111">
        <v>0</v>
      </c>
      <c r="E87" s="111">
        <v>0</v>
      </c>
    </row>
    <row r="88" spans="1:5" ht="26.4" x14ac:dyDescent="0.25">
      <c r="A88" s="109" t="s">
        <v>491</v>
      </c>
      <c r="B88" s="110" t="s">
        <v>672</v>
      </c>
      <c r="C88" s="111">
        <v>0</v>
      </c>
      <c r="D88" s="111">
        <v>0</v>
      </c>
      <c r="E88" s="111">
        <v>0</v>
      </c>
    </row>
    <row r="89" spans="1:5" ht="26.4" x14ac:dyDescent="0.25">
      <c r="A89" s="109" t="s">
        <v>492</v>
      </c>
      <c r="B89" s="110" t="s">
        <v>673</v>
      </c>
      <c r="C89" s="111">
        <v>0</v>
      </c>
      <c r="D89" s="111">
        <v>0</v>
      </c>
      <c r="E89" s="111">
        <v>0</v>
      </c>
    </row>
    <row r="90" spans="1:5" ht="26.4" x14ac:dyDescent="0.25">
      <c r="A90" s="109" t="s">
        <v>493</v>
      </c>
      <c r="B90" s="110" t="s">
        <v>674</v>
      </c>
      <c r="C90" s="111">
        <v>30</v>
      </c>
      <c r="D90" s="111">
        <v>0</v>
      </c>
      <c r="E90" s="111">
        <v>0</v>
      </c>
    </row>
    <row r="91" spans="1:5" ht="39.6" x14ac:dyDescent="0.25">
      <c r="A91" s="109" t="s">
        <v>494</v>
      </c>
      <c r="B91" s="110" t="s">
        <v>675</v>
      </c>
      <c r="C91" s="111">
        <v>0</v>
      </c>
      <c r="D91" s="111">
        <v>0</v>
      </c>
      <c r="E91" s="111">
        <v>0</v>
      </c>
    </row>
    <row r="92" spans="1:5" ht="39.6" x14ac:dyDescent="0.25">
      <c r="A92" s="109" t="s">
        <v>495</v>
      </c>
      <c r="B92" s="110" t="s">
        <v>676</v>
      </c>
      <c r="C92" s="111">
        <v>0</v>
      </c>
      <c r="D92" s="111">
        <v>0</v>
      </c>
      <c r="E92" s="111">
        <v>0</v>
      </c>
    </row>
    <row r="93" spans="1:5" ht="39.6" x14ac:dyDescent="0.25">
      <c r="A93" s="109" t="s">
        <v>496</v>
      </c>
      <c r="B93" s="110" t="s">
        <v>677</v>
      </c>
      <c r="C93" s="111">
        <v>30</v>
      </c>
      <c r="D93" s="111">
        <v>0</v>
      </c>
      <c r="E93" s="111">
        <v>0</v>
      </c>
    </row>
    <row r="94" spans="1:5" ht="26.4" x14ac:dyDescent="0.25">
      <c r="A94" s="109" t="s">
        <v>497</v>
      </c>
      <c r="B94" s="110" t="s">
        <v>678</v>
      </c>
      <c r="C94" s="111">
        <v>0</v>
      </c>
      <c r="D94" s="111">
        <v>0</v>
      </c>
      <c r="E94" s="111">
        <v>0</v>
      </c>
    </row>
    <row r="95" spans="1:5" ht="39.6" x14ac:dyDescent="0.25">
      <c r="A95" s="109" t="s">
        <v>498</v>
      </c>
      <c r="B95" s="110" t="s">
        <v>679</v>
      </c>
      <c r="C95" s="111">
        <v>0</v>
      </c>
      <c r="D95" s="111">
        <v>0</v>
      </c>
      <c r="E95" s="111">
        <v>0</v>
      </c>
    </row>
    <row r="96" spans="1:5" ht="39.6" x14ac:dyDescent="0.25">
      <c r="A96" s="109" t="s">
        <v>499</v>
      </c>
      <c r="B96" s="110" t="s">
        <v>680</v>
      </c>
      <c r="C96" s="111">
        <v>0</v>
      </c>
      <c r="D96" s="111">
        <v>0</v>
      </c>
      <c r="E96" s="111">
        <v>0</v>
      </c>
    </row>
    <row r="97" spans="1:5" ht="39.6" x14ac:dyDescent="0.25">
      <c r="A97" s="109" t="s">
        <v>500</v>
      </c>
      <c r="B97" s="110" t="s">
        <v>681</v>
      </c>
      <c r="C97" s="111">
        <v>0</v>
      </c>
      <c r="D97" s="111">
        <v>0</v>
      </c>
      <c r="E97" s="111">
        <v>0</v>
      </c>
    </row>
    <row r="98" spans="1:5" ht="26.4" x14ac:dyDescent="0.25">
      <c r="A98" s="109" t="s">
        <v>501</v>
      </c>
      <c r="B98" s="110" t="s">
        <v>682</v>
      </c>
      <c r="C98" s="111">
        <v>0</v>
      </c>
      <c r="D98" s="111">
        <v>0</v>
      </c>
      <c r="E98" s="111">
        <v>0</v>
      </c>
    </row>
    <row r="99" spans="1:5" ht="39.6" x14ac:dyDescent="0.25">
      <c r="A99" s="109" t="s">
        <v>502</v>
      </c>
      <c r="B99" s="110" t="s">
        <v>683</v>
      </c>
      <c r="C99" s="111">
        <v>0</v>
      </c>
      <c r="D99" s="111">
        <v>0</v>
      </c>
      <c r="E99" s="111">
        <v>0</v>
      </c>
    </row>
    <row r="100" spans="1:5" ht="39.6" x14ac:dyDescent="0.25">
      <c r="A100" s="109" t="s">
        <v>503</v>
      </c>
      <c r="B100" s="110" t="s">
        <v>684</v>
      </c>
      <c r="C100" s="111">
        <v>0</v>
      </c>
      <c r="D100" s="111">
        <v>0</v>
      </c>
      <c r="E100" s="111">
        <v>0</v>
      </c>
    </row>
    <row r="101" spans="1:5" ht="26.4" x14ac:dyDescent="0.25">
      <c r="A101" s="109" t="s">
        <v>504</v>
      </c>
      <c r="B101" s="110" t="s">
        <v>685</v>
      </c>
      <c r="C101" s="111">
        <v>0</v>
      </c>
      <c r="D101" s="111">
        <v>0</v>
      </c>
      <c r="E101" s="111">
        <v>0</v>
      </c>
    </row>
    <row r="102" spans="1:5" ht="26.4" x14ac:dyDescent="0.25">
      <c r="A102" s="109" t="s">
        <v>505</v>
      </c>
      <c r="B102" s="110" t="s">
        <v>686</v>
      </c>
      <c r="C102" s="111">
        <v>0</v>
      </c>
      <c r="D102" s="111">
        <v>0</v>
      </c>
      <c r="E102" s="111">
        <v>0</v>
      </c>
    </row>
    <row r="103" spans="1:5" ht="26.4" x14ac:dyDescent="0.25">
      <c r="A103" s="109" t="s">
        <v>506</v>
      </c>
      <c r="B103" s="110" t="s">
        <v>687</v>
      </c>
      <c r="C103" s="111">
        <v>0</v>
      </c>
      <c r="D103" s="111">
        <v>0</v>
      </c>
      <c r="E103" s="111">
        <v>0</v>
      </c>
    </row>
    <row r="104" spans="1:5" ht="39.6" x14ac:dyDescent="0.25">
      <c r="A104" s="109" t="s">
        <v>507</v>
      </c>
      <c r="B104" s="110" t="s">
        <v>688</v>
      </c>
      <c r="C104" s="111">
        <v>0</v>
      </c>
      <c r="D104" s="111">
        <v>0</v>
      </c>
      <c r="E104" s="111">
        <v>0</v>
      </c>
    </row>
    <row r="105" spans="1:5" ht="39.6" x14ac:dyDescent="0.25">
      <c r="A105" s="109" t="s">
        <v>508</v>
      </c>
      <c r="B105" s="110" t="s">
        <v>689</v>
      </c>
      <c r="C105" s="111">
        <v>0</v>
      </c>
      <c r="D105" s="111">
        <v>0</v>
      </c>
      <c r="E105" s="111">
        <v>0</v>
      </c>
    </row>
    <row r="106" spans="1:5" ht="26.4" x14ac:dyDescent="0.25">
      <c r="A106" s="112" t="s">
        <v>509</v>
      </c>
      <c r="B106" s="113" t="s">
        <v>690</v>
      </c>
      <c r="C106" s="114">
        <f>SUM(C67+C90)</f>
        <v>3200</v>
      </c>
      <c r="D106" s="114">
        <f t="shared" ref="D106:E106" si="6">SUM(D67+D90)</f>
        <v>0</v>
      </c>
      <c r="E106" s="114">
        <f t="shared" si="6"/>
        <v>1563</v>
      </c>
    </row>
    <row r="107" spans="1:5" ht="39.6" x14ac:dyDescent="0.25">
      <c r="A107" s="109" t="s">
        <v>510</v>
      </c>
      <c r="B107" s="110" t="s">
        <v>691</v>
      </c>
      <c r="C107" s="111">
        <v>0</v>
      </c>
      <c r="D107" s="111">
        <v>0</v>
      </c>
      <c r="E107" s="111">
        <v>0</v>
      </c>
    </row>
    <row r="108" spans="1:5" ht="39.6" x14ac:dyDescent="0.25">
      <c r="A108" s="109" t="s">
        <v>511</v>
      </c>
      <c r="B108" s="110" t="s">
        <v>692</v>
      </c>
      <c r="C108" s="111">
        <v>0</v>
      </c>
      <c r="D108" s="111">
        <v>0</v>
      </c>
      <c r="E108" s="111">
        <v>0</v>
      </c>
    </row>
    <row r="109" spans="1:5" ht="39.6" x14ac:dyDescent="0.25">
      <c r="A109" s="109" t="s">
        <v>512</v>
      </c>
      <c r="B109" s="110" t="s">
        <v>693</v>
      </c>
      <c r="C109" s="111">
        <v>0</v>
      </c>
      <c r="D109" s="111">
        <v>0</v>
      </c>
      <c r="E109" s="111">
        <v>0</v>
      </c>
    </row>
    <row r="110" spans="1:5" ht="39.6" x14ac:dyDescent="0.25">
      <c r="A110" s="109" t="s">
        <v>513</v>
      </c>
      <c r="B110" s="110" t="s">
        <v>694</v>
      </c>
      <c r="C110" s="111">
        <v>0</v>
      </c>
      <c r="D110" s="111">
        <v>0</v>
      </c>
      <c r="E110" s="111">
        <v>0</v>
      </c>
    </row>
    <row r="111" spans="1:5" ht="26.4" x14ac:dyDescent="0.25">
      <c r="A111" s="109" t="s">
        <v>514</v>
      </c>
      <c r="B111" s="110" t="s">
        <v>695</v>
      </c>
      <c r="C111" s="111">
        <v>0</v>
      </c>
      <c r="D111" s="111">
        <v>0</v>
      </c>
      <c r="E111" s="111">
        <v>0</v>
      </c>
    </row>
    <row r="112" spans="1:5" ht="26.4" x14ac:dyDescent="0.25">
      <c r="A112" s="109" t="s">
        <v>515</v>
      </c>
      <c r="B112" s="110" t="s">
        <v>696</v>
      </c>
      <c r="C112" s="111">
        <v>0</v>
      </c>
      <c r="D112" s="111">
        <v>0</v>
      </c>
      <c r="E112" s="111">
        <v>0</v>
      </c>
    </row>
    <row r="113" spans="1:5" ht="26.4" x14ac:dyDescent="0.25">
      <c r="A113" s="109" t="s">
        <v>516</v>
      </c>
      <c r="B113" s="110" t="s">
        <v>697</v>
      </c>
      <c r="C113" s="111">
        <v>0</v>
      </c>
      <c r="D113" s="111">
        <v>0</v>
      </c>
      <c r="E113" s="111">
        <v>0</v>
      </c>
    </row>
    <row r="114" spans="1:5" ht="26.4" x14ac:dyDescent="0.25">
      <c r="A114" s="109" t="s">
        <v>517</v>
      </c>
      <c r="B114" s="110" t="s">
        <v>698</v>
      </c>
      <c r="C114" s="111">
        <v>0</v>
      </c>
      <c r="D114" s="111">
        <v>0</v>
      </c>
      <c r="E114" s="111">
        <v>0</v>
      </c>
    </row>
    <row r="115" spans="1:5" ht="26.4" x14ac:dyDescent="0.25">
      <c r="A115" s="109" t="s">
        <v>518</v>
      </c>
      <c r="B115" s="110" t="s">
        <v>699</v>
      </c>
      <c r="C115" s="111">
        <v>0</v>
      </c>
      <c r="D115" s="111">
        <v>0</v>
      </c>
      <c r="E115" s="111">
        <v>0</v>
      </c>
    </row>
    <row r="116" spans="1:5" ht="26.4" x14ac:dyDescent="0.25">
      <c r="A116" s="109" t="s">
        <v>519</v>
      </c>
      <c r="B116" s="110" t="s">
        <v>700</v>
      </c>
      <c r="C116" s="111">
        <v>0</v>
      </c>
      <c r="D116" s="111">
        <v>0</v>
      </c>
      <c r="E116" s="111">
        <v>0</v>
      </c>
    </row>
    <row r="117" spans="1:5" ht="26.4" x14ac:dyDescent="0.25">
      <c r="A117" s="109" t="s">
        <v>520</v>
      </c>
      <c r="B117" s="110" t="s">
        <v>701</v>
      </c>
      <c r="C117" s="111">
        <v>0</v>
      </c>
      <c r="D117" s="111">
        <v>0</v>
      </c>
      <c r="E117" s="111">
        <v>0</v>
      </c>
    </row>
    <row r="118" spans="1:5" ht="26.4" x14ac:dyDescent="0.25">
      <c r="A118" s="109" t="s">
        <v>521</v>
      </c>
      <c r="B118" s="110" t="s">
        <v>702</v>
      </c>
      <c r="C118" s="111">
        <v>0</v>
      </c>
      <c r="D118" s="111">
        <v>0</v>
      </c>
      <c r="E118" s="111">
        <v>0</v>
      </c>
    </row>
    <row r="119" spans="1:5" ht="39.6" x14ac:dyDescent="0.25">
      <c r="A119" s="109" t="s">
        <v>522</v>
      </c>
      <c r="B119" s="110" t="s">
        <v>703</v>
      </c>
      <c r="C119" s="111">
        <v>0</v>
      </c>
      <c r="D119" s="111">
        <v>0</v>
      </c>
      <c r="E119" s="111">
        <v>0</v>
      </c>
    </row>
    <row r="120" spans="1:5" ht="26.4" x14ac:dyDescent="0.25">
      <c r="A120" s="109" t="s">
        <v>523</v>
      </c>
      <c r="B120" s="110" t="s">
        <v>704</v>
      </c>
      <c r="C120" s="111">
        <v>0</v>
      </c>
      <c r="D120" s="111">
        <v>0</v>
      </c>
      <c r="E120" s="111">
        <v>0</v>
      </c>
    </row>
    <row r="121" spans="1:5" ht="26.4" x14ac:dyDescent="0.25">
      <c r="A121" s="109" t="s">
        <v>524</v>
      </c>
      <c r="B121" s="110" t="s">
        <v>705</v>
      </c>
      <c r="C121" s="111">
        <v>0</v>
      </c>
      <c r="D121" s="111">
        <v>0</v>
      </c>
      <c r="E121" s="111">
        <v>0</v>
      </c>
    </row>
    <row r="122" spans="1:5" ht="26.4" x14ac:dyDescent="0.25">
      <c r="A122" s="109" t="s">
        <v>525</v>
      </c>
      <c r="B122" s="110" t="s">
        <v>706</v>
      </c>
      <c r="C122" s="111">
        <v>0</v>
      </c>
      <c r="D122" s="111">
        <v>0</v>
      </c>
      <c r="E122" s="111">
        <v>0</v>
      </c>
    </row>
    <row r="123" spans="1:5" ht="26.4" x14ac:dyDescent="0.25">
      <c r="A123" s="109" t="s">
        <v>526</v>
      </c>
      <c r="B123" s="110" t="s">
        <v>707</v>
      </c>
      <c r="C123" s="111">
        <v>0</v>
      </c>
      <c r="D123" s="111">
        <v>0</v>
      </c>
      <c r="E123" s="111">
        <v>0</v>
      </c>
    </row>
    <row r="124" spans="1:5" ht="26.4" x14ac:dyDescent="0.25">
      <c r="A124" s="109" t="s">
        <v>527</v>
      </c>
      <c r="B124" s="110" t="s">
        <v>708</v>
      </c>
      <c r="C124" s="111">
        <v>0</v>
      </c>
      <c r="D124" s="111">
        <v>0</v>
      </c>
      <c r="E124" s="111">
        <v>0</v>
      </c>
    </row>
    <row r="125" spans="1:5" ht="26.4" x14ac:dyDescent="0.25">
      <c r="A125" s="109" t="s">
        <v>528</v>
      </c>
      <c r="B125" s="110" t="s">
        <v>709</v>
      </c>
      <c r="C125" s="111">
        <v>0</v>
      </c>
      <c r="D125" s="111">
        <v>0</v>
      </c>
      <c r="E125" s="111">
        <v>0</v>
      </c>
    </row>
    <row r="126" spans="1:5" ht="26.4" x14ac:dyDescent="0.25">
      <c r="A126" s="109" t="s">
        <v>529</v>
      </c>
      <c r="B126" s="110" t="s">
        <v>710</v>
      </c>
      <c r="C126" s="111">
        <v>0</v>
      </c>
      <c r="D126" s="111">
        <v>0</v>
      </c>
      <c r="E126" s="111">
        <v>0</v>
      </c>
    </row>
    <row r="127" spans="1:5" ht="26.4" x14ac:dyDescent="0.25">
      <c r="A127" s="109" t="s">
        <v>530</v>
      </c>
      <c r="B127" s="110" t="s">
        <v>711</v>
      </c>
      <c r="C127" s="111">
        <v>0</v>
      </c>
      <c r="D127" s="111">
        <v>0</v>
      </c>
      <c r="E127" s="111">
        <v>0</v>
      </c>
    </row>
    <row r="128" spans="1:5" ht="26.4" x14ac:dyDescent="0.25">
      <c r="A128" s="109" t="s">
        <v>531</v>
      </c>
      <c r="B128" s="110" t="s">
        <v>712</v>
      </c>
      <c r="C128" s="111">
        <v>0</v>
      </c>
      <c r="D128" s="111">
        <v>0</v>
      </c>
      <c r="E128" s="111">
        <v>0</v>
      </c>
    </row>
    <row r="129" spans="1:5" ht="26.4" x14ac:dyDescent="0.25">
      <c r="A129" s="109" t="s">
        <v>532</v>
      </c>
      <c r="B129" s="110" t="s">
        <v>713</v>
      </c>
      <c r="C129" s="111">
        <v>0</v>
      </c>
      <c r="D129" s="111">
        <v>0</v>
      </c>
      <c r="E129" s="111">
        <v>0</v>
      </c>
    </row>
    <row r="130" spans="1:5" ht="26.4" x14ac:dyDescent="0.25">
      <c r="A130" s="109" t="s">
        <v>533</v>
      </c>
      <c r="B130" s="110" t="s">
        <v>714</v>
      </c>
      <c r="C130" s="111">
        <v>0</v>
      </c>
      <c r="D130" s="111">
        <v>0</v>
      </c>
      <c r="E130" s="111">
        <v>0</v>
      </c>
    </row>
    <row r="131" spans="1:5" ht="26.4" x14ac:dyDescent="0.25">
      <c r="A131" s="109" t="s">
        <v>534</v>
      </c>
      <c r="B131" s="110" t="s">
        <v>715</v>
      </c>
      <c r="C131" s="111">
        <v>0</v>
      </c>
      <c r="D131" s="111">
        <v>0</v>
      </c>
      <c r="E131" s="111">
        <v>0</v>
      </c>
    </row>
    <row r="132" spans="1:5" ht="26.4" x14ac:dyDescent="0.25">
      <c r="A132" s="109" t="s">
        <v>535</v>
      </c>
      <c r="B132" s="110" t="s">
        <v>716</v>
      </c>
      <c r="C132" s="111">
        <v>0</v>
      </c>
      <c r="D132" s="111">
        <v>0</v>
      </c>
      <c r="E132" s="111">
        <v>0</v>
      </c>
    </row>
    <row r="133" spans="1:5" ht="39.6" x14ac:dyDescent="0.25">
      <c r="A133" s="109" t="s">
        <v>536</v>
      </c>
      <c r="B133" s="110" t="s">
        <v>717</v>
      </c>
      <c r="C133" s="111">
        <v>0</v>
      </c>
      <c r="D133" s="111">
        <v>0</v>
      </c>
      <c r="E133" s="111">
        <v>0</v>
      </c>
    </row>
    <row r="134" spans="1:5" ht="39.6" x14ac:dyDescent="0.25">
      <c r="A134" s="109" t="s">
        <v>537</v>
      </c>
      <c r="B134" s="110" t="s">
        <v>718</v>
      </c>
      <c r="C134" s="111">
        <v>0</v>
      </c>
      <c r="D134" s="111">
        <v>0</v>
      </c>
      <c r="E134" s="111">
        <v>0</v>
      </c>
    </row>
    <row r="135" spans="1:5" ht="39.6" x14ac:dyDescent="0.25">
      <c r="A135" s="109" t="s">
        <v>538</v>
      </c>
      <c r="B135" s="110" t="s">
        <v>719</v>
      </c>
      <c r="C135" s="111">
        <v>0</v>
      </c>
      <c r="D135" s="111">
        <v>0</v>
      </c>
      <c r="E135" s="111">
        <v>0</v>
      </c>
    </row>
    <row r="136" spans="1:5" ht="52.8" x14ac:dyDescent="0.25">
      <c r="A136" s="109" t="s">
        <v>539</v>
      </c>
      <c r="B136" s="110" t="s">
        <v>720</v>
      </c>
      <c r="C136" s="111">
        <v>0</v>
      </c>
      <c r="D136" s="111">
        <v>0</v>
      </c>
      <c r="E136" s="111">
        <v>0</v>
      </c>
    </row>
    <row r="137" spans="1:5" ht="39.6" x14ac:dyDescent="0.25">
      <c r="A137" s="109" t="s">
        <v>540</v>
      </c>
      <c r="B137" s="110" t="s">
        <v>721</v>
      </c>
      <c r="C137" s="111">
        <v>0</v>
      </c>
      <c r="D137" s="111">
        <v>0</v>
      </c>
      <c r="E137" s="111">
        <v>0</v>
      </c>
    </row>
    <row r="138" spans="1:5" ht="39.6" x14ac:dyDescent="0.25">
      <c r="A138" s="109" t="s">
        <v>541</v>
      </c>
      <c r="B138" s="110" t="s">
        <v>722</v>
      </c>
      <c r="C138" s="111">
        <v>0</v>
      </c>
      <c r="D138" s="111">
        <v>0</v>
      </c>
      <c r="E138" s="111">
        <v>0</v>
      </c>
    </row>
    <row r="139" spans="1:5" ht="39.6" x14ac:dyDescent="0.25">
      <c r="A139" s="109" t="s">
        <v>542</v>
      </c>
      <c r="B139" s="110" t="s">
        <v>723</v>
      </c>
      <c r="C139" s="111">
        <v>0</v>
      </c>
      <c r="D139" s="111">
        <v>0</v>
      </c>
      <c r="E139" s="111">
        <v>0</v>
      </c>
    </row>
    <row r="140" spans="1:5" ht="52.8" x14ac:dyDescent="0.25">
      <c r="A140" s="109" t="s">
        <v>543</v>
      </c>
      <c r="B140" s="110" t="s">
        <v>724</v>
      </c>
      <c r="C140" s="111">
        <v>0</v>
      </c>
      <c r="D140" s="111">
        <v>0</v>
      </c>
      <c r="E140" s="111">
        <v>0</v>
      </c>
    </row>
    <row r="141" spans="1:5" ht="39.6" x14ac:dyDescent="0.25">
      <c r="A141" s="109" t="s">
        <v>544</v>
      </c>
      <c r="B141" s="110" t="s">
        <v>725</v>
      </c>
      <c r="C141" s="111">
        <v>0</v>
      </c>
      <c r="D141" s="111">
        <v>0</v>
      </c>
      <c r="E141" s="111">
        <v>0</v>
      </c>
    </row>
    <row r="142" spans="1:5" ht="26.4" x14ac:dyDescent="0.25">
      <c r="A142" s="109" t="s">
        <v>545</v>
      </c>
      <c r="B142" s="110" t="s">
        <v>726</v>
      </c>
      <c r="C142" s="111">
        <v>0</v>
      </c>
      <c r="D142" s="111">
        <v>0</v>
      </c>
      <c r="E142" s="111">
        <v>0</v>
      </c>
    </row>
    <row r="143" spans="1:5" ht="39.6" x14ac:dyDescent="0.25">
      <c r="A143" s="109" t="s">
        <v>546</v>
      </c>
      <c r="B143" s="110" t="s">
        <v>727</v>
      </c>
      <c r="C143" s="111">
        <v>0</v>
      </c>
      <c r="D143" s="111">
        <v>0</v>
      </c>
      <c r="E143" s="111">
        <v>0</v>
      </c>
    </row>
    <row r="144" spans="1:5" ht="26.4" x14ac:dyDescent="0.25">
      <c r="A144" s="109" t="s">
        <v>547</v>
      </c>
      <c r="B144" s="110" t="s">
        <v>728</v>
      </c>
      <c r="C144" s="111">
        <v>0</v>
      </c>
      <c r="D144" s="111">
        <v>0</v>
      </c>
      <c r="E144" s="111">
        <v>0</v>
      </c>
    </row>
    <row r="145" spans="1:5" ht="39.6" x14ac:dyDescent="0.25">
      <c r="A145" s="109" t="s">
        <v>548</v>
      </c>
      <c r="B145" s="110" t="s">
        <v>729</v>
      </c>
      <c r="C145" s="111">
        <v>0</v>
      </c>
      <c r="D145" s="111">
        <v>0</v>
      </c>
      <c r="E145" s="111">
        <v>0</v>
      </c>
    </row>
    <row r="146" spans="1:5" ht="26.4" x14ac:dyDescent="0.25">
      <c r="A146" s="112" t="s">
        <v>549</v>
      </c>
      <c r="B146" s="113" t="s">
        <v>730</v>
      </c>
      <c r="C146" s="114">
        <v>0</v>
      </c>
      <c r="D146" s="114">
        <v>0</v>
      </c>
      <c r="E146" s="114">
        <v>0</v>
      </c>
    </row>
    <row r="147" spans="1:5" x14ac:dyDescent="0.25">
      <c r="A147" s="109" t="s">
        <v>550</v>
      </c>
      <c r="B147" s="110" t="s">
        <v>731</v>
      </c>
      <c r="C147" s="111">
        <v>60</v>
      </c>
      <c r="D147" s="111">
        <v>0</v>
      </c>
      <c r="E147" s="111">
        <v>20</v>
      </c>
    </row>
    <row r="148" spans="1:5" x14ac:dyDescent="0.25">
      <c r="A148" s="109" t="s">
        <v>551</v>
      </c>
      <c r="B148" s="110" t="s">
        <v>732</v>
      </c>
      <c r="C148" s="111">
        <v>0</v>
      </c>
      <c r="D148" s="111">
        <v>0</v>
      </c>
      <c r="E148" s="111">
        <v>0</v>
      </c>
    </row>
    <row r="149" spans="1:5" x14ac:dyDescent="0.25">
      <c r="A149" s="109" t="s">
        <v>552</v>
      </c>
      <c r="B149" s="110" t="s">
        <v>733</v>
      </c>
      <c r="C149" s="111">
        <v>0</v>
      </c>
      <c r="D149" s="111">
        <v>0</v>
      </c>
      <c r="E149" s="111">
        <v>0</v>
      </c>
    </row>
    <row r="150" spans="1:5" x14ac:dyDescent="0.25">
      <c r="A150" s="109" t="s">
        <v>553</v>
      </c>
      <c r="B150" s="110" t="s">
        <v>734</v>
      </c>
      <c r="C150" s="111">
        <v>0</v>
      </c>
      <c r="D150" s="111">
        <v>0</v>
      </c>
      <c r="E150" s="111">
        <v>0</v>
      </c>
    </row>
    <row r="151" spans="1:5" x14ac:dyDescent="0.25">
      <c r="A151" s="109" t="s">
        <v>554</v>
      </c>
      <c r="B151" s="110" t="s">
        <v>735</v>
      </c>
      <c r="C151" s="111">
        <v>0</v>
      </c>
      <c r="D151" s="111">
        <v>0</v>
      </c>
      <c r="E151" s="111">
        <v>0</v>
      </c>
    </row>
    <row r="152" spans="1:5" x14ac:dyDescent="0.25">
      <c r="A152" s="109" t="s">
        <v>555</v>
      </c>
      <c r="B152" s="110" t="s">
        <v>736</v>
      </c>
      <c r="C152" s="111">
        <v>55</v>
      </c>
      <c r="D152" s="111">
        <v>0</v>
      </c>
      <c r="E152" s="111">
        <v>20</v>
      </c>
    </row>
    <row r="153" spans="1:5" x14ac:dyDescent="0.25">
      <c r="A153" s="109" t="s">
        <v>556</v>
      </c>
      <c r="B153" s="110" t="s">
        <v>737</v>
      </c>
      <c r="C153" s="111">
        <v>4</v>
      </c>
      <c r="D153" s="111">
        <v>0</v>
      </c>
      <c r="E153" s="111">
        <v>0</v>
      </c>
    </row>
    <row r="154" spans="1:5" ht="26.4" x14ac:dyDescent="0.25">
      <c r="A154" s="109" t="s">
        <v>557</v>
      </c>
      <c r="B154" s="110" t="s">
        <v>738</v>
      </c>
      <c r="C154" s="111">
        <v>0</v>
      </c>
      <c r="D154" s="111">
        <v>0</v>
      </c>
      <c r="E154" s="111">
        <v>0</v>
      </c>
    </row>
    <row r="155" spans="1:5" x14ac:dyDescent="0.25">
      <c r="A155" s="109" t="s">
        <v>558</v>
      </c>
      <c r="B155" s="110" t="s">
        <v>739</v>
      </c>
      <c r="C155" s="111">
        <v>0</v>
      </c>
      <c r="D155" s="111">
        <v>0</v>
      </c>
      <c r="E155" s="111">
        <v>0</v>
      </c>
    </row>
    <row r="156" spans="1:5" x14ac:dyDescent="0.25">
      <c r="A156" s="109" t="s">
        <v>559</v>
      </c>
      <c r="B156" s="110" t="s">
        <v>740</v>
      </c>
      <c r="C156" s="111">
        <v>10</v>
      </c>
      <c r="D156" s="111">
        <v>0</v>
      </c>
      <c r="E156" s="111">
        <v>10</v>
      </c>
    </row>
    <row r="157" spans="1:5" ht="26.4" x14ac:dyDescent="0.25">
      <c r="A157" s="109" t="s">
        <v>560</v>
      </c>
      <c r="B157" s="110" t="s">
        <v>741</v>
      </c>
      <c r="C157" s="111">
        <v>0</v>
      </c>
      <c r="D157" s="111">
        <v>0</v>
      </c>
      <c r="E157" s="111">
        <v>0</v>
      </c>
    </row>
    <row r="158" spans="1:5" ht="26.4" x14ac:dyDescent="0.25">
      <c r="A158" s="109" t="s">
        <v>561</v>
      </c>
      <c r="B158" s="110" t="s">
        <v>742</v>
      </c>
      <c r="C158" s="111">
        <v>0</v>
      </c>
      <c r="D158" s="111">
        <v>0</v>
      </c>
      <c r="E158" s="111">
        <v>0</v>
      </c>
    </row>
    <row r="159" spans="1:5" ht="26.4" x14ac:dyDescent="0.25">
      <c r="A159" s="109" t="s">
        <v>562</v>
      </c>
      <c r="B159" s="110" t="s">
        <v>743</v>
      </c>
      <c r="C159" s="111">
        <v>0</v>
      </c>
      <c r="D159" s="111">
        <v>0</v>
      </c>
      <c r="E159" s="111">
        <v>21</v>
      </c>
    </row>
    <row r="160" spans="1:5" ht="26.4" x14ac:dyDescent="0.25">
      <c r="A160" s="109" t="s">
        <v>744</v>
      </c>
      <c r="B160" s="110" t="s">
        <v>745</v>
      </c>
      <c r="C160" s="111">
        <v>0</v>
      </c>
      <c r="D160" s="111">
        <v>0</v>
      </c>
      <c r="E160" s="111">
        <v>0</v>
      </c>
    </row>
    <row r="161" spans="1:5" ht="26.4" x14ac:dyDescent="0.25">
      <c r="A161" s="109" t="s">
        <v>746</v>
      </c>
      <c r="B161" s="110" t="s">
        <v>747</v>
      </c>
      <c r="C161" s="111">
        <v>0</v>
      </c>
      <c r="D161" s="111">
        <v>0</v>
      </c>
      <c r="E161" s="111">
        <v>0</v>
      </c>
    </row>
    <row r="162" spans="1:5" ht="26.4" x14ac:dyDescent="0.25">
      <c r="A162" s="112" t="s">
        <v>748</v>
      </c>
      <c r="B162" s="113" t="s">
        <v>749</v>
      </c>
      <c r="C162" s="114">
        <f>SUM(C147+C156)</f>
        <v>70</v>
      </c>
      <c r="D162" s="114">
        <f t="shared" ref="D162" si="7">SUM(D147+D156)</f>
        <v>0</v>
      </c>
      <c r="E162" s="114">
        <f>SUM(E147+E156+E159)</f>
        <v>51</v>
      </c>
    </row>
    <row r="163" spans="1:5" x14ac:dyDescent="0.25">
      <c r="A163" s="112" t="s">
        <v>750</v>
      </c>
      <c r="B163" s="113" t="s">
        <v>751</v>
      </c>
      <c r="C163" s="114">
        <f>SUM(C106+C146+C162)</f>
        <v>3270</v>
      </c>
      <c r="D163" s="114">
        <f t="shared" ref="D163:E163" si="8">SUM(D106+D146+D162)</f>
        <v>0</v>
      </c>
      <c r="E163" s="114">
        <f t="shared" si="8"/>
        <v>1614</v>
      </c>
    </row>
    <row r="164" spans="1:5" x14ac:dyDescent="0.25">
      <c r="A164" s="109" t="s">
        <v>752</v>
      </c>
      <c r="B164" s="110" t="s">
        <v>753</v>
      </c>
      <c r="C164" s="111">
        <v>537</v>
      </c>
      <c r="D164" s="111">
        <v>0</v>
      </c>
      <c r="E164" s="111">
        <v>0</v>
      </c>
    </row>
    <row r="165" spans="1:5" ht="26.4" x14ac:dyDescent="0.25">
      <c r="A165" s="109" t="s">
        <v>754</v>
      </c>
      <c r="B165" s="110" t="s">
        <v>755</v>
      </c>
      <c r="C165" s="111">
        <v>0</v>
      </c>
      <c r="D165" s="111">
        <v>0</v>
      </c>
      <c r="E165" s="111">
        <v>0</v>
      </c>
    </row>
    <row r="166" spans="1:5" ht="26.4" x14ac:dyDescent="0.25">
      <c r="A166" s="112" t="s">
        <v>756</v>
      </c>
      <c r="B166" s="113" t="s">
        <v>757</v>
      </c>
      <c r="C166" s="114">
        <f>SUM(C164+C165)</f>
        <v>537</v>
      </c>
      <c r="D166" s="114">
        <f t="shared" ref="D166:E166" si="9">SUM(D164+D165)</f>
        <v>0</v>
      </c>
      <c r="E166" s="114">
        <f t="shared" si="9"/>
        <v>0</v>
      </c>
    </row>
    <row r="167" spans="1:5" x14ac:dyDescent="0.25">
      <c r="A167" s="109" t="s">
        <v>758</v>
      </c>
      <c r="B167" s="110" t="s">
        <v>759</v>
      </c>
      <c r="C167" s="111">
        <v>0</v>
      </c>
      <c r="D167" s="111">
        <v>0</v>
      </c>
      <c r="E167" s="111">
        <v>0</v>
      </c>
    </row>
    <row r="168" spans="1:5" x14ac:dyDescent="0.25">
      <c r="A168" s="109" t="s">
        <v>760</v>
      </c>
      <c r="B168" s="110" t="s">
        <v>761</v>
      </c>
      <c r="C168" s="111">
        <v>0</v>
      </c>
      <c r="D168" s="111">
        <v>0</v>
      </c>
      <c r="E168" s="111">
        <v>0</v>
      </c>
    </row>
    <row r="169" spans="1:5" x14ac:dyDescent="0.25">
      <c r="A169" s="109" t="s">
        <v>762</v>
      </c>
      <c r="B169" s="110" t="s">
        <v>763</v>
      </c>
      <c r="C169" s="111">
        <v>0</v>
      </c>
      <c r="D169" s="111">
        <v>0</v>
      </c>
      <c r="E169" s="111">
        <v>0</v>
      </c>
    </row>
    <row r="170" spans="1:5" x14ac:dyDescent="0.25">
      <c r="A170" s="112" t="s">
        <v>764</v>
      </c>
      <c r="B170" s="113" t="s">
        <v>765</v>
      </c>
      <c r="C170" s="114">
        <v>0</v>
      </c>
      <c r="D170" s="114">
        <v>0</v>
      </c>
      <c r="E170" s="114">
        <v>0</v>
      </c>
    </row>
    <row r="171" spans="1:5" ht="33.6" x14ac:dyDescent="0.25">
      <c r="A171" s="118" t="s">
        <v>766</v>
      </c>
      <c r="B171" s="119" t="s">
        <v>767</v>
      </c>
      <c r="C171" s="120">
        <f>SUM(C33+C48+C62+C163+C166)</f>
        <v>673683</v>
      </c>
      <c r="D171" s="120">
        <f t="shared" ref="D171:E171" si="10">SUM(D33+D48+D62+D163+D166)</f>
        <v>0</v>
      </c>
      <c r="E171" s="120">
        <f t="shared" si="10"/>
        <v>670793</v>
      </c>
    </row>
    <row r="172" spans="1:5" x14ac:dyDescent="0.25">
      <c r="A172" s="109" t="s">
        <v>768</v>
      </c>
      <c r="B172" s="110" t="s">
        <v>769</v>
      </c>
      <c r="C172" s="111">
        <v>887146</v>
      </c>
      <c r="D172" s="111">
        <v>0</v>
      </c>
      <c r="E172" s="111">
        <v>887146</v>
      </c>
    </row>
    <row r="173" spans="1:5" x14ac:dyDescent="0.25">
      <c r="A173" s="109" t="s">
        <v>770</v>
      </c>
      <c r="B173" s="110" t="s">
        <v>771</v>
      </c>
      <c r="C173" s="111">
        <v>0</v>
      </c>
      <c r="D173" s="111">
        <v>0</v>
      </c>
      <c r="E173" s="111">
        <v>0</v>
      </c>
    </row>
    <row r="174" spans="1:5" x14ac:dyDescent="0.25">
      <c r="A174" s="109" t="s">
        <v>772</v>
      </c>
      <c r="B174" s="110" t="s">
        <v>773</v>
      </c>
      <c r="C174" s="111">
        <v>5825</v>
      </c>
      <c r="D174" s="111">
        <v>0</v>
      </c>
      <c r="E174" s="111">
        <v>5825</v>
      </c>
    </row>
    <row r="175" spans="1:5" x14ac:dyDescent="0.25">
      <c r="A175" s="109" t="s">
        <v>774</v>
      </c>
      <c r="B175" s="110" t="s">
        <v>775</v>
      </c>
      <c r="C175" s="111">
        <v>-248605</v>
      </c>
      <c r="D175" s="111">
        <v>0</v>
      </c>
      <c r="E175" s="111">
        <v>-255057</v>
      </c>
    </row>
    <row r="176" spans="1:5" x14ac:dyDescent="0.25">
      <c r="A176" s="109" t="s">
        <v>776</v>
      </c>
      <c r="B176" s="110" t="s">
        <v>777</v>
      </c>
      <c r="C176" s="111">
        <v>0</v>
      </c>
      <c r="D176" s="111">
        <v>0</v>
      </c>
      <c r="E176" s="111">
        <v>0</v>
      </c>
    </row>
    <row r="177" spans="1:5" x14ac:dyDescent="0.25">
      <c r="A177" s="109" t="s">
        <v>778</v>
      </c>
      <c r="B177" s="110" t="s">
        <v>779</v>
      </c>
      <c r="C177" s="111">
        <v>-6452</v>
      </c>
      <c r="D177" s="111">
        <v>0</v>
      </c>
      <c r="E177" s="111">
        <v>-2256</v>
      </c>
    </row>
    <row r="178" spans="1:5" x14ac:dyDescent="0.25">
      <c r="A178" s="112" t="s">
        <v>780</v>
      </c>
      <c r="B178" s="113" t="s">
        <v>781</v>
      </c>
      <c r="C178" s="114">
        <f>SUM(C172:C177)</f>
        <v>637914</v>
      </c>
      <c r="D178" s="114">
        <f t="shared" ref="D178:E178" si="11">SUM(D172:D177)</f>
        <v>0</v>
      </c>
      <c r="E178" s="114">
        <f t="shared" si="11"/>
        <v>635658</v>
      </c>
    </row>
    <row r="179" spans="1:5" ht="26.4" x14ac:dyDescent="0.25">
      <c r="A179" s="109" t="s">
        <v>782</v>
      </c>
      <c r="B179" s="110" t="s">
        <v>783</v>
      </c>
      <c r="C179" s="111">
        <v>0</v>
      </c>
      <c r="D179" s="111">
        <v>0</v>
      </c>
      <c r="E179" s="111">
        <v>0</v>
      </c>
    </row>
    <row r="180" spans="1:5" ht="39.6" x14ac:dyDescent="0.25">
      <c r="A180" s="109" t="s">
        <v>784</v>
      </c>
      <c r="B180" s="110" t="s">
        <v>785</v>
      </c>
      <c r="C180" s="111">
        <v>0</v>
      </c>
      <c r="D180" s="111">
        <v>0</v>
      </c>
      <c r="E180" s="111">
        <v>0</v>
      </c>
    </row>
    <row r="181" spans="1:5" ht="26.4" x14ac:dyDescent="0.25">
      <c r="A181" s="109" t="s">
        <v>786</v>
      </c>
      <c r="B181" s="110" t="s">
        <v>787</v>
      </c>
      <c r="C181" s="111">
        <v>0</v>
      </c>
      <c r="D181" s="111">
        <v>0</v>
      </c>
      <c r="E181" s="111">
        <v>0</v>
      </c>
    </row>
    <row r="182" spans="1:5" ht="26.4" x14ac:dyDescent="0.25">
      <c r="A182" s="109" t="s">
        <v>788</v>
      </c>
      <c r="B182" s="110" t="s">
        <v>789</v>
      </c>
      <c r="C182" s="111">
        <v>0</v>
      </c>
      <c r="D182" s="111">
        <v>0</v>
      </c>
      <c r="E182" s="111">
        <v>0</v>
      </c>
    </row>
    <row r="183" spans="1:5" ht="26.4" x14ac:dyDescent="0.25">
      <c r="A183" s="109" t="s">
        <v>790</v>
      </c>
      <c r="B183" s="110" t="s">
        <v>791</v>
      </c>
      <c r="C183" s="111">
        <v>0</v>
      </c>
      <c r="D183" s="111">
        <v>0</v>
      </c>
      <c r="E183" s="111">
        <v>0</v>
      </c>
    </row>
    <row r="184" spans="1:5" ht="39.6" x14ac:dyDescent="0.25">
      <c r="A184" s="109" t="s">
        <v>792</v>
      </c>
      <c r="B184" s="110" t="s">
        <v>793</v>
      </c>
      <c r="C184" s="111">
        <v>0</v>
      </c>
      <c r="D184" s="111">
        <v>0</v>
      </c>
      <c r="E184" s="111">
        <v>0</v>
      </c>
    </row>
    <row r="185" spans="1:5" ht="26.4" x14ac:dyDescent="0.25">
      <c r="A185" s="109" t="s">
        <v>794</v>
      </c>
      <c r="B185" s="110" t="s">
        <v>795</v>
      </c>
      <c r="C185" s="111">
        <v>0</v>
      </c>
      <c r="D185" s="111">
        <v>0</v>
      </c>
      <c r="E185" s="111">
        <v>0</v>
      </c>
    </row>
    <row r="186" spans="1:5" ht="26.4" x14ac:dyDescent="0.25">
      <c r="A186" s="109" t="s">
        <v>796</v>
      </c>
      <c r="B186" s="110" t="s">
        <v>797</v>
      </c>
      <c r="C186" s="111">
        <v>0</v>
      </c>
      <c r="D186" s="111">
        <v>0</v>
      </c>
      <c r="E186" s="111">
        <v>0</v>
      </c>
    </row>
    <row r="187" spans="1:5" ht="26.4" x14ac:dyDescent="0.25">
      <c r="A187" s="109" t="s">
        <v>798</v>
      </c>
      <c r="B187" s="110" t="s">
        <v>799</v>
      </c>
      <c r="C187" s="111">
        <v>0</v>
      </c>
      <c r="D187" s="111">
        <v>0</v>
      </c>
      <c r="E187" s="111">
        <v>0</v>
      </c>
    </row>
    <row r="188" spans="1:5" ht="26.4" x14ac:dyDescent="0.25">
      <c r="A188" s="109" t="s">
        <v>800</v>
      </c>
      <c r="B188" s="110" t="s">
        <v>801</v>
      </c>
      <c r="C188" s="111">
        <v>0</v>
      </c>
      <c r="D188" s="111">
        <v>0</v>
      </c>
      <c r="E188" s="111">
        <v>0</v>
      </c>
    </row>
    <row r="189" spans="1:5" ht="39.6" x14ac:dyDescent="0.25">
      <c r="A189" s="109" t="s">
        <v>802</v>
      </c>
      <c r="B189" s="110" t="s">
        <v>803</v>
      </c>
      <c r="C189" s="111">
        <v>0</v>
      </c>
      <c r="D189" s="111">
        <v>0</v>
      </c>
      <c r="E189" s="111">
        <v>0</v>
      </c>
    </row>
    <row r="190" spans="1:5" ht="26.4" x14ac:dyDescent="0.25">
      <c r="A190" s="109" t="s">
        <v>804</v>
      </c>
      <c r="B190" s="110" t="s">
        <v>805</v>
      </c>
      <c r="C190" s="111">
        <v>0</v>
      </c>
      <c r="D190" s="111">
        <v>0</v>
      </c>
      <c r="E190" s="111">
        <v>0</v>
      </c>
    </row>
    <row r="191" spans="1:5" ht="26.4" x14ac:dyDescent="0.25">
      <c r="A191" s="109" t="s">
        <v>806</v>
      </c>
      <c r="B191" s="110" t="s">
        <v>807</v>
      </c>
      <c r="C191" s="111">
        <v>0</v>
      </c>
      <c r="D191" s="111">
        <v>0</v>
      </c>
      <c r="E191" s="111">
        <v>0</v>
      </c>
    </row>
    <row r="192" spans="1:5" ht="39.6" x14ac:dyDescent="0.25">
      <c r="A192" s="109" t="s">
        <v>808</v>
      </c>
      <c r="B192" s="110" t="s">
        <v>809</v>
      </c>
      <c r="C192" s="111">
        <v>0</v>
      </c>
      <c r="D192" s="111">
        <v>0</v>
      </c>
      <c r="E192" s="111">
        <v>0</v>
      </c>
    </row>
    <row r="193" spans="1:5" ht="39.6" x14ac:dyDescent="0.25">
      <c r="A193" s="109" t="s">
        <v>810</v>
      </c>
      <c r="B193" s="110" t="s">
        <v>811</v>
      </c>
      <c r="C193" s="111">
        <v>0</v>
      </c>
      <c r="D193" s="111">
        <v>0</v>
      </c>
      <c r="E193" s="111">
        <v>0</v>
      </c>
    </row>
    <row r="194" spans="1:5" ht="26.4" x14ac:dyDescent="0.25">
      <c r="A194" s="109" t="s">
        <v>812</v>
      </c>
      <c r="B194" s="110" t="s">
        <v>813</v>
      </c>
      <c r="C194" s="111">
        <v>0</v>
      </c>
      <c r="D194" s="111">
        <v>0</v>
      </c>
      <c r="E194" s="111">
        <v>0</v>
      </c>
    </row>
    <row r="195" spans="1:5" ht="26.4" x14ac:dyDescent="0.25">
      <c r="A195" s="109" t="s">
        <v>814</v>
      </c>
      <c r="B195" s="110" t="s">
        <v>815</v>
      </c>
      <c r="C195" s="111">
        <v>0</v>
      </c>
      <c r="D195" s="111">
        <v>0</v>
      </c>
      <c r="E195" s="111">
        <v>0</v>
      </c>
    </row>
    <row r="196" spans="1:5" ht="26.4" x14ac:dyDescent="0.25">
      <c r="A196" s="109" t="s">
        <v>816</v>
      </c>
      <c r="B196" s="110" t="s">
        <v>817</v>
      </c>
      <c r="C196" s="111">
        <v>0</v>
      </c>
      <c r="D196" s="111">
        <v>0</v>
      </c>
      <c r="E196" s="111">
        <v>0</v>
      </c>
    </row>
    <row r="197" spans="1:5" ht="26.4" x14ac:dyDescent="0.25">
      <c r="A197" s="109" t="s">
        <v>818</v>
      </c>
      <c r="B197" s="110" t="s">
        <v>819</v>
      </c>
      <c r="C197" s="111">
        <v>0</v>
      </c>
      <c r="D197" s="111">
        <v>0</v>
      </c>
      <c r="E197" s="111">
        <v>0</v>
      </c>
    </row>
    <row r="198" spans="1:5" ht="26.4" x14ac:dyDescent="0.25">
      <c r="A198" s="109" t="s">
        <v>820</v>
      </c>
      <c r="B198" s="110" t="s">
        <v>821</v>
      </c>
      <c r="C198" s="111">
        <v>0</v>
      </c>
      <c r="D198" s="111">
        <v>0</v>
      </c>
      <c r="E198" s="111">
        <v>0</v>
      </c>
    </row>
    <row r="199" spans="1:5" ht="26.4" x14ac:dyDescent="0.25">
      <c r="A199" s="109" t="s">
        <v>822</v>
      </c>
      <c r="B199" s="110" t="s">
        <v>823</v>
      </c>
      <c r="C199" s="111">
        <v>0</v>
      </c>
      <c r="D199" s="111">
        <v>0</v>
      </c>
      <c r="E199" s="111">
        <v>0</v>
      </c>
    </row>
    <row r="200" spans="1:5" ht="26.4" x14ac:dyDescent="0.25">
      <c r="A200" s="109" t="s">
        <v>824</v>
      </c>
      <c r="B200" s="110" t="s">
        <v>825</v>
      </c>
      <c r="C200" s="111">
        <v>0</v>
      </c>
      <c r="D200" s="111">
        <v>0</v>
      </c>
      <c r="E200" s="111">
        <v>0</v>
      </c>
    </row>
    <row r="201" spans="1:5" ht="39.6" x14ac:dyDescent="0.25">
      <c r="A201" s="109" t="s">
        <v>826</v>
      </c>
      <c r="B201" s="110" t="s">
        <v>827</v>
      </c>
      <c r="C201" s="111">
        <v>0</v>
      </c>
      <c r="D201" s="111">
        <v>0</v>
      </c>
      <c r="E201" s="111">
        <v>0</v>
      </c>
    </row>
    <row r="202" spans="1:5" ht="26.4" x14ac:dyDescent="0.25">
      <c r="A202" s="109" t="s">
        <v>828</v>
      </c>
      <c r="B202" s="110" t="s">
        <v>829</v>
      </c>
      <c r="C202" s="111">
        <v>0</v>
      </c>
      <c r="D202" s="111">
        <v>0</v>
      </c>
      <c r="E202" s="111">
        <v>0</v>
      </c>
    </row>
    <row r="203" spans="1:5" ht="26.4" x14ac:dyDescent="0.25">
      <c r="A203" s="109" t="s">
        <v>830</v>
      </c>
      <c r="B203" s="110" t="s">
        <v>831</v>
      </c>
      <c r="C203" s="111">
        <v>0</v>
      </c>
      <c r="D203" s="111">
        <v>0</v>
      </c>
      <c r="E203" s="111">
        <v>0</v>
      </c>
    </row>
    <row r="204" spans="1:5" ht="26.4" x14ac:dyDescent="0.25">
      <c r="A204" s="112" t="s">
        <v>832</v>
      </c>
      <c r="B204" s="113" t="s">
        <v>833</v>
      </c>
      <c r="C204" s="114">
        <v>0</v>
      </c>
      <c r="D204" s="114">
        <v>0</v>
      </c>
      <c r="E204" s="114">
        <v>0</v>
      </c>
    </row>
    <row r="205" spans="1:5" ht="26.4" x14ac:dyDescent="0.25">
      <c r="A205" s="109" t="s">
        <v>834</v>
      </c>
      <c r="B205" s="110" t="s">
        <v>835</v>
      </c>
      <c r="C205" s="111">
        <v>0</v>
      </c>
      <c r="D205" s="111">
        <v>0</v>
      </c>
      <c r="E205" s="111">
        <v>0</v>
      </c>
    </row>
    <row r="206" spans="1:5" ht="39.6" x14ac:dyDescent="0.25">
      <c r="A206" s="109" t="s">
        <v>836</v>
      </c>
      <c r="B206" s="110" t="s">
        <v>837</v>
      </c>
      <c r="C206" s="111">
        <v>0</v>
      </c>
      <c r="D206" s="111">
        <v>0</v>
      </c>
      <c r="E206" s="111">
        <v>0</v>
      </c>
    </row>
    <row r="207" spans="1:5" ht="26.4" x14ac:dyDescent="0.25">
      <c r="A207" s="109" t="s">
        <v>838</v>
      </c>
      <c r="B207" s="110" t="s">
        <v>839</v>
      </c>
      <c r="C207" s="111">
        <v>0</v>
      </c>
      <c r="D207" s="111">
        <v>0</v>
      </c>
      <c r="E207" s="111">
        <v>0</v>
      </c>
    </row>
    <row r="208" spans="1:5" ht="26.4" x14ac:dyDescent="0.25">
      <c r="A208" s="109" t="s">
        <v>840</v>
      </c>
      <c r="B208" s="110" t="s">
        <v>841</v>
      </c>
      <c r="C208" s="111">
        <v>0</v>
      </c>
      <c r="D208" s="111">
        <v>0</v>
      </c>
      <c r="E208" s="111">
        <v>0</v>
      </c>
    </row>
    <row r="209" spans="1:5" ht="26.4" x14ac:dyDescent="0.25">
      <c r="A209" s="109" t="s">
        <v>842</v>
      </c>
      <c r="B209" s="110" t="s">
        <v>843</v>
      </c>
      <c r="C209" s="111">
        <v>0</v>
      </c>
      <c r="D209" s="111">
        <v>0</v>
      </c>
      <c r="E209" s="111">
        <v>0</v>
      </c>
    </row>
    <row r="210" spans="1:5" ht="39.6" x14ac:dyDescent="0.25">
      <c r="A210" s="109" t="s">
        <v>844</v>
      </c>
      <c r="B210" s="110" t="s">
        <v>845</v>
      </c>
      <c r="C210" s="111">
        <v>0</v>
      </c>
      <c r="D210" s="111">
        <v>0</v>
      </c>
      <c r="E210" s="111">
        <v>0</v>
      </c>
    </row>
    <row r="211" spans="1:5" ht="39.6" x14ac:dyDescent="0.25">
      <c r="A211" s="109" t="s">
        <v>846</v>
      </c>
      <c r="B211" s="110" t="s">
        <v>847</v>
      </c>
      <c r="C211" s="111">
        <v>0</v>
      </c>
      <c r="D211" s="111">
        <v>0</v>
      </c>
      <c r="E211" s="111">
        <v>0</v>
      </c>
    </row>
    <row r="212" spans="1:5" ht="26.4" x14ac:dyDescent="0.25">
      <c r="A212" s="109" t="s">
        <v>848</v>
      </c>
      <c r="B212" s="110" t="s">
        <v>849</v>
      </c>
      <c r="C212" s="111">
        <v>0</v>
      </c>
      <c r="D212" s="111">
        <v>0</v>
      </c>
      <c r="E212" s="111">
        <v>0</v>
      </c>
    </row>
    <row r="213" spans="1:5" ht="26.4" x14ac:dyDescent="0.25">
      <c r="A213" s="109" t="s">
        <v>850</v>
      </c>
      <c r="B213" s="110" t="s">
        <v>851</v>
      </c>
      <c r="C213" s="111">
        <v>0</v>
      </c>
      <c r="D213" s="111">
        <v>0</v>
      </c>
      <c r="E213" s="111">
        <v>0</v>
      </c>
    </row>
    <row r="214" spans="1:5" ht="26.4" x14ac:dyDescent="0.25">
      <c r="A214" s="109" t="s">
        <v>852</v>
      </c>
      <c r="B214" s="110" t="s">
        <v>853</v>
      </c>
      <c r="C214" s="111">
        <v>0</v>
      </c>
      <c r="D214" s="111">
        <v>0</v>
      </c>
      <c r="E214" s="111">
        <v>0</v>
      </c>
    </row>
    <row r="215" spans="1:5" ht="39.6" x14ac:dyDescent="0.25">
      <c r="A215" s="109" t="s">
        <v>854</v>
      </c>
      <c r="B215" s="110" t="s">
        <v>855</v>
      </c>
      <c r="C215" s="111">
        <v>0</v>
      </c>
      <c r="D215" s="111">
        <v>0</v>
      </c>
      <c r="E215" s="111">
        <v>0</v>
      </c>
    </row>
    <row r="216" spans="1:5" ht="39.6" x14ac:dyDescent="0.25">
      <c r="A216" s="109" t="s">
        <v>856</v>
      </c>
      <c r="B216" s="110" t="s">
        <v>857</v>
      </c>
      <c r="C216" s="111">
        <v>0</v>
      </c>
      <c r="D216" s="111">
        <v>0</v>
      </c>
      <c r="E216" s="111">
        <v>0</v>
      </c>
    </row>
    <row r="217" spans="1:5" ht="26.4" x14ac:dyDescent="0.25">
      <c r="A217" s="109" t="s">
        <v>858</v>
      </c>
      <c r="B217" s="110" t="s">
        <v>859</v>
      </c>
      <c r="C217" s="111">
        <v>897</v>
      </c>
      <c r="D217" s="111">
        <v>0</v>
      </c>
      <c r="E217" s="111">
        <v>908</v>
      </c>
    </row>
    <row r="218" spans="1:5" ht="39.6" x14ac:dyDescent="0.25">
      <c r="A218" s="109" t="s">
        <v>860</v>
      </c>
      <c r="B218" s="110" t="s">
        <v>861</v>
      </c>
      <c r="C218" s="111">
        <v>0</v>
      </c>
      <c r="D218" s="111">
        <v>0</v>
      </c>
      <c r="E218" s="111">
        <v>0</v>
      </c>
    </row>
    <row r="219" spans="1:5" ht="26.4" x14ac:dyDescent="0.25">
      <c r="A219" s="109" t="s">
        <v>862</v>
      </c>
      <c r="B219" s="110" t="s">
        <v>863</v>
      </c>
      <c r="C219" s="111">
        <v>0</v>
      </c>
      <c r="D219" s="111">
        <v>0</v>
      </c>
      <c r="E219" s="111">
        <v>0</v>
      </c>
    </row>
    <row r="220" spans="1:5" ht="26.4" x14ac:dyDescent="0.25">
      <c r="A220" s="109" t="s">
        <v>864</v>
      </c>
      <c r="B220" s="110" t="s">
        <v>865</v>
      </c>
      <c r="C220" s="111">
        <v>0</v>
      </c>
      <c r="D220" s="111">
        <v>0</v>
      </c>
      <c r="E220" s="111">
        <v>0</v>
      </c>
    </row>
    <row r="221" spans="1:5" ht="39.6" x14ac:dyDescent="0.25">
      <c r="A221" s="109" t="s">
        <v>866</v>
      </c>
      <c r="B221" s="110" t="s">
        <v>867</v>
      </c>
      <c r="C221" s="111">
        <v>0</v>
      </c>
      <c r="D221" s="111">
        <v>0</v>
      </c>
      <c r="E221" s="111">
        <v>0</v>
      </c>
    </row>
    <row r="222" spans="1:5" ht="26.4" x14ac:dyDescent="0.25">
      <c r="A222" s="109" t="s">
        <v>868</v>
      </c>
      <c r="B222" s="110" t="s">
        <v>869</v>
      </c>
      <c r="C222" s="111">
        <v>0</v>
      </c>
      <c r="D222" s="111">
        <v>0</v>
      </c>
      <c r="E222" s="111">
        <v>0</v>
      </c>
    </row>
    <row r="223" spans="1:5" ht="26.4" x14ac:dyDescent="0.25">
      <c r="A223" s="109" t="s">
        <v>870</v>
      </c>
      <c r="B223" s="110" t="s">
        <v>871</v>
      </c>
      <c r="C223" s="111">
        <v>0</v>
      </c>
      <c r="D223" s="111">
        <v>0</v>
      </c>
      <c r="E223" s="111">
        <v>0</v>
      </c>
    </row>
    <row r="224" spans="1:5" ht="39.6" x14ac:dyDescent="0.25">
      <c r="A224" s="109" t="s">
        <v>872</v>
      </c>
      <c r="B224" s="110" t="s">
        <v>873</v>
      </c>
      <c r="C224" s="111">
        <v>0</v>
      </c>
      <c r="D224" s="111">
        <v>0</v>
      </c>
      <c r="E224" s="111">
        <v>0</v>
      </c>
    </row>
    <row r="225" spans="1:5" ht="39.6" x14ac:dyDescent="0.25">
      <c r="A225" s="109" t="s">
        <v>874</v>
      </c>
      <c r="B225" s="110" t="s">
        <v>875</v>
      </c>
      <c r="C225" s="111">
        <v>0</v>
      </c>
      <c r="D225" s="111">
        <v>0</v>
      </c>
      <c r="E225" s="111">
        <v>0</v>
      </c>
    </row>
    <row r="226" spans="1:5" ht="26.4" x14ac:dyDescent="0.25">
      <c r="A226" s="109" t="s">
        <v>876</v>
      </c>
      <c r="B226" s="110" t="s">
        <v>877</v>
      </c>
      <c r="C226" s="111">
        <v>0</v>
      </c>
      <c r="D226" s="111">
        <v>0</v>
      </c>
      <c r="E226" s="111">
        <v>0</v>
      </c>
    </row>
    <row r="227" spans="1:5" ht="26.4" x14ac:dyDescent="0.25">
      <c r="A227" s="112" t="s">
        <v>878</v>
      </c>
      <c r="B227" s="113" t="s">
        <v>879</v>
      </c>
      <c r="C227" s="114">
        <v>897</v>
      </c>
      <c r="D227" s="114">
        <v>0</v>
      </c>
      <c r="E227" s="114">
        <v>908</v>
      </c>
    </row>
    <row r="228" spans="1:5" x14ac:dyDescent="0.25">
      <c r="A228" s="109" t="s">
        <v>880</v>
      </c>
      <c r="B228" s="110" t="s">
        <v>881</v>
      </c>
      <c r="C228" s="111">
        <v>3037</v>
      </c>
      <c r="D228" s="111">
        <v>0</v>
      </c>
      <c r="E228" s="111">
        <v>2449</v>
      </c>
    </row>
    <row r="229" spans="1:5" x14ac:dyDescent="0.25">
      <c r="A229" s="109" t="s">
        <v>882</v>
      </c>
      <c r="B229" s="110" t="s">
        <v>883</v>
      </c>
      <c r="C229" s="111">
        <v>0</v>
      </c>
      <c r="D229" s="111">
        <v>0</v>
      </c>
      <c r="E229" s="111">
        <v>0</v>
      </c>
    </row>
    <row r="230" spans="1:5" x14ac:dyDescent="0.25">
      <c r="A230" s="109" t="s">
        <v>884</v>
      </c>
      <c r="B230" s="110" t="s">
        <v>885</v>
      </c>
      <c r="C230" s="111">
        <v>0</v>
      </c>
      <c r="D230" s="111">
        <v>0</v>
      </c>
      <c r="E230" s="111">
        <v>0</v>
      </c>
    </row>
    <row r="231" spans="1:5" ht="26.4" x14ac:dyDescent="0.25">
      <c r="A231" s="109" t="s">
        <v>886</v>
      </c>
      <c r="B231" s="110" t="s">
        <v>887</v>
      </c>
      <c r="C231" s="111">
        <v>3037</v>
      </c>
      <c r="D231" s="111">
        <v>0</v>
      </c>
      <c r="E231" s="111">
        <v>2449</v>
      </c>
    </row>
    <row r="232" spans="1:5" ht="26.4" x14ac:dyDescent="0.25">
      <c r="A232" s="109" t="s">
        <v>888</v>
      </c>
      <c r="B232" s="110" t="s">
        <v>889</v>
      </c>
      <c r="C232" s="111">
        <v>0</v>
      </c>
      <c r="D232" s="111">
        <v>0</v>
      </c>
      <c r="E232" s="111">
        <v>0</v>
      </c>
    </row>
    <row r="233" spans="1:5" x14ac:dyDescent="0.25">
      <c r="A233" s="109" t="s">
        <v>890</v>
      </c>
      <c r="B233" s="110" t="s">
        <v>891</v>
      </c>
      <c r="C233" s="111">
        <v>15</v>
      </c>
      <c r="D233" s="111">
        <v>0</v>
      </c>
      <c r="E233" s="111">
        <v>8</v>
      </c>
    </row>
    <row r="234" spans="1:5" x14ac:dyDescent="0.25">
      <c r="A234" s="109" t="s">
        <v>892</v>
      </c>
      <c r="B234" s="110" t="s">
        <v>893</v>
      </c>
      <c r="C234" s="111">
        <v>0</v>
      </c>
      <c r="D234" s="111">
        <v>0</v>
      </c>
      <c r="E234" s="111">
        <v>0</v>
      </c>
    </row>
    <row r="235" spans="1:5" ht="26.4" x14ac:dyDescent="0.25">
      <c r="A235" s="109" t="s">
        <v>894</v>
      </c>
      <c r="B235" s="110" t="s">
        <v>895</v>
      </c>
      <c r="C235" s="111">
        <v>0</v>
      </c>
      <c r="D235" s="111">
        <v>0</v>
      </c>
      <c r="E235" s="111">
        <v>0</v>
      </c>
    </row>
    <row r="236" spans="1:5" ht="26.4" x14ac:dyDescent="0.25">
      <c r="A236" s="109" t="s">
        <v>896</v>
      </c>
      <c r="B236" s="110" t="s">
        <v>897</v>
      </c>
      <c r="C236" s="111">
        <v>0</v>
      </c>
      <c r="D236" s="111">
        <v>0</v>
      </c>
      <c r="E236" s="111">
        <v>0</v>
      </c>
    </row>
    <row r="237" spans="1:5" ht="26.4" x14ac:dyDescent="0.25">
      <c r="A237" s="109" t="s">
        <v>898</v>
      </c>
      <c r="B237" s="110" t="s">
        <v>899</v>
      </c>
      <c r="C237" s="111">
        <v>0</v>
      </c>
      <c r="D237" s="111">
        <v>0</v>
      </c>
      <c r="E237" s="111">
        <v>0</v>
      </c>
    </row>
    <row r="238" spans="1:5" ht="26.4" x14ac:dyDescent="0.25">
      <c r="A238" s="109" t="s">
        <v>900</v>
      </c>
      <c r="B238" s="110" t="s">
        <v>901</v>
      </c>
      <c r="C238" s="111">
        <v>0</v>
      </c>
      <c r="D238" s="111">
        <v>0</v>
      </c>
      <c r="E238" s="111">
        <v>0</v>
      </c>
    </row>
    <row r="239" spans="1:5" x14ac:dyDescent="0.25">
      <c r="A239" s="109" t="s">
        <v>902</v>
      </c>
      <c r="B239" s="110" t="s">
        <v>903</v>
      </c>
      <c r="C239" s="111">
        <v>0</v>
      </c>
      <c r="D239" s="111">
        <v>0</v>
      </c>
      <c r="E239" s="111">
        <v>0</v>
      </c>
    </row>
    <row r="240" spans="1:5" ht="26.4" x14ac:dyDescent="0.25">
      <c r="A240" s="109" t="s">
        <v>904</v>
      </c>
      <c r="B240" s="110" t="s">
        <v>905</v>
      </c>
      <c r="C240" s="111">
        <v>0</v>
      </c>
      <c r="D240" s="111">
        <v>0</v>
      </c>
      <c r="E240" s="111">
        <v>0</v>
      </c>
    </row>
    <row r="241" spans="1:5" ht="26.4" x14ac:dyDescent="0.25">
      <c r="A241" s="112" t="s">
        <v>906</v>
      </c>
      <c r="B241" s="113" t="s">
        <v>907</v>
      </c>
      <c r="C241" s="114">
        <f>SUM(C228+C233)</f>
        <v>3052</v>
      </c>
      <c r="D241" s="114">
        <f t="shared" ref="D241:E241" si="12">SUM(D228+D233)</f>
        <v>0</v>
      </c>
      <c r="E241" s="114">
        <f t="shared" si="12"/>
        <v>2457</v>
      </c>
    </row>
    <row r="242" spans="1:5" x14ac:dyDescent="0.25">
      <c r="A242" s="112" t="s">
        <v>908</v>
      </c>
      <c r="B242" s="113" t="s">
        <v>909</v>
      </c>
      <c r="C242" s="114">
        <f>SUM(C204+C227+C241)</f>
        <v>3949</v>
      </c>
      <c r="D242" s="114">
        <f t="shared" ref="D242:E242" si="13">SUM(D204+D227+D241)</f>
        <v>0</v>
      </c>
      <c r="E242" s="114">
        <f t="shared" si="13"/>
        <v>3365</v>
      </c>
    </row>
    <row r="243" spans="1:5" ht="26.4" x14ac:dyDescent="0.25">
      <c r="A243" s="112" t="s">
        <v>910</v>
      </c>
      <c r="B243" s="113" t="s">
        <v>911</v>
      </c>
      <c r="C243" s="114">
        <v>0</v>
      </c>
      <c r="D243" s="114">
        <v>0</v>
      </c>
      <c r="E243" s="114">
        <v>0</v>
      </c>
    </row>
    <row r="244" spans="1:5" x14ac:dyDescent="0.25">
      <c r="A244" s="109" t="s">
        <v>912</v>
      </c>
      <c r="B244" s="110" t="s">
        <v>913</v>
      </c>
      <c r="C244" s="111">
        <v>0</v>
      </c>
      <c r="D244" s="111">
        <v>0</v>
      </c>
      <c r="E244" s="111">
        <v>0</v>
      </c>
    </row>
    <row r="245" spans="1:5" x14ac:dyDescent="0.25">
      <c r="A245" s="109" t="s">
        <v>914</v>
      </c>
      <c r="B245" s="110" t="s">
        <v>915</v>
      </c>
      <c r="C245" s="111">
        <v>991</v>
      </c>
      <c r="D245" s="111">
        <v>0</v>
      </c>
      <c r="E245" s="111">
        <v>915</v>
      </c>
    </row>
    <row r="246" spans="1:5" x14ac:dyDescent="0.25">
      <c r="A246" s="109" t="s">
        <v>916</v>
      </c>
      <c r="B246" s="110" t="s">
        <v>917</v>
      </c>
      <c r="C246" s="111">
        <v>30829</v>
      </c>
      <c r="D246" s="111">
        <v>0</v>
      </c>
      <c r="E246" s="111">
        <v>30855</v>
      </c>
    </row>
    <row r="247" spans="1:5" x14ac:dyDescent="0.25">
      <c r="A247" s="112" t="s">
        <v>918</v>
      </c>
      <c r="B247" s="113" t="s">
        <v>919</v>
      </c>
      <c r="C247" s="114">
        <f>SUM(C245+C246)</f>
        <v>31820</v>
      </c>
      <c r="D247" s="114">
        <f t="shared" ref="D247:E247" si="14">SUM(D245+D246)</f>
        <v>0</v>
      </c>
      <c r="E247" s="114">
        <f t="shared" si="14"/>
        <v>31770</v>
      </c>
    </row>
    <row r="248" spans="1:5" ht="16.8" x14ac:dyDescent="0.25">
      <c r="A248" s="118" t="s">
        <v>920</v>
      </c>
      <c r="B248" s="119" t="s">
        <v>921</v>
      </c>
      <c r="C248" s="120">
        <f>SUM(C178+C242+C243+C247)</f>
        <v>673683</v>
      </c>
      <c r="D248" s="120">
        <f t="shared" ref="D248:E248" si="15">SUM(D178+D242+D243+D247)</f>
        <v>0</v>
      </c>
      <c r="E248" s="120">
        <f t="shared" si="15"/>
        <v>670793</v>
      </c>
    </row>
  </sheetData>
  <mergeCells count="3">
    <mergeCell ref="A1:G1"/>
    <mergeCell ref="B3:E3"/>
    <mergeCell ref="F3:G3"/>
  </mergeCells>
  <pageMargins left="0.7" right="0.7" top="0.75" bottom="0.75" header="0.3" footer="0.3"/>
  <pageSetup paperSize="8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workbookViewId="0">
      <selection activeCell="K12" sqref="K12"/>
    </sheetView>
  </sheetViews>
  <sheetFormatPr defaultColWidth="9.109375" defaultRowHeight="13.8" x14ac:dyDescent="0.25"/>
  <cols>
    <col min="1" max="1" width="9.109375" style="108"/>
    <col min="2" max="2" width="60.33203125" style="108" customWidth="1"/>
    <col min="3" max="3" width="12.88671875" style="108" customWidth="1"/>
    <col min="4" max="16384" width="9.109375" style="108"/>
  </cols>
  <sheetData>
    <row r="1" spans="2:9" ht="15.6" x14ac:dyDescent="0.3">
      <c r="B1" s="156" t="s">
        <v>923</v>
      </c>
      <c r="C1" s="156"/>
      <c r="D1" s="156"/>
      <c r="E1" s="156"/>
      <c r="F1" s="156"/>
      <c r="G1" s="156"/>
      <c r="H1" s="156"/>
      <c r="I1" s="104"/>
    </row>
    <row r="2" spans="2:9" ht="15.6" x14ac:dyDescent="0.3">
      <c r="B2" s="156" t="s">
        <v>1052</v>
      </c>
      <c r="C2" s="156"/>
      <c r="D2" s="156"/>
      <c r="E2" s="156"/>
      <c r="F2" s="156"/>
      <c r="G2" s="156"/>
      <c r="H2" s="104"/>
      <c r="I2" s="104"/>
    </row>
    <row r="3" spans="2:9" ht="15.6" x14ac:dyDescent="0.3">
      <c r="B3" s="156" t="s">
        <v>924</v>
      </c>
      <c r="C3" s="156"/>
      <c r="D3" s="156"/>
      <c r="G3" s="14"/>
      <c r="H3" s="14"/>
      <c r="I3" s="104"/>
    </row>
    <row r="4" spans="2:9" ht="16.2" x14ac:dyDescent="0.35">
      <c r="D4" s="157" t="s">
        <v>329</v>
      </c>
      <c r="E4" s="157"/>
    </row>
    <row r="5" spans="2:9" ht="16.8" x14ac:dyDescent="0.3">
      <c r="B5" s="121" t="s">
        <v>408</v>
      </c>
      <c r="C5" s="121" t="s">
        <v>945</v>
      </c>
    </row>
    <row r="6" spans="2:9" ht="18.899999999999999" customHeight="1" x14ac:dyDescent="0.25">
      <c r="B6" s="123" t="s">
        <v>926</v>
      </c>
      <c r="C6" s="124">
        <v>66303</v>
      </c>
    </row>
    <row r="7" spans="2:9" ht="18.899999999999999" customHeight="1" x14ac:dyDescent="0.25">
      <c r="B7" s="123" t="s">
        <v>927</v>
      </c>
      <c r="C7" s="124">
        <v>58675</v>
      </c>
    </row>
    <row r="8" spans="2:9" ht="18.899999999999999" customHeight="1" x14ac:dyDescent="0.25">
      <c r="B8" s="125" t="s">
        <v>928</v>
      </c>
      <c r="C8" s="126">
        <f>C6-C7</f>
        <v>7628</v>
      </c>
    </row>
    <row r="9" spans="2:9" ht="18.899999999999999" customHeight="1" x14ac:dyDescent="0.25">
      <c r="B9" s="123" t="s">
        <v>929</v>
      </c>
      <c r="C9" s="124">
        <v>24934</v>
      </c>
    </row>
    <row r="10" spans="2:9" ht="18.899999999999999" customHeight="1" x14ac:dyDescent="0.25">
      <c r="B10" s="123" t="s">
        <v>930</v>
      </c>
      <c r="C10" s="124">
        <v>2376</v>
      </c>
    </row>
    <row r="11" spans="2:9" ht="18.899999999999999" customHeight="1" x14ac:dyDescent="0.25">
      <c r="B11" s="125" t="s">
        <v>931</v>
      </c>
      <c r="C11" s="126">
        <f>C9-C10</f>
        <v>22558</v>
      </c>
    </row>
    <row r="12" spans="2:9" ht="18.899999999999999" customHeight="1" x14ac:dyDescent="0.25">
      <c r="B12" s="125" t="s">
        <v>932</v>
      </c>
      <c r="C12" s="126">
        <f>C8+C11</f>
        <v>30186</v>
      </c>
    </row>
    <row r="13" spans="2:9" ht="18.899999999999999" customHeight="1" x14ac:dyDescent="0.25">
      <c r="B13" s="123" t="s">
        <v>933</v>
      </c>
      <c r="C13" s="124">
        <v>0</v>
      </c>
    </row>
    <row r="14" spans="2:9" ht="18.899999999999999" customHeight="1" x14ac:dyDescent="0.25">
      <c r="B14" s="123" t="s">
        <v>934</v>
      </c>
      <c r="C14" s="124">
        <v>0</v>
      </c>
    </row>
    <row r="15" spans="2:9" ht="18.899999999999999" customHeight="1" x14ac:dyDescent="0.25">
      <c r="B15" s="125" t="s">
        <v>935</v>
      </c>
      <c r="C15" s="126">
        <v>0</v>
      </c>
    </row>
    <row r="16" spans="2:9" ht="18.899999999999999" customHeight="1" x14ac:dyDescent="0.25">
      <c r="B16" s="123" t="s">
        <v>936</v>
      </c>
      <c r="C16" s="124">
        <v>0</v>
      </c>
    </row>
    <row r="17" spans="2:3" ht="18.899999999999999" customHeight="1" x14ac:dyDescent="0.25">
      <c r="B17" s="123" t="s">
        <v>937</v>
      </c>
      <c r="C17" s="124">
        <v>0</v>
      </c>
    </row>
    <row r="18" spans="2:3" ht="18.899999999999999" customHeight="1" x14ac:dyDescent="0.25">
      <c r="B18" s="125" t="s">
        <v>938</v>
      </c>
      <c r="C18" s="126">
        <v>0</v>
      </c>
    </row>
    <row r="19" spans="2:3" ht="18.899999999999999" customHeight="1" x14ac:dyDescent="0.25">
      <c r="B19" s="125" t="s">
        <v>939</v>
      </c>
      <c r="C19" s="126">
        <v>0</v>
      </c>
    </row>
    <row r="20" spans="2:3" ht="18.899999999999999" customHeight="1" x14ac:dyDescent="0.25">
      <c r="B20" s="125" t="s">
        <v>940</v>
      </c>
      <c r="C20" s="126">
        <f>C12+C19</f>
        <v>30186</v>
      </c>
    </row>
    <row r="21" spans="2:3" x14ac:dyDescent="0.25">
      <c r="B21" s="125" t="s">
        <v>941</v>
      </c>
      <c r="C21" s="126">
        <v>0</v>
      </c>
    </row>
    <row r="22" spans="2:3" x14ac:dyDescent="0.25">
      <c r="B22" s="125" t="s">
        <v>942</v>
      </c>
      <c r="C22" s="126">
        <f>C12-C21</f>
        <v>30186</v>
      </c>
    </row>
    <row r="23" spans="2:3" ht="26.4" x14ac:dyDescent="0.25">
      <c r="B23" s="125" t="s">
        <v>943</v>
      </c>
      <c r="C23" s="126">
        <v>0</v>
      </c>
    </row>
    <row r="24" spans="2:3" x14ac:dyDescent="0.25">
      <c r="B24" s="125" t="s">
        <v>944</v>
      </c>
      <c r="C24" s="126">
        <v>0</v>
      </c>
    </row>
  </sheetData>
  <mergeCells count="4">
    <mergeCell ref="B1:H1"/>
    <mergeCell ref="B3:D3"/>
    <mergeCell ref="D4:E4"/>
    <mergeCell ref="B2:G2"/>
  </mergeCells>
  <pageMargins left="0.7" right="0.7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D15" sqref="D15"/>
    </sheetView>
  </sheetViews>
  <sheetFormatPr defaultColWidth="9.109375" defaultRowHeight="13.8" x14ac:dyDescent="0.25"/>
  <cols>
    <col min="1" max="1" width="9.109375" style="108"/>
    <col min="2" max="2" width="65.33203125" style="108" customWidth="1"/>
    <col min="3" max="3" width="9.109375" style="108"/>
    <col min="4" max="4" width="15.6640625" style="108" customWidth="1"/>
    <col min="5" max="16384" width="9.109375" style="108"/>
  </cols>
  <sheetData>
    <row r="1" spans="1:11" ht="15.6" x14ac:dyDescent="0.3">
      <c r="A1" s="156" t="s">
        <v>1033</v>
      </c>
      <c r="B1" s="156"/>
      <c r="C1" s="156"/>
      <c r="D1" s="156"/>
      <c r="E1" s="156"/>
      <c r="F1" s="156"/>
      <c r="G1" s="156"/>
      <c r="H1" s="156"/>
      <c r="I1" s="156"/>
    </row>
    <row r="2" spans="1:11" ht="15.6" x14ac:dyDescent="0.3">
      <c r="A2" s="156" t="s">
        <v>1052</v>
      </c>
      <c r="B2" s="156"/>
      <c r="C2" s="156"/>
      <c r="D2" s="156"/>
      <c r="E2" s="156"/>
      <c r="F2" s="156"/>
      <c r="G2" s="156"/>
      <c r="H2" s="156"/>
      <c r="I2" s="156"/>
    </row>
    <row r="3" spans="1:11" ht="15.6" x14ac:dyDescent="0.3">
      <c r="A3" s="156" t="s">
        <v>925</v>
      </c>
      <c r="B3" s="156"/>
      <c r="C3" s="156"/>
      <c r="D3" s="156"/>
      <c r="E3" s="156"/>
      <c r="F3" s="156"/>
      <c r="G3" s="156"/>
      <c r="H3" s="156"/>
      <c r="I3" s="156"/>
    </row>
    <row r="4" spans="1:11" ht="16.2" x14ac:dyDescent="0.35">
      <c r="A4" s="14"/>
      <c r="B4" s="14"/>
      <c r="C4" s="14"/>
      <c r="D4" s="14"/>
      <c r="E4" s="14"/>
      <c r="F4" s="157" t="s">
        <v>329</v>
      </c>
      <c r="G4" s="157"/>
      <c r="H4" s="14"/>
      <c r="I4" s="14"/>
      <c r="J4" s="122"/>
      <c r="K4" s="122"/>
    </row>
    <row r="5" spans="1:11" ht="31.2" x14ac:dyDescent="0.25">
      <c r="B5" s="127" t="s">
        <v>408</v>
      </c>
      <c r="C5" s="127" t="s">
        <v>588</v>
      </c>
      <c r="D5" s="127" t="s">
        <v>984</v>
      </c>
      <c r="E5" s="127" t="s">
        <v>985</v>
      </c>
    </row>
    <row r="6" spans="1:11" ht="27" customHeight="1" x14ac:dyDescent="0.25">
      <c r="B6" s="128" t="s">
        <v>1062</v>
      </c>
      <c r="C6" s="129">
        <v>27650</v>
      </c>
      <c r="D6" s="129"/>
      <c r="E6" s="129">
        <v>23716</v>
      </c>
    </row>
    <row r="7" spans="1:11" ht="27" customHeight="1" x14ac:dyDescent="0.25">
      <c r="B7" s="128" t="s">
        <v>946</v>
      </c>
      <c r="C7" s="129">
        <v>1860</v>
      </c>
      <c r="D7" s="129">
        <v>0</v>
      </c>
      <c r="E7" s="129">
        <v>1155</v>
      </c>
    </row>
    <row r="8" spans="1:11" ht="20.100000000000001" customHeight="1" x14ac:dyDescent="0.25">
      <c r="B8" s="128" t="s">
        <v>947</v>
      </c>
      <c r="C8" s="129">
        <v>0</v>
      </c>
      <c r="D8" s="129">
        <v>0</v>
      </c>
      <c r="E8" s="129">
        <v>0</v>
      </c>
    </row>
    <row r="9" spans="1:11" ht="26.25" customHeight="1" x14ac:dyDescent="0.25">
      <c r="B9" s="130" t="s">
        <v>948</v>
      </c>
      <c r="C9" s="131">
        <f>SUM(C6:C8)</f>
        <v>29510</v>
      </c>
      <c r="D9" s="131">
        <f t="shared" ref="D9:E9" si="0">SUM(D6:D8)</f>
        <v>0</v>
      </c>
      <c r="E9" s="131">
        <f t="shared" si="0"/>
        <v>24871</v>
      </c>
    </row>
    <row r="10" spans="1:11" ht="20.100000000000001" customHeight="1" x14ac:dyDescent="0.25">
      <c r="B10" s="128" t="s">
        <v>949</v>
      </c>
      <c r="C10" s="129">
        <v>0</v>
      </c>
      <c r="D10" s="129">
        <v>0</v>
      </c>
      <c r="E10" s="129">
        <v>0</v>
      </c>
    </row>
    <row r="11" spans="1:11" ht="20.100000000000001" customHeight="1" x14ac:dyDescent="0.25">
      <c r="B11" s="128" t="s">
        <v>950</v>
      </c>
      <c r="C11" s="129">
        <v>0</v>
      </c>
      <c r="D11" s="129">
        <v>0</v>
      </c>
      <c r="E11" s="129">
        <v>0</v>
      </c>
    </row>
    <row r="12" spans="1:11" ht="20.100000000000001" customHeight="1" x14ac:dyDescent="0.25">
      <c r="B12" s="130" t="s">
        <v>951</v>
      </c>
      <c r="C12" s="131">
        <v>0</v>
      </c>
      <c r="D12" s="131">
        <v>0</v>
      </c>
      <c r="E12" s="131">
        <v>0</v>
      </c>
    </row>
    <row r="13" spans="1:11" ht="20.100000000000001" customHeight="1" x14ac:dyDescent="0.25">
      <c r="B13" s="128" t="s">
        <v>952</v>
      </c>
      <c r="C13" s="129">
        <v>29781</v>
      </c>
      <c r="D13" s="129">
        <v>0</v>
      </c>
      <c r="E13" s="129">
        <v>31639</v>
      </c>
    </row>
    <row r="14" spans="1:11" ht="20.100000000000001" customHeight="1" x14ac:dyDescent="0.25">
      <c r="B14" s="128" t="s">
        <v>1063</v>
      </c>
      <c r="C14" s="129">
        <v>270</v>
      </c>
      <c r="D14" s="129">
        <v>0</v>
      </c>
      <c r="E14" s="129">
        <v>7331</v>
      </c>
    </row>
    <row r="15" spans="1:11" ht="20.100000000000001" customHeight="1" x14ac:dyDescent="0.25">
      <c r="B15" s="128" t="s">
        <v>1064</v>
      </c>
      <c r="C15" s="129">
        <v>1004</v>
      </c>
      <c r="D15" s="129">
        <v>0</v>
      </c>
      <c r="E15" s="129">
        <v>910</v>
      </c>
    </row>
    <row r="16" spans="1:11" ht="27" customHeight="1" x14ac:dyDescent="0.25">
      <c r="B16" s="130" t="s">
        <v>953</v>
      </c>
      <c r="C16" s="131">
        <f>SUM(C13:C15)</f>
        <v>31055</v>
      </c>
      <c r="D16" s="131">
        <f t="shared" ref="D16:E16" si="1">SUM(D13:D15)</f>
        <v>0</v>
      </c>
      <c r="E16" s="131">
        <f t="shared" si="1"/>
        <v>39880</v>
      </c>
    </row>
    <row r="17" spans="2:5" ht="20.100000000000001" customHeight="1" x14ac:dyDescent="0.25">
      <c r="B17" s="128" t="s">
        <v>954</v>
      </c>
      <c r="C17" s="129">
        <v>1611</v>
      </c>
      <c r="D17" s="129">
        <v>0</v>
      </c>
      <c r="E17" s="129">
        <v>1503</v>
      </c>
    </row>
    <row r="18" spans="2:5" ht="20.100000000000001" customHeight="1" x14ac:dyDescent="0.25">
      <c r="B18" s="128" t="s">
        <v>955</v>
      </c>
      <c r="C18" s="129">
        <v>11272</v>
      </c>
      <c r="D18" s="129">
        <v>0</v>
      </c>
      <c r="E18" s="129">
        <v>10962</v>
      </c>
    </row>
    <row r="19" spans="2:5" ht="20.100000000000001" customHeight="1" x14ac:dyDescent="0.25">
      <c r="B19" s="128" t="s">
        <v>956</v>
      </c>
      <c r="C19" s="129">
        <v>0</v>
      </c>
      <c r="D19" s="129">
        <v>0</v>
      </c>
      <c r="E19" s="129">
        <v>0</v>
      </c>
    </row>
    <row r="20" spans="2:5" ht="20.100000000000001" customHeight="1" x14ac:dyDescent="0.25">
      <c r="B20" s="128" t="s">
        <v>957</v>
      </c>
      <c r="C20" s="129">
        <v>0</v>
      </c>
      <c r="D20" s="129">
        <v>0</v>
      </c>
      <c r="E20" s="129">
        <v>0</v>
      </c>
    </row>
    <row r="21" spans="2:5" ht="20.100000000000001" customHeight="1" x14ac:dyDescent="0.25">
      <c r="B21" s="130" t="s">
        <v>958</v>
      </c>
      <c r="C21" s="131">
        <f>SUM(C17:C20)</f>
        <v>12883</v>
      </c>
      <c r="D21" s="131">
        <f t="shared" ref="D21:E21" si="2">SUM(D17:D20)</f>
        <v>0</v>
      </c>
      <c r="E21" s="131">
        <f t="shared" si="2"/>
        <v>12465</v>
      </c>
    </row>
    <row r="22" spans="2:5" ht="20.100000000000001" customHeight="1" x14ac:dyDescent="0.25">
      <c r="B22" s="128" t="s">
        <v>959</v>
      </c>
      <c r="C22" s="129">
        <v>8891</v>
      </c>
      <c r="D22" s="129">
        <v>0</v>
      </c>
      <c r="E22" s="129">
        <v>8526</v>
      </c>
    </row>
    <row r="23" spans="2:5" ht="20.100000000000001" customHeight="1" x14ac:dyDescent="0.25">
      <c r="B23" s="128" t="s">
        <v>960</v>
      </c>
      <c r="C23" s="129">
        <v>1127</v>
      </c>
      <c r="D23" s="129">
        <v>0</v>
      </c>
      <c r="E23" s="129">
        <v>872</v>
      </c>
    </row>
    <row r="24" spans="2:5" ht="20.100000000000001" customHeight="1" x14ac:dyDescent="0.25">
      <c r="B24" s="128" t="s">
        <v>961</v>
      </c>
      <c r="C24" s="129">
        <v>2164</v>
      </c>
      <c r="D24" s="129">
        <v>0</v>
      </c>
      <c r="E24" s="129">
        <v>1947</v>
      </c>
    </row>
    <row r="25" spans="2:5" ht="20.100000000000001" customHeight="1" x14ac:dyDescent="0.25">
      <c r="B25" s="130" t="s">
        <v>962</v>
      </c>
      <c r="C25" s="131">
        <f>SUM(C22:C24)</f>
        <v>12182</v>
      </c>
      <c r="D25" s="131">
        <f t="shared" ref="D25:E25" si="3">SUM(D22:D24)</f>
        <v>0</v>
      </c>
      <c r="E25" s="131">
        <f t="shared" si="3"/>
        <v>11345</v>
      </c>
    </row>
    <row r="26" spans="2:5" ht="20.100000000000001" customHeight="1" x14ac:dyDescent="0.25">
      <c r="B26" s="130" t="s">
        <v>963</v>
      </c>
      <c r="C26" s="131">
        <v>27509</v>
      </c>
      <c r="D26" s="131">
        <v>0</v>
      </c>
      <c r="E26" s="131">
        <v>26834</v>
      </c>
    </row>
    <row r="27" spans="2:5" ht="20.100000000000001" customHeight="1" x14ac:dyDescent="0.25">
      <c r="B27" s="130" t="s">
        <v>964</v>
      </c>
      <c r="C27" s="131">
        <v>14491</v>
      </c>
      <c r="D27" s="131">
        <v>0</v>
      </c>
      <c r="E27" s="131">
        <v>16365</v>
      </c>
    </row>
    <row r="28" spans="2:5" ht="30.75" customHeight="1" x14ac:dyDescent="0.25">
      <c r="B28" s="130" t="s">
        <v>965</v>
      </c>
      <c r="C28" s="131">
        <v>-6500</v>
      </c>
      <c r="D28" s="131">
        <v>0</v>
      </c>
      <c r="E28" s="131">
        <v>-2259</v>
      </c>
    </row>
    <row r="29" spans="2:5" ht="20.100000000000001" customHeight="1" x14ac:dyDescent="0.25">
      <c r="B29" s="128" t="s">
        <v>966</v>
      </c>
      <c r="C29" s="129">
        <v>0</v>
      </c>
      <c r="D29" s="129">
        <v>0</v>
      </c>
      <c r="E29" s="129">
        <v>0</v>
      </c>
    </row>
    <row r="30" spans="2:5" ht="20.100000000000001" customHeight="1" x14ac:dyDescent="0.25">
      <c r="B30" s="128" t="s">
        <v>967</v>
      </c>
      <c r="C30" s="129">
        <v>48</v>
      </c>
      <c r="D30" s="129">
        <v>0</v>
      </c>
      <c r="E30" s="129">
        <v>3</v>
      </c>
    </row>
    <row r="31" spans="2:5" ht="28.5" customHeight="1" x14ac:dyDescent="0.25">
      <c r="B31" s="128" t="s">
        <v>968</v>
      </c>
      <c r="C31" s="129">
        <v>0</v>
      </c>
      <c r="D31" s="129">
        <v>0</v>
      </c>
      <c r="E31" s="129">
        <v>0</v>
      </c>
    </row>
    <row r="32" spans="2:5" ht="20.100000000000001" customHeight="1" x14ac:dyDescent="0.25">
      <c r="B32" s="128" t="s">
        <v>969</v>
      </c>
      <c r="C32" s="129">
        <v>0</v>
      </c>
      <c r="D32" s="129">
        <v>0</v>
      </c>
      <c r="E32" s="129">
        <v>0</v>
      </c>
    </row>
    <row r="33" spans="2:5" ht="30" customHeight="1" x14ac:dyDescent="0.25">
      <c r="B33" s="130" t="s">
        <v>970</v>
      </c>
      <c r="C33" s="131">
        <v>48</v>
      </c>
      <c r="D33" s="131">
        <v>0</v>
      </c>
      <c r="E33" s="131">
        <v>3</v>
      </c>
    </row>
    <row r="34" spans="2:5" ht="20.100000000000001" customHeight="1" x14ac:dyDescent="0.25">
      <c r="B34" s="128" t="s">
        <v>971</v>
      </c>
      <c r="C34" s="129">
        <v>0</v>
      </c>
      <c r="D34" s="129">
        <v>0</v>
      </c>
      <c r="E34" s="129">
        <v>0</v>
      </c>
    </row>
    <row r="35" spans="2:5" ht="20.100000000000001" customHeight="1" x14ac:dyDescent="0.25">
      <c r="B35" s="128" t="s">
        <v>972</v>
      </c>
      <c r="C35" s="129">
        <v>0</v>
      </c>
      <c r="D35" s="129">
        <v>0</v>
      </c>
      <c r="E35" s="129">
        <v>0</v>
      </c>
    </row>
    <row r="36" spans="2:5" ht="20.100000000000001" customHeight="1" x14ac:dyDescent="0.25">
      <c r="B36" s="128" t="s">
        <v>973</v>
      </c>
      <c r="C36" s="129">
        <v>0</v>
      </c>
      <c r="D36" s="129">
        <v>0</v>
      </c>
      <c r="E36" s="129">
        <v>0</v>
      </c>
    </row>
    <row r="37" spans="2:5" ht="20.100000000000001" customHeight="1" x14ac:dyDescent="0.25">
      <c r="B37" s="128" t="s">
        <v>974</v>
      </c>
      <c r="C37" s="129">
        <v>0</v>
      </c>
      <c r="D37" s="129">
        <v>0</v>
      </c>
      <c r="E37" s="129">
        <v>0</v>
      </c>
    </row>
    <row r="38" spans="2:5" ht="20.100000000000001" customHeight="1" x14ac:dyDescent="0.25">
      <c r="B38" s="130" t="s">
        <v>975</v>
      </c>
      <c r="C38" s="131">
        <v>0</v>
      </c>
      <c r="D38" s="131">
        <v>0</v>
      </c>
      <c r="E38" s="131">
        <v>0</v>
      </c>
    </row>
    <row r="39" spans="2:5" ht="20.100000000000001" customHeight="1" x14ac:dyDescent="0.25">
      <c r="B39" s="130" t="s">
        <v>976</v>
      </c>
      <c r="C39" s="131">
        <v>48</v>
      </c>
      <c r="D39" s="131">
        <v>0</v>
      </c>
      <c r="E39" s="131">
        <v>3</v>
      </c>
    </row>
    <row r="40" spans="2:5" ht="20.100000000000001" customHeight="1" x14ac:dyDescent="0.25">
      <c r="B40" s="130" t="s">
        <v>977</v>
      </c>
      <c r="C40" s="131">
        <f>C28+C39</f>
        <v>-6452</v>
      </c>
      <c r="D40" s="131">
        <f t="shared" ref="D40:E40" si="4">D28+D39</f>
        <v>0</v>
      </c>
      <c r="E40" s="131">
        <f t="shared" si="4"/>
        <v>-2256</v>
      </c>
    </row>
    <row r="41" spans="2:5" ht="20.100000000000001" customHeight="1" x14ac:dyDescent="0.25">
      <c r="B41" s="128" t="s">
        <v>978</v>
      </c>
      <c r="C41" s="129">
        <v>0</v>
      </c>
      <c r="D41" s="129">
        <v>0</v>
      </c>
      <c r="E41" s="129">
        <v>0</v>
      </c>
    </row>
    <row r="42" spans="2:5" ht="20.100000000000001" customHeight="1" x14ac:dyDescent="0.25">
      <c r="B42" s="128" t="s">
        <v>979</v>
      </c>
      <c r="C42" s="129">
        <v>0</v>
      </c>
      <c r="D42" s="129">
        <v>0</v>
      </c>
      <c r="E42" s="129">
        <v>0</v>
      </c>
    </row>
    <row r="43" spans="2:5" ht="20.100000000000001" customHeight="1" x14ac:dyDescent="0.25">
      <c r="B43" s="130" t="s">
        <v>980</v>
      </c>
      <c r="C43" s="131">
        <v>0</v>
      </c>
      <c r="D43" s="131">
        <v>0</v>
      </c>
      <c r="E43" s="131">
        <v>0</v>
      </c>
    </row>
    <row r="44" spans="2:5" ht="20.100000000000001" customHeight="1" x14ac:dyDescent="0.25">
      <c r="B44" s="130" t="s">
        <v>981</v>
      </c>
      <c r="C44" s="131">
        <v>0</v>
      </c>
      <c r="D44" s="131">
        <v>0</v>
      </c>
      <c r="E44" s="131">
        <v>0</v>
      </c>
    </row>
    <row r="45" spans="2:5" ht="20.100000000000001" customHeight="1" x14ac:dyDescent="0.25">
      <c r="B45" s="130" t="s">
        <v>982</v>
      </c>
      <c r="C45" s="131">
        <v>0</v>
      </c>
      <c r="D45" s="131">
        <v>0</v>
      </c>
      <c r="E45" s="131">
        <v>0</v>
      </c>
    </row>
    <row r="46" spans="2:5" ht="20.100000000000001" customHeight="1" x14ac:dyDescent="0.25">
      <c r="B46" s="132" t="s">
        <v>983</v>
      </c>
      <c r="C46" s="133">
        <f>C40+C45</f>
        <v>-6452</v>
      </c>
      <c r="D46" s="133">
        <f t="shared" ref="D46:E46" si="5">D40+D45</f>
        <v>0</v>
      </c>
      <c r="E46" s="133">
        <f t="shared" si="5"/>
        <v>-2256</v>
      </c>
    </row>
  </sheetData>
  <mergeCells count="4">
    <mergeCell ref="A1:I1"/>
    <mergeCell ref="A2:I2"/>
    <mergeCell ref="A3:I3"/>
    <mergeCell ref="F4:G4"/>
  </mergeCells>
  <pageMargins left="0.7" right="0.7" top="0.75" bottom="0.75" header="0.3" footer="0.3"/>
  <pageSetup paperSize="8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8"/>
  <sheetViews>
    <sheetView workbookViewId="0">
      <selection activeCell="D26" sqref="D26:H26"/>
    </sheetView>
  </sheetViews>
  <sheetFormatPr defaultColWidth="9.109375" defaultRowHeight="15.6" x14ac:dyDescent="0.3"/>
  <cols>
    <col min="1" max="1" width="9.109375" style="137"/>
    <col min="2" max="2" width="37.33203125" style="137" customWidth="1"/>
    <col min="3" max="3" width="14.88671875" style="137" customWidth="1"/>
    <col min="4" max="4" width="20.5546875" style="137" customWidth="1"/>
    <col min="5" max="5" width="19.33203125" style="137" customWidth="1"/>
    <col min="6" max="6" width="15.5546875" style="137" customWidth="1"/>
    <col min="7" max="7" width="18.109375" style="137" customWidth="1"/>
    <col min="8" max="8" width="19.109375" style="137" customWidth="1"/>
    <col min="9" max="16384" width="9.109375" style="137"/>
  </cols>
  <sheetData>
    <row r="2" spans="2:8" x14ac:dyDescent="0.3">
      <c r="B2" s="156" t="s">
        <v>991</v>
      </c>
      <c r="C2" s="156"/>
      <c r="D2" s="156"/>
      <c r="E2" s="156"/>
      <c r="F2" s="14"/>
      <c r="G2" s="14"/>
      <c r="H2" s="1"/>
    </row>
    <row r="3" spans="2:8" x14ac:dyDescent="0.3">
      <c r="B3" s="156" t="s">
        <v>992</v>
      </c>
      <c r="C3" s="156"/>
      <c r="D3" s="156"/>
      <c r="E3" s="156"/>
      <c r="F3" s="14"/>
      <c r="G3" s="14"/>
      <c r="H3" s="1"/>
    </row>
    <row r="4" spans="2:8" ht="16.2" x14ac:dyDescent="0.35">
      <c r="B4" s="156" t="s">
        <v>986</v>
      </c>
      <c r="C4" s="156"/>
      <c r="D4" s="156"/>
      <c r="E4" s="156"/>
      <c r="F4" s="14"/>
      <c r="G4" s="157" t="s">
        <v>329</v>
      </c>
      <c r="H4" s="157"/>
    </row>
    <row r="5" spans="2:8" x14ac:dyDescent="0.3">
      <c r="B5" s="1"/>
      <c r="C5" s="1"/>
      <c r="D5" s="1"/>
      <c r="E5" s="1"/>
      <c r="F5" s="1"/>
      <c r="G5" s="1"/>
      <c r="H5" s="1"/>
    </row>
    <row r="6" spans="2:8" ht="114" customHeight="1" x14ac:dyDescent="0.3">
      <c r="B6" s="135" t="s">
        <v>408</v>
      </c>
      <c r="C6" s="136" t="s">
        <v>987</v>
      </c>
      <c r="D6" s="134" t="s">
        <v>988</v>
      </c>
      <c r="E6" s="134" t="s">
        <v>989</v>
      </c>
      <c r="F6" s="134" t="s">
        <v>993</v>
      </c>
      <c r="G6" s="134" t="s">
        <v>994</v>
      </c>
      <c r="H6" s="134" t="s">
        <v>990</v>
      </c>
    </row>
    <row r="7" spans="2:8" x14ac:dyDescent="0.3">
      <c r="B7" s="138" t="s">
        <v>995</v>
      </c>
      <c r="C7" s="139">
        <f>SUM(D7:H7)</f>
        <v>1503</v>
      </c>
      <c r="D7" s="139">
        <v>514</v>
      </c>
      <c r="E7" s="139">
        <v>88</v>
      </c>
      <c r="F7" s="139">
        <v>110</v>
      </c>
      <c r="G7" s="139">
        <v>0</v>
      </c>
      <c r="H7" s="139">
        <v>791</v>
      </c>
    </row>
    <row r="8" spans="2:8" x14ac:dyDescent="0.3">
      <c r="B8" s="138" t="s">
        <v>996</v>
      </c>
      <c r="C8" s="139">
        <f t="shared" ref="C8:C12" si="0">SUM(D8:H8)</f>
        <v>10893</v>
      </c>
      <c r="D8" s="139">
        <v>50</v>
      </c>
      <c r="E8" s="139">
        <v>3255</v>
      </c>
      <c r="F8" s="139">
        <v>264</v>
      </c>
      <c r="G8" s="139">
        <v>0</v>
      </c>
      <c r="H8" s="139">
        <v>7324</v>
      </c>
    </row>
    <row r="9" spans="2:8" x14ac:dyDescent="0.3">
      <c r="B9" s="138" t="s">
        <v>997</v>
      </c>
      <c r="C9" s="139">
        <f t="shared" si="0"/>
        <v>8526</v>
      </c>
      <c r="D9" s="139">
        <v>2037</v>
      </c>
      <c r="E9" s="139">
        <v>1617</v>
      </c>
      <c r="F9" s="139">
        <v>0</v>
      </c>
      <c r="G9" s="139">
        <v>0</v>
      </c>
      <c r="H9" s="139">
        <v>4872</v>
      </c>
    </row>
    <row r="10" spans="2:8" x14ac:dyDescent="0.3">
      <c r="B10" s="138" t="s">
        <v>998</v>
      </c>
      <c r="C10" s="139">
        <f t="shared" si="0"/>
        <v>872</v>
      </c>
      <c r="D10" s="139">
        <v>220</v>
      </c>
      <c r="E10" s="139">
        <v>178</v>
      </c>
      <c r="F10" s="139">
        <v>0</v>
      </c>
      <c r="G10" s="139">
        <v>0</v>
      </c>
      <c r="H10" s="139">
        <v>474</v>
      </c>
    </row>
    <row r="11" spans="2:8" x14ac:dyDescent="0.3">
      <c r="B11" s="138" t="s">
        <v>999</v>
      </c>
      <c r="C11" s="139">
        <f t="shared" si="0"/>
        <v>1947</v>
      </c>
      <c r="D11" s="139">
        <v>606</v>
      </c>
      <c r="E11" s="139">
        <v>497</v>
      </c>
      <c r="F11" s="139">
        <v>0</v>
      </c>
      <c r="G11" s="139">
        <v>0</v>
      </c>
      <c r="H11" s="139">
        <v>844</v>
      </c>
    </row>
    <row r="12" spans="2:8" x14ac:dyDescent="0.3">
      <c r="B12" s="138" t="s">
        <v>1000</v>
      </c>
      <c r="C12" s="139">
        <f t="shared" si="0"/>
        <v>26834</v>
      </c>
      <c r="D12" s="139">
        <v>0</v>
      </c>
      <c r="E12" s="139">
        <v>0</v>
      </c>
      <c r="F12" s="139">
        <v>0</v>
      </c>
      <c r="G12" s="139">
        <v>0</v>
      </c>
      <c r="H12" s="139">
        <v>26834</v>
      </c>
    </row>
    <row r="13" spans="2:8" ht="31.2" x14ac:dyDescent="0.3">
      <c r="B13" s="140" t="s">
        <v>1001</v>
      </c>
      <c r="C13" s="141">
        <f t="shared" ref="C13:H13" si="1">SUM(C7:C12)</f>
        <v>50575</v>
      </c>
      <c r="D13" s="141">
        <f t="shared" si="1"/>
        <v>3427</v>
      </c>
      <c r="E13" s="141">
        <f t="shared" si="1"/>
        <v>5635</v>
      </c>
      <c r="F13" s="141">
        <f t="shared" si="1"/>
        <v>374</v>
      </c>
      <c r="G13" s="141">
        <f t="shared" si="1"/>
        <v>0</v>
      </c>
      <c r="H13" s="141">
        <f t="shared" si="1"/>
        <v>41139</v>
      </c>
    </row>
    <row r="14" spans="2:8" ht="31.2" x14ac:dyDescent="0.3">
      <c r="B14" s="138" t="s">
        <v>1002</v>
      </c>
      <c r="C14" s="139">
        <v>0</v>
      </c>
      <c r="D14" s="139">
        <v>0</v>
      </c>
      <c r="E14" s="139">
        <v>0</v>
      </c>
      <c r="F14" s="139">
        <v>0</v>
      </c>
      <c r="G14" s="139">
        <v>0</v>
      </c>
      <c r="H14" s="139">
        <v>0</v>
      </c>
    </row>
    <row r="15" spans="2:8" ht="31.2" x14ac:dyDescent="0.3">
      <c r="B15" s="138" t="s">
        <v>1003</v>
      </c>
      <c r="C15" s="139">
        <v>0</v>
      </c>
      <c r="D15" s="139">
        <v>0</v>
      </c>
      <c r="E15" s="139">
        <v>0</v>
      </c>
      <c r="F15" s="139">
        <v>0</v>
      </c>
      <c r="G15" s="139">
        <v>0</v>
      </c>
      <c r="H15" s="139">
        <v>0</v>
      </c>
    </row>
    <row r="16" spans="2:8" ht="46.8" x14ac:dyDescent="0.3">
      <c r="B16" s="140" t="s">
        <v>1004</v>
      </c>
      <c r="C16" s="141">
        <v>0</v>
      </c>
      <c r="D16" s="139">
        <v>0</v>
      </c>
      <c r="E16" s="139">
        <v>0</v>
      </c>
      <c r="F16" s="139">
        <v>0</v>
      </c>
      <c r="G16" s="139">
        <v>0</v>
      </c>
      <c r="H16" s="139">
        <v>0</v>
      </c>
    </row>
    <row r="17" spans="2:8" x14ac:dyDescent="0.3">
      <c r="B17" s="140" t="s">
        <v>1005</v>
      </c>
      <c r="C17" s="141">
        <f>C13+C15</f>
        <v>50575</v>
      </c>
      <c r="D17" s="141">
        <f t="shared" ref="D17:H17" si="2">D13+D15</f>
        <v>3427</v>
      </c>
      <c r="E17" s="141">
        <f t="shared" si="2"/>
        <v>5635</v>
      </c>
      <c r="F17" s="141">
        <f t="shared" si="2"/>
        <v>374</v>
      </c>
      <c r="G17" s="141">
        <f t="shared" si="2"/>
        <v>0</v>
      </c>
      <c r="H17" s="141">
        <f t="shared" si="2"/>
        <v>41139</v>
      </c>
    </row>
    <row r="18" spans="2:8" ht="31.2" x14ac:dyDescent="0.3">
      <c r="B18" s="138" t="s">
        <v>1006</v>
      </c>
      <c r="C18" s="139"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v>0</v>
      </c>
    </row>
    <row r="19" spans="2:8" ht="46.8" x14ac:dyDescent="0.3">
      <c r="B19" s="138" t="s">
        <v>1007</v>
      </c>
      <c r="C19" s="139">
        <v>0</v>
      </c>
      <c r="D19" s="139">
        <v>0</v>
      </c>
      <c r="E19" s="139">
        <v>0</v>
      </c>
      <c r="F19" s="139">
        <v>0</v>
      </c>
      <c r="G19" s="139">
        <v>0</v>
      </c>
      <c r="H19" s="139">
        <v>0</v>
      </c>
    </row>
    <row r="20" spans="2:8" ht="31.2" x14ac:dyDescent="0.3">
      <c r="B20" s="140" t="s">
        <v>1008</v>
      </c>
      <c r="C20" s="141">
        <v>0</v>
      </c>
      <c r="D20" s="139">
        <v>0</v>
      </c>
      <c r="E20" s="139">
        <v>0</v>
      </c>
      <c r="F20" s="139">
        <v>0</v>
      </c>
      <c r="G20" s="139">
        <v>0</v>
      </c>
      <c r="H20" s="139">
        <v>0</v>
      </c>
    </row>
    <row r="21" spans="2:8" ht="31.2" x14ac:dyDescent="0.3">
      <c r="B21" s="140" t="s">
        <v>1009</v>
      </c>
      <c r="C21" s="141">
        <v>0</v>
      </c>
      <c r="D21" s="139">
        <v>0</v>
      </c>
      <c r="E21" s="139">
        <v>0</v>
      </c>
      <c r="F21" s="139">
        <v>0</v>
      </c>
      <c r="G21" s="139">
        <v>0</v>
      </c>
      <c r="H21" s="139">
        <v>0</v>
      </c>
    </row>
    <row r="22" spans="2:8" ht="31.2" x14ac:dyDescent="0.3">
      <c r="B22" s="138" t="s">
        <v>1010</v>
      </c>
      <c r="C22" s="139">
        <v>0</v>
      </c>
      <c r="D22" s="139">
        <v>0</v>
      </c>
      <c r="E22" s="139">
        <v>0</v>
      </c>
      <c r="F22" s="139">
        <v>0</v>
      </c>
      <c r="G22" s="139">
        <v>0</v>
      </c>
      <c r="H22" s="139">
        <v>902</v>
      </c>
    </row>
    <row r="23" spans="2:8" ht="31.2" x14ac:dyDescent="0.3">
      <c r="B23" s="138" t="s">
        <v>1011</v>
      </c>
      <c r="C23" s="139">
        <v>0</v>
      </c>
      <c r="D23" s="139">
        <v>0</v>
      </c>
      <c r="E23" s="139">
        <v>0</v>
      </c>
      <c r="F23" s="139">
        <v>0</v>
      </c>
      <c r="G23" s="139">
        <v>0</v>
      </c>
      <c r="H23" s="139">
        <v>0</v>
      </c>
    </row>
    <row r="24" spans="2:8" ht="31.2" x14ac:dyDescent="0.3">
      <c r="B24" s="138" t="s">
        <v>1012</v>
      </c>
      <c r="C24" s="139"/>
      <c r="D24" s="139">
        <v>0</v>
      </c>
      <c r="E24" s="139">
        <v>0</v>
      </c>
      <c r="F24" s="139">
        <v>0</v>
      </c>
      <c r="G24" s="139">
        <v>0</v>
      </c>
      <c r="H24" s="139">
        <v>7331</v>
      </c>
    </row>
    <row r="25" spans="2:8" ht="46.8" x14ac:dyDescent="0.3">
      <c r="B25" s="140" t="s">
        <v>1013</v>
      </c>
      <c r="C25" s="141">
        <f>SUM(C22:C24)</f>
        <v>0</v>
      </c>
      <c r="D25" s="141">
        <f t="shared" ref="D25:H25" si="3">SUM(D22:D24)</f>
        <v>0</v>
      </c>
      <c r="E25" s="141">
        <f t="shared" si="3"/>
        <v>0</v>
      </c>
      <c r="F25" s="141">
        <f t="shared" si="3"/>
        <v>0</v>
      </c>
      <c r="G25" s="141">
        <f t="shared" si="3"/>
        <v>0</v>
      </c>
      <c r="H25" s="141">
        <f t="shared" si="3"/>
        <v>8233</v>
      </c>
    </row>
    <row r="26" spans="2:8" x14ac:dyDescent="0.3">
      <c r="B26" s="140" t="s">
        <v>1014</v>
      </c>
      <c r="C26" s="141">
        <f>C17-C25</f>
        <v>50575</v>
      </c>
      <c r="D26" s="141">
        <f t="shared" ref="D26:H26" si="4">D17-D25</f>
        <v>3427</v>
      </c>
      <c r="E26" s="141">
        <f t="shared" si="4"/>
        <v>5635</v>
      </c>
      <c r="F26" s="141">
        <f t="shared" si="4"/>
        <v>374</v>
      </c>
      <c r="G26" s="141">
        <f t="shared" si="4"/>
        <v>0</v>
      </c>
      <c r="H26" s="141">
        <f t="shared" si="4"/>
        <v>32906</v>
      </c>
    </row>
    <row r="27" spans="2:8" ht="31.2" x14ac:dyDescent="0.3">
      <c r="B27" s="140" t="s">
        <v>1015</v>
      </c>
      <c r="C27" s="141">
        <v>0</v>
      </c>
      <c r="D27" s="139">
        <v>0</v>
      </c>
      <c r="E27" s="139">
        <v>0</v>
      </c>
      <c r="F27" s="139">
        <v>0</v>
      </c>
      <c r="G27" s="139">
        <v>0</v>
      </c>
      <c r="H27" s="139">
        <v>0</v>
      </c>
    </row>
    <row r="28" spans="2:8" ht="31.2" x14ac:dyDescent="0.3">
      <c r="B28" s="140" t="s">
        <v>1016</v>
      </c>
      <c r="C28" s="141">
        <v>0</v>
      </c>
      <c r="D28" s="139">
        <v>0</v>
      </c>
      <c r="E28" s="139">
        <v>0</v>
      </c>
      <c r="F28" s="139">
        <v>0</v>
      </c>
      <c r="G28" s="139">
        <v>0</v>
      </c>
      <c r="H28" s="139">
        <v>0</v>
      </c>
    </row>
  </sheetData>
  <mergeCells count="4">
    <mergeCell ref="B2:E2"/>
    <mergeCell ref="B3:E3"/>
    <mergeCell ref="B4:E4"/>
    <mergeCell ref="G4:H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topLeftCell="A106" zoomScale="85" workbookViewId="0">
      <selection activeCell="H18" sqref="H18"/>
    </sheetView>
  </sheetViews>
  <sheetFormatPr defaultColWidth="9.109375" defaultRowHeight="15.6" x14ac:dyDescent="0.3"/>
  <cols>
    <col min="1" max="1" width="88.6640625" style="1" bestFit="1" customWidth="1"/>
    <col min="2" max="2" width="17.33203125" style="1" bestFit="1" customWidth="1"/>
    <col min="3" max="3" width="20.109375" style="1" customWidth="1"/>
    <col min="4" max="4" width="17.33203125" style="1" bestFit="1" customWidth="1"/>
    <col min="5" max="16384" width="9.109375" style="1"/>
  </cols>
  <sheetData>
    <row r="1" spans="1:4" x14ac:dyDescent="0.3">
      <c r="A1" s="14" t="s">
        <v>310</v>
      </c>
    </row>
    <row r="2" spans="1:4" x14ac:dyDescent="0.3">
      <c r="A2" s="150" t="s">
        <v>1038</v>
      </c>
    </row>
    <row r="3" spans="1:4" x14ac:dyDescent="0.3">
      <c r="A3" s="41" t="s">
        <v>45</v>
      </c>
    </row>
    <row r="4" spans="1:4" x14ac:dyDescent="0.3">
      <c r="A4" s="14" t="s">
        <v>231</v>
      </c>
      <c r="B4" s="45"/>
    </row>
    <row r="5" spans="1:4" ht="16.2" x14ac:dyDescent="0.35">
      <c r="A5" s="14"/>
      <c r="B5" s="50"/>
      <c r="C5" s="50"/>
      <c r="D5" s="50" t="s">
        <v>329</v>
      </c>
    </row>
    <row r="6" spans="1:4" ht="40.5" customHeight="1" x14ac:dyDescent="0.3">
      <c r="A6" s="66" t="s">
        <v>274</v>
      </c>
      <c r="B6" s="67" t="s">
        <v>1039</v>
      </c>
      <c r="C6" s="68" t="s">
        <v>1040</v>
      </c>
      <c r="D6" s="68" t="s">
        <v>1037</v>
      </c>
    </row>
    <row r="7" spans="1:4" x14ac:dyDescent="0.3">
      <c r="A7" s="15" t="s">
        <v>95</v>
      </c>
      <c r="B7" s="16">
        <f>SUM(B8:B18)</f>
        <v>6306</v>
      </c>
      <c r="C7" s="16">
        <f>SUM(C8:C18)</f>
        <v>9214</v>
      </c>
      <c r="D7" s="16">
        <f>SUM(D8:D18)</f>
        <v>9070</v>
      </c>
    </row>
    <row r="8" spans="1:4" x14ac:dyDescent="0.3">
      <c r="A8" s="2" t="s">
        <v>96</v>
      </c>
      <c r="B8" s="3">
        <v>5694</v>
      </c>
      <c r="C8" s="3">
        <v>8622</v>
      </c>
      <c r="D8" s="3">
        <v>8481</v>
      </c>
    </row>
    <row r="9" spans="1:4" x14ac:dyDescent="0.3">
      <c r="A9" s="2" t="s">
        <v>97</v>
      </c>
      <c r="B9" s="3">
        <v>0</v>
      </c>
      <c r="C9" s="3">
        <v>100</v>
      </c>
      <c r="D9" s="3">
        <v>100</v>
      </c>
    </row>
    <row r="10" spans="1:4" x14ac:dyDescent="0.3">
      <c r="A10" s="2" t="s">
        <v>98</v>
      </c>
      <c r="B10" s="3">
        <v>0</v>
      </c>
      <c r="C10" s="3">
        <v>0</v>
      </c>
      <c r="D10" s="3">
        <v>0</v>
      </c>
    </row>
    <row r="11" spans="1:4" x14ac:dyDescent="0.3">
      <c r="A11" s="2" t="s">
        <v>99</v>
      </c>
      <c r="B11" s="3">
        <v>0</v>
      </c>
      <c r="C11" s="3">
        <v>0</v>
      </c>
      <c r="D11" s="3">
        <v>0</v>
      </c>
    </row>
    <row r="12" spans="1:4" x14ac:dyDescent="0.3">
      <c r="A12" s="2" t="s">
        <v>100</v>
      </c>
      <c r="B12" s="3">
        <v>600</v>
      </c>
      <c r="C12" s="3">
        <v>426</v>
      </c>
      <c r="D12" s="3">
        <v>426</v>
      </c>
    </row>
    <row r="13" spans="1:4" x14ac:dyDescent="0.3">
      <c r="A13" s="2" t="s">
        <v>101</v>
      </c>
      <c r="B13" s="3">
        <v>0</v>
      </c>
      <c r="C13" s="3">
        <v>0</v>
      </c>
      <c r="D13" s="3">
        <v>0</v>
      </c>
    </row>
    <row r="14" spans="1:4" x14ac:dyDescent="0.3">
      <c r="A14" s="2" t="s">
        <v>102</v>
      </c>
      <c r="B14" s="3">
        <v>12</v>
      </c>
      <c r="C14" s="3">
        <v>12</v>
      </c>
      <c r="D14" s="3">
        <v>9</v>
      </c>
    </row>
    <row r="15" spans="1:4" x14ac:dyDescent="0.3">
      <c r="A15" s="2" t="s">
        <v>103</v>
      </c>
      <c r="B15" s="3">
        <v>0</v>
      </c>
      <c r="C15" s="3">
        <v>0</v>
      </c>
      <c r="D15" s="3">
        <v>0</v>
      </c>
    </row>
    <row r="16" spans="1:4" x14ac:dyDescent="0.3">
      <c r="A16" s="2" t="s">
        <v>104</v>
      </c>
      <c r="B16" s="3">
        <v>0</v>
      </c>
      <c r="C16" s="3">
        <v>0</v>
      </c>
      <c r="D16" s="3">
        <v>0</v>
      </c>
    </row>
    <row r="17" spans="1:4" x14ac:dyDescent="0.3">
      <c r="A17" s="2" t="s">
        <v>105</v>
      </c>
      <c r="B17" s="3">
        <v>0</v>
      </c>
      <c r="C17" s="3">
        <v>0</v>
      </c>
      <c r="D17" s="3">
        <v>0</v>
      </c>
    </row>
    <row r="18" spans="1:4" x14ac:dyDescent="0.3">
      <c r="A18" s="2" t="s">
        <v>106</v>
      </c>
      <c r="B18" s="3">
        <v>0</v>
      </c>
      <c r="C18" s="3">
        <v>54</v>
      </c>
      <c r="D18" s="3">
        <v>54</v>
      </c>
    </row>
    <row r="19" spans="1:4" x14ac:dyDescent="0.3">
      <c r="A19" s="15" t="s">
        <v>107</v>
      </c>
      <c r="B19" s="16">
        <f>SUM(B20:B22)</f>
        <v>278</v>
      </c>
      <c r="C19" s="16">
        <f>SUM(C20:C22)</f>
        <v>323</v>
      </c>
      <c r="D19" s="16">
        <f>SUM(D20:D22)</f>
        <v>311</v>
      </c>
    </row>
    <row r="20" spans="1:4" x14ac:dyDescent="0.3">
      <c r="A20" s="2" t="s">
        <v>108</v>
      </c>
      <c r="B20" s="3">
        <v>253</v>
      </c>
      <c r="C20" s="3">
        <v>253</v>
      </c>
      <c r="D20" s="3">
        <v>241</v>
      </c>
    </row>
    <row r="21" spans="1:4" ht="31.2" x14ac:dyDescent="0.3">
      <c r="A21" s="7" t="s">
        <v>109</v>
      </c>
      <c r="B21" s="3">
        <v>25</v>
      </c>
      <c r="C21" s="3">
        <v>70</v>
      </c>
      <c r="D21" s="3">
        <v>70</v>
      </c>
    </row>
    <row r="22" spans="1:4" x14ac:dyDescent="0.3">
      <c r="A22" s="15" t="s">
        <v>110</v>
      </c>
      <c r="B22" s="3">
        <v>0</v>
      </c>
      <c r="C22" s="3">
        <v>0</v>
      </c>
      <c r="D22" s="3">
        <v>0</v>
      </c>
    </row>
    <row r="23" spans="1:4" x14ac:dyDescent="0.3">
      <c r="A23" s="4" t="s">
        <v>111</v>
      </c>
      <c r="B23" s="5">
        <f>B7+B19</f>
        <v>6584</v>
      </c>
      <c r="C23" s="5">
        <f>C7+C19</f>
        <v>9537</v>
      </c>
      <c r="D23" s="5">
        <f>D7+D19</f>
        <v>9381</v>
      </c>
    </row>
    <row r="24" spans="1:4" x14ac:dyDescent="0.3">
      <c r="A24" s="4" t="s">
        <v>112</v>
      </c>
      <c r="B24" s="5">
        <v>1385</v>
      </c>
      <c r="C24" s="5">
        <v>2072</v>
      </c>
      <c r="D24" s="5">
        <v>1989</v>
      </c>
    </row>
    <row r="25" spans="1:4" x14ac:dyDescent="0.3">
      <c r="A25" s="15" t="s">
        <v>113</v>
      </c>
      <c r="B25" s="16">
        <f>SUM(B26:B28)</f>
        <v>1615</v>
      </c>
      <c r="C25" s="16">
        <f>SUM(C26:C28)</f>
        <v>1587</v>
      </c>
      <c r="D25" s="16">
        <f>SUM(D26:D28)</f>
        <v>1547</v>
      </c>
    </row>
    <row r="26" spans="1:4" x14ac:dyDescent="0.3">
      <c r="A26" s="2" t="s">
        <v>114</v>
      </c>
      <c r="B26" s="3">
        <v>146</v>
      </c>
      <c r="C26" s="3">
        <v>210</v>
      </c>
      <c r="D26" s="3">
        <v>210</v>
      </c>
    </row>
    <row r="27" spans="1:4" x14ac:dyDescent="0.3">
      <c r="A27" s="2" t="s">
        <v>115</v>
      </c>
      <c r="B27" s="3">
        <v>1469</v>
      </c>
      <c r="C27" s="3">
        <v>1377</v>
      </c>
      <c r="D27" s="3">
        <v>1337</v>
      </c>
    </row>
    <row r="28" spans="1:4" x14ac:dyDescent="0.3">
      <c r="A28" s="2" t="s">
        <v>116</v>
      </c>
      <c r="B28" s="3">
        <v>0</v>
      </c>
      <c r="C28" s="3">
        <v>0</v>
      </c>
      <c r="D28" s="3">
        <v>0</v>
      </c>
    </row>
    <row r="29" spans="1:4" x14ac:dyDescent="0.3">
      <c r="A29" s="15" t="s">
        <v>117</v>
      </c>
      <c r="B29" s="16">
        <f>SUM(B30:B31)</f>
        <v>200</v>
      </c>
      <c r="C29" s="16">
        <f>SUM(C30:C31)</f>
        <v>302</v>
      </c>
      <c r="D29" s="16">
        <f>SUM(D30:D31)</f>
        <v>271</v>
      </c>
    </row>
    <row r="30" spans="1:4" x14ac:dyDescent="0.3">
      <c r="A30" s="2" t="s">
        <v>118</v>
      </c>
      <c r="B30" s="3">
        <v>0</v>
      </c>
      <c r="C30" s="3">
        <v>0</v>
      </c>
      <c r="D30" s="3">
        <v>0</v>
      </c>
    </row>
    <row r="31" spans="1:4" x14ac:dyDescent="0.3">
      <c r="A31" s="2" t="s">
        <v>119</v>
      </c>
      <c r="B31" s="3">
        <v>200</v>
      </c>
      <c r="C31" s="3">
        <v>302</v>
      </c>
      <c r="D31" s="3">
        <v>271</v>
      </c>
    </row>
    <row r="32" spans="1:4" x14ac:dyDescent="0.3">
      <c r="A32" s="15" t="s">
        <v>120</v>
      </c>
      <c r="B32" s="16">
        <f>SUM(B33:B39)</f>
        <v>6405</v>
      </c>
      <c r="C32" s="16">
        <f>SUM(C33:C39)</f>
        <v>6240</v>
      </c>
      <c r="D32" s="16">
        <f>SUM(D33:D39)</f>
        <v>5639</v>
      </c>
    </row>
    <row r="33" spans="1:4" x14ac:dyDescent="0.3">
      <c r="A33" s="2" t="s">
        <v>121</v>
      </c>
      <c r="B33" s="3">
        <v>3305</v>
      </c>
      <c r="C33" s="3">
        <v>3451</v>
      </c>
      <c r="D33" s="3">
        <v>3435</v>
      </c>
    </row>
    <row r="34" spans="1:4" x14ac:dyDescent="0.3">
      <c r="A34" s="2" t="s">
        <v>122</v>
      </c>
      <c r="B34" s="3">
        <v>0</v>
      </c>
      <c r="C34" s="3">
        <v>0</v>
      </c>
      <c r="D34" s="3">
        <v>0</v>
      </c>
    </row>
    <row r="35" spans="1:4" x14ac:dyDescent="0.3">
      <c r="A35" s="2" t="s">
        <v>123</v>
      </c>
      <c r="B35" s="3">
        <v>0</v>
      </c>
      <c r="C35" s="3">
        <v>0</v>
      </c>
      <c r="D35" s="3">
        <v>0</v>
      </c>
    </row>
    <row r="36" spans="1:4" x14ac:dyDescent="0.3">
      <c r="A36" s="2" t="s">
        <v>124</v>
      </c>
      <c r="B36" s="3">
        <v>500</v>
      </c>
      <c r="C36" s="3">
        <v>672</v>
      </c>
      <c r="D36" s="3">
        <v>635</v>
      </c>
    </row>
    <row r="37" spans="1:4" x14ac:dyDescent="0.3">
      <c r="A37" s="2" t="s">
        <v>125</v>
      </c>
      <c r="B37" s="3">
        <v>0</v>
      </c>
      <c r="C37" s="3">
        <v>0</v>
      </c>
      <c r="D37" s="3">
        <v>0</v>
      </c>
    </row>
    <row r="38" spans="1:4" x14ac:dyDescent="0.3">
      <c r="A38" s="2" t="s">
        <v>126</v>
      </c>
      <c r="B38" s="3">
        <v>600</v>
      </c>
      <c r="C38" s="3">
        <v>226</v>
      </c>
      <c r="D38" s="3">
        <v>168</v>
      </c>
    </row>
    <row r="39" spans="1:4" s="10" customFormat="1" x14ac:dyDescent="0.3">
      <c r="A39" s="46" t="s">
        <v>127</v>
      </c>
      <c r="B39" s="9">
        <v>2000</v>
      </c>
      <c r="C39" s="9">
        <v>1891</v>
      </c>
      <c r="D39" s="9">
        <v>1401</v>
      </c>
    </row>
    <row r="40" spans="1:4" x14ac:dyDescent="0.3">
      <c r="A40" s="15" t="s">
        <v>128</v>
      </c>
      <c r="B40" s="16">
        <f>SUM(B41:B42)</f>
        <v>780</v>
      </c>
      <c r="C40" s="16">
        <f>C41+C42</f>
        <v>780</v>
      </c>
      <c r="D40" s="16">
        <f>SUM(D41:D42)</f>
        <v>780</v>
      </c>
    </row>
    <row r="41" spans="1:4" x14ac:dyDescent="0.3">
      <c r="A41" s="2" t="s">
        <v>351</v>
      </c>
      <c r="B41" s="3">
        <v>0</v>
      </c>
      <c r="C41" s="3">
        <v>0</v>
      </c>
      <c r="D41" s="3">
        <v>0</v>
      </c>
    </row>
    <row r="42" spans="1:4" x14ac:dyDescent="0.3">
      <c r="A42" s="2" t="s">
        <v>129</v>
      </c>
      <c r="B42" s="3">
        <v>780</v>
      </c>
      <c r="C42" s="3">
        <v>780</v>
      </c>
      <c r="D42" s="3">
        <v>780</v>
      </c>
    </row>
    <row r="43" spans="1:4" x14ac:dyDescent="0.3">
      <c r="A43" s="15" t="s">
        <v>130</v>
      </c>
      <c r="B43" s="16">
        <f>SUM(B44:B48)</f>
        <v>7300</v>
      </c>
      <c r="C43" s="16">
        <f>SUM(C44:C48)</f>
        <v>7429</v>
      </c>
      <c r="D43" s="16">
        <f>SUM(D44:D48)</f>
        <v>6824</v>
      </c>
    </row>
    <row r="44" spans="1:4" s="10" customFormat="1" x14ac:dyDescent="0.3">
      <c r="A44" s="8" t="s">
        <v>131</v>
      </c>
      <c r="B44" s="9">
        <v>2300</v>
      </c>
      <c r="C44" s="9">
        <v>2444</v>
      </c>
      <c r="D44" s="9">
        <v>2444</v>
      </c>
    </row>
    <row r="45" spans="1:4" x14ac:dyDescent="0.3">
      <c r="A45" s="2" t="s">
        <v>132</v>
      </c>
      <c r="B45" s="3">
        <v>0</v>
      </c>
      <c r="C45" s="3">
        <v>0</v>
      </c>
      <c r="D45" s="3">
        <v>0</v>
      </c>
    </row>
    <row r="46" spans="1:4" x14ac:dyDescent="0.3">
      <c r="A46" s="2" t="s">
        <v>133</v>
      </c>
      <c r="B46" s="3">
        <v>0</v>
      </c>
      <c r="C46" s="3">
        <v>0</v>
      </c>
      <c r="D46" s="3">
        <v>0</v>
      </c>
    </row>
    <row r="47" spans="1:4" x14ac:dyDescent="0.3">
      <c r="A47" s="2" t="s">
        <v>134</v>
      </c>
      <c r="B47" s="3">
        <v>0</v>
      </c>
      <c r="C47" s="3">
        <v>0</v>
      </c>
      <c r="D47" s="3">
        <v>0</v>
      </c>
    </row>
    <row r="48" spans="1:4" x14ac:dyDescent="0.3">
      <c r="A48" s="2" t="s">
        <v>135</v>
      </c>
      <c r="B48" s="3">
        <v>5000</v>
      </c>
      <c r="C48" s="3">
        <v>4985</v>
      </c>
      <c r="D48" s="3">
        <v>4380</v>
      </c>
    </row>
    <row r="49" spans="1:4" x14ac:dyDescent="0.3">
      <c r="A49" s="4" t="s">
        <v>136</v>
      </c>
      <c r="B49" s="5">
        <f>B25+B29+B32+B40+B43</f>
        <v>16300</v>
      </c>
      <c r="C49" s="5">
        <f>C25+C29+C32+C40+C43</f>
        <v>16338</v>
      </c>
      <c r="D49" s="5">
        <f>D25+D29+D32+D40+D43</f>
        <v>15061</v>
      </c>
    </row>
    <row r="50" spans="1:4" x14ac:dyDescent="0.3">
      <c r="A50" s="2" t="s">
        <v>137</v>
      </c>
      <c r="B50" s="3">
        <v>0</v>
      </c>
      <c r="C50" s="3">
        <v>0</v>
      </c>
      <c r="D50" s="3">
        <v>0</v>
      </c>
    </row>
    <row r="51" spans="1:4" x14ac:dyDescent="0.3">
      <c r="A51" s="2" t="s">
        <v>138</v>
      </c>
      <c r="B51" s="3">
        <v>0</v>
      </c>
      <c r="C51" s="3">
        <v>99</v>
      </c>
      <c r="D51" s="3">
        <v>99</v>
      </c>
    </row>
    <row r="52" spans="1:4" s="10" customFormat="1" x14ac:dyDescent="0.3">
      <c r="A52" s="8" t="s">
        <v>139</v>
      </c>
      <c r="B52" s="9">
        <v>0</v>
      </c>
      <c r="C52" s="9">
        <v>0</v>
      </c>
      <c r="D52" s="9">
        <v>0</v>
      </c>
    </row>
    <row r="53" spans="1:4" x14ac:dyDescent="0.3">
      <c r="A53" s="2" t="s">
        <v>140</v>
      </c>
      <c r="B53" s="3">
        <v>0</v>
      </c>
      <c r="C53" s="3">
        <v>0</v>
      </c>
      <c r="D53" s="3">
        <v>0</v>
      </c>
    </row>
    <row r="54" spans="1:4" x14ac:dyDescent="0.3">
      <c r="A54" s="2" t="s">
        <v>141</v>
      </c>
      <c r="B54" s="3">
        <v>0</v>
      </c>
      <c r="C54" s="3">
        <v>0</v>
      </c>
      <c r="D54" s="3">
        <v>0</v>
      </c>
    </row>
    <row r="55" spans="1:4" x14ac:dyDescent="0.3">
      <c r="A55" s="2" t="s">
        <v>142</v>
      </c>
      <c r="B55" s="3">
        <v>0</v>
      </c>
      <c r="C55" s="3">
        <v>0</v>
      </c>
      <c r="D55" s="3">
        <v>0</v>
      </c>
    </row>
    <row r="56" spans="1:4" x14ac:dyDescent="0.3">
      <c r="A56" s="2" t="s">
        <v>143</v>
      </c>
      <c r="B56" s="3">
        <v>50</v>
      </c>
      <c r="C56" s="3">
        <v>50</v>
      </c>
      <c r="D56" s="3">
        <v>25</v>
      </c>
    </row>
    <row r="57" spans="1:4" x14ac:dyDescent="0.3">
      <c r="A57" s="2" t="s">
        <v>144</v>
      </c>
      <c r="B57" s="3">
        <v>2220</v>
      </c>
      <c r="C57" s="3">
        <v>2504</v>
      </c>
      <c r="D57" s="3">
        <v>1113</v>
      </c>
    </row>
    <row r="58" spans="1:4" x14ac:dyDescent="0.3">
      <c r="A58" s="4" t="s">
        <v>145</v>
      </c>
      <c r="B58" s="5">
        <f>SUM(B50:B57)</f>
        <v>2270</v>
      </c>
      <c r="C58" s="5">
        <f>SUM(C50:C57)</f>
        <v>2653</v>
      </c>
      <c r="D58" s="5">
        <f>SUM(D50:D57)</f>
        <v>1237</v>
      </c>
    </row>
    <row r="59" spans="1:4" x14ac:dyDescent="0.3">
      <c r="A59" s="2" t="s">
        <v>33</v>
      </c>
      <c r="B59" s="3">
        <v>0</v>
      </c>
      <c r="C59" s="3">
        <f>'[1]9 számú melléklet'!D7</f>
        <v>0</v>
      </c>
      <c r="D59" s="3">
        <v>0</v>
      </c>
    </row>
    <row r="60" spans="1:4" x14ac:dyDescent="0.3">
      <c r="A60" s="2" t="s">
        <v>34</v>
      </c>
      <c r="B60" s="3">
        <v>0</v>
      </c>
      <c r="C60" s="3">
        <v>4</v>
      </c>
      <c r="D60" s="3">
        <v>4</v>
      </c>
    </row>
    <row r="61" spans="1:4" x14ac:dyDescent="0.3">
      <c r="A61" s="2" t="s">
        <v>35</v>
      </c>
      <c r="B61" s="3">
        <v>0</v>
      </c>
      <c r="C61" s="3">
        <f>'[1]9 számú melléklet'!D9</f>
        <v>0</v>
      </c>
      <c r="D61" s="3">
        <v>0</v>
      </c>
    </row>
    <row r="62" spans="1:4" x14ac:dyDescent="0.3">
      <c r="A62" s="2" t="s">
        <v>36</v>
      </c>
      <c r="B62" s="3">
        <v>0</v>
      </c>
      <c r="C62" s="3">
        <f>'[1]9 számú melléklet'!D10</f>
        <v>0</v>
      </c>
      <c r="D62" s="3">
        <v>0</v>
      </c>
    </row>
    <row r="63" spans="1:4" x14ac:dyDescent="0.3">
      <c r="A63" s="2" t="s">
        <v>37</v>
      </c>
      <c r="B63" s="3">
        <v>0</v>
      </c>
      <c r="C63" s="3">
        <f>'[1]9 számú melléklet'!D11</f>
        <v>0</v>
      </c>
      <c r="D63" s="3">
        <v>0</v>
      </c>
    </row>
    <row r="64" spans="1:4" x14ac:dyDescent="0.3">
      <c r="A64" s="2" t="s">
        <v>38</v>
      </c>
      <c r="B64" s="3">
        <v>4200</v>
      </c>
      <c r="C64" s="3">
        <v>4200</v>
      </c>
      <c r="D64" s="3">
        <v>3896</v>
      </c>
    </row>
    <row r="65" spans="1:4" x14ac:dyDescent="0.3">
      <c r="A65" s="2" t="s">
        <v>39</v>
      </c>
      <c r="B65" s="3">
        <v>0</v>
      </c>
      <c r="C65" s="3">
        <f>'[1]9 számú melléklet'!D19</f>
        <v>0</v>
      </c>
      <c r="D65" s="3">
        <v>0</v>
      </c>
    </row>
    <row r="66" spans="1:4" x14ac:dyDescent="0.3">
      <c r="A66" s="2" t="s">
        <v>40</v>
      </c>
      <c r="B66" s="3">
        <f>'9 számú melléklet'!C20</f>
        <v>0</v>
      </c>
      <c r="C66" s="3">
        <v>0</v>
      </c>
      <c r="D66" s="3">
        <v>0</v>
      </c>
    </row>
    <row r="67" spans="1:4" x14ac:dyDescent="0.3">
      <c r="A67" s="2" t="s">
        <v>41</v>
      </c>
      <c r="B67" s="3">
        <v>0</v>
      </c>
      <c r="C67" s="3">
        <f>'[1]9 számú melléklet'!D21</f>
        <v>0</v>
      </c>
      <c r="D67" s="3">
        <v>0</v>
      </c>
    </row>
    <row r="68" spans="1:4" x14ac:dyDescent="0.3">
      <c r="A68" s="2" t="s">
        <v>42</v>
      </c>
      <c r="B68" s="3">
        <v>0</v>
      </c>
      <c r="C68" s="3">
        <f>'[1]9 számú melléklet'!D22</f>
        <v>0</v>
      </c>
      <c r="D68" s="3">
        <v>0</v>
      </c>
    </row>
    <row r="69" spans="1:4" x14ac:dyDescent="0.3">
      <c r="A69" s="2" t="s">
        <v>1041</v>
      </c>
      <c r="B69" s="3">
        <v>0</v>
      </c>
      <c r="C69" s="3">
        <v>0</v>
      </c>
      <c r="D69" s="3">
        <v>0</v>
      </c>
    </row>
    <row r="70" spans="1:4" x14ac:dyDescent="0.3">
      <c r="A70" s="2" t="s">
        <v>1043</v>
      </c>
      <c r="B70" s="3">
        <v>885</v>
      </c>
      <c r="C70" s="3">
        <v>3737</v>
      </c>
      <c r="D70" s="3">
        <v>3626</v>
      </c>
    </row>
    <row r="71" spans="1:4" x14ac:dyDescent="0.3">
      <c r="A71" s="2" t="s">
        <v>1042</v>
      </c>
      <c r="B71" s="3">
        <v>4146</v>
      </c>
      <c r="C71" s="3">
        <v>11776</v>
      </c>
      <c r="D71" s="3">
        <f>'9 számú melléklet'!E31</f>
        <v>0</v>
      </c>
    </row>
    <row r="72" spans="1:4" x14ac:dyDescent="0.3">
      <c r="A72" s="4" t="s">
        <v>44</v>
      </c>
      <c r="B72" s="5">
        <f>SUM(B59:B71)</f>
        <v>9231</v>
      </c>
      <c r="C72" s="5">
        <f>SUM(C59:C71)</f>
        <v>19717</v>
      </c>
      <c r="D72" s="5">
        <f>SUM(D59:D71)</f>
        <v>7526</v>
      </c>
    </row>
    <row r="73" spans="1:4" x14ac:dyDescent="0.3">
      <c r="A73" s="12" t="s">
        <v>50</v>
      </c>
      <c r="B73" s="13">
        <f>B23+B24+B49+B58+B72</f>
        <v>35770</v>
      </c>
      <c r="C73" s="13">
        <f>C23+C24+C49+C58+C72</f>
        <v>50317</v>
      </c>
      <c r="D73" s="13">
        <f>D23+D24+D49+D58+D72</f>
        <v>35194</v>
      </c>
    </row>
    <row r="74" spans="1:4" x14ac:dyDescent="0.3">
      <c r="A74" s="2" t="s">
        <v>52</v>
      </c>
      <c r="B74" s="3">
        <v>0</v>
      </c>
      <c r="C74" s="3">
        <v>0</v>
      </c>
      <c r="D74" s="3">
        <f>'8 számú melléklet'!D7</f>
        <v>0</v>
      </c>
    </row>
    <row r="75" spans="1:4" x14ac:dyDescent="0.3">
      <c r="A75" s="2" t="s">
        <v>53</v>
      </c>
      <c r="B75" s="3">
        <v>0</v>
      </c>
      <c r="C75" s="3">
        <v>320</v>
      </c>
      <c r="D75" s="3">
        <v>320</v>
      </c>
    </row>
    <row r="76" spans="1:4" x14ac:dyDescent="0.3">
      <c r="A76" s="2" t="s">
        <v>57</v>
      </c>
      <c r="B76" s="3">
        <v>0</v>
      </c>
      <c r="C76" s="3">
        <v>0</v>
      </c>
      <c r="D76" s="3">
        <v>0</v>
      </c>
    </row>
    <row r="77" spans="1:4" x14ac:dyDescent="0.3">
      <c r="A77" s="2" t="s">
        <v>54</v>
      </c>
      <c r="B77" s="3">
        <v>26044</v>
      </c>
      <c r="C77" s="3">
        <v>26044</v>
      </c>
      <c r="D77" s="3">
        <v>18241</v>
      </c>
    </row>
    <row r="78" spans="1:4" x14ac:dyDescent="0.3">
      <c r="A78" s="2" t="s">
        <v>55</v>
      </c>
      <c r="B78" s="3">
        <v>0</v>
      </c>
      <c r="C78" s="3">
        <v>0</v>
      </c>
      <c r="D78" s="3">
        <v>0</v>
      </c>
    </row>
    <row r="79" spans="1:4" x14ac:dyDescent="0.3">
      <c r="A79" s="2" t="s">
        <v>56</v>
      </c>
      <c r="B79" s="3">
        <v>0</v>
      </c>
      <c r="C79" s="3">
        <v>0</v>
      </c>
      <c r="D79" s="3">
        <v>0</v>
      </c>
    </row>
    <row r="80" spans="1:4" x14ac:dyDescent="0.3">
      <c r="A80" s="2" t="s">
        <v>58</v>
      </c>
      <c r="B80" s="3">
        <v>7042</v>
      </c>
      <c r="C80" s="3">
        <v>7042</v>
      </c>
      <c r="D80" s="3">
        <v>4920</v>
      </c>
    </row>
    <row r="81" spans="1:4" x14ac:dyDescent="0.3">
      <c r="A81" s="4" t="s">
        <v>46</v>
      </c>
      <c r="B81" s="5">
        <f>SUM(B74:B80)</f>
        <v>33086</v>
      </c>
      <c r="C81" s="5">
        <f>SUM(C74:C80)</f>
        <v>33406</v>
      </c>
      <c r="D81" s="5">
        <f>SUM(D74:D80)</f>
        <v>23481</v>
      </c>
    </row>
    <row r="82" spans="1:4" x14ac:dyDescent="0.3">
      <c r="A82" s="2" t="s">
        <v>59</v>
      </c>
      <c r="B82" s="3">
        <v>0</v>
      </c>
      <c r="C82" s="3">
        <v>0</v>
      </c>
      <c r="D82" s="3">
        <v>0</v>
      </c>
    </row>
    <row r="83" spans="1:4" x14ac:dyDescent="0.3">
      <c r="A83" s="2" t="s">
        <v>60</v>
      </c>
      <c r="B83" s="3">
        <v>0</v>
      </c>
      <c r="C83" s="3">
        <v>0</v>
      </c>
      <c r="D83" s="3">
        <v>0</v>
      </c>
    </row>
    <row r="84" spans="1:4" x14ac:dyDescent="0.3">
      <c r="A84" s="2" t="s">
        <v>61</v>
      </c>
      <c r="B84" s="3">
        <v>500</v>
      </c>
      <c r="C84" s="3">
        <v>500</v>
      </c>
      <c r="D84" s="3">
        <v>0</v>
      </c>
    </row>
    <row r="85" spans="1:4" x14ac:dyDescent="0.3">
      <c r="A85" s="2" t="s">
        <v>62</v>
      </c>
      <c r="B85" s="3">
        <v>135</v>
      </c>
      <c r="C85" s="3">
        <v>135</v>
      </c>
      <c r="D85" s="3">
        <v>0</v>
      </c>
    </row>
    <row r="86" spans="1:4" x14ac:dyDescent="0.3">
      <c r="A86" s="4" t="s">
        <v>47</v>
      </c>
      <c r="B86" s="5">
        <f>SUM(B82:B85)</f>
        <v>635</v>
      </c>
      <c r="C86" s="5">
        <f>SUM(C82:C85)</f>
        <v>635</v>
      </c>
      <c r="D86" s="5">
        <f>SUM(D82:D85)</f>
        <v>0</v>
      </c>
    </row>
    <row r="87" spans="1:4" x14ac:dyDescent="0.3">
      <c r="A87" s="2" t="s">
        <v>63</v>
      </c>
      <c r="B87" s="3">
        <v>0</v>
      </c>
      <c r="C87" s="3">
        <v>0</v>
      </c>
      <c r="D87" s="3">
        <v>0</v>
      </c>
    </row>
    <row r="88" spans="1:4" x14ac:dyDescent="0.3">
      <c r="A88" s="2" t="s">
        <v>64</v>
      </c>
      <c r="B88" s="3">
        <v>0</v>
      </c>
      <c r="C88" s="3">
        <v>0</v>
      </c>
      <c r="D88" s="3">
        <v>0</v>
      </c>
    </row>
    <row r="89" spans="1:4" x14ac:dyDescent="0.3">
      <c r="A89" s="2" t="s">
        <v>66</v>
      </c>
      <c r="B89" s="3">
        <v>0</v>
      </c>
      <c r="C89" s="3">
        <v>0</v>
      </c>
      <c r="D89" s="3">
        <v>0</v>
      </c>
    </row>
    <row r="90" spans="1:4" x14ac:dyDescent="0.3">
      <c r="A90" s="2" t="s">
        <v>68</v>
      </c>
      <c r="B90" s="3">
        <v>0</v>
      </c>
      <c r="C90" s="3">
        <v>0</v>
      </c>
      <c r="D90" s="3">
        <v>0</v>
      </c>
    </row>
    <row r="91" spans="1:4" x14ac:dyDescent="0.3">
      <c r="A91" s="2" t="s">
        <v>67</v>
      </c>
      <c r="B91" s="3">
        <v>0</v>
      </c>
      <c r="C91" s="3">
        <v>0</v>
      </c>
      <c r="D91" s="3">
        <v>0</v>
      </c>
    </row>
    <row r="92" spans="1:4" x14ac:dyDescent="0.3">
      <c r="A92" s="2" t="s">
        <v>69</v>
      </c>
      <c r="B92" s="3">
        <v>0</v>
      </c>
      <c r="C92" s="3">
        <v>0</v>
      </c>
      <c r="D92" s="3">
        <v>0</v>
      </c>
    </row>
    <row r="93" spans="1:4" x14ac:dyDescent="0.3">
      <c r="A93" s="2" t="s">
        <v>65</v>
      </c>
      <c r="B93" s="3">
        <v>0</v>
      </c>
      <c r="C93" s="3">
        <v>0</v>
      </c>
      <c r="D93" s="3">
        <v>0</v>
      </c>
    </row>
    <row r="94" spans="1:4" x14ac:dyDescent="0.3">
      <c r="A94" s="2" t="s">
        <v>70</v>
      </c>
      <c r="B94" s="3">
        <v>0</v>
      </c>
      <c r="C94" s="3">
        <v>0</v>
      </c>
      <c r="D94" s="3">
        <v>0</v>
      </c>
    </row>
    <row r="95" spans="1:4" x14ac:dyDescent="0.3">
      <c r="A95" s="4" t="s">
        <v>48</v>
      </c>
      <c r="B95" s="5">
        <f>SUM(B87:B94)</f>
        <v>0</v>
      </c>
      <c r="C95" s="5">
        <f>SUM(C87:C94)</f>
        <v>0</v>
      </c>
      <c r="D95" s="5">
        <f>SUM(D87:D94)</f>
        <v>0</v>
      </c>
    </row>
    <row r="96" spans="1:4" x14ac:dyDescent="0.3">
      <c r="A96" s="12" t="s">
        <v>49</v>
      </c>
      <c r="B96" s="13">
        <f>B81+B86+B95</f>
        <v>33721</v>
      </c>
      <c r="C96" s="13">
        <f>C81+C86+C95</f>
        <v>34041</v>
      </c>
      <c r="D96" s="13">
        <f>D81+D86+D95</f>
        <v>23481</v>
      </c>
    </row>
    <row r="97" spans="1:4" ht="18" x14ac:dyDescent="0.35">
      <c r="A97" s="17" t="s">
        <v>51</v>
      </c>
      <c r="B97" s="18">
        <f>B73+B96</f>
        <v>69491</v>
      </c>
      <c r="C97" s="18">
        <f>C73+C96</f>
        <v>84358</v>
      </c>
      <c r="D97" s="18">
        <f>D73+D96</f>
        <v>58675</v>
      </c>
    </row>
    <row r="98" spans="1:4" x14ac:dyDescent="0.3">
      <c r="A98" s="2" t="s">
        <v>86</v>
      </c>
      <c r="B98" s="3">
        <v>0</v>
      </c>
      <c r="C98" s="3">
        <v>0</v>
      </c>
      <c r="D98" s="3">
        <v>0</v>
      </c>
    </row>
    <row r="99" spans="1:4" x14ac:dyDescent="0.3">
      <c r="A99" s="2" t="s">
        <v>71</v>
      </c>
      <c r="B99" s="3">
        <v>0</v>
      </c>
      <c r="C99" s="3">
        <v>0</v>
      </c>
      <c r="D99" s="3">
        <v>0</v>
      </c>
    </row>
    <row r="100" spans="1:4" x14ac:dyDescent="0.3">
      <c r="A100" s="2" t="s">
        <v>72</v>
      </c>
      <c r="B100" s="3">
        <v>0</v>
      </c>
      <c r="C100" s="3">
        <v>0</v>
      </c>
      <c r="D100" s="3">
        <v>0</v>
      </c>
    </row>
    <row r="101" spans="1:4" x14ac:dyDescent="0.3">
      <c r="A101" s="2" t="s">
        <v>85</v>
      </c>
      <c r="B101" s="3">
        <f>SUM(B98:B100)</f>
        <v>0</v>
      </c>
      <c r="C101" s="3">
        <f>SUM(C98:C100)</f>
        <v>0</v>
      </c>
      <c r="D101" s="3">
        <f>SUM(D98:D100)</f>
        <v>0</v>
      </c>
    </row>
    <row r="102" spans="1:4" x14ac:dyDescent="0.3">
      <c r="A102" s="2" t="s">
        <v>76</v>
      </c>
      <c r="B102" s="3">
        <v>0</v>
      </c>
      <c r="C102" s="3">
        <v>0</v>
      </c>
      <c r="D102" s="3">
        <v>0</v>
      </c>
    </row>
    <row r="103" spans="1:4" x14ac:dyDescent="0.3">
      <c r="A103" s="2" t="s">
        <v>73</v>
      </c>
      <c r="B103" s="3">
        <v>0</v>
      </c>
      <c r="C103" s="3">
        <v>0</v>
      </c>
      <c r="D103" s="3">
        <v>0</v>
      </c>
    </row>
    <row r="104" spans="1:4" x14ac:dyDescent="0.3">
      <c r="A104" s="2" t="s">
        <v>74</v>
      </c>
      <c r="B104" s="3">
        <v>0</v>
      </c>
      <c r="C104" s="3">
        <v>0</v>
      </c>
      <c r="D104" s="3">
        <v>0</v>
      </c>
    </row>
    <row r="105" spans="1:4" x14ac:dyDescent="0.3">
      <c r="A105" s="2" t="s">
        <v>75</v>
      </c>
      <c r="B105" s="3">
        <v>0</v>
      </c>
      <c r="C105" s="3">
        <v>0</v>
      </c>
      <c r="D105" s="3">
        <v>0</v>
      </c>
    </row>
    <row r="106" spans="1:4" x14ac:dyDescent="0.3">
      <c r="A106" s="2" t="s">
        <v>77</v>
      </c>
      <c r="B106" s="3">
        <f>SUM(B102:B105)</f>
        <v>0</v>
      </c>
      <c r="C106" s="3">
        <f>SUM(C102:C105)</f>
        <v>0</v>
      </c>
      <c r="D106" s="3">
        <f>SUM(D102:D105)</f>
        <v>0</v>
      </c>
    </row>
    <row r="107" spans="1:4" x14ac:dyDescent="0.3">
      <c r="A107" s="2" t="s">
        <v>78</v>
      </c>
      <c r="B107" s="3">
        <v>0</v>
      </c>
      <c r="C107" s="3">
        <v>0</v>
      </c>
      <c r="D107" s="3">
        <v>0</v>
      </c>
    </row>
    <row r="108" spans="1:4" x14ac:dyDescent="0.3">
      <c r="A108" s="2" t="s">
        <v>79</v>
      </c>
      <c r="B108" s="3">
        <v>897</v>
      </c>
      <c r="C108" s="3">
        <v>3284</v>
      </c>
      <c r="D108" s="3">
        <v>2376</v>
      </c>
    </row>
    <row r="109" spans="1:4" x14ac:dyDescent="0.3">
      <c r="A109" s="2" t="s">
        <v>80</v>
      </c>
      <c r="B109" s="3">
        <v>0</v>
      </c>
      <c r="C109" s="3">
        <v>0</v>
      </c>
      <c r="D109" s="3">
        <v>0</v>
      </c>
    </row>
    <row r="110" spans="1:4" x14ac:dyDescent="0.3">
      <c r="A110" s="2" t="s">
        <v>81</v>
      </c>
      <c r="B110" s="3">
        <v>0</v>
      </c>
      <c r="C110" s="3">
        <v>0</v>
      </c>
      <c r="D110" s="3">
        <v>0</v>
      </c>
    </row>
    <row r="111" spans="1:4" x14ac:dyDescent="0.3">
      <c r="A111" s="2" t="s">
        <v>82</v>
      </c>
      <c r="B111" s="3">
        <v>0</v>
      </c>
      <c r="C111" s="3">
        <v>0</v>
      </c>
      <c r="D111" s="3">
        <v>0</v>
      </c>
    </row>
    <row r="112" spans="1:4" x14ac:dyDescent="0.3">
      <c r="A112" s="2" t="s">
        <v>83</v>
      </c>
      <c r="B112" s="3">
        <v>0</v>
      </c>
      <c r="C112" s="3">
        <v>0</v>
      </c>
      <c r="D112" s="3">
        <v>0</v>
      </c>
    </row>
    <row r="113" spans="1:9" x14ac:dyDescent="0.3">
      <c r="A113" s="15" t="s">
        <v>84</v>
      </c>
      <c r="B113" s="16">
        <f>B101+B106+B107+B108+B109+B110+B111+B112</f>
        <v>897</v>
      </c>
      <c r="C113" s="16">
        <f>C101+C106+C107+C108+C109+C110+C111+C112</f>
        <v>3284</v>
      </c>
      <c r="D113" s="16">
        <f>D101+D106+D107+D108+D109+D110+D111+D112</f>
        <v>2376</v>
      </c>
    </row>
    <row r="114" spans="1:9" x14ac:dyDescent="0.3">
      <c r="A114" s="2" t="s">
        <v>87</v>
      </c>
      <c r="B114" s="3">
        <v>0</v>
      </c>
      <c r="C114" s="3">
        <v>0</v>
      </c>
      <c r="D114" s="3">
        <v>0</v>
      </c>
    </row>
    <row r="115" spans="1:9" x14ac:dyDescent="0.3">
      <c r="A115" s="2" t="s">
        <v>88</v>
      </c>
      <c r="B115" s="3">
        <v>0</v>
      </c>
      <c r="C115" s="3">
        <v>0</v>
      </c>
      <c r="D115" s="3">
        <v>0</v>
      </c>
      <c r="I115" s="61"/>
    </row>
    <row r="116" spans="1:9" x14ac:dyDescent="0.3">
      <c r="A116" s="2" t="s">
        <v>89</v>
      </c>
      <c r="B116" s="3">
        <v>0</v>
      </c>
      <c r="C116" s="3">
        <v>0</v>
      </c>
      <c r="D116" s="3">
        <v>0</v>
      </c>
    </row>
    <row r="117" spans="1:9" x14ac:dyDescent="0.3">
      <c r="A117" s="2" t="s">
        <v>90</v>
      </c>
      <c r="B117" s="3">
        <v>0</v>
      </c>
      <c r="C117" s="3">
        <v>0</v>
      </c>
      <c r="D117" s="3">
        <v>0</v>
      </c>
    </row>
    <row r="118" spans="1:9" x14ac:dyDescent="0.3">
      <c r="A118" s="15" t="s">
        <v>91</v>
      </c>
      <c r="B118" s="16">
        <f>SUM(B114:B117)</f>
        <v>0</v>
      </c>
      <c r="C118" s="16">
        <f>SUM(C114:C117)</f>
        <v>0</v>
      </c>
      <c r="D118" s="16">
        <f>SUM(D114:D117)</f>
        <v>0</v>
      </c>
    </row>
    <row r="119" spans="1:9" x14ac:dyDescent="0.3">
      <c r="A119" s="15" t="s">
        <v>92</v>
      </c>
      <c r="B119" s="16">
        <v>0</v>
      </c>
      <c r="C119" s="16">
        <v>0</v>
      </c>
      <c r="D119" s="16">
        <v>0</v>
      </c>
    </row>
    <row r="120" spans="1:9" x14ac:dyDescent="0.3">
      <c r="A120" s="12" t="s">
        <v>94</v>
      </c>
      <c r="B120" s="13">
        <f>B113+B118+B119</f>
        <v>897</v>
      </c>
      <c r="C120" s="13">
        <f>C113+C118+C119</f>
        <v>3284</v>
      </c>
      <c r="D120" s="13">
        <f>D113+D118+D119</f>
        <v>2376</v>
      </c>
    </row>
    <row r="121" spans="1:9" ht="20.399999999999999" x14ac:dyDescent="0.35">
      <c r="A121" s="19" t="s">
        <v>93</v>
      </c>
      <c r="B121" s="20">
        <f>B73+B96+B120</f>
        <v>70388</v>
      </c>
      <c r="C121" s="20">
        <f>C73+C96+C120</f>
        <v>87642</v>
      </c>
      <c r="D121" s="20">
        <f>D73+D96+D120</f>
        <v>61051</v>
      </c>
    </row>
  </sheetData>
  <phoneticPr fontId="5" type="noConversion"/>
  <hyperlinks>
    <hyperlink ref="A39" r:id="rId1" location="sup194" display="http://www.opten.hu/loadpage.php - sup194"/>
    <hyperlink ref="A44" r:id="rId2" location="sup195" display="http://www.opten.hu/loadpage.php - sup195"/>
    <hyperlink ref="A52" r:id="rId3" location="sup203" display="http://www.opten.hu/loadpage.php?dest=OISZ&amp;twhich=214774&amp;srcid=ol4366 - sup203"/>
  </hyperlinks>
  <pageMargins left="0.51181102362204722" right="0.11811023622047245" top="0.74803149606299213" bottom="0.74803149606299213" header="0.31496062992125984" footer="0.31496062992125984"/>
  <pageSetup paperSize="8" orientation="landscape" r:id="rId4"/>
  <headerFooter>
    <oddFooter>&amp;C-&amp;P-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93"/>
  <sheetViews>
    <sheetView zoomScale="90" zoomScaleNormal="90" workbookViewId="0">
      <selection activeCell="F14" sqref="F14"/>
    </sheetView>
  </sheetViews>
  <sheetFormatPr defaultColWidth="9.109375" defaultRowHeight="15.6" x14ac:dyDescent="0.3"/>
  <cols>
    <col min="1" max="1" width="103.88671875" style="1" bestFit="1" customWidth="1"/>
    <col min="2" max="2" width="18.109375" style="1" customWidth="1"/>
    <col min="3" max="3" width="20" style="1" customWidth="1"/>
    <col min="4" max="4" width="15.33203125" style="1" bestFit="1" customWidth="1"/>
    <col min="5" max="16384" width="9.109375" style="1"/>
  </cols>
  <sheetData>
    <row r="1" spans="1:239" x14ac:dyDescent="0.3">
      <c r="A1" s="14" t="s">
        <v>311</v>
      </c>
    </row>
    <row r="2" spans="1:239" x14ac:dyDescent="0.3">
      <c r="A2" s="150" t="s">
        <v>1038</v>
      </c>
    </row>
    <row r="3" spans="1:239" x14ac:dyDescent="0.3">
      <c r="A3" s="44" t="s">
        <v>146</v>
      </c>
    </row>
    <row r="4" spans="1:239" x14ac:dyDescent="0.3">
      <c r="A4" s="14" t="s">
        <v>231</v>
      </c>
    </row>
    <row r="5" spans="1:239" ht="16.2" x14ac:dyDescent="0.35">
      <c r="A5" s="14"/>
      <c r="B5" s="50"/>
      <c r="C5" s="50"/>
      <c r="D5" s="50" t="s">
        <v>329</v>
      </c>
    </row>
    <row r="6" spans="1:239" ht="42" customHeight="1" x14ac:dyDescent="0.3">
      <c r="A6" s="69" t="s">
        <v>274</v>
      </c>
      <c r="B6" s="70" t="s">
        <v>1039</v>
      </c>
      <c r="C6" s="71" t="s">
        <v>1040</v>
      </c>
      <c r="D6" s="71" t="s">
        <v>1037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</row>
    <row r="7" spans="1:239" x14ac:dyDescent="0.3">
      <c r="A7" s="2" t="s">
        <v>148</v>
      </c>
      <c r="B7" s="3">
        <v>15278</v>
      </c>
      <c r="C7" s="3">
        <v>15278</v>
      </c>
      <c r="D7" s="3">
        <v>15278</v>
      </c>
    </row>
    <row r="8" spans="1:239" x14ac:dyDescent="0.3">
      <c r="A8" s="2" t="s">
        <v>320</v>
      </c>
      <c r="B8" s="3">
        <f>'5 számú melléklet'!B9</f>
        <v>0</v>
      </c>
      <c r="C8" s="3">
        <v>0</v>
      </c>
      <c r="D8" s="3">
        <f>'5 számú melléklet'!D9</f>
        <v>0</v>
      </c>
    </row>
    <row r="9" spans="1:239" x14ac:dyDescent="0.3">
      <c r="A9" s="2" t="s">
        <v>149</v>
      </c>
      <c r="B9" s="3">
        <v>5980</v>
      </c>
      <c r="C9" s="3">
        <v>6083</v>
      </c>
      <c r="D9" s="3">
        <v>6083</v>
      </c>
    </row>
    <row r="10" spans="1:239" x14ac:dyDescent="0.3">
      <c r="A10" s="2" t="s">
        <v>150</v>
      </c>
      <c r="B10" s="3">
        <f>'5 számú melléklet'!B16</f>
        <v>1200</v>
      </c>
      <c r="C10" s="3">
        <v>1200</v>
      </c>
      <c r="D10" s="3">
        <f>'5 számú melléklet'!D16</f>
        <v>1200</v>
      </c>
    </row>
    <row r="11" spans="1:239" x14ac:dyDescent="0.3">
      <c r="A11" s="2" t="s">
        <v>151</v>
      </c>
      <c r="B11" s="3">
        <f>'5 számú melléklet'!B18</f>
        <v>0</v>
      </c>
      <c r="C11" s="3">
        <v>3254</v>
      </c>
      <c r="D11" s="3">
        <v>3254</v>
      </c>
    </row>
    <row r="12" spans="1:239" x14ac:dyDescent="0.3">
      <c r="A12" s="2" t="s">
        <v>152</v>
      </c>
      <c r="B12" s="3">
        <v>0</v>
      </c>
      <c r="C12" s="3">
        <v>0</v>
      </c>
      <c r="D12" s="3">
        <v>0</v>
      </c>
    </row>
    <row r="13" spans="1:239" x14ac:dyDescent="0.3">
      <c r="A13" s="2" t="s">
        <v>153</v>
      </c>
      <c r="B13" s="3">
        <f>SUM(B7:B12)</f>
        <v>22458</v>
      </c>
      <c r="C13" s="3">
        <f>SUM(C7:C12)</f>
        <v>25815</v>
      </c>
      <c r="D13" s="3">
        <f>SUM(D7:D12)</f>
        <v>25815</v>
      </c>
    </row>
    <row r="14" spans="1:239" x14ac:dyDescent="0.3">
      <c r="A14" s="2" t="s">
        <v>154</v>
      </c>
      <c r="B14" s="3">
        <v>0</v>
      </c>
      <c r="C14" s="3">
        <v>0</v>
      </c>
      <c r="D14" s="3">
        <v>0</v>
      </c>
    </row>
    <row r="15" spans="1:239" x14ac:dyDescent="0.3">
      <c r="A15" s="2" t="s">
        <v>155</v>
      </c>
      <c r="B15" s="3">
        <v>0</v>
      </c>
      <c r="C15" s="3">
        <v>0</v>
      </c>
      <c r="D15" s="3">
        <v>0</v>
      </c>
    </row>
    <row r="16" spans="1:239" x14ac:dyDescent="0.3">
      <c r="A16" s="2" t="s">
        <v>156</v>
      </c>
      <c r="B16" s="3">
        <v>0</v>
      </c>
      <c r="C16" s="3">
        <v>0</v>
      </c>
      <c r="D16" s="3">
        <v>0</v>
      </c>
    </row>
    <row r="17" spans="1:4" x14ac:dyDescent="0.3">
      <c r="A17" s="2" t="s">
        <v>157</v>
      </c>
      <c r="B17" s="3">
        <v>0</v>
      </c>
      <c r="C17" s="3">
        <v>0</v>
      </c>
      <c r="D17" s="3">
        <v>0</v>
      </c>
    </row>
    <row r="18" spans="1:4" x14ac:dyDescent="0.3">
      <c r="A18" s="2" t="s">
        <v>158</v>
      </c>
      <c r="B18" s="3">
        <v>1351</v>
      </c>
      <c r="C18" s="3">
        <v>4706</v>
      </c>
      <c r="D18" s="3">
        <v>4706</v>
      </c>
    </row>
    <row r="19" spans="1:4" x14ac:dyDescent="0.3">
      <c r="A19" s="21" t="s">
        <v>159</v>
      </c>
      <c r="B19" s="23">
        <f>SUM(B13:B18)</f>
        <v>23809</v>
      </c>
      <c r="C19" s="23">
        <f>SUM(C13:C18)</f>
        <v>30521</v>
      </c>
      <c r="D19" s="23">
        <f>SUM(D13:D18)</f>
        <v>30521</v>
      </c>
    </row>
    <row r="20" spans="1:4" x14ac:dyDescent="0.3">
      <c r="A20" s="2" t="s">
        <v>160</v>
      </c>
      <c r="B20" s="3">
        <v>0</v>
      </c>
      <c r="C20" s="3">
        <v>6481</v>
      </c>
      <c r="D20" s="3">
        <v>6481</v>
      </c>
    </row>
    <row r="21" spans="1:4" x14ac:dyDescent="0.3">
      <c r="A21" s="2" t="s">
        <v>161</v>
      </c>
      <c r="B21" s="3">
        <v>0</v>
      </c>
      <c r="C21" s="3">
        <v>0</v>
      </c>
      <c r="D21" s="3">
        <v>0</v>
      </c>
    </row>
    <row r="22" spans="1:4" x14ac:dyDescent="0.3">
      <c r="A22" s="2" t="s">
        <v>162</v>
      </c>
      <c r="B22" s="3">
        <v>0</v>
      </c>
      <c r="C22" s="3">
        <v>0</v>
      </c>
      <c r="D22" s="3">
        <v>0</v>
      </c>
    </row>
    <row r="23" spans="1:4" x14ac:dyDescent="0.3">
      <c r="A23" s="2" t="s">
        <v>163</v>
      </c>
      <c r="B23" s="3">
        <v>0</v>
      </c>
      <c r="C23" s="3">
        <v>0</v>
      </c>
      <c r="D23" s="3">
        <v>0</v>
      </c>
    </row>
    <row r="24" spans="1:4" x14ac:dyDescent="0.3">
      <c r="A24" s="2" t="s">
        <v>164</v>
      </c>
      <c r="B24" s="3">
        <v>0</v>
      </c>
      <c r="C24" s="3">
        <v>0</v>
      </c>
      <c r="D24" s="3">
        <v>0</v>
      </c>
    </row>
    <row r="25" spans="1:4" x14ac:dyDescent="0.3">
      <c r="A25" s="21" t="s">
        <v>165</v>
      </c>
      <c r="B25" s="23">
        <f>SUM(B20:B24)</f>
        <v>0</v>
      </c>
      <c r="C25" s="23">
        <f>SUM(C20:C24)</f>
        <v>6481</v>
      </c>
      <c r="D25" s="23">
        <f>SUM(D20:D24)</f>
        <v>6481</v>
      </c>
    </row>
    <row r="26" spans="1:4" x14ac:dyDescent="0.3">
      <c r="A26" s="2" t="s">
        <v>166</v>
      </c>
      <c r="B26" s="3">
        <v>0</v>
      </c>
      <c r="C26" s="3">
        <v>0</v>
      </c>
      <c r="D26" s="3">
        <v>0</v>
      </c>
    </row>
    <row r="27" spans="1:4" x14ac:dyDescent="0.3">
      <c r="A27" s="2" t="s">
        <v>167</v>
      </c>
      <c r="B27" s="3">
        <v>0</v>
      </c>
      <c r="C27" s="3">
        <v>0</v>
      </c>
      <c r="D27" s="3">
        <v>0</v>
      </c>
    </row>
    <row r="28" spans="1:4" x14ac:dyDescent="0.3">
      <c r="A28" s="2" t="s">
        <v>168</v>
      </c>
      <c r="B28" s="3">
        <f>SUM(B26:B27)</f>
        <v>0</v>
      </c>
      <c r="C28" s="3">
        <v>0</v>
      </c>
      <c r="D28" s="3">
        <v>0</v>
      </c>
    </row>
    <row r="29" spans="1:4" x14ac:dyDescent="0.3">
      <c r="A29" s="2" t="s">
        <v>169</v>
      </c>
      <c r="B29" s="3">
        <v>0</v>
      </c>
      <c r="C29" s="3">
        <v>0</v>
      </c>
      <c r="D29" s="3">
        <v>0</v>
      </c>
    </row>
    <row r="30" spans="1:4" x14ac:dyDescent="0.3">
      <c r="A30" s="2" t="s">
        <v>170</v>
      </c>
      <c r="B30" s="3">
        <v>0</v>
      </c>
      <c r="C30" s="3">
        <v>0</v>
      </c>
      <c r="D30" s="3">
        <v>0</v>
      </c>
    </row>
    <row r="31" spans="1:4" x14ac:dyDescent="0.3">
      <c r="A31" s="2" t="s">
        <v>171</v>
      </c>
      <c r="B31" s="3">
        <v>17000</v>
      </c>
      <c r="C31" s="3">
        <v>16109</v>
      </c>
      <c r="D31" s="3">
        <v>16109</v>
      </c>
    </row>
    <row r="32" spans="1:4" x14ac:dyDescent="0.3">
      <c r="A32" s="2" t="s">
        <v>172</v>
      </c>
      <c r="B32" s="3">
        <v>3998</v>
      </c>
      <c r="C32" s="3">
        <v>4894</v>
      </c>
      <c r="D32" s="3">
        <v>6766</v>
      </c>
    </row>
    <row r="33" spans="1:4" x14ac:dyDescent="0.3">
      <c r="A33" s="2" t="s">
        <v>173</v>
      </c>
      <c r="B33" s="3">
        <v>0</v>
      </c>
      <c r="C33" s="3">
        <v>0</v>
      </c>
      <c r="D33" s="3">
        <v>0</v>
      </c>
    </row>
    <row r="34" spans="1:4" x14ac:dyDescent="0.3">
      <c r="A34" s="2" t="s">
        <v>174</v>
      </c>
      <c r="B34" s="3">
        <v>0</v>
      </c>
      <c r="C34" s="3">
        <v>0</v>
      </c>
      <c r="D34" s="3">
        <v>0</v>
      </c>
    </row>
    <row r="35" spans="1:4" x14ac:dyDescent="0.3">
      <c r="A35" s="2" t="s">
        <v>175</v>
      </c>
      <c r="B35" s="3">
        <v>1800</v>
      </c>
      <c r="C35" s="3">
        <v>1752</v>
      </c>
      <c r="D35" s="3">
        <v>1752</v>
      </c>
    </row>
    <row r="36" spans="1:4" x14ac:dyDescent="0.3">
      <c r="A36" s="2" t="s">
        <v>176</v>
      </c>
      <c r="B36" s="3">
        <v>750</v>
      </c>
      <c r="C36" s="3">
        <v>750</v>
      </c>
      <c r="D36" s="3">
        <v>1265</v>
      </c>
    </row>
    <row r="37" spans="1:4" x14ac:dyDescent="0.3">
      <c r="A37" s="2" t="s">
        <v>177</v>
      </c>
      <c r="B37" s="3">
        <f>SUM(B32:B36)</f>
        <v>6548</v>
      </c>
      <c r="C37" s="3">
        <f t="shared" ref="C37:D37" si="0">SUM(C32:C36)</f>
        <v>7396</v>
      </c>
      <c r="D37" s="3">
        <f t="shared" si="0"/>
        <v>9783</v>
      </c>
    </row>
    <row r="38" spans="1:4" x14ac:dyDescent="0.3">
      <c r="A38" s="2" t="s">
        <v>178</v>
      </c>
      <c r="B38" s="3">
        <v>300</v>
      </c>
      <c r="C38" s="3">
        <v>208</v>
      </c>
      <c r="D38" s="3">
        <v>208</v>
      </c>
    </row>
    <row r="39" spans="1:4" x14ac:dyDescent="0.3">
      <c r="A39" s="21" t="s">
        <v>179</v>
      </c>
      <c r="B39" s="23">
        <f>B28+B29+B30+B31+B37+B38</f>
        <v>23848</v>
      </c>
      <c r="C39" s="23">
        <f t="shared" ref="C39:D39" si="1">C28+C29+C30+C31+C37+C38</f>
        <v>23713</v>
      </c>
      <c r="D39" s="23">
        <f t="shared" si="1"/>
        <v>26100</v>
      </c>
    </row>
    <row r="40" spans="1:4" x14ac:dyDescent="0.3">
      <c r="A40" s="2" t="s">
        <v>180</v>
      </c>
      <c r="B40" s="3">
        <v>0</v>
      </c>
      <c r="C40" s="3">
        <v>0</v>
      </c>
      <c r="D40" s="3">
        <v>0</v>
      </c>
    </row>
    <row r="41" spans="1:4" x14ac:dyDescent="0.3">
      <c r="A41" s="2" t="s">
        <v>181</v>
      </c>
      <c r="B41" s="3">
        <v>150</v>
      </c>
      <c r="C41" s="3">
        <v>258</v>
      </c>
      <c r="D41" s="3">
        <v>258</v>
      </c>
    </row>
    <row r="42" spans="1:4" x14ac:dyDescent="0.3">
      <c r="A42" s="2" t="s">
        <v>182</v>
      </c>
      <c r="B42" s="3">
        <v>0</v>
      </c>
      <c r="C42" s="3">
        <v>0</v>
      </c>
      <c r="D42" s="3">
        <v>0</v>
      </c>
    </row>
    <row r="43" spans="1:4" x14ac:dyDescent="0.3">
      <c r="A43" s="2" t="s">
        <v>183</v>
      </c>
      <c r="B43" s="3">
        <v>0</v>
      </c>
      <c r="C43" s="3">
        <v>0</v>
      </c>
      <c r="D43" s="3">
        <v>1209</v>
      </c>
    </row>
    <row r="44" spans="1:4" x14ac:dyDescent="0.3">
      <c r="A44" s="2" t="s">
        <v>184</v>
      </c>
      <c r="B44" s="3">
        <v>0</v>
      </c>
      <c r="C44" s="3">
        <v>0</v>
      </c>
      <c r="D44" s="3">
        <v>0</v>
      </c>
    </row>
    <row r="45" spans="1:4" x14ac:dyDescent="0.3">
      <c r="A45" s="2" t="s">
        <v>185</v>
      </c>
      <c r="B45" s="3">
        <v>0</v>
      </c>
      <c r="C45" s="3">
        <v>0</v>
      </c>
      <c r="D45" s="3">
        <v>0</v>
      </c>
    </row>
    <row r="46" spans="1:4" x14ac:dyDescent="0.3">
      <c r="A46" s="2" t="s">
        <v>186</v>
      </c>
      <c r="B46" s="3">
        <v>0</v>
      </c>
      <c r="C46" s="3">
        <v>0</v>
      </c>
      <c r="D46" s="3">
        <v>0</v>
      </c>
    </row>
    <row r="47" spans="1:4" x14ac:dyDescent="0.3">
      <c r="A47" s="2" t="s">
        <v>187</v>
      </c>
      <c r="B47" s="3">
        <v>0</v>
      </c>
      <c r="C47" s="3">
        <v>3</v>
      </c>
      <c r="D47" s="3">
        <v>3</v>
      </c>
    </row>
    <row r="48" spans="1:4" x14ac:dyDescent="0.3">
      <c r="A48" s="2" t="s">
        <v>188</v>
      </c>
      <c r="B48" s="3">
        <v>0</v>
      </c>
      <c r="C48" s="3">
        <v>0</v>
      </c>
      <c r="D48" s="3">
        <v>0</v>
      </c>
    </row>
    <row r="49" spans="1:4" x14ac:dyDescent="0.3">
      <c r="A49" s="2" t="s">
        <v>1044</v>
      </c>
      <c r="B49" s="3">
        <v>0</v>
      </c>
      <c r="C49" s="3">
        <v>53</v>
      </c>
      <c r="D49" s="3">
        <v>53</v>
      </c>
    </row>
    <row r="50" spans="1:4" x14ac:dyDescent="0.3">
      <c r="A50" s="21" t="s">
        <v>189</v>
      </c>
      <c r="B50" s="23">
        <f>SUM(B40:B49)</f>
        <v>150</v>
      </c>
      <c r="C50" s="23">
        <f>SUM(C40:C49)</f>
        <v>314</v>
      </c>
      <c r="D50" s="23">
        <f>SUM(D40:D49)</f>
        <v>1523</v>
      </c>
    </row>
    <row r="51" spans="1:4" x14ac:dyDescent="0.3">
      <c r="A51" s="2" t="s">
        <v>190</v>
      </c>
      <c r="B51" s="3">
        <v>0</v>
      </c>
      <c r="C51" s="3">
        <v>0</v>
      </c>
      <c r="D51" s="3">
        <v>0</v>
      </c>
    </row>
    <row r="52" spans="1:4" x14ac:dyDescent="0.3">
      <c r="A52" s="2" t="s">
        <v>191</v>
      </c>
      <c r="B52" s="3">
        <v>828</v>
      </c>
      <c r="C52" s="3">
        <v>828</v>
      </c>
      <c r="D52" s="3">
        <v>828</v>
      </c>
    </row>
    <row r="53" spans="1:4" x14ac:dyDescent="0.3">
      <c r="A53" s="2" t="s">
        <v>192</v>
      </c>
      <c r="B53" s="3">
        <v>0</v>
      </c>
      <c r="C53" s="3">
        <v>0</v>
      </c>
      <c r="D53" s="3">
        <v>0</v>
      </c>
    </row>
    <row r="54" spans="1:4" x14ac:dyDescent="0.3">
      <c r="A54" s="2" t="s">
        <v>193</v>
      </c>
      <c r="B54" s="3">
        <v>0</v>
      </c>
      <c r="C54" s="3">
        <v>0</v>
      </c>
      <c r="D54" s="3">
        <v>0</v>
      </c>
    </row>
    <row r="55" spans="1:4" x14ac:dyDescent="0.3">
      <c r="A55" s="2" t="s">
        <v>194</v>
      </c>
      <c r="B55" s="3">
        <v>0</v>
      </c>
      <c r="C55" s="3">
        <v>0</v>
      </c>
      <c r="D55" s="3">
        <v>0</v>
      </c>
    </row>
    <row r="56" spans="1:4" x14ac:dyDescent="0.3">
      <c r="A56" s="21" t="s">
        <v>195</v>
      </c>
      <c r="B56" s="23">
        <f>SUM(B51:B55)</f>
        <v>828</v>
      </c>
      <c r="C56" s="23">
        <f>SUM(C51:C55)</f>
        <v>828</v>
      </c>
      <c r="D56" s="23">
        <f>SUM(D51:D55)</f>
        <v>828</v>
      </c>
    </row>
    <row r="57" spans="1:4" x14ac:dyDescent="0.3">
      <c r="A57" s="2" t="s">
        <v>196</v>
      </c>
      <c r="B57" s="3">
        <v>0</v>
      </c>
      <c r="C57" s="3">
        <v>0</v>
      </c>
      <c r="D57" s="3">
        <v>0</v>
      </c>
    </row>
    <row r="58" spans="1:4" x14ac:dyDescent="0.3">
      <c r="A58" s="2" t="s">
        <v>1045</v>
      </c>
      <c r="B58" s="3">
        <v>30</v>
      </c>
      <c r="C58" s="3">
        <v>0</v>
      </c>
      <c r="D58" s="3">
        <v>0</v>
      </c>
    </row>
    <row r="59" spans="1:4" x14ac:dyDescent="0.3">
      <c r="A59" s="2" t="s">
        <v>197</v>
      </c>
      <c r="B59" s="3">
        <v>0</v>
      </c>
      <c r="C59" s="3">
        <v>0</v>
      </c>
      <c r="D59" s="3">
        <v>0</v>
      </c>
    </row>
    <row r="60" spans="1:4" x14ac:dyDescent="0.3">
      <c r="A60" s="21" t="s">
        <v>198</v>
      </c>
      <c r="B60" s="23">
        <f>SUM(B57:B59)</f>
        <v>30</v>
      </c>
      <c r="C60" s="23">
        <f>SUM(C57:C59)</f>
        <v>0</v>
      </c>
      <c r="D60" s="23">
        <f>SUM(D57:D59)</f>
        <v>0</v>
      </c>
    </row>
    <row r="61" spans="1:4" x14ac:dyDescent="0.3">
      <c r="A61" s="2" t="s">
        <v>199</v>
      </c>
      <c r="B61" s="3">
        <v>0</v>
      </c>
      <c r="C61" s="3">
        <v>0</v>
      </c>
      <c r="D61" s="3">
        <v>0</v>
      </c>
    </row>
    <row r="62" spans="1:4" x14ac:dyDescent="0.3">
      <c r="A62" s="2" t="s">
        <v>200</v>
      </c>
      <c r="B62" s="3">
        <v>0</v>
      </c>
      <c r="C62" s="3">
        <v>0</v>
      </c>
      <c r="D62" s="3">
        <v>0</v>
      </c>
    </row>
    <row r="63" spans="1:4" x14ac:dyDescent="0.3">
      <c r="A63" s="2" t="s">
        <v>1046</v>
      </c>
      <c r="B63" s="3">
        <v>0</v>
      </c>
      <c r="C63" s="3">
        <v>850</v>
      </c>
      <c r="D63" s="3">
        <v>850</v>
      </c>
    </row>
    <row r="64" spans="1:4" x14ac:dyDescent="0.3">
      <c r="A64" s="21" t="s">
        <v>201</v>
      </c>
      <c r="B64" s="23">
        <f>SUM(B61:B63)</f>
        <v>0</v>
      </c>
      <c r="C64" s="23">
        <f>SUM(C61:C63)</f>
        <v>850</v>
      </c>
      <c r="D64" s="23">
        <f>SUM(D61:D63)</f>
        <v>850</v>
      </c>
    </row>
    <row r="65" spans="1:4" ht="17.399999999999999" x14ac:dyDescent="0.3">
      <c r="A65" s="25" t="s">
        <v>202</v>
      </c>
      <c r="B65" s="26">
        <f>B19+B25+B39+B50+B56+B60+B64</f>
        <v>48665</v>
      </c>
      <c r="C65" s="26">
        <f>C19+C25+C39+C50+C56+C60+C64</f>
        <v>62707</v>
      </c>
      <c r="D65" s="26">
        <f>D19+D25+D39+D50+D56+D60+D64</f>
        <v>66303</v>
      </c>
    </row>
    <row r="66" spans="1:4" x14ac:dyDescent="0.3">
      <c r="A66" s="2" t="s">
        <v>203</v>
      </c>
      <c r="B66" s="3">
        <v>0</v>
      </c>
      <c r="C66" s="3">
        <v>0</v>
      </c>
      <c r="D66" s="3">
        <v>0</v>
      </c>
    </row>
    <row r="67" spans="1:4" x14ac:dyDescent="0.3">
      <c r="A67" s="2" t="s">
        <v>204</v>
      </c>
      <c r="B67" s="3">
        <v>0</v>
      </c>
      <c r="C67" s="3">
        <v>0</v>
      </c>
      <c r="D67" s="3">
        <v>0</v>
      </c>
    </row>
    <row r="68" spans="1:4" x14ac:dyDescent="0.3">
      <c r="A68" s="2" t="s">
        <v>205</v>
      </c>
      <c r="B68" s="3">
        <v>0</v>
      </c>
      <c r="C68" s="3">
        <v>0</v>
      </c>
      <c r="D68" s="3">
        <v>0</v>
      </c>
    </row>
    <row r="69" spans="1:4" x14ac:dyDescent="0.3">
      <c r="A69" s="2" t="s">
        <v>206</v>
      </c>
      <c r="B69" s="3">
        <f>SUM(B66:B68)</f>
        <v>0</v>
      </c>
      <c r="C69" s="3">
        <v>0</v>
      </c>
      <c r="D69" s="3">
        <v>0</v>
      </c>
    </row>
    <row r="70" spans="1:4" x14ac:dyDescent="0.3">
      <c r="A70" s="2" t="s">
        <v>207</v>
      </c>
      <c r="B70" s="3">
        <v>0</v>
      </c>
      <c r="C70" s="3">
        <v>0</v>
      </c>
      <c r="D70" s="3">
        <v>0</v>
      </c>
    </row>
    <row r="71" spans="1:4" x14ac:dyDescent="0.3">
      <c r="A71" s="2" t="s">
        <v>208</v>
      </c>
      <c r="B71" s="3">
        <v>0</v>
      </c>
      <c r="C71" s="3">
        <v>0</v>
      </c>
      <c r="D71" s="3">
        <v>0</v>
      </c>
    </row>
    <row r="72" spans="1:4" x14ac:dyDescent="0.3">
      <c r="A72" s="2" t="s">
        <v>209</v>
      </c>
      <c r="B72" s="3">
        <v>0</v>
      </c>
      <c r="C72" s="3">
        <v>0</v>
      </c>
      <c r="D72" s="3">
        <v>0</v>
      </c>
    </row>
    <row r="73" spans="1:4" x14ac:dyDescent="0.3">
      <c r="A73" s="2" t="s">
        <v>210</v>
      </c>
      <c r="B73" s="3">
        <v>0</v>
      </c>
      <c r="C73" s="3">
        <v>0</v>
      </c>
      <c r="D73" s="3">
        <v>0</v>
      </c>
    </row>
    <row r="74" spans="1:4" x14ac:dyDescent="0.3">
      <c r="A74" s="2" t="s">
        <v>211</v>
      </c>
      <c r="B74" s="3">
        <f>SUM(B70:B73)</f>
        <v>0</v>
      </c>
      <c r="C74" s="3">
        <v>0</v>
      </c>
      <c r="D74" s="3">
        <v>0</v>
      </c>
    </row>
    <row r="75" spans="1:4" x14ac:dyDescent="0.3">
      <c r="A75" s="2" t="s">
        <v>213</v>
      </c>
      <c r="B75" s="3">
        <v>0</v>
      </c>
      <c r="C75" s="3">
        <v>0</v>
      </c>
      <c r="D75" s="3">
        <v>0</v>
      </c>
    </row>
    <row r="76" spans="1:4" x14ac:dyDescent="0.3">
      <c r="A76" s="2" t="s">
        <v>212</v>
      </c>
      <c r="B76" s="3">
        <v>21723</v>
      </c>
      <c r="C76" s="3">
        <v>22547</v>
      </c>
      <c r="D76" s="3">
        <v>22547</v>
      </c>
    </row>
    <row r="77" spans="1:4" x14ac:dyDescent="0.3">
      <c r="A77" s="2" t="s">
        <v>214</v>
      </c>
      <c r="B77" s="3">
        <v>0</v>
      </c>
      <c r="C77" s="3">
        <v>0</v>
      </c>
      <c r="D77" s="3">
        <v>0</v>
      </c>
    </row>
    <row r="78" spans="1:4" x14ac:dyDescent="0.3">
      <c r="A78" s="2" t="s">
        <v>215</v>
      </c>
      <c r="B78" s="3">
        <v>0</v>
      </c>
      <c r="C78" s="3">
        <v>0</v>
      </c>
      <c r="D78" s="3">
        <v>0</v>
      </c>
    </row>
    <row r="79" spans="1:4" x14ac:dyDescent="0.3">
      <c r="A79" s="2" t="s">
        <v>216</v>
      </c>
      <c r="B79" s="3">
        <f>SUM(B75:B78)</f>
        <v>21723</v>
      </c>
      <c r="C79" s="3">
        <f t="shared" ref="C79:D79" si="2">SUM(C75:C78)</f>
        <v>22547</v>
      </c>
      <c r="D79" s="3">
        <f t="shared" si="2"/>
        <v>22547</v>
      </c>
    </row>
    <row r="80" spans="1:4" x14ac:dyDescent="0.3">
      <c r="A80" s="2" t="s">
        <v>217</v>
      </c>
      <c r="B80" s="3">
        <v>0</v>
      </c>
      <c r="C80" s="3">
        <v>2387</v>
      </c>
      <c r="D80" s="3">
        <v>2387</v>
      </c>
    </row>
    <row r="81" spans="1:4" x14ac:dyDescent="0.3">
      <c r="A81" s="2" t="s">
        <v>218</v>
      </c>
      <c r="B81" s="3">
        <v>0</v>
      </c>
      <c r="C81" s="3">
        <v>0</v>
      </c>
      <c r="D81" s="3">
        <v>0</v>
      </c>
    </row>
    <row r="82" spans="1:4" x14ac:dyDescent="0.3">
      <c r="A82" s="2" t="s">
        <v>219</v>
      </c>
      <c r="B82" s="3">
        <v>0</v>
      </c>
      <c r="C82" s="3">
        <v>0</v>
      </c>
      <c r="D82" s="3">
        <v>0</v>
      </c>
    </row>
    <row r="83" spans="1:4" x14ac:dyDescent="0.3">
      <c r="A83" s="2" t="s">
        <v>220</v>
      </c>
      <c r="B83" s="3">
        <v>0</v>
      </c>
      <c r="C83" s="3">
        <v>0</v>
      </c>
      <c r="D83" s="3">
        <v>0</v>
      </c>
    </row>
    <row r="84" spans="1:4" x14ac:dyDescent="0.3">
      <c r="A84" s="2" t="s">
        <v>221</v>
      </c>
      <c r="B84" s="3">
        <v>0</v>
      </c>
      <c r="C84" s="3">
        <v>0</v>
      </c>
      <c r="D84" s="3">
        <v>0</v>
      </c>
    </row>
    <row r="85" spans="1:4" x14ac:dyDescent="0.3">
      <c r="A85" s="2" t="s">
        <v>222</v>
      </c>
      <c r="B85" s="3">
        <f>B69+B74+B79+B80+B81+B82+B83+B84</f>
        <v>21723</v>
      </c>
      <c r="C85" s="3">
        <f t="shared" ref="C85:D85" si="3">C69+C74+C79+C80+C81+C82+C83+C84</f>
        <v>24934</v>
      </c>
      <c r="D85" s="3">
        <f t="shared" si="3"/>
        <v>24934</v>
      </c>
    </row>
    <row r="86" spans="1:4" x14ac:dyDescent="0.3">
      <c r="A86" s="2" t="s">
        <v>223</v>
      </c>
      <c r="B86" s="3">
        <v>0</v>
      </c>
      <c r="C86" s="3">
        <v>0</v>
      </c>
      <c r="D86" s="3">
        <v>0</v>
      </c>
    </row>
    <row r="87" spans="1:4" x14ac:dyDescent="0.3">
      <c r="A87" s="2" t="s">
        <v>224</v>
      </c>
      <c r="B87" s="3">
        <v>0</v>
      </c>
      <c r="C87" s="3">
        <v>0</v>
      </c>
      <c r="D87" s="3">
        <v>0</v>
      </c>
    </row>
    <row r="88" spans="1:4" x14ac:dyDescent="0.3">
      <c r="A88" s="2" t="s">
        <v>225</v>
      </c>
      <c r="B88" s="3">
        <v>0</v>
      </c>
      <c r="C88" s="3">
        <v>0</v>
      </c>
      <c r="D88" s="3">
        <v>0</v>
      </c>
    </row>
    <row r="89" spans="1:4" x14ac:dyDescent="0.3">
      <c r="A89" s="2" t="s">
        <v>226</v>
      </c>
      <c r="B89" s="3">
        <v>0</v>
      </c>
      <c r="C89" s="3">
        <v>0</v>
      </c>
      <c r="D89" s="3">
        <v>0</v>
      </c>
    </row>
    <row r="90" spans="1:4" x14ac:dyDescent="0.3">
      <c r="A90" s="2" t="s">
        <v>227</v>
      </c>
      <c r="B90" s="3">
        <f>SUM(B86:B89)</f>
        <v>0</v>
      </c>
      <c r="C90" s="3">
        <v>0</v>
      </c>
      <c r="D90" s="3">
        <v>0</v>
      </c>
    </row>
    <row r="91" spans="1:4" x14ac:dyDescent="0.3">
      <c r="A91" s="2" t="s">
        <v>228</v>
      </c>
      <c r="B91" s="3">
        <v>0</v>
      </c>
      <c r="C91" s="3">
        <v>0</v>
      </c>
      <c r="D91" s="3">
        <v>0</v>
      </c>
    </row>
    <row r="92" spans="1:4" x14ac:dyDescent="0.3">
      <c r="A92" s="21" t="s">
        <v>229</v>
      </c>
      <c r="B92" s="23">
        <f>B85+B90+B91</f>
        <v>21723</v>
      </c>
      <c r="C92" s="23">
        <f>C85+C90+C91</f>
        <v>24934</v>
      </c>
      <c r="D92" s="23">
        <f>D85+D90+D91</f>
        <v>24934</v>
      </c>
    </row>
    <row r="93" spans="1:4" ht="20.399999999999999" x14ac:dyDescent="0.35">
      <c r="A93" s="22" t="s">
        <v>230</v>
      </c>
      <c r="B93" s="24">
        <f>B19+B25+B39+B50+B56+B60+B64+B92</f>
        <v>70388</v>
      </c>
      <c r="C93" s="24">
        <f>C19+C25+C39+C50+C56+C60+C64+C92</f>
        <v>87641</v>
      </c>
      <c r="D93" s="24">
        <f>D19+D25+D39+D50+D56+D60+D64+D92</f>
        <v>91237</v>
      </c>
    </row>
  </sheetData>
  <phoneticPr fontId="5" type="noConversion"/>
  <pageMargins left="0.70866141732283472" right="0.31496062992125984" top="0.74803149606299213" bottom="0.74803149606299213" header="0.31496062992125984" footer="0.31496062992125984"/>
  <pageSetup paperSize="8" orientation="landscape" r:id="rId1"/>
  <headerFooter>
    <oddFooter>&amp;C-&amp;P-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E26" sqref="E26"/>
    </sheetView>
  </sheetViews>
  <sheetFormatPr defaultRowHeight="14.4" x14ac:dyDescent="0.3"/>
  <cols>
    <col min="1" max="1" width="9.44140625" bestFit="1" customWidth="1"/>
    <col min="2" max="2" width="79.109375" bestFit="1" customWidth="1"/>
    <col min="3" max="3" width="15.33203125" customWidth="1"/>
    <col min="4" max="4" width="19.109375" customWidth="1"/>
    <col min="5" max="5" width="19" customWidth="1"/>
  </cols>
  <sheetData>
    <row r="1" spans="1:7" x14ac:dyDescent="0.3">
      <c r="A1" s="77"/>
      <c r="B1" s="78" t="s">
        <v>395</v>
      </c>
      <c r="C1" s="79"/>
      <c r="D1" s="79"/>
    </row>
    <row r="2" spans="1:7" ht="15.6" x14ac:dyDescent="0.3">
      <c r="A2" s="77"/>
      <c r="B2" s="150" t="s">
        <v>1038</v>
      </c>
      <c r="C2" s="79"/>
      <c r="D2" s="79"/>
    </row>
    <row r="3" spans="1:7" ht="15.6" x14ac:dyDescent="0.3">
      <c r="A3" s="77"/>
      <c r="B3" s="14" t="s">
        <v>392</v>
      </c>
      <c r="C3" s="79"/>
      <c r="D3" s="79"/>
    </row>
    <row r="4" spans="1:7" ht="15.6" x14ac:dyDescent="0.3">
      <c r="A4" s="77"/>
      <c r="B4" s="14" t="s">
        <v>231</v>
      </c>
      <c r="C4" s="45"/>
      <c r="D4" s="79"/>
    </row>
    <row r="5" spans="1:7" ht="16.2" x14ac:dyDescent="0.35">
      <c r="A5" s="77"/>
      <c r="B5" s="14"/>
      <c r="C5" s="50"/>
      <c r="D5" s="50"/>
      <c r="E5" s="50" t="s">
        <v>329</v>
      </c>
    </row>
    <row r="6" spans="1:7" ht="31.2" x14ac:dyDescent="0.3">
      <c r="A6" s="43" t="s">
        <v>272</v>
      </c>
      <c r="B6" s="43" t="s">
        <v>273</v>
      </c>
      <c r="C6" s="33" t="s">
        <v>1039</v>
      </c>
      <c r="D6" s="33" t="s">
        <v>1040</v>
      </c>
      <c r="E6" s="33" t="s">
        <v>1037</v>
      </c>
    </row>
    <row r="7" spans="1:7" x14ac:dyDescent="0.3">
      <c r="A7" s="80" t="s">
        <v>371</v>
      </c>
      <c r="B7" s="80" t="s">
        <v>370</v>
      </c>
      <c r="C7" s="81">
        <v>0</v>
      </c>
      <c r="D7" s="81">
        <v>0</v>
      </c>
      <c r="E7" s="81">
        <v>0</v>
      </c>
    </row>
    <row r="8" spans="1:7" x14ac:dyDescent="0.3">
      <c r="A8" s="80" t="s">
        <v>372</v>
      </c>
      <c r="B8" s="80" t="s">
        <v>389</v>
      </c>
      <c r="C8" s="81">
        <v>0</v>
      </c>
      <c r="D8" s="81">
        <v>0</v>
      </c>
      <c r="E8" s="81">
        <v>0</v>
      </c>
    </row>
    <row r="9" spans="1:7" x14ac:dyDescent="0.3">
      <c r="A9" s="80" t="s">
        <v>374</v>
      </c>
      <c r="B9" s="80" t="s">
        <v>373</v>
      </c>
      <c r="C9" s="81">
        <v>0</v>
      </c>
      <c r="D9" s="81">
        <v>0</v>
      </c>
      <c r="E9" s="81">
        <v>0</v>
      </c>
    </row>
    <row r="10" spans="1:7" ht="15.6" x14ac:dyDescent="0.3">
      <c r="A10" s="80" t="s">
        <v>400</v>
      </c>
      <c r="B10" s="84" t="s">
        <v>399</v>
      </c>
      <c r="C10" s="83">
        <v>17000</v>
      </c>
      <c r="D10" s="83">
        <v>16109</v>
      </c>
      <c r="E10" s="83">
        <v>16109</v>
      </c>
      <c r="G10" s="93"/>
    </row>
    <row r="11" spans="1:7" ht="15.6" x14ac:dyDescent="0.3">
      <c r="A11" s="80" t="s">
        <v>401</v>
      </c>
      <c r="B11" s="84" t="s">
        <v>402</v>
      </c>
      <c r="C11" s="83">
        <v>0</v>
      </c>
      <c r="D11" s="83">
        <v>0</v>
      </c>
      <c r="E11" s="83">
        <v>0</v>
      </c>
    </row>
    <row r="12" spans="1:7" ht="15.6" x14ac:dyDescent="0.3">
      <c r="A12" s="80"/>
      <c r="B12" s="84" t="s">
        <v>403</v>
      </c>
      <c r="C12" s="83">
        <v>0</v>
      </c>
      <c r="D12" s="83">
        <v>0</v>
      </c>
      <c r="E12" s="83">
        <v>0</v>
      </c>
    </row>
    <row r="13" spans="1:7" ht="15.6" x14ac:dyDescent="0.3">
      <c r="A13" s="80"/>
      <c r="B13" s="84" t="s">
        <v>404</v>
      </c>
      <c r="C13" s="83">
        <v>0</v>
      </c>
      <c r="D13" s="83">
        <v>0</v>
      </c>
      <c r="E13" s="83">
        <v>0</v>
      </c>
    </row>
    <row r="14" spans="1:7" ht="15.6" x14ac:dyDescent="0.3">
      <c r="A14" s="80" t="s">
        <v>375</v>
      </c>
      <c r="B14" s="85" t="s">
        <v>387</v>
      </c>
      <c r="C14" s="81">
        <f>SUM(C10:C13)</f>
        <v>17000</v>
      </c>
      <c r="D14" s="81">
        <f>SUM(D10:D13)</f>
        <v>16109</v>
      </c>
      <c r="E14" s="81">
        <f>SUM(E10:E13)</f>
        <v>16109</v>
      </c>
    </row>
    <row r="15" spans="1:7" ht="15.6" x14ac:dyDescent="0.3">
      <c r="A15" s="80" t="s">
        <v>376</v>
      </c>
      <c r="B15" s="84" t="s">
        <v>388</v>
      </c>
      <c r="C15" s="83">
        <v>3998</v>
      </c>
      <c r="D15" s="83">
        <v>4894</v>
      </c>
      <c r="E15" s="83">
        <v>6766</v>
      </c>
    </row>
    <row r="16" spans="1:7" ht="16.2" x14ac:dyDescent="0.35">
      <c r="A16" s="80"/>
      <c r="B16" s="82" t="s">
        <v>396</v>
      </c>
      <c r="C16" s="83">
        <v>3998</v>
      </c>
      <c r="D16" s="83">
        <v>4894</v>
      </c>
      <c r="E16" s="83">
        <v>6766</v>
      </c>
    </row>
    <row r="17" spans="1:7" x14ac:dyDescent="0.3">
      <c r="A17" s="80" t="s">
        <v>378</v>
      </c>
      <c r="B17" s="86" t="s">
        <v>377</v>
      </c>
      <c r="C17" s="83">
        <v>0</v>
      </c>
      <c r="D17" s="83">
        <v>0</v>
      </c>
      <c r="E17" s="83">
        <v>0</v>
      </c>
    </row>
    <row r="18" spans="1:7" x14ac:dyDescent="0.3">
      <c r="A18" s="80" t="s">
        <v>380</v>
      </c>
      <c r="B18" s="86" t="s">
        <v>379</v>
      </c>
      <c r="C18" s="83">
        <v>0</v>
      </c>
      <c r="D18" s="83">
        <v>0</v>
      </c>
      <c r="E18" s="83">
        <v>0</v>
      </c>
    </row>
    <row r="19" spans="1:7" x14ac:dyDescent="0.3">
      <c r="A19" s="80" t="s">
        <v>381</v>
      </c>
      <c r="B19" s="86" t="s">
        <v>391</v>
      </c>
      <c r="C19" s="83">
        <v>1800</v>
      </c>
      <c r="D19" s="83">
        <v>1752</v>
      </c>
      <c r="E19" s="83">
        <v>1752</v>
      </c>
    </row>
    <row r="20" spans="1:7" x14ac:dyDescent="0.3">
      <c r="A20" s="80" t="s">
        <v>383</v>
      </c>
      <c r="B20" s="86" t="s">
        <v>382</v>
      </c>
      <c r="C20" s="83">
        <v>750</v>
      </c>
      <c r="D20" s="83">
        <v>750</v>
      </c>
      <c r="E20" s="83">
        <v>1265</v>
      </c>
      <c r="G20" s="93"/>
    </row>
    <row r="21" spans="1:7" x14ac:dyDescent="0.3">
      <c r="A21" s="80"/>
      <c r="B21" s="87" t="s">
        <v>397</v>
      </c>
      <c r="C21" s="83">
        <v>750</v>
      </c>
      <c r="D21" s="83">
        <v>750</v>
      </c>
      <c r="E21" s="83">
        <v>1265</v>
      </c>
    </row>
    <row r="22" spans="1:7" ht="15.6" x14ac:dyDescent="0.3">
      <c r="A22" s="80" t="s">
        <v>385</v>
      </c>
      <c r="B22" s="85" t="s">
        <v>384</v>
      </c>
      <c r="C22" s="81">
        <f>C15+C17+C18+C19+C20</f>
        <v>6548</v>
      </c>
      <c r="D22" s="81">
        <f>D15+D17+D18+D19+D20</f>
        <v>7396</v>
      </c>
      <c r="E22" s="81">
        <f>E15+E17+E18+E19+E20</f>
        <v>9783</v>
      </c>
    </row>
    <row r="23" spans="1:7" x14ac:dyDescent="0.3">
      <c r="A23" s="80" t="s">
        <v>386</v>
      </c>
      <c r="B23" s="80" t="s">
        <v>390</v>
      </c>
      <c r="C23" s="81">
        <f>C24+C25</f>
        <v>300</v>
      </c>
      <c r="D23" s="81">
        <f>D24+D25</f>
        <v>208</v>
      </c>
      <c r="E23" s="81">
        <f>E24+E25</f>
        <v>208</v>
      </c>
    </row>
    <row r="24" spans="1:7" x14ac:dyDescent="0.3">
      <c r="A24" s="80"/>
      <c r="B24" s="88" t="s">
        <v>398</v>
      </c>
      <c r="C24" s="83">
        <v>300</v>
      </c>
      <c r="D24" s="83">
        <v>208</v>
      </c>
      <c r="E24" s="83">
        <v>208</v>
      </c>
    </row>
    <row r="25" spans="1:7" x14ac:dyDescent="0.3">
      <c r="A25" s="80"/>
      <c r="B25" s="89" t="s">
        <v>406</v>
      </c>
      <c r="C25" s="83">
        <v>0</v>
      </c>
      <c r="D25" s="83">
        <v>0</v>
      </c>
      <c r="E25" s="83">
        <v>0</v>
      </c>
    </row>
    <row r="26" spans="1:7" ht="15.6" x14ac:dyDescent="0.3">
      <c r="A26" s="90" t="s">
        <v>393</v>
      </c>
      <c r="B26" s="91" t="s">
        <v>394</v>
      </c>
      <c r="C26" s="92">
        <f>C14+C22+C23</f>
        <v>23848</v>
      </c>
      <c r="D26" s="92">
        <f>D14+D22+D23</f>
        <v>23713</v>
      </c>
      <c r="E26" s="92">
        <f>E14+E22+E23</f>
        <v>26100</v>
      </c>
    </row>
  </sheetData>
  <phoneticPr fontId="5" type="noConversion"/>
  <pageMargins left="0.75" right="0.75" top="1" bottom="1" header="0.5" footer="0.5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16" sqref="C16"/>
    </sheetView>
  </sheetViews>
  <sheetFormatPr defaultRowHeight="15.6" x14ac:dyDescent="0.3"/>
  <cols>
    <col min="1" max="1" width="9.109375" style="1"/>
    <col min="2" max="2" width="70.6640625" bestFit="1" customWidth="1"/>
    <col min="3" max="3" width="21.109375" customWidth="1"/>
    <col min="4" max="4" width="16.5546875" bestFit="1" customWidth="1"/>
    <col min="5" max="5" width="16.6640625" customWidth="1"/>
  </cols>
  <sheetData>
    <row r="1" spans="1:5" x14ac:dyDescent="0.3">
      <c r="B1" s="14" t="s">
        <v>312</v>
      </c>
    </row>
    <row r="2" spans="1:5" x14ac:dyDescent="0.3">
      <c r="B2" s="150" t="s">
        <v>1038</v>
      </c>
    </row>
    <row r="3" spans="1:5" x14ac:dyDescent="0.3">
      <c r="B3" s="14" t="s">
        <v>405</v>
      </c>
    </row>
    <row r="4" spans="1:5" x14ac:dyDescent="0.3">
      <c r="B4" s="14" t="s">
        <v>231</v>
      </c>
      <c r="C4" s="45"/>
    </row>
    <row r="5" spans="1:5" ht="16.2" x14ac:dyDescent="0.35">
      <c r="B5" s="14"/>
      <c r="C5" s="50"/>
      <c r="D5" s="50"/>
      <c r="E5" s="50" t="s">
        <v>329</v>
      </c>
    </row>
    <row r="6" spans="1:5" ht="31.2" x14ac:dyDescent="0.3">
      <c r="A6" s="72" t="s">
        <v>272</v>
      </c>
      <c r="B6" s="72" t="s">
        <v>273</v>
      </c>
      <c r="C6" s="148" t="s">
        <v>1039</v>
      </c>
      <c r="D6" s="148" t="s">
        <v>1040</v>
      </c>
      <c r="E6" s="148" t="s">
        <v>1047</v>
      </c>
    </row>
    <row r="7" spans="1:5" x14ac:dyDescent="0.3">
      <c r="A7" s="2"/>
      <c r="B7" s="2" t="s">
        <v>316</v>
      </c>
      <c r="C7" s="3">
        <v>0</v>
      </c>
      <c r="D7" s="3">
        <v>0</v>
      </c>
      <c r="E7" s="3">
        <v>99</v>
      </c>
    </row>
    <row r="8" spans="1:5" x14ac:dyDescent="0.3">
      <c r="A8" s="2"/>
      <c r="B8" s="2" t="s">
        <v>317</v>
      </c>
      <c r="C8" s="3">
        <v>0</v>
      </c>
      <c r="D8" s="3">
        <v>0</v>
      </c>
      <c r="E8" s="3">
        <v>73</v>
      </c>
    </row>
    <row r="9" spans="1:5" x14ac:dyDescent="0.3">
      <c r="A9" s="2"/>
      <c r="B9" s="2" t="s">
        <v>304</v>
      </c>
      <c r="C9" s="3">
        <v>0</v>
      </c>
      <c r="D9" s="3">
        <v>0</v>
      </c>
      <c r="E9" s="3">
        <v>4533</v>
      </c>
    </row>
    <row r="10" spans="1:5" x14ac:dyDescent="0.3">
      <c r="A10" s="2"/>
      <c r="B10" s="2" t="s">
        <v>305</v>
      </c>
      <c r="C10" s="3">
        <v>0</v>
      </c>
      <c r="D10" s="3">
        <v>0</v>
      </c>
      <c r="E10" s="3">
        <v>0</v>
      </c>
    </row>
    <row r="11" spans="1:5" x14ac:dyDescent="0.3">
      <c r="A11" s="39" t="s">
        <v>147</v>
      </c>
      <c r="B11" s="39" t="s">
        <v>331</v>
      </c>
      <c r="C11" s="40">
        <f>SUM(C7:C10)</f>
        <v>0</v>
      </c>
      <c r="D11" s="40">
        <f>SUM(D7:D10)</f>
        <v>0</v>
      </c>
      <c r="E11" s="40">
        <f>SUM(E7:E10)</f>
        <v>4705</v>
      </c>
    </row>
    <row r="12" spans="1:5" x14ac:dyDescent="0.3">
      <c r="A12" s="2" t="s">
        <v>332</v>
      </c>
      <c r="B12" s="3" t="s">
        <v>333</v>
      </c>
      <c r="C12" s="3">
        <v>0</v>
      </c>
      <c r="D12" s="3">
        <v>6481</v>
      </c>
      <c r="E12" s="3">
        <v>6481</v>
      </c>
    </row>
    <row r="13" spans="1:5" ht="31.2" x14ac:dyDescent="0.3">
      <c r="A13" s="2" t="s">
        <v>334</v>
      </c>
      <c r="B13" s="146" t="s">
        <v>1022</v>
      </c>
      <c r="C13" s="3">
        <v>0</v>
      </c>
      <c r="D13" s="3">
        <v>0</v>
      </c>
      <c r="E13" s="3">
        <v>0</v>
      </c>
    </row>
    <row r="14" spans="1:5" ht="31.2" x14ac:dyDescent="0.3">
      <c r="A14" s="2" t="s">
        <v>335</v>
      </c>
      <c r="B14" s="7" t="s">
        <v>1023</v>
      </c>
      <c r="C14" s="3">
        <v>0</v>
      </c>
      <c r="D14" s="3">
        <v>0</v>
      </c>
      <c r="E14" s="3">
        <v>0</v>
      </c>
    </row>
    <row r="15" spans="1:5" ht="31.2" x14ac:dyDescent="0.3">
      <c r="A15" s="2" t="s">
        <v>336</v>
      </c>
      <c r="B15" s="7" t="s">
        <v>1024</v>
      </c>
      <c r="C15" s="32">
        <v>0</v>
      </c>
      <c r="D15" s="32">
        <v>0</v>
      </c>
      <c r="E15" s="32">
        <v>0</v>
      </c>
    </row>
    <row r="16" spans="1:5" x14ac:dyDescent="0.3">
      <c r="A16" s="2" t="s">
        <v>337</v>
      </c>
      <c r="B16" s="2" t="s">
        <v>1021</v>
      </c>
      <c r="C16" s="3">
        <v>0</v>
      </c>
      <c r="D16" s="3">
        <v>0</v>
      </c>
      <c r="E16" s="3">
        <v>0</v>
      </c>
    </row>
    <row r="17" spans="1:5" s="36" customFormat="1" x14ac:dyDescent="0.3">
      <c r="A17" s="39" t="s">
        <v>319</v>
      </c>
      <c r="B17" s="40" t="s">
        <v>338</v>
      </c>
      <c r="C17" s="40">
        <f>SUM(C12:C16)</f>
        <v>0</v>
      </c>
      <c r="D17" s="40">
        <f>SUM(D12:D16)</f>
        <v>6481</v>
      </c>
      <c r="E17" s="40">
        <f>SUM(E12:E16)</f>
        <v>6481</v>
      </c>
    </row>
  </sheetData>
  <phoneticPr fontId="5" type="noConversion"/>
  <pageMargins left="0.35433070866141736" right="0.35433070866141736" top="0.98425196850393704" bottom="0.98425196850393704" header="0.51181102362204722" footer="0.51181102362204722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zoomScale="85" workbookViewId="0">
      <selection activeCell="F25" sqref="F25"/>
    </sheetView>
  </sheetViews>
  <sheetFormatPr defaultRowHeight="14.4" x14ac:dyDescent="0.3"/>
  <cols>
    <col min="1" max="1" width="74.109375" customWidth="1"/>
    <col min="2" max="2" width="16" customWidth="1"/>
    <col min="3" max="3" width="17" bestFit="1" customWidth="1"/>
    <col min="4" max="4" width="17.6640625" customWidth="1"/>
  </cols>
  <sheetData>
    <row r="1" spans="1:4" ht="15.6" x14ac:dyDescent="0.3">
      <c r="A1" s="14" t="s">
        <v>313</v>
      </c>
    </row>
    <row r="2" spans="1:4" ht="15.6" x14ac:dyDescent="0.3">
      <c r="A2" s="150" t="s">
        <v>1038</v>
      </c>
    </row>
    <row r="3" spans="1:4" ht="15.6" x14ac:dyDescent="0.3">
      <c r="A3" s="14" t="s">
        <v>1025</v>
      </c>
    </row>
    <row r="4" spans="1:4" ht="15.6" x14ac:dyDescent="0.3">
      <c r="A4" s="14" t="s">
        <v>231</v>
      </c>
      <c r="B4" s="45"/>
    </row>
    <row r="5" spans="1:4" ht="16.2" x14ac:dyDescent="0.35">
      <c r="A5" s="14"/>
      <c r="B5" s="50"/>
      <c r="C5" s="50"/>
      <c r="D5" s="50" t="s">
        <v>329</v>
      </c>
    </row>
    <row r="6" spans="1:4" ht="31.2" x14ac:dyDescent="0.3">
      <c r="A6" s="73" t="s">
        <v>274</v>
      </c>
      <c r="B6" s="148" t="s">
        <v>1035</v>
      </c>
      <c r="C6" s="148" t="s">
        <v>1040</v>
      </c>
      <c r="D6" s="148" t="s">
        <v>1037</v>
      </c>
    </row>
    <row r="7" spans="1:4" s="36" customFormat="1" ht="15.6" x14ac:dyDescent="0.3">
      <c r="A7" s="15" t="s">
        <v>148</v>
      </c>
      <c r="B7" s="16">
        <v>15278</v>
      </c>
      <c r="C7" s="16">
        <v>15278</v>
      </c>
      <c r="D7" s="16">
        <v>15278</v>
      </c>
    </row>
    <row r="8" spans="1:4" s="36" customFormat="1" ht="15.6" x14ac:dyDescent="0.3">
      <c r="A8" s="59" t="s">
        <v>1048</v>
      </c>
      <c r="B8" s="60">
        <v>16</v>
      </c>
      <c r="C8" s="60">
        <v>16</v>
      </c>
      <c r="D8" s="60">
        <v>16</v>
      </c>
    </row>
    <row r="9" spans="1:4" s="36" customFormat="1" ht="15.6" x14ac:dyDescent="0.3">
      <c r="A9" s="15" t="s">
        <v>350</v>
      </c>
      <c r="B9" s="16">
        <v>0</v>
      </c>
      <c r="C9" s="16">
        <v>0</v>
      </c>
      <c r="D9" s="16">
        <v>0</v>
      </c>
    </row>
    <row r="10" spans="1:4" s="36" customFormat="1" ht="31.2" x14ac:dyDescent="0.3">
      <c r="A10" s="27" t="s">
        <v>326</v>
      </c>
      <c r="B10" s="16">
        <f>B11+B12+B13+B14+B15</f>
        <v>5980</v>
      </c>
      <c r="C10" s="16">
        <f>C11+C12+C13+C14+C15</f>
        <v>6083</v>
      </c>
      <c r="D10" s="16">
        <f>D11+D12+D13+D14+D15</f>
        <v>6083</v>
      </c>
    </row>
    <row r="11" spans="1:4" ht="16.2" x14ac:dyDescent="0.35">
      <c r="A11" s="30" t="s">
        <v>347</v>
      </c>
      <c r="B11" s="3">
        <v>2500</v>
      </c>
      <c r="C11" s="3">
        <v>2500</v>
      </c>
      <c r="D11" s="3">
        <v>2500</v>
      </c>
    </row>
    <row r="12" spans="1:4" ht="15.6" x14ac:dyDescent="0.3">
      <c r="A12" s="2" t="s">
        <v>348</v>
      </c>
      <c r="B12" s="3">
        <v>0</v>
      </c>
      <c r="C12" s="3">
        <v>0</v>
      </c>
      <c r="D12" s="3">
        <v>0</v>
      </c>
    </row>
    <row r="13" spans="1:4" ht="15.6" x14ac:dyDescent="0.3">
      <c r="A13" s="2" t="s">
        <v>346</v>
      </c>
      <c r="B13" s="3">
        <v>3480</v>
      </c>
      <c r="C13" s="3">
        <v>3480</v>
      </c>
      <c r="D13" s="3">
        <v>3480</v>
      </c>
    </row>
    <row r="14" spans="1:4" ht="15.6" x14ac:dyDescent="0.3">
      <c r="A14" s="2" t="s">
        <v>318</v>
      </c>
      <c r="B14" s="3">
        <v>0</v>
      </c>
      <c r="C14" s="3">
        <v>0</v>
      </c>
      <c r="D14" s="3">
        <v>0</v>
      </c>
    </row>
    <row r="15" spans="1:4" ht="15.6" x14ac:dyDescent="0.3">
      <c r="A15" s="2" t="s">
        <v>349</v>
      </c>
      <c r="B15" s="3">
        <v>0</v>
      </c>
      <c r="C15" s="3">
        <v>103</v>
      </c>
      <c r="D15" s="3">
        <v>103</v>
      </c>
    </row>
    <row r="16" spans="1:4" ht="15.6" x14ac:dyDescent="0.3">
      <c r="A16" s="15" t="s">
        <v>150</v>
      </c>
      <c r="B16" s="16">
        <f>B17</f>
        <v>1200</v>
      </c>
      <c r="C16" s="16">
        <f>C17</f>
        <v>1200</v>
      </c>
      <c r="D16" s="16">
        <f>D17</f>
        <v>1200</v>
      </c>
    </row>
    <row r="17" spans="1:4" ht="16.2" x14ac:dyDescent="0.35">
      <c r="A17" s="30" t="s">
        <v>300</v>
      </c>
      <c r="B17" s="3">
        <v>1200</v>
      </c>
      <c r="C17" s="3">
        <v>1200</v>
      </c>
      <c r="D17" s="3">
        <v>1200</v>
      </c>
    </row>
    <row r="18" spans="1:4" s="36" customFormat="1" ht="15.6" x14ac:dyDescent="0.3">
      <c r="A18" s="15" t="s">
        <v>151</v>
      </c>
      <c r="B18" s="16">
        <f>B20+B19</f>
        <v>0</v>
      </c>
      <c r="C18" s="16">
        <f>SUM(C19:C22)</f>
        <v>3254</v>
      </c>
      <c r="D18" s="16">
        <f>SUM(D19:D22)</f>
        <v>3254</v>
      </c>
    </row>
    <row r="19" spans="1:4" ht="15.6" x14ac:dyDescent="0.3">
      <c r="A19" s="2" t="s">
        <v>1049</v>
      </c>
      <c r="B19" s="3">
        <v>0</v>
      </c>
      <c r="C19" s="3">
        <v>218</v>
      </c>
      <c r="D19" s="3">
        <v>218</v>
      </c>
    </row>
    <row r="20" spans="1:4" ht="15.6" x14ac:dyDescent="0.3">
      <c r="A20" s="2" t="s">
        <v>1050</v>
      </c>
      <c r="B20" s="3">
        <v>0</v>
      </c>
      <c r="C20" s="3">
        <v>2751</v>
      </c>
      <c r="D20" s="3">
        <v>2751</v>
      </c>
    </row>
    <row r="21" spans="1:4" ht="15.6" x14ac:dyDescent="0.3">
      <c r="A21" s="2" t="s">
        <v>352</v>
      </c>
      <c r="B21" s="3">
        <v>0</v>
      </c>
      <c r="C21" s="3">
        <v>285</v>
      </c>
      <c r="D21" s="3">
        <v>285</v>
      </c>
    </row>
    <row r="22" spans="1:4" ht="15.6" x14ac:dyDescent="0.3">
      <c r="A22" s="2" t="s">
        <v>407</v>
      </c>
      <c r="B22" s="3">
        <v>0</v>
      </c>
      <c r="C22" s="3">
        <v>0</v>
      </c>
      <c r="D22" s="3">
        <v>0</v>
      </c>
    </row>
    <row r="23" spans="1:4" s="36" customFormat="1" ht="15.6" x14ac:dyDescent="0.3">
      <c r="A23" s="15" t="s">
        <v>152</v>
      </c>
      <c r="B23" s="16">
        <v>0</v>
      </c>
      <c r="C23" s="16">
        <v>0</v>
      </c>
      <c r="D23" s="16">
        <v>0</v>
      </c>
    </row>
    <row r="24" spans="1:4" ht="15.6" x14ac:dyDescent="0.3">
      <c r="A24" s="39" t="s">
        <v>153</v>
      </c>
      <c r="B24" s="149">
        <f>B7+B9+B10+B16+B18+B23</f>
        <v>22458</v>
      </c>
      <c r="C24" s="149">
        <f>C7+C9+C10+C16+C18+C23</f>
        <v>25815</v>
      </c>
      <c r="D24" s="149">
        <f>D7+D9+D10+D16+D18+D23</f>
        <v>25815</v>
      </c>
    </row>
  </sheetData>
  <phoneticPr fontId="5" type="noConversion"/>
  <pageMargins left="0.35433070866141736" right="0.35433070866141736" top="0.98425196850393704" bottom="0.98425196850393704" header="0.51181102362204722" footer="0.51181102362204722"/>
  <pageSetup paperSize="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2" sqref="D12:E12"/>
    </sheetView>
  </sheetViews>
  <sheetFormatPr defaultRowHeight="14.4" x14ac:dyDescent="0.3"/>
  <cols>
    <col min="1" max="1" width="9.44140625" bestFit="1" customWidth="1"/>
    <col min="2" max="2" width="70.6640625" bestFit="1" customWidth="1"/>
    <col min="3" max="3" width="18" customWidth="1"/>
    <col min="4" max="4" width="21.88671875" customWidth="1"/>
    <col min="5" max="5" width="16.5546875" bestFit="1" customWidth="1"/>
  </cols>
  <sheetData>
    <row r="1" spans="1:5" ht="15.6" x14ac:dyDescent="0.3">
      <c r="B1" s="14" t="s">
        <v>361</v>
      </c>
    </row>
    <row r="2" spans="1:5" ht="15.6" x14ac:dyDescent="0.3">
      <c r="A2" s="1"/>
      <c r="B2" s="151" t="s">
        <v>1038</v>
      </c>
    </row>
    <row r="3" spans="1:5" ht="15.6" x14ac:dyDescent="0.3">
      <c r="A3" s="1"/>
      <c r="B3" s="14" t="s">
        <v>362</v>
      </c>
    </row>
    <row r="4" spans="1:5" ht="15.6" x14ac:dyDescent="0.3">
      <c r="A4" s="1"/>
      <c r="B4" s="14" t="s">
        <v>231</v>
      </c>
    </row>
    <row r="5" spans="1:5" ht="16.2" x14ac:dyDescent="0.35">
      <c r="A5" s="1"/>
      <c r="B5" s="14"/>
      <c r="C5" s="50"/>
      <c r="D5" s="50"/>
      <c r="E5" s="50" t="s">
        <v>329</v>
      </c>
    </row>
    <row r="6" spans="1:5" ht="31.2" x14ac:dyDescent="0.3">
      <c r="A6" s="43" t="s">
        <v>272</v>
      </c>
      <c r="B6" s="43" t="s">
        <v>273</v>
      </c>
      <c r="C6" s="33" t="s">
        <v>1051</v>
      </c>
      <c r="D6" s="33" t="s">
        <v>1040</v>
      </c>
      <c r="E6" s="33" t="s">
        <v>1037</v>
      </c>
    </row>
    <row r="7" spans="1:5" ht="15.6" x14ac:dyDescent="0.3">
      <c r="A7" s="2" t="s">
        <v>363</v>
      </c>
      <c r="B7" s="2" t="s">
        <v>1026</v>
      </c>
      <c r="C7" s="2">
        <v>0</v>
      </c>
      <c r="D7" s="2">
        <v>0</v>
      </c>
      <c r="E7" s="2">
        <v>0</v>
      </c>
    </row>
    <row r="8" spans="1:5" ht="15.6" x14ac:dyDescent="0.3">
      <c r="A8" s="2" t="s">
        <v>364</v>
      </c>
      <c r="B8" s="2" t="s">
        <v>1027</v>
      </c>
      <c r="C8" s="2">
        <v>828</v>
      </c>
      <c r="D8" s="2">
        <v>828</v>
      </c>
      <c r="E8" s="2">
        <v>828</v>
      </c>
    </row>
    <row r="9" spans="1:5" ht="15.6" x14ac:dyDescent="0.3">
      <c r="A9" s="2" t="s">
        <v>365</v>
      </c>
      <c r="B9" s="2" t="s">
        <v>1028</v>
      </c>
      <c r="C9" s="2">
        <v>0</v>
      </c>
      <c r="D9" s="2">
        <v>0</v>
      </c>
      <c r="E9" s="2">
        <v>0</v>
      </c>
    </row>
    <row r="10" spans="1:5" ht="15.6" x14ac:dyDescent="0.3">
      <c r="A10" s="2" t="s">
        <v>366</v>
      </c>
      <c r="B10" s="2" t="s">
        <v>1029</v>
      </c>
      <c r="C10" s="2">
        <v>0</v>
      </c>
      <c r="D10" s="2">
        <v>0</v>
      </c>
      <c r="E10" s="2">
        <v>0</v>
      </c>
    </row>
    <row r="11" spans="1:5" ht="15.6" x14ac:dyDescent="0.3">
      <c r="A11" s="2" t="s">
        <v>367</v>
      </c>
      <c r="B11" s="2" t="s">
        <v>1030</v>
      </c>
      <c r="C11" s="2">
        <v>0</v>
      </c>
      <c r="D11" s="2">
        <v>0</v>
      </c>
      <c r="E11" s="2">
        <v>0</v>
      </c>
    </row>
    <row r="12" spans="1:5" ht="15.6" x14ac:dyDescent="0.3">
      <c r="A12" s="39" t="s">
        <v>368</v>
      </c>
      <c r="B12" s="39" t="s">
        <v>195</v>
      </c>
      <c r="C12" s="39">
        <f>SUM(C7:C11)</f>
        <v>828</v>
      </c>
      <c r="D12" s="39">
        <f t="shared" ref="D12:E12" si="0">SUM(D7:D11)</f>
        <v>828</v>
      </c>
      <c r="E12" s="39">
        <f t="shared" si="0"/>
        <v>828</v>
      </c>
    </row>
    <row r="13" spans="1:5" ht="15.6" x14ac:dyDescent="0.3">
      <c r="C13" s="1"/>
    </row>
  </sheetData>
  <phoneticPr fontId="5" type="noConversion"/>
  <pageMargins left="0.75" right="0.75" top="1" bottom="1" header="0.5" footer="0.5"/>
  <pageSetup paperSize="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10"/>
  <sheetViews>
    <sheetView workbookViewId="0">
      <selection activeCell="L5" sqref="L5"/>
    </sheetView>
  </sheetViews>
  <sheetFormatPr defaultColWidth="9.109375" defaultRowHeight="15.6" x14ac:dyDescent="0.3"/>
  <cols>
    <col min="1" max="2" width="9.109375" style="137"/>
    <col min="3" max="3" width="50.5546875" style="137" customWidth="1"/>
    <col min="4" max="4" width="13.109375" style="137" customWidth="1"/>
    <col min="5" max="5" width="13.5546875" style="137" customWidth="1"/>
    <col min="6" max="6" width="17" style="137" customWidth="1"/>
    <col min="7" max="16384" width="9.109375" style="137"/>
  </cols>
  <sheetData>
    <row r="1" spans="3:8" x14ac:dyDescent="0.3">
      <c r="C1" s="14" t="s">
        <v>1017</v>
      </c>
      <c r="D1" s="61"/>
      <c r="E1" s="1"/>
    </row>
    <row r="2" spans="3:8" x14ac:dyDescent="0.3">
      <c r="C2" s="104" t="s">
        <v>1052</v>
      </c>
      <c r="D2" s="104"/>
      <c r="E2" s="104"/>
    </row>
    <row r="3" spans="3:8" x14ac:dyDescent="0.3">
      <c r="C3" s="104"/>
      <c r="D3" s="104"/>
      <c r="E3" s="104"/>
    </row>
    <row r="4" spans="3:8" ht="97.5" customHeight="1" x14ac:dyDescent="0.35">
      <c r="C4" s="142" t="s">
        <v>1018</v>
      </c>
      <c r="D4" s="61"/>
      <c r="E4" s="1"/>
      <c r="F4" s="50" t="s">
        <v>329</v>
      </c>
      <c r="G4" s="50"/>
      <c r="H4" s="50"/>
    </row>
    <row r="5" spans="3:8" x14ac:dyDescent="0.3">
      <c r="C5" s="14" t="s">
        <v>231</v>
      </c>
      <c r="D5" s="143"/>
      <c r="E5" s="1"/>
    </row>
    <row r="7" spans="3:8" ht="30.75" customHeight="1" x14ac:dyDescent="0.3">
      <c r="C7" s="43" t="s">
        <v>273</v>
      </c>
      <c r="D7" s="33" t="s">
        <v>1051</v>
      </c>
      <c r="E7" s="33" t="s">
        <v>1040</v>
      </c>
      <c r="F7" s="33" t="s">
        <v>1037</v>
      </c>
    </row>
    <row r="8" spans="3:8" x14ac:dyDescent="0.3">
      <c r="C8" s="144" t="s">
        <v>1019</v>
      </c>
      <c r="D8" s="145">
        <v>0</v>
      </c>
      <c r="E8" s="145">
        <v>0</v>
      </c>
      <c r="F8" s="145">
        <v>0</v>
      </c>
    </row>
    <row r="9" spans="3:8" x14ac:dyDescent="0.3">
      <c r="C9" s="144" t="s">
        <v>51</v>
      </c>
      <c r="D9" s="145">
        <v>0</v>
      </c>
      <c r="E9" s="145">
        <v>0</v>
      </c>
      <c r="F9" s="145">
        <v>0</v>
      </c>
    </row>
    <row r="10" spans="3:8" x14ac:dyDescent="0.3">
      <c r="C10" s="144" t="s">
        <v>1020</v>
      </c>
      <c r="D10" s="145">
        <v>0</v>
      </c>
      <c r="E10" s="145">
        <v>0</v>
      </c>
      <c r="F10" s="145">
        <v>0</v>
      </c>
    </row>
  </sheetData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sqref="A1:D26"/>
    </sheetView>
  </sheetViews>
  <sheetFormatPr defaultRowHeight="14.4" x14ac:dyDescent="0.3"/>
  <cols>
    <col min="1" max="1" width="70.6640625" bestFit="1" customWidth="1"/>
    <col min="2" max="2" width="16.44140625" customWidth="1"/>
    <col min="3" max="3" width="18.88671875" customWidth="1"/>
    <col min="4" max="4" width="22.88671875" customWidth="1"/>
  </cols>
  <sheetData>
    <row r="1" spans="1:4" ht="15.6" x14ac:dyDescent="0.3">
      <c r="A1" s="14" t="s">
        <v>358</v>
      </c>
      <c r="B1" s="1"/>
      <c r="C1" s="1"/>
      <c r="D1" s="1"/>
    </row>
    <row r="2" spans="1:4" ht="15.6" x14ac:dyDescent="0.3">
      <c r="A2" s="151" t="s">
        <v>1038</v>
      </c>
      <c r="B2" s="1"/>
      <c r="C2" s="1"/>
      <c r="D2" s="1"/>
    </row>
    <row r="3" spans="1:4" ht="15.6" x14ac:dyDescent="0.3">
      <c r="A3" s="14" t="s">
        <v>354</v>
      </c>
      <c r="B3" s="1"/>
      <c r="C3" s="1"/>
      <c r="D3" s="1"/>
    </row>
    <row r="4" spans="1:4" ht="16.2" x14ac:dyDescent="0.35">
      <c r="A4" s="14" t="s">
        <v>231</v>
      </c>
      <c r="B4" s="50"/>
      <c r="C4" s="1"/>
      <c r="D4" s="1"/>
    </row>
    <row r="5" spans="1:4" ht="16.2" x14ac:dyDescent="0.35">
      <c r="A5" s="14"/>
      <c r="B5" s="50"/>
      <c r="C5" s="50"/>
      <c r="D5" s="50" t="s">
        <v>329</v>
      </c>
    </row>
    <row r="6" spans="1:4" ht="31.2" x14ac:dyDescent="0.3">
      <c r="A6" s="41" t="s">
        <v>274</v>
      </c>
      <c r="B6" s="42" t="s">
        <v>1051</v>
      </c>
      <c r="C6" s="42" t="s">
        <v>1040</v>
      </c>
      <c r="D6" s="42" t="s">
        <v>1037</v>
      </c>
    </row>
    <row r="7" spans="1:4" ht="15.6" x14ac:dyDescent="0.3">
      <c r="A7" s="15" t="s">
        <v>52</v>
      </c>
      <c r="B7" s="16">
        <v>0</v>
      </c>
      <c r="C7" s="16">
        <v>0</v>
      </c>
      <c r="D7" s="16">
        <v>0</v>
      </c>
    </row>
    <row r="8" spans="1:4" ht="15.6" x14ac:dyDescent="0.3">
      <c r="A8" s="152" t="s">
        <v>53</v>
      </c>
      <c r="B8" s="153">
        <v>0</v>
      </c>
      <c r="C8" s="153">
        <v>320</v>
      </c>
      <c r="D8" s="153">
        <v>320</v>
      </c>
    </row>
    <row r="9" spans="1:4" ht="15.6" x14ac:dyDescent="0.3">
      <c r="A9" s="15" t="s">
        <v>57</v>
      </c>
      <c r="B9" s="16">
        <v>0</v>
      </c>
      <c r="C9" s="16">
        <v>0</v>
      </c>
      <c r="D9" s="16">
        <v>0</v>
      </c>
    </row>
    <row r="10" spans="1:4" ht="15.6" x14ac:dyDescent="0.3">
      <c r="A10" s="1"/>
      <c r="B10" s="61"/>
      <c r="C10" s="61"/>
      <c r="D10" s="61"/>
    </row>
    <row r="11" spans="1:4" ht="15.6" x14ac:dyDescent="0.3">
      <c r="A11" s="2"/>
      <c r="B11" s="3"/>
      <c r="C11" s="3"/>
      <c r="D11" s="3"/>
    </row>
    <row r="12" spans="1:4" ht="15.6" x14ac:dyDescent="0.3">
      <c r="A12" s="2" t="s">
        <v>359</v>
      </c>
      <c r="B12" s="3">
        <v>5872</v>
      </c>
      <c r="C12" s="3">
        <v>5872</v>
      </c>
      <c r="D12" s="3">
        <v>5241</v>
      </c>
    </row>
    <row r="13" spans="1:4" ht="15.6" x14ac:dyDescent="0.3">
      <c r="A13" s="2" t="s">
        <v>1053</v>
      </c>
      <c r="B13" s="3">
        <v>14000</v>
      </c>
      <c r="C13" s="3">
        <v>14000</v>
      </c>
      <c r="D13" s="3">
        <v>13000</v>
      </c>
    </row>
    <row r="14" spans="1:4" ht="15.6" x14ac:dyDescent="0.3">
      <c r="A14" s="2" t="s">
        <v>1054</v>
      </c>
      <c r="B14" s="3">
        <v>5000</v>
      </c>
      <c r="C14" s="3">
        <v>5000</v>
      </c>
      <c r="D14" s="3">
        <v>0</v>
      </c>
    </row>
    <row r="15" spans="1:4" ht="15.6" x14ac:dyDescent="0.3">
      <c r="A15" s="2" t="s">
        <v>1055</v>
      </c>
      <c r="B15" s="3">
        <v>500</v>
      </c>
      <c r="C15" s="3">
        <v>500</v>
      </c>
      <c r="D15" s="3">
        <v>0</v>
      </c>
    </row>
    <row r="16" spans="1:4" ht="15.6" x14ac:dyDescent="0.3">
      <c r="A16" s="2" t="s">
        <v>1056</v>
      </c>
      <c r="B16" s="3">
        <v>672</v>
      </c>
      <c r="C16" s="3">
        <v>672</v>
      </c>
      <c r="D16" s="3">
        <v>0</v>
      </c>
    </row>
    <row r="17" spans="1:4" ht="15.6" x14ac:dyDescent="0.3">
      <c r="A17" s="15" t="s">
        <v>54</v>
      </c>
      <c r="B17" s="16">
        <f>SUM(B12:B16)</f>
        <v>26044</v>
      </c>
      <c r="C17" s="16">
        <f t="shared" ref="C17:D17" si="0">SUM(C12:C16)</f>
        <v>26044</v>
      </c>
      <c r="D17" s="16">
        <f t="shared" si="0"/>
        <v>18241</v>
      </c>
    </row>
    <row r="18" spans="1:4" ht="15.6" x14ac:dyDescent="0.3">
      <c r="A18" s="1"/>
      <c r="B18" s="61"/>
      <c r="C18" s="61"/>
      <c r="D18" s="61"/>
    </row>
    <row r="19" spans="1:4" ht="15.6" x14ac:dyDescent="0.3">
      <c r="A19" s="15" t="s">
        <v>58</v>
      </c>
      <c r="B19" s="16">
        <v>7042</v>
      </c>
      <c r="C19" s="16">
        <v>7042</v>
      </c>
      <c r="D19" s="16">
        <v>4920</v>
      </c>
    </row>
    <row r="20" spans="1:4" ht="15.6" x14ac:dyDescent="0.3">
      <c r="A20" s="62" t="s">
        <v>355</v>
      </c>
      <c r="B20" s="63">
        <f>SUM(B8+B17+B19)</f>
        <v>33086</v>
      </c>
      <c r="C20" s="63">
        <f t="shared" ref="C20:D20" si="1">SUM(C8+C17+C19)</f>
        <v>33406</v>
      </c>
      <c r="D20" s="63">
        <f t="shared" si="1"/>
        <v>23481</v>
      </c>
    </row>
    <row r="21" spans="1:4" ht="15.6" x14ac:dyDescent="0.3">
      <c r="A21" s="1"/>
      <c r="B21" s="61"/>
      <c r="C21" s="61"/>
      <c r="D21" s="61"/>
    </row>
    <row r="22" spans="1:4" ht="15.6" x14ac:dyDescent="0.3">
      <c r="A22" s="15" t="s">
        <v>360</v>
      </c>
      <c r="B22" s="16">
        <v>0</v>
      </c>
      <c r="C22" s="16">
        <v>0</v>
      </c>
      <c r="D22" s="16">
        <v>0</v>
      </c>
    </row>
    <row r="23" spans="1:4" ht="15.6" x14ac:dyDescent="0.3">
      <c r="A23" s="15" t="s">
        <v>62</v>
      </c>
      <c r="B23" s="16">
        <v>0</v>
      </c>
      <c r="C23" s="16">
        <v>0</v>
      </c>
      <c r="D23" s="16">
        <v>0</v>
      </c>
    </row>
    <row r="24" spans="1:4" ht="15.6" x14ac:dyDescent="0.3">
      <c r="A24" s="62" t="s">
        <v>356</v>
      </c>
      <c r="B24" s="16">
        <v>0</v>
      </c>
      <c r="C24" s="16">
        <v>0</v>
      </c>
      <c r="D24" s="16">
        <v>0</v>
      </c>
    </row>
    <row r="25" spans="1:4" ht="15.6" x14ac:dyDescent="0.3">
      <c r="A25" s="1"/>
      <c r="B25" s="61"/>
      <c r="C25" s="61"/>
      <c r="D25" s="61"/>
    </row>
    <row r="26" spans="1:4" ht="17.399999999999999" x14ac:dyDescent="0.3">
      <c r="A26" s="64" t="s">
        <v>357</v>
      </c>
      <c r="B26" s="65">
        <f>SUM(B20+B24)</f>
        <v>33086</v>
      </c>
      <c r="C26" s="65">
        <f t="shared" ref="C26:D26" si="2">SUM(C20+C24)</f>
        <v>33406</v>
      </c>
      <c r="D26" s="65">
        <f t="shared" si="2"/>
        <v>23481</v>
      </c>
    </row>
  </sheetData>
  <phoneticPr fontId="5" type="noConversion"/>
  <pageMargins left="0.75" right="0.75" top="1" bottom="1" header="0.5" footer="0.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18</vt:i4>
      </vt:variant>
    </vt:vector>
  </HeadingPairs>
  <TitlesOfParts>
    <vt:vector size="18" baseType="lpstr">
      <vt:lpstr>rovatkódok</vt:lpstr>
      <vt:lpstr>1 számú melléklet</vt:lpstr>
      <vt:lpstr>2 számú melléklet</vt:lpstr>
      <vt:lpstr>3 számú melléklet</vt:lpstr>
      <vt:lpstr>4 számú melléklet</vt:lpstr>
      <vt:lpstr>5 számú melléklet</vt:lpstr>
      <vt:lpstr>6 számú melléklet</vt:lpstr>
      <vt:lpstr>7 számú melléklet</vt:lpstr>
      <vt:lpstr>8 számú melléklet</vt:lpstr>
      <vt:lpstr>9 számú melléklet</vt:lpstr>
      <vt:lpstr>10 számú melléklet</vt:lpstr>
      <vt:lpstr>11 számú melléklet</vt:lpstr>
      <vt:lpstr>12 számú melléklet</vt:lpstr>
      <vt:lpstr>13 számú melléklet</vt:lpstr>
      <vt:lpstr>15 számú melléklet</vt:lpstr>
      <vt:lpstr>16 számú melléklet</vt:lpstr>
      <vt:lpstr>17 számú melléklet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Eszti</dc:creator>
  <cp:lastModifiedBy>Lovas Aljegyző</cp:lastModifiedBy>
  <cp:lastPrinted>2017-05-09T12:11:37Z</cp:lastPrinted>
  <dcterms:created xsi:type="dcterms:W3CDTF">2014-02-16T16:34:25Z</dcterms:created>
  <dcterms:modified xsi:type="dcterms:W3CDTF">2017-05-16T07:19:06Z</dcterms:modified>
</cp:coreProperties>
</file>