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ntes\D_meghajto\Dokumentumok\2020. évi rendeletek\Enese\TERVEZETEK\"/>
    </mc:Choice>
  </mc:AlternateContent>
  <xr:revisionPtr revIDLastSave="0" documentId="8_{C11F2EED-5137-4700-BDA0-CE16A799C16C}" xr6:coauthVersionLast="45" xr6:coauthVersionMax="45" xr10:uidLastSave="{00000000-0000-0000-0000-000000000000}"/>
  <bookViews>
    <workbookView xWindow="-108" yWindow="-108" windowWidth="19416" windowHeight="10416" tabRatio="727" xr2:uid="{00000000-000D-0000-FFFF-FFFF00000000}"/>
  </bookViews>
  <sheets>
    <sheet name="1.sz.mell." sheetId="1" r:id="rId1"/>
    <sheet name="2.1.sz.mell  " sheetId="73" r:id="rId2"/>
    <sheet name="2.2.sz.mell  " sheetId="61" r:id="rId3"/>
    <sheet name="3.sz.mell." sheetId="63" r:id="rId4"/>
    <sheet name="4. sz. mell" sheetId="3" r:id="rId5"/>
    <sheet name="4.1. sz. mell" sheetId="79" r:id="rId6"/>
    <sheet name="4.2. sz. mell" sheetId="80" r:id="rId7"/>
    <sheet name="4.3. sz. mell" sheetId="90" r:id="rId8"/>
    <sheet name="4.4. sz. mell" sheetId="81" r:id="rId9"/>
    <sheet name="4.5. sz. mell" sheetId="82" r:id="rId10"/>
    <sheet name="4.6. sz. mell" sheetId="95" r:id="rId11"/>
    <sheet name="5. sz. mell" sheetId="83" r:id="rId12"/>
    <sheet name="6. sz. mell." sheetId="84" r:id="rId13"/>
    <sheet name="7. sz. mell." sheetId="97" r:id="rId14"/>
    <sheet name="8. mell" sheetId="101" r:id="rId15"/>
    <sheet name="Munka2" sheetId="102" r:id="rId16"/>
  </sheets>
  <definedNames>
    <definedName name="_xlnm.Print_Titles" localSheetId="4">'4. sz. mell'!$1:$6</definedName>
    <definedName name="_xlnm.Print_Titles" localSheetId="5">'4.1. sz. mell'!$1:$6</definedName>
    <definedName name="_xlnm.Print_Titles" localSheetId="6">'4.2. sz. mell'!$1:$6</definedName>
    <definedName name="_xlnm.Print_Titles" localSheetId="7">'4.3. sz. mell'!$1:$6</definedName>
    <definedName name="_xlnm.Print_Titles" localSheetId="8">'4.4. sz. mell'!$1:$6</definedName>
    <definedName name="_xlnm.Print_Titles" localSheetId="9">'4.5. sz. mell'!$1:$6</definedName>
    <definedName name="_xlnm.Print_Titles" localSheetId="11">'5. sz. mell'!$1:$6</definedName>
    <definedName name="_xlnm.Print_Titles" localSheetId="12">'6. sz. mell.'!$1:$6</definedName>
    <definedName name="_xlnm.Print_Area" localSheetId="0">'1.sz.mell.'!$A$1:$E$127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" i="101" l="1"/>
  <c r="M28" i="101"/>
  <c r="L28" i="101"/>
  <c r="K28" i="101"/>
  <c r="J28" i="101"/>
  <c r="I28" i="101"/>
  <c r="H28" i="101"/>
  <c r="G28" i="101"/>
  <c r="F28" i="101"/>
  <c r="E28" i="101"/>
  <c r="D28" i="101"/>
  <c r="C28" i="101"/>
  <c r="O27" i="101"/>
  <c r="O26" i="101"/>
  <c r="O25" i="101"/>
  <c r="O24" i="101"/>
  <c r="O23" i="101"/>
  <c r="O22" i="101"/>
  <c r="O21" i="101"/>
  <c r="O20" i="101"/>
  <c r="O19" i="101"/>
  <c r="O18" i="101"/>
  <c r="O17" i="101"/>
  <c r="N15" i="101"/>
  <c r="M15" i="101"/>
  <c r="L15" i="101"/>
  <c r="K15" i="101"/>
  <c r="J15" i="101"/>
  <c r="I15" i="101"/>
  <c r="H15" i="101"/>
  <c r="G15" i="101"/>
  <c r="F15" i="101"/>
  <c r="E15" i="101"/>
  <c r="D15" i="101"/>
  <c r="C15" i="101"/>
  <c r="O14" i="101"/>
  <c r="O13" i="101"/>
  <c r="O12" i="101"/>
  <c r="O11" i="101"/>
  <c r="O10" i="101"/>
  <c r="O9" i="101"/>
  <c r="O8" i="101"/>
  <c r="O7" i="101"/>
  <c r="O6" i="101"/>
  <c r="O28" i="101" l="1"/>
  <c r="O15" i="101"/>
  <c r="C29" i="101"/>
  <c r="D29" i="101" s="1"/>
  <c r="E29" i="101" s="1"/>
  <c r="F29" i="101" s="1"/>
  <c r="G29" i="101" s="1"/>
  <c r="H29" i="101" s="1"/>
  <c r="I29" i="101" s="1"/>
  <c r="J29" i="101" s="1"/>
  <c r="K29" i="101" s="1"/>
  <c r="L29" i="101" s="1"/>
  <c r="M29" i="101" s="1"/>
  <c r="N29" i="101" s="1"/>
  <c r="E27" i="84"/>
  <c r="O29" i="101" l="1"/>
  <c r="D53" i="1"/>
  <c r="E53" i="1"/>
  <c r="E67" i="3" l="1"/>
  <c r="D67" i="3"/>
  <c r="C103" i="1" l="1"/>
  <c r="C102" i="1" s="1"/>
  <c r="D103" i="1"/>
  <c r="C53" i="1"/>
  <c r="E26" i="63"/>
  <c r="D26" i="63"/>
  <c r="B26" i="63"/>
  <c r="F20" i="63"/>
  <c r="F19" i="63"/>
  <c r="E78" i="1"/>
  <c r="D78" i="1"/>
  <c r="F26" i="63" l="1"/>
  <c r="D43" i="1"/>
  <c r="C52" i="1"/>
  <c r="D59" i="1"/>
  <c r="C12" i="97"/>
  <c r="D62" i="3" l="1"/>
  <c r="E41" i="84"/>
  <c r="E35" i="84"/>
  <c r="E22" i="84"/>
  <c r="E17" i="84"/>
  <c r="E8" i="84"/>
  <c r="E41" i="83"/>
  <c r="E35" i="83"/>
  <c r="E27" i="83"/>
  <c r="E22" i="83"/>
  <c r="E17" i="83"/>
  <c r="E8" i="83"/>
  <c r="E93" i="3"/>
  <c r="E87" i="3"/>
  <c r="E76" i="3"/>
  <c r="E62" i="3"/>
  <c r="E55" i="3"/>
  <c r="E49" i="3"/>
  <c r="E46" i="3"/>
  <c r="E34" i="3"/>
  <c r="E24" i="3"/>
  <c r="E14" i="3"/>
  <c r="E9" i="3"/>
  <c r="C89" i="1"/>
  <c r="C86" i="1" s="1"/>
  <c r="C78" i="1"/>
  <c r="C73" i="1" s="1"/>
  <c r="C21" i="1"/>
  <c r="C46" i="1"/>
  <c r="C31" i="1"/>
  <c r="C11" i="1"/>
  <c r="C6" i="1"/>
  <c r="E111" i="1"/>
  <c r="E103" i="1"/>
  <c r="E97" i="1"/>
  <c r="E86" i="1"/>
  <c r="E73" i="1"/>
  <c r="E59" i="1"/>
  <c r="E46" i="1"/>
  <c r="E43" i="1"/>
  <c r="E31" i="1"/>
  <c r="E21" i="1"/>
  <c r="E11" i="1"/>
  <c r="E6" i="1"/>
  <c r="D35" i="95"/>
  <c r="D41" i="95"/>
  <c r="D27" i="95"/>
  <c r="D31" i="95" s="1"/>
  <c r="D22" i="95"/>
  <c r="D17" i="95"/>
  <c r="D8" i="95"/>
  <c r="C18" i="61"/>
  <c r="E18" i="61"/>
  <c r="E31" i="61"/>
  <c r="C19" i="61"/>
  <c r="E27" i="73"/>
  <c r="E18" i="73"/>
  <c r="C18" i="73"/>
  <c r="C19" i="73"/>
  <c r="C25" i="61"/>
  <c r="C24" i="73"/>
  <c r="D111" i="1"/>
  <c r="D102" i="1" s="1"/>
  <c r="D52" i="1"/>
  <c r="D35" i="84"/>
  <c r="D41" i="84"/>
  <c r="D8" i="84"/>
  <c r="D17" i="84"/>
  <c r="D22" i="84"/>
  <c r="D27" i="84"/>
  <c r="D35" i="83"/>
  <c r="D41" i="83"/>
  <c r="D8" i="83"/>
  <c r="D17" i="83"/>
  <c r="D22" i="83"/>
  <c r="D27" i="83"/>
  <c r="D35" i="82"/>
  <c r="D41" i="82"/>
  <c r="D8" i="82"/>
  <c r="D17" i="82"/>
  <c r="D22" i="82"/>
  <c r="D27" i="82"/>
  <c r="D35" i="81"/>
  <c r="D41" i="81"/>
  <c r="D8" i="81"/>
  <c r="D17" i="81"/>
  <c r="D22" i="81"/>
  <c r="D35" i="90"/>
  <c r="D41" i="90"/>
  <c r="D8" i="90"/>
  <c r="D17" i="90"/>
  <c r="D22" i="90"/>
  <c r="D27" i="90"/>
  <c r="D8" i="80"/>
  <c r="D17" i="80"/>
  <c r="D22" i="80"/>
  <c r="D35" i="80"/>
  <c r="D41" i="80"/>
  <c r="D27" i="80"/>
  <c r="D36" i="79"/>
  <c r="D42" i="79"/>
  <c r="D22" i="79"/>
  <c r="D8" i="79"/>
  <c r="D17" i="79"/>
  <c r="D28" i="79"/>
  <c r="D76" i="3"/>
  <c r="D87" i="3"/>
  <c r="D93" i="3"/>
  <c r="D9" i="3"/>
  <c r="D14" i="3"/>
  <c r="D24" i="3"/>
  <c r="D34" i="3"/>
  <c r="D46" i="3"/>
  <c r="D49" i="3"/>
  <c r="D55" i="3"/>
  <c r="D6" i="1"/>
  <c r="D11" i="1"/>
  <c r="D73" i="1"/>
  <c r="D86" i="1"/>
  <c r="D97" i="1"/>
  <c r="D21" i="1"/>
  <c r="D31" i="1"/>
  <c r="D46" i="1"/>
  <c r="F5" i="63"/>
  <c r="F6" i="63"/>
  <c r="B11" i="63"/>
  <c r="D11" i="63"/>
  <c r="E11" i="63"/>
  <c r="D48" i="90" l="1"/>
  <c r="D26" i="82"/>
  <c r="D31" i="82" s="1"/>
  <c r="D26" i="84"/>
  <c r="D31" i="84" s="1"/>
  <c r="D48" i="80"/>
  <c r="C35" i="61"/>
  <c r="E102" i="1"/>
  <c r="D27" i="79"/>
  <c r="D32" i="79" s="1"/>
  <c r="D31" i="81"/>
  <c r="D26" i="83"/>
  <c r="D31" i="83" s="1"/>
  <c r="D26" i="80"/>
  <c r="D31" i="80" s="1"/>
  <c r="D26" i="90"/>
  <c r="D31" i="90" s="1"/>
  <c r="E32" i="61"/>
  <c r="E34" i="61" s="1"/>
  <c r="E5" i="1"/>
  <c r="D49" i="79"/>
  <c r="D48" i="81"/>
  <c r="D48" i="82"/>
  <c r="E92" i="3"/>
  <c r="E96" i="3" s="1"/>
  <c r="D33" i="3"/>
  <c r="D54" i="3" s="1"/>
  <c r="D58" i="3" s="1"/>
  <c r="D8" i="3"/>
  <c r="E48" i="84"/>
  <c r="E26" i="84"/>
  <c r="E31" i="84" s="1"/>
  <c r="E48" i="83"/>
  <c r="E26" i="83"/>
  <c r="E31" i="83" s="1"/>
  <c r="D30" i="1"/>
  <c r="D51" i="1" s="1"/>
  <c r="C30" i="1"/>
  <c r="C51" i="1" s="1"/>
  <c r="C65" i="1" s="1"/>
  <c r="C67" i="1" s="1"/>
  <c r="C5" i="1"/>
  <c r="F11" i="63"/>
  <c r="C31" i="73"/>
  <c r="E31" i="73"/>
  <c r="D92" i="3"/>
  <c r="D96" i="3" s="1"/>
  <c r="E101" i="1"/>
  <c r="E33" i="3"/>
  <c r="E54" i="3" s="1"/>
  <c r="E58" i="3" s="1"/>
  <c r="D48" i="83"/>
  <c r="E28" i="73"/>
  <c r="E32" i="73" s="1"/>
  <c r="E35" i="61"/>
  <c r="D48" i="84"/>
  <c r="C27" i="73"/>
  <c r="C28" i="73" s="1"/>
  <c r="C31" i="61"/>
  <c r="D48" i="95"/>
  <c r="E8" i="3"/>
  <c r="D101" i="1"/>
  <c r="C101" i="1"/>
  <c r="C120" i="1" s="1"/>
  <c r="C122" i="1" s="1"/>
  <c r="E52" i="1"/>
  <c r="E30" i="1"/>
  <c r="E51" i="1" s="1"/>
  <c r="D5" i="1"/>
  <c r="E120" i="1" l="1"/>
  <c r="E122" i="1" s="1"/>
  <c r="C36" i="61"/>
  <c r="E36" i="61"/>
  <c r="E30" i="73"/>
  <c r="C32" i="73"/>
  <c r="C32" i="61"/>
  <c r="C34" i="61" s="1"/>
  <c r="E126" i="1"/>
  <c r="D120" i="1"/>
  <c r="D122" i="1" s="1"/>
  <c r="D126" i="1"/>
  <c r="D65" i="1"/>
  <c r="D67" i="1" s="1"/>
  <c r="E65" i="1"/>
  <c r="E67" i="1" s="1"/>
  <c r="C30" i="73"/>
</calcChain>
</file>

<file path=xl/sharedStrings.xml><?xml version="1.0" encoding="utf-8"?>
<sst xmlns="http://schemas.openxmlformats.org/spreadsheetml/2006/main" count="1467" uniqueCount="481">
  <si>
    <t>Beruházási (felhalmozási) kiadások előirányzata beruházásonként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</si>
  <si>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</si>
  <si>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</si>
  <si>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</si>
  <si>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</si>
  <si>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</si>
  <si>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</si>
  <si>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</si>
  <si>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</si>
  <si>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</si>
  <si>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</si>
  <si>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</si>
  <si>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</si>
  <si>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</si>
  <si>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</si>
  <si>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</si>
  <si>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</si>
  <si>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</si>
  <si>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</si>
  <si>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</si>
  <si>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</si>
  <si>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</si>
  <si>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</si>
  <si>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</si>
  <si>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</si>
  <si>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</si>
  <si>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</si>
  <si>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</si>
  <si>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</si>
  <si>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</si>
  <si>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</si>
  <si>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</si>
  <si>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</si>
  <si>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</si>
  <si>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</si>
  <si>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</si>
  <si>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</si>
  <si>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</si>
  <si>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</si>
  <si>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</si>
  <si>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</si>
  <si>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</si>
  <si>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</si>
  <si>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</si>
  <si>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</si>
  <si>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</si>
  <si>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</si>
  <si>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</si>
  <si>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</si>
  <si>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</si>
  <si>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</si>
  <si>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</si>
  <si>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</si>
  <si>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</si>
  <si>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</si>
  <si>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</si>
  <si>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</si>
  <si>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</si>
  <si>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</si>
  <si>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</si>
  <si>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</si>
  <si>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</si>
  <si>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</si>
  <si>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</si>
  <si>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</si>
  <si>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</si>
  <si>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</si>
  <si>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</si>
  <si>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</si>
  <si>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</si>
  <si>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</si>
  <si>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</si>
  <si>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</si>
  <si>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</si>
  <si>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</si>
  <si>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</si>
  <si>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</si>
  <si>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</si>
  <si>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</si>
  <si>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</si>
  <si>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</si>
  <si>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</si>
  <si>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</si>
  <si>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</si>
  <si>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</si>
  <si>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</si>
  <si>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</si>
  <si>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</si>
  <si>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</si>
  <si>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</si>
  <si>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</si>
  <si>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</si>
  <si>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</si>
  <si>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</si>
  <si>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</si>
  <si>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</si>
  <si>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</si>
  <si>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</si>
  <si>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</si>
  <si>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</si>
  <si>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</si>
  <si>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</si>
  <si>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</si>
  <si>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</si>
  <si>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</si>
  <si>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</si>
  <si>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</si>
  <si>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</si>
  <si>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</si>
  <si>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</si>
  <si>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</si>
  <si>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</si>
  <si>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</si>
  <si>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</si>
  <si>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</si>
  <si>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</si>
  <si>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Illetékek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</si>
  <si>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</si>
  <si>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</si>
  <si>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</si>
  <si>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</si>
  <si>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</si>
  <si>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</si>
  <si>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</si>
  <si>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</si>
  <si>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</si>
  <si>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</si>
  <si>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</si>
  <si>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</si>
  <si>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</si>
  <si>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</si>
  <si>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</si>
  <si>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</si>
  <si>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</si>
  <si>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</si>
  <si>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</si>
  <si>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</si>
  <si>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</si>
  <si>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</si>
  <si>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</si>
  <si>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</si>
  <si>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</si>
  <si>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</si>
  <si>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</si>
  <si>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</si>
  <si>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</si>
  <si>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</si>
  <si>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</si>
  <si>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</si>
  <si>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</si>
  <si>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</si>
  <si>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</si>
  <si>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</si>
  <si>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</si>
  <si>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</si>
  <si>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</si>
  <si>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</si>
  <si>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</si>
  <si>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</si>
  <si>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</si>
  <si>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</si>
  <si>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</si>
  <si>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</si>
  <si>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</si>
  <si>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</si>
  <si>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</si>
  <si>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</si>
  <si>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</si>
  <si>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</si>
  <si>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</si>
  <si>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</si>
  <si>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</si>
  <si>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</si>
  <si>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</si>
  <si>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</si>
  <si>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</si>
  <si>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</si>
  <si>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</si>
  <si>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</si>
  <si>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</si>
  <si>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</si>
  <si>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</si>
  <si>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</si>
  <si>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</si>
  <si>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</si>
  <si>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</si>
  <si>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</si>
  <si>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</si>
  <si>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</si>
  <si>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</si>
  <si>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</si>
  <si>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</si>
  <si>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</si>
  <si>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</si>
  <si>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</si>
  <si>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</si>
  <si>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</si>
  <si>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</si>
  <si>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</si>
  <si>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</si>
  <si>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</si>
  <si>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</si>
  <si>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</si>
  <si>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</si>
  <si>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</si>
  <si>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</si>
  <si>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</si>
  <si>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</si>
  <si>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</si>
  <si>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</si>
  <si>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</si>
  <si>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</si>
  <si>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</si>
  <si>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</si>
  <si>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</si>
  <si>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</si>
  <si>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</si>
  <si>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</si>
  <si>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</si>
  <si>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</si>
  <si>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</si>
  <si>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</si>
  <si>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</si>
  <si>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</si>
  <si>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</si>
  <si>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</si>
  <si>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</si>
  <si>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</si>
  <si>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</si>
  <si>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</si>
  <si>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</si>
  <si>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</si>
  <si>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</si>
  <si>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</si>
  <si>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</si>
  <si>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</si>
  <si>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</si>
  <si>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</si>
  <si>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</si>
  <si>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</si>
  <si>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</si>
  <si>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</si>
  <si>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</si>
  <si>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</si>
  <si>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</si>
  <si>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</si>
  <si>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</si>
  <si>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</si>
  <si>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</si>
  <si>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</si>
  <si>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</si>
  <si>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</si>
  <si>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</si>
  <si>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VI. Önkormányzati támogatás</t>
  </si>
  <si>
    <t>Művelődés, sport</t>
  </si>
  <si>
    <t>----------------------------</t>
  </si>
  <si>
    <t>Költségvetési szerv I.</t>
  </si>
  <si>
    <t>Önkormányzat</t>
  </si>
  <si>
    <t>megnevezése</t>
  </si>
  <si>
    <t>7.1</t>
  </si>
  <si>
    <t>V. Költségvetési szervek finanszírozása</t>
  </si>
  <si>
    <t>KIADÁSOK ÖSSZESEN: (6+7)</t>
  </si>
  <si>
    <t>-</t>
  </si>
  <si>
    <t>IV. Közhatalmi bevételek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</si>
  <si>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</si>
  <si>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</si>
  <si>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</si>
  <si>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</si>
  <si>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</si>
  <si>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</si>
  <si>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</si>
  <si>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</si>
  <si>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</si>
  <si>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</si>
  <si>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</si>
  <si>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</si>
  <si>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</si>
  <si>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</si>
  <si>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</si>
  <si>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</si>
  <si>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</si>
  <si>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</si>
  <si>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</si>
  <si>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</si>
  <si>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</si>
  <si>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</si>
  <si>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</si>
  <si>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</si>
  <si>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</si>
  <si>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</si>
  <si>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</si>
  <si>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</si>
  <si>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</si>
  <si>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</si>
  <si>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</si>
  <si>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</si>
  <si>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</si>
  <si>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</si>
  <si>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</si>
  <si>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</si>
  <si>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</si>
  <si>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</si>
  <si>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</si>
  <si>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</si>
  <si>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</si>
  <si>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</si>
  <si>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</si>
  <si>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</si>
  <si>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</si>
  <si>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</si>
  <si>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</si>
  <si>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</si>
  <si>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</si>
  <si>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</si>
  <si>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</si>
  <si>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</si>
  <si>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</si>
  <si>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</si>
  <si>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Ezer forintban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</si>
  <si>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</si>
  <si>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</si>
  <si>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</si>
  <si>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</si>
  <si>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</si>
  <si>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</si>
  <si>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</si>
  <si>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</si>
  <si>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</si>
  <si>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</si>
  <si>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</si>
  <si>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</si>
  <si>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</si>
  <si>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</si>
  <si>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</si>
  <si>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</si>
  <si>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</si>
  <si>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</si>
  <si>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</si>
  <si>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</si>
  <si>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</si>
  <si>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</si>
  <si>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</si>
  <si>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</si>
  <si>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</si>
  <si>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</si>
  <si>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</si>
  <si>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</si>
  <si>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</si>
  <si>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</si>
  <si>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</si>
  <si>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</si>
  <si>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</si>
  <si>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</si>
  <si>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</si>
  <si>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</si>
  <si>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</si>
  <si>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</si>
  <si>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</si>
  <si>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</si>
  <si>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</si>
  <si>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</si>
  <si>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</si>
  <si>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</si>
  <si>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</si>
  <si>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</si>
  <si>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</si>
  <si>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</si>
  <si>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</si>
  <si>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</si>
  <si>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</si>
  <si>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</si>
  <si>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</si>
  <si>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</si>
  <si>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</si>
  <si>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</si>
  <si>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</si>
  <si>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</si>
  <si>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</si>
  <si>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</si>
  <si>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</si>
  <si>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</si>
  <si>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</si>
  <si>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</si>
  <si>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</si>
  <si>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</si>
  <si>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</si>
  <si>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</si>
  <si>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</si>
  <si>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</si>
  <si>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</si>
  <si>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>IV. Átvett pénzeszközök államháztartáson belülről (6.1.+…6.2.)</t>
  </si>
  <si>
    <t xml:space="preserve">     -  Működési célú pénzeszköz átadás államháztartáson belülre</t>
  </si>
  <si>
    <t xml:space="preserve">     - Működési támogatás átadás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</si>
  <si>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</si>
  <si>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</si>
  <si>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</si>
  <si>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</si>
  <si>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</si>
  <si>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</si>
  <si>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Tündérkastély Óvoda</t>
  </si>
  <si>
    <t>Közös önkormányzati hivatal</t>
  </si>
  <si>
    <t>Településüzemeltetési feladatok</t>
  </si>
  <si>
    <t>Egyéb feladatok</t>
  </si>
  <si>
    <t xml:space="preserve"> - az 1.5-ből: - Elvonások és befizetések</t>
  </si>
  <si>
    <t>Eredeti előirányzat</t>
  </si>
  <si>
    <t>Módosított előirányzat</t>
  </si>
  <si>
    <t xml:space="preserve"> Önkormányzat saját bevételeinek részletezése az adósságot keletkeztető ügyletből származó tárgyévi fizetési kötelezettség megállapításához</t>
  </si>
  <si>
    <t xml:space="preserve">Ezer forintban </t>
  </si>
  <si>
    <t>Bevételi jogcímek</t>
  </si>
  <si>
    <t>Az önkormányzati vagyon és az önkormányzatot megillető vagyoni értékű jog értékesítéséből és hasznosításából származó bevétel</t>
  </si>
  <si>
    <t>Díjak, pótlékok bírságok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</si>
  <si>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</si>
  <si>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</si>
  <si>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</si>
  <si>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</si>
  <si>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 xml:space="preserve">   Államháztartáson belüli megelőlegezés visszafizetése</t>
  </si>
  <si>
    <t xml:space="preserve">   Államháztartáson belüli megelőlegezés</t>
  </si>
  <si>
    <t xml:space="preserve">   Államháztartáson belüli megelőlegezés </t>
  </si>
  <si>
    <t>Államháztartáson belüli megelőlegezés visszafizetése</t>
  </si>
  <si>
    <t>Felújítási (felhalmozási) kiadások előirányzata beruházásonként</t>
  </si>
  <si>
    <t>Felújítás  megnevezése</t>
  </si>
  <si>
    <t xml:space="preserve"> Ezer forintban</t>
  </si>
  <si>
    <r>
      <t>KÖLTSÉGVETÉSI BEVÉTELEK ÖSSZESEN (2+……+9</t>
    </r>
    <r>
      <rPr>
        <i/>
        <sz val="10"/>
        <rFont val="Times New Roman CE"/>
        <family val="1"/>
        <charset val="238"/>
      </rPr>
      <t>)</t>
    </r>
  </si>
  <si>
    <t>2018. évi teljesítés</t>
  </si>
  <si>
    <t>Tulajdonosi bevételek</t>
  </si>
  <si>
    <t>Egyéb működési bevétel</t>
  </si>
  <si>
    <t>telekkialakítás</t>
  </si>
  <si>
    <t>2019. évi eredeti előirányzat</t>
  </si>
  <si>
    <t>2019. évi módosított előirányzat</t>
  </si>
  <si>
    <t>Felhasználás
2018. XII.31-ig</t>
  </si>
  <si>
    <t>2019. évi előirányzat</t>
  </si>
  <si>
    <t xml:space="preserve">
2019. év utáni szükséglet
</t>
  </si>
  <si>
    <t>játszótéri eszközök</t>
  </si>
  <si>
    <t>Betlehem figurák</t>
  </si>
  <si>
    <t>konyhai berendezés</t>
  </si>
  <si>
    <t>kis értékű eszközök (függöny, karnis, munkaruha, asztal székekkel, védőnői eszközök)</t>
  </si>
  <si>
    <t>hivatal épületének belső felújítása</t>
  </si>
  <si>
    <t>kultúr felújítás</t>
  </si>
  <si>
    <t>sportöltőző felújítás</t>
  </si>
  <si>
    <t>út, járda felújítás</t>
  </si>
  <si>
    <t>bölcsöde kialakítás</t>
  </si>
  <si>
    <t>aula tetőjavítás</t>
  </si>
  <si>
    <t>orvosi rendelő felújítás</t>
  </si>
  <si>
    <t>7. számú melléklet</t>
  </si>
  <si>
    <t>Előirányzat-felhasználási terv
2019.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</si>
  <si>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</si>
  <si>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</si>
  <si>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</si>
  <si>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</si>
  <si>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</si>
  <si>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</si>
  <si>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</si>
  <si>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</si>
  <si>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</si>
  <si>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</si>
  <si>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</si>
  <si>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</si>
  <si>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</si>
  <si>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</si>
  <si>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</si>
  <si>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</si>
  <si>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</si>
  <si>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</si>
  <si>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</si>
  <si>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</si>
  <si>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</si>
  <si>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</si>
  <si>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</si>
  <si>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</si>
  <si>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8. melléklet</t>
  </si>
  <si>
    <t xml:space="preserve">2.1. melléklet a 4/2020. (VI.24.) önkormányzati rendelethez     </t>
  </si>
  <si>
    <t xml:space="preserve">2.2. melléklet a 4/2020. (VI.24.) önkormányzati rendelethez     </t>
  </si>
  <si>
    <t>4. melléklet a 4/2020. (VI.24.) önkormányzati rendelethez</t>
  </si>
  <si>
    <t>4.1. melléklet a 4/2020. (VI.24.) önkormányzati rendelethez</t>
  </si>
  <si>
    <t>4.2. melléklet a 4/2020. (VI.24.) önkormányzati rendelethez</t>
  </si>
  <si>
    <t>4.3. melléklet a 4/2020. (VI.24.) önkormányzati rendelethez</t>
  </si>
  <si>
    <t>4.4. melléklet a 4/2020. (VI.24.) önkormányzati rendelethez</t>
  </si>
  <si>
    <t>4.5. melléklet a 4/2020. (VI.24.) önkormányzati rendelethez</t>
  </si>
  <si>
    <t>4.6. melléklet a 4/2020. (VI.24.) önkormányzati rendelethez</t>
  </si>
  <si>
    <t>5. melléklet a 4/2020. (VI.24.) önkormányzati rendelethez</t>
  </si>
  <si>
    <t>6. melléklet a 4/2020. (VI.24.)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</si>
</sst>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_ ;\-#,##0\ "/>
  </numFmts>
  <fonts count="6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sz val="14"/>
      <name val="Times New Roman CE"/>
      <family val="1"/>
      <charset val="238"/>
    </font>
    <font>
      <sz val="12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8"/>
      <name val="Times New Roman CE"/>
      <charset val="238"/>
    </font>
    <font>
      <b/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8"/>
      <name val="Times New Roman CE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560">
    <xf numFmtId="0" fontId="0" fillId="0" borderId="0" xfId="0"/>
    <xf numFmtId="0" fontId="13" fillId="0" borderId="0" xfId="4" applyFont="1" applyFill="1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7" fillId="0" borderId="1" xfId="4" applyFont="1" applyFill="1" applyBorder="1" applyAlignment="1" applyProtection="1">
      <alignment horizontal="left" vertical="center" wrapText="1" indent="1"/>
    </xf>
    <xf numFmtId="0" fontId="17" fillId="0" borderId="2" xfId="4" applyFont="1" applyFill="1" applyBorder="1" applyAlignment="1" applyProtection="1">
      <alignment horizontal="left" vertical="center" wrapText="1" indent="1"/>
    </xf>
    <xf numFmtId="0" fontId="17" fillId="0" borderId="3" xfId="4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Alignment="1" applyProtection="1">
      <alignment horizontal="left" vertical="center" wrapText="1" indent="1"/>
    </xf>
    <xf numFmtId="0" fontId="17" fillId="0" borderId="5" xfId="4" applyFont="1" applyFill="1" applyBorder="1" applyAlignment="1" applyProtection="1">
      <alignment horizontal="left" vertical="center" wrapText="1" indent="1"/>
    </xf>
    <xf numFmtId="0" fontId="17" fillId="0" borderId="6" xfId="4" applyFont="1" applyFill="1" applyBorder="1" applyAlignment="1" applyProtection="1">
      <alignment horizontal="left" vertical="center" wrapText="1" indent="1"/>
    </xf>
    <xf numFmtId="0" fontId="17" fillId="0" borderId="7" xfId="4" applyFont="1" applyFill="1" applyBorder="1" applyAlignment="1" applyProtection="1">
      <alignment horizontal="left" vertical="center" wrapText="1" indent="1"/>
    </xf>
    <xf numFmtId="49" fontId="17" fillId="0" borderId="8" xfId="4" applyNumberFormat="1" applyFont="1" applyFill="1" applyBorder="1" applyAlignment="1" applyProtection="1">
      <alignment horizontal="left" vertical="center" wrapText="1" indent="1"/>
    </xf>
    <xf numFmtId="49" fontId="17" fillId="0" borderId="9" xfId="4" applyNumberFormat="1" applyFont="1" applyFill="1" applyBorder="1" applyAlignment="1" applyProtection="1">
      <alignment horizontal="left" vertical="center" wrapText="1" indent="1"/>
    </xf>
    <xf numFmtId="49" fontId="17" fillId="0" borderId="10" xfId="4" applyNumberFormat="1" applyFont="1" applyFill="1" applyBorder="1" applyAlignment="1" applyProtection="1">
      <alignment horizontal="left" vertical="center" wrapText="1" indent="1"/>
    </xf>
    <xf numFmtId="49" fontId="17" fillId="0" borderId="11" xfId="4" applyNumberFormat="1" applyFont="1" applyFill="1" applyBorder="1" applyAlignment="1" applyProtection="1">
      <alignment horizontal="left" vertical="center" wrapText="1" indent="1"/>
    </xf>
    <xf numFmtId="49" fontId="17" fillId="0" borderId="12" xfId="4" applyNumberFormat="1" applyFont="1" applyFill="1" applyBorder="1" applyAlignment="1" applyProtection="1">
      <alignment horizontal="left" vertical="center" wrapText="1" indent="1"/>
    </xf>
    <xf numFmtId="49" fontId="17" fillId="0" borderId="13" xfId="4" applyNumberFormat="1" applyFont="1" applyFill="1" applyBorder="1" applyAlignment="1" applyProtection="1">
      <alignment horizontal="left" vertical="center" wrapText="1" indent="1"/>
    </xf>
    <xf numFmtId="49" fontId="17" fillId="0" borderId="14" xfId="4" applyNumberFormat="1" applyFont="1" applyFill="1" applyBorder="1" applyAlignment="1" applyProtection="1">
      <alignment horizontal="left" vertical="center" wrapText="1" indent="1"/>
    </xf>
    <xf numFmtId="0" fontId="17" fillId="0" borderId="0" xfId="4" applyFont="1" applyFill="1" applyBorder="1" applyAlignment="1" applyProtection="1">
      <alignment horizontal="left" vertical="center" wrapText="1" indent="1"/>
    </xf>
    <xf numFmtId="0" fontId="16" fillId="0" borderId="15" xfId="4" applyFont="1" applyFill="1" applyBorder="1" applyAlignment="1" applyProtection="1">
      <alignment horizontal="left" vertical="center" wrapText="1" indent="1"/>
    </xf>
    <xf numFmtId="0" fontId="16" fillId="0" borderId="16" xfId="4" applyFont="1" applyFill="1" applyBorder="1" applyAlignment="1" applyProtection="1">
      <alignment horizontal="left" vertical="center" wrapText="1" indent="1"/>
    </xf>
    <xf numFmtId="0" fontId="16" fillId="0" borderId="17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165" fontId="17" fillId="0" borderId="2" xfId="0" applyNumberFormat="1" applyFont="1" applyFill="1" applyBorder="1" applyAlignment="1" applyProtection="1">
      <alignment vertical="center" wrapText="1"/>
      <protection locked="0"/>
    </xf>
    <xf numFmtId="0" fontId="16" fillId="0" borderId="16" xfId="4" applyFont="1" applyFill="1" applyBorder="1" applyAlignment="1" applyProtection="1">
      <alignment vertical="center" wrapText="1"/>
    </xf>
    <xf numFmtId="0" fontId="16" fillId="0" borderId="18" xfId="4" applyFont="1" applyFill="1" applyBorder="1" applyAlignment="1" applyProtection="1">
      <alignment vertical="center" wrapText="1"/>
    </xf>
    <xf numFmtId="0" fontId="16" fillId="0" borderId="15" xfId="4" applyFont="1" applyFill="1" applyBorder="1" applyAlignment="1" applyProtection="1">
      <alignment horizontal="center" vertical="center" wrapText="1"/>
    </xf>
    <xf numFmtId="0" fontId="16" fillId="0" borderId="16" xfId="4" applyFont="1" applyFill="1" applyBorder="1" applyAlignment="1" applyProtection="1">
      <alignment horizontal="center" vertical="center" wrapText="1"/>
    </xf>
    <xf numFmtId="0" fontId="16" fillId="0" borderId="23" xfId="4" applyFont="1" applyFill="1" applyBorder="1" applyAlignment="1" applyProtection="1">
      <alignment horizontal="center" vertical="center" wrapText="1"/>
    </xf>
    <xf numFmtId="0" fontId="10" fillId="0" borderId="0" xfId="4" applyFill="1"/>
    <xf numFmtId="0" fontId="7" fillId="0" borderId="23" xfId="4" applyFont="1" applyFill="1" applyBorder="1" applyAlignment="1" applyProtection="1">
      <alignment horizontal="center" vertical="center" wrapText="1"/>
    </xf>
    <xf numFmtId="0" fontId="17" fillId="0" borderId="0" xfId="4" applyFont="1" applyFill="1"/>
    <xf numFmtId="0" fontId="20" fillId="0" borderId="0" xfId="4" applyFont="1" applyFill="1"/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0" xfId="0" applyNumberFormat="1" applyFont="1" applyFill="1" applyAlignment="1" applyProtection="1">
      <alignment horizontal="right" wrapText="1"/>
    </xf>
    <xf numFmtId="165" fontId="7" fillId="0" borderId="23" xfId="0" applyNumberFormat="1" applyFont="1" applyFill="1" applyBorder="1" applyAlignment="1" applyProtection="1">
      <alignment horizontal="center" vertical="center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165" fontId="16" fillId="0" borderId="3" xfId="0" applyNumberFormat="1" applyFont="1" applyFill="1" applyBorder="1" applyAlignment="1" applyProtection="1">
      <alignment horizontal="center" vertical="center" wrapText="1"/>
    </xf>
    <xf numFmtId="165" fontId="16" fillId="0" borderId="24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19" xfId="0" applyNumberFormat="1" applyFont="1" applyFill="1" applyBorder="1" applyAlignment="1" applyProtection="1">
      <alignment vertical="center" wrapText="1"/>
    </xf>
    <xf numFmtId="165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16" xfId="0" applyNumberFormat="1" applyFont="1" applyFill="1" applyBorder="1" applyAlignment="1" applyProtection="1">
      <alignment vertical="center" wrapText="1"/>
    </xf>
    <xf numFmtId="165" fontId="16" fillId="0" borderId="23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6" xfId="0" applyNumberFormat="1" applyFont="1" applyFill="1" applyBorder="1" applyAlignment="1" applyProtection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6" xfId="4" applyFont="1" applyFill="1" applyBorder="1" applyAlignment="1" applyProtection="1">
      <alignment horizontal="left" vertical="center" wrapText="1" indent="1"/>
    </xf>
    <xf numFmtId="0" fontId="19" fillId="0" borderId="0" xfId="4" applyFont="1" applyFill="1"/>
    <xf numFmtId="165" fontId="24" fillId="0" borderId="15" xfId="0" applyNumberFormat="1" applyFont="1" applyFill="1" applyBorder="1" applyAlignment="1" applyProtection="1">
      <alignment horizontal="left" vertical="center" wrapText="1" indent="1"/>
    </xf>
    <xf numFmtId="0" fontId="5" fillId="0" borderId="36" xfId="0" applyFont="1" applyFill="1" applyBorder="1" applyAlignment="1" applyProtection="1">
      <alignment horizontal="right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17" fillId="0" borderId="2" xfId="4" applyFont="1" applyFill="1" applyBorder="1" applyAlignment="1" applyProtection="1">
      <alignment horizontal="left" indent="6"/>
    </xf>
    <xf numFmtId="0" fontId="17" fillId="0" borderId="2" xfId="4" applyFont="1" applyFill="1" applyBorder="1" applyAlignment="1" applyProtection="1">
      <alignment horizontal="left" vertical="center" wrapText="1" indent="6"/>
    </xf>
    <xf numFmtId="0" fontId="17" fillId="0" borderId="7" xfId="4" applyFont="1" applyFill="1" applyBorder="1" applyAlignment="1" applyProtection="1">
      <alignment horizontal="left" vertical="center" wrapText="1" indent="6"/>
    </xf>
    <xf numFmtId="0" fontId="17" fillId="0" borderId="31" xfId="4" applyFont="1" applyFill="1" applyBorder="1" applyAlignment="1" applyProtection="1">
      <alignment horizontal="left" vertical="center" wrapText="1" indent="6"/>
    </xf>
    <xf numFmtId="49" fontId="17" fillId="0" borderId="2" xfId="4" applyNumberFormat="1" applyFont="1" applyFill="1" applyBorder="1" applyAlignment="1" applyProtection="1">
      <alignment horizontal="left" vertical="center" wrapText="1" indent="1"/>
    </xf>
    <xf numFmtId="49" fontId="17" fillId="0" borderId="4" xfId="4" applyNumberFormat="1" applyFont="1" applyFill="1" applyBorder="1" applyAlignment="1" applyProtection="1">
      <alignment horizontal="left" vertical="center" wrapText="1" indent="1"/>
    </xf>
    <xf numFmtId="49" fontId="17" fillId="0" borderId="5" xfId="4" applyNumberFormat="1" applyFont="1" applyFill="1" applyBorder="1" applyAlignment="1" applyProtection="1">
      <alignment horizontal="left" vertical="center" wrapText="1" indent="1"/>
    </xf>
    <xf numFmtId="49" fontId="17" fillId="0" borderId="31" xfId="4" applyNumberFormat="1" applyFont="1" applyFill="1" applyBorder="1" applyAlignment="1" applyProtection="1">
      <alignment horizontal="left" vertical="center" wrapText="1" indent="1"/>
    </xf>
    <xf numFmtId="49" fontId="24" fillId="0" borderId="16" xfId="4" applyNumberFormat="1" applyFont="1" applyFill="1" applyBorder="1" applyAlignment="1" applyProtection="1">
      <alignment horizontal="left" vertical="center" wrapText="1" indent="1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left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5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5" fontId="7" fillId="0" borderId="42" xfId="0" applyNumberFormat="1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 indent="1"/>
    </xf>
    <xf numFmtId="0" fontId="16" fillId="0" borderId="9" xfId="0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49" fontId="17" fillId="0" borderId="7" xfId="0" applyNumberFormat="1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</xf>
    <xf numFmtId="0" fontId="32" fillId="0" borderId="43" xfId="0" applyFont="1" applyBorder="1" applyAlignment="1" applyProtection="1">
      <alignment horizontal="center" wrapText="1"/>
    </xf>
    <xf numFmtId="0" fontId="33" fillId="0" borderId="43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6" fillId="0" borderId="44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top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31" xfId="0" quotePrefix="1" applyFont="1" applyFill="1" applyBorder="1" applyAlignment="1" applyProtection="1">
      <alignment horizontal="center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5" fontId="16" fillId="0" borderId="37" xfId="4" applyNumberFormat="1" applyFont="1" applyFill="1" applyBorder="1" applyAlignment="1" applyProtection="1">
      <alignment horizontal="right" vertical="center" wrapText="1" indent="1"/>
    </xf>
    <xf numFmtId="165" fontId="17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7" xfId="4" applyNumberFormat="1" applyFont="1" applyFill="1" applyBorder="1" applyAlignment="1" applyProtection="1">
      <alignment horizontal="right" vertical="center" wrapText="1" indent="1"/>
    </xf>
    <xf numFmtId="165" fontId="29" fillId="0" borderId="49" xfId="4" applyNumberFormat="1" applyFont="1" applyFill="1" applyBorder="1" applyAlignment="1" applyProtection="1">
      <alignment horizontal="right" vertical="center" wrapText="1" indent="1"/>
    </xf>
    <xf numFmtId="165" fontId="2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4" xfId="4" applyFont="1" applyFill="1" applyBorder="1" applyAlignment="1" applyProtection="1">
      <alignment horizontal="left" vertical="center" wrapText="1" indent="1"/>
    </xf>
    <xf numFmtId="49" fontId="17" fillId="0" borderId="51" xfId="4" applyNumberFormat="1" applyFont="1" applyFill="1" applyBorder="1" applyAlignment="1" applyProtection="1">
      <alignment horizontal="left" vertical="center" wrapText="1" indent="1"/>
    </xf>
    <xf numFmtId="49" fontId="17" fillId="0" borderId="52" xfId="4" applyNumberFormat="1" applyFont="1" applyFill="1" applyBorder="1" applyAlignment="1" applyProtection="1">
      <alignment horizontal="left" vertical="center" wrapText="1" indent="1"/>
    </xf>
    <xf numFmtId="49" fontId="17" fillId="0" borderId="40" xfId="4" applyNumberFormat="1" applyFont="1" applyFill="1" applyBorder="1" applyAlignment="1" applyProtection="1">
      <alignment horizontal="left" vertical="center" wrapText="1" indent="1"/>
    </xf>
    <xf numFmtId="0" fontId="16" fillId="0" borderId="8" xfId="4" applyFont="1" applyFill="1" applyBorder="1" applyAlignment="1" applyProtection="1">
      <alignment horizontal="left" vertical="center" wrapText="1" indent="1"/>
    </xf>
    <xf numFmtId="0" fontId="27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35" fillId="0" borderId="2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indent="1"/>
    </xf>
    <xf numFmtId="0" fontId="22" fillId="0" borderId="31" xfId="0" applyFont="1" applyBorder="1" applyAlignment="1" applyProtection="1">
      <alignment horizontal="left" vertical="center" indent="1"/>
    </xf>
    <xf numFmtId="0" fontId="23" fillId="0" borderId="15" xfId="0" applyFont="1" applyBorder="1" applyAlignment="1" applyProtection="1">
      <alignment horizontal="left" vertical="center" wrapText="1" indent="1"/>
    </xf>
    <xf numFmtId="49" fontId="22" fillId="0" borderId="9" xfId="0" applyNumberFormat="1" applyFont="1" applyBorder="1" applyAlignment="1" applyProtection="1">
      <alignment horizontal="left" vertical="center" wrapText="1" indent="2"/>
    </xf>
    <xf numFmtId="49" fontId="23" fillId="0" borderId="9" xfId="0" applyNumberFormat="1" applyFont="1" applyBorder="1" applyAlignment="1" applyProtection="1">
      <alignment horizontal="left" vertical="center" wrapText="1" indent="1"/>
    </xf>
    <xf numFmtId="49" fontId="22" fillId="0" borderId="14" xfId="0" applyNumberFormat="1" applyFont="1" applyBorder="1" applyAlignment="1" applyProtection="1">
      <alignment horizontal="left" vertical="center" wrapText="1" indent="2"/>
    </xf>
    <xf numFmtId="0" fontId="22" fillId="0" borderId="31" xfId="0" applyFont="1" applyBorder="1" applyAlignment="1" applyProtection="1">
      <alignment horizontal="left" vertical="center" wrapText="1" indent="1"/>
    </xf>
    <xf numFmtId="0" fontId="21" fillId="0" borderId="15" xfId="0" applyFont="1" applyBorder="1" applyAlignment="1" applyProtection="1">
      <alignment horizontal="left" vertical="center" wrapText="1" indent="1"/>
    </xf>
    <xf numFmtId="0" fontId="34" fillId="0" borderId="10" xfId="0" applyFont="1" applyBorder="1" applyAlignment="1" applyProtection="1">
      <alignment horizontal="left" vertical="center" wrapText="1" indent="1"/>
    </xf>
    <xf numFmtId="49" fontId="22" fillId="0" borderId="11" xfId="0" applyNumberFormat="1" applyFont="1" applyBorder="1" applyAlignment="1" applyProtection="1">
      <alignment horizontal="left" vertical="center" wrapText="1" indent="2"/>
    </xf>
    <xf numFmtId="0" fontId="22" fillId="0" borderId="4" xfId="0" applyFont="1" applyBorder="1" applyAlignment="1" applyProtection="1">
      <alignment horizontal="left" vertical="center" wrapText="1" indent="1"/>
    </xf>
    <xf numFmtId="49" fontId="22" fillId="0" borderId="12" xfId="0" applyNumberFormat="1" applyFont="1" applyBorder="1" applyAlignment="1" applyProtection="1">
      <alignment horizontal="left" vertical="center" wrapText="1" indent="2"/>
    </xf>
    <xf numFmtId="0" fontId="22" fillId="0" borderId="7" xfId="0" applyFont="1" applyBorder="1" applyAlignment="1" applyProtection="1">
      <alignment horizontal="left" vertical="center" wrapText="1" indent="1"/>
    </xf>
    <xf numFmtId="0" fontId="23" fillId="0" borderId="10" xfId="0" applyFont="1" applyBorder="1" applyAlignment="1" applyProtection="1">
      <alignment horizontal="left" vertical="center" wrapText="1" indent="1"/>
    </xf>
    <xf numFmtId="49" fontId="35" fillId="0" borderId="15" xfId="0" applyNumberFormat="1" applyFont="1" applyBorder="1" applyAlignment="1" applyProtection="1">
      <alignment horizontal="left" vertical="center" wrapText="1" indent="1"/>
    </xf>
    <xf numFmtId="165" fontId="16" fillId="0" borderId="33" xfId="4" applyNumberFormat="1" applyFont="1" applyFill="1" applyBorder="1" applyAlignment="1" applyProtection="1">
      <alignment horizontal="right" vertical="center" wrapText="1" indent="1"/>
    </xf>
    <xf numFmtId="165" fontId="16" fillId="0" borderId="23" xfId="4" applyNumberFormat="1" applyFont="1" applyFill="1" applyBorder="1" applyAlignment="1" applyProtection="1">
      <alignment horizontal="right" vertical="center" wrapText="1" indent="1"/>
    </xf>
    <xf numFmtId="165" fontId="17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3" xfId="4" applyNumberFormat="1" applyFont="1" applyFill="1" applyBorder="1" applyAlignment="1" applyProtection="1">
      <alignment horizontal="right" vertical="center" wrapText="1" indent="1"/>
    </xf>
    <xf numFmtId="165" fontId="24" fillId="0" borderId="23" xfId="4" applyNumberFormat="1" applyFont="1" applyFill="1" applyBorder="1" applyAlignment="1" applyProtection="1">
      <alignment horizontal="right" vertical="center" wrapText="1" indent="1"/>
    </xf>
    <xf numFmtId="165" fontId="29" fillId="0" borderId="30" xfId="4" applyNumberFormat="1" applyFont="1" applyFill="1" applyBorder="1" applyAlignment="1" applyProtection="1">
      <alignment horizontal="right" vertical="center" wrapText="1" indent="1"/>
    </xf>
    <xf numFmtId="165" fontId="29" fillId="0" borderId="19" xfId="4" applyNumberFormat="1" applyFont="1" applyFill="1" applyBorder="1" applyAlignment="1" applyProtection="1">
      <alignment horizontal="right" vertical="center" wrapText="1" indent="1"/>
    </xf>
    <xf numFmtId="165" fontId="2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4" applyNumberFormat="1" applyFont="1" applyFill="1" applyBorder="1" applyAlignment="1" applyProtection="1">
      <alignment horizontal="right" vertical="center" wrapText="1" indent="1"/>
    </xf>
    <xf numFmtId="165" fontId="1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3" xfId="0" applyNumberFormat="1" applyFont="1" applyBorder="1" applyAlignment="1" applyProtection="1">
      <alignment horizontal="right" vertical="center" wrapText="1" indent="1"/>
    </xf>
    <xf numFmtId="0" fontId="21" fillId="0" borderId="23" xfId="0" quotePrefix="1" applyFont="1" applyBorder="1" applyAlignment="1" applyProtection="1">
      <alignment horizontal="right" vertical="center" wrapText="1" indent="1"/>
      <protection locked="0"/>
    </xf>
    <xf numFmtId="165" fontId="16" fillId="0" borderId="34" xfId="4" applyNumberFormat="1" applyFont="1" applyFill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5" fontId="24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4" applyNumberFormat="1" applyFont="1" applyFill="1" applyBorder="1" applyAlignment="1" applyProtection="1">
      <alignment horizontal="right" vertical="center" wrapText="1" indent="1"/>
    </xf>
    <xf numFmtId="0" fontId="22" fillId="0" borderId="30" xfId="0" applyFont="1" applyBorder="1" applyAlignment="1" applyProtection="1">
      <alignment horizontal="right" vertical="center" wrapText="1" indent="1"/>
      <protection locked="0"/>
    </xf>
    <xf numFmtId="0" fontId="22" fillId="0" borderId="19" xfId="0" applyFont="1" applyBorder="1" applyAlignment="1" applyProtection="1">
      <alignment horizontal="right" vertical="center" wrapText="1" indent="1"/>
      <protection locked="0"/>
    </xf>
    <xf numFmtId="0" fontId="22" fillId="0" borderId="21" xfId="0" applyFont="1" applyBorder="1" applyAlignment="1" applyProtection="1">
      <alignment horizontal="right" vertical="center" wrapText="1" indent="1"/>
      <protection locked="0"/>
    </xf>
    <xf numFmtId="0" fontId="10" fillId="0" borderId="0" xfId="4" applyFill="1" applyAlignment="1"/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6" xfId="0" applyNumberFormat="1" applyFont="1" applyFill="1" applyBorder="1" applyAlignment="1" applyProtection="1">
      <alignment horizontal="right" vertical="center" wrapText="1" indent="1"/>
    </xf>
    <xf numFmtId="165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3" xfId="0" applyNumberFormat="1" applyFont="1" applyFill="1" applyBorder="1" applyAlignment="1" applyProtection="1">
      <alignment horizontal="right" vertical="center" wrapText="1" indent="1"/>
    </xf>
    <xf numFmtId="165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5" xfId="0" applyNumberFormat="1" applyFont="1" applyFill="1" applyBorder="1" applyAlignment="1" applyProtection="1">
      <alignment horizontal="centerContinuous" vertical="center" wrapText="1"/>
    </xf>
    <xf numFmtId="165" fontId="7" fillId="0" borderId="16" xfId="0" applyNumberFormat="1" applyFont="1" applyFill="1" applyBorder="1" applyAlignment="1" applyProtection="1">
      <alignment horizontal="centerContinuous" vertical="center" wrapText="1"/>
    </xf>
    <xf numFmtId="165" fontId="7" fillId="0" borderId="23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4" fillId="0" borderId="25" xfId="0" applyNumberFormat="1" applyFont="1" applyFill="1" applyBorder="1" applyAlignment="1" applyProtection="1">
      <alignment horizontal="center" vertical="center" wrapText="1"/>
    </xf>
    <xf numFmtId="165" fontId="24" fillId="0" borderId="15" xfId="0" applyNumberFormat="1" applyFont="1" applyFill="1" applyBorder="1" applyAlignment="1" applyProtection="1">
      <alignment horizontal="center" vertical="center" wrapText="1"/>
    </xf>
    <xf numFmtId="165" fontId="24" fillId="0" borderId="16" xfId="0" applyNumberFormat="1" applyFont="1" applyFill="1" applyBorder="1" applyAlignment="1" applyProtection="1">
      <alignment horizontal="center" vertical="center" wrapText="1"/>
    </xf>
    <xf numFmtId="165" fontId="24" fillId="0" borderId="23" xfId="0" applyNumberFormat="1" applyFont="1" applyFill="1" applyBorder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0" fillId="0" borderId="27" xfId="0" applyNumberFormat="1" applyFill="1" applyBorder="1" applyAlignment="1" applyProtection="1">
      <alignment horizontal="left" vertical="center" wrapText="1" indent="1"/>
    </xf>
    <xf numFmtId="165" fontId="17" fillId="0" borderId="11" xfId="0" applyNumberFormat="1" applyFont="1" applyFill="1" applyBorder="1" applyAlignment="1" applyProtection="1">
      <alignment horizontal="left" vertical="center" wrapText="1" indent="1"/>
    </xf>
    <xf numFmtId="165" fontId="0" fillId="0" borderId="26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35" xfId="0" applyNumberFormat="1" applyFont="1" applyFill="1" applyBorder="1" applyAlignment="1" applyProtection="1">
      <alignment horizontal="left" vertical="center" wrapText="1" indent="1"/>
    </xf>
    <xf numFmtId="165" fontId="25" fillId="0" borderId="0" xfId="0" applyNumberFormat="1" applyFont="1" applyFill="1" applyBorder="1" applyAlignment="1" applyProtection="1">
      <alignment horizontal="left" vertical="center" wrapText="1" indent="1"/>
    </xf>
    <xf numFmtId="165" fontId="28" fillId="0" borderId="25" xfId="0" applyNumberFormat="1" applyFont="1" applyFill="1" applyBorder="1" applyAlignment="1" applyProtection="1">
      <alignment horizontal="left" vertical="center" wrapText="1" indent="1"/>
    </xf>
    <xf numFmtId="165" fontId="1" fillId="0" borderId="29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65" fontId="1" fillId="0" borderId="26" xfId="0" applyNumberFormat="1" applyFont="1" applyFill="1" applyBorder="1" applyAlignment="1" applyProtection="1">
      <alignment horizontal="left" vertical="center" wrapText="1" indent="1"/>
    </xf>
    <xf numFmtId="165" fontId="29" fillId="0" borderId="2" xfId="0" applyNumberFormat="1" applyFont="1" applyFill="1" applyBorder="1" applyAlignment="1" applyProtection="1">
      <alignment horizontal="right" vertical="center" wrapText="1" indent="1"/>
    </xf>
    <xf numFmtId="165" fontId="26" fillId="0" borderId="15" xfId="0" applyNumberFormat="1" applyFont="1" applyFill="1" applyBorder="1" applyAlignment="1" applyProtection="1">
      <alignment horizontal="left" vertical="center" wrapText="1" indent="1"/>
    </xf>
    <xf numFmtId="165" fontId="28" fillId="0" borderId="15" xfId="0" applyNumberFormat="1" applyFont="1" applyFill="1" applyBorder="1" applyAlignment="1" applyProtection="1">
      <alignment horizontal="left" vertical="center" wrapText="1" indent="1"/>
    </xf>
    <xf numFmtId="165" fontId="28" fillId="0" borderId="37" xfId="0" applyNumberFormat="1" applyFont="1" applyFill="1" applyBorder="1" applyAlignment="1" applyProtection="1">
      <alignment horizontal="right" vertical="center" wrapText="1" indent="1"/>
    </xf>
    <xf numFmtId="165" fontId="2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9" xfId="0" quotePrefix="1" applyNumberFormat="1" applyFont="1" applyFill="1" applyBorder="1" applyAlignment="1" applyProtection="1">
      <alignment horizontal="left" vertical="center" wrapText="1" indent="6"/>
    </xf>
    <xf numFmtId="165" fontId="25" fillId="0" borderId="9" xfId="0" quotePrefix="1" applyNumberFormat="1" applyFont="1" applyFill="1" applyBorder="1" applyAlignment="1" applyProtection="1">
      <alignment horizontal="left" vertical="center" wrapText="1" indent="6"/>
    </xf>
    <xf numFmtId="165" fontId="17" fillId="0" borderId="9" xfId="0" quotePrefix="1" applyNumberFormat="1" applyFont="1" applyFill="1" applyBorder="1" applyAlignment="1" applyProtection="1">
      <alignment horizontal="left" vertical="center" wrapText="1" indent="3"/>
    </xf>
    <xf numFmtId="165" fontId="1" fillId="0" borderId="2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2"/>
    </xf>
    <xf numFmtId="165" fontId="25" fillId="0" borderId="2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1"/>
    </xf>
    <xf numFmtId="165" fontId="25" fillId="0" borderId="11" xfId="0" applyNumberFormat="1" applyFont="1" applyFill="1" applyBorder="1" applyAlignment="1" applyProtection="1">
      <alignment horizontal="left" vertical="center" wrapText="1" indent="1"/>
    </xf>
    <xf numFmtId="165" fontId="17" fillId="0" borderId="11" xfId="0" applyNumberFormat="1" applyFont="1" applyFill="1" applyBorder="1" applyAlignment="1" applyProtection="1">
      <alignment horizontal="left" vertical="center" wrapText="1" indent="2"/>
    </xf>
    <xf numFmtId="165" fontId="17" fillId="0" borderId="12" xfId="0" applyNumberFormat="1" applyFont="1" applyFill="1" applyBorder="1" applyAlignment="1" applyProtection="1">
      <alignment horizontal="left" vertical="center" wrapText="1" indent="2"/>
    </xf>
    <xf numFmtId="165" fontId="29" fillId="0" borderId="4" xfId="0" applyNumberFormat="1" applyFont="1" applyFill="1" applyBorder="1" applyAlignment="1" applyProtection="1">
      <alignment horizontal="right" vertical="center" wrapText="1" indent="1"/>
    </xf>
    <xf numFmtId="0" fontId="24" fillId="0" borderId="13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165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7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5" fontId="16" fillId="0" borderId="37" xfId="0" applyNumberFormat="1" applyFont="1" applyFill="1" applyBorder="1" applyAlignment="1" applyProtection="1">
      <alignment horizontal="right" vertical="center" wrapText="1" indent="1"/>
    </xf>
    <xf numFmtId="165" fontId="16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31" fillId="0" borderId="43" xfId="0" applyFont="1" applyBorder="1" applyAlignment="1" applyProtection="1">
      <alignment horizontal="center" wrapText="1"/>
    </xf>
    <xf numFmtId="0" fontId="24" fillId="0" borderId="43" xfId="4" applyFont="1" applyFill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center" vertical="center" wrapText="1"/>
    </xf>
    <xf numFmtId="0" fontId="25" fillId="0" borderId="31" xfId="4" applyFont="1" applyFill="1" applyBorder="1" applyAlignment="1" applyProtection="1">
      <alignment horizontal="left" vertical="center" wrapText="1" indent="1"/>
    </xf>
    <xf numFmtId="0" fontId="24" fillId="0" borderId="18" xfId="4" applyFont="1" applyFill="1" applyBorder="1" applyAlignment="1" applyProtection="1">
      <alignment horizontal="left" vertical="center" wrapText="1" indent="1"/>
    </xf>
    <xf numFmtId="0" fontId="24" fillId="0" borderId="10" xfId="0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49" fontId="17" fillId="0" borderId="5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 applyProtection="1">
      <alignment horizontal="right" vertical="center"/>
    </xf>
    <xf numFmtId="49" fontId="7" fillId="0" borderId="4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5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6" xfId="0" applyNumberFormat="1" applyFont="1" applyFill="1" applyBorder="1" applyAlignment="1" applyProtection="1">
      <alignment horizontal="right" vertical="center" wrapText="1" indent="1"/>
    </xf>
    <xf numFmtId="0" fontId="22" fillId="0" borderId="5" xfId="0" applyFont="1" applyBorder="1" applyAlignment="1" applyProtection="1">
      <alignment horizontal="left" vertical="center" wrapText="1" indent="1"/>
    </xf>
    <xf numFmtId="0" fontId="22" fillId="0" borderId="3" xfId="0" applyFont="1" applyBorder="1" applyAlignment="1" applyProtection="1">
      <alignment horizontal="left" vertical="center" wrapText="1" indent="1"/>
    </xf>
    <xf numFmtId="0" fontId="35" fillId="0" borderId="4" xfId="0" applyFont="1" applyBorder="1" applyAlignment="1" applyProtection="1">
      <alignment horizontal="left" vertical="center" wrapText="1" indent="1"/>
    </xf>
    <xf numFmtId="0" fontId="23" fillId="0" borderId="31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49" fontId="23" fillId="0" borderId="11" xfId="0" applyNumberFormat="1" applyFont="1" applyBorder="1" applyAlignment="1" applyProtection="1">
      <alignment horizontal="left" vertical="center" wrapText="1" indent="1"/>
    </xf>
    <xf numFmtId="0" fontId="21" fillId="0" borderId="16" xfId="0" applyFont="1" applyBorder="1" applyAlignment="1" applyProtection="1">
      <alignment horizontal="left" vertical="center" wrapText="1" indent="1"/>
    </xf>
    <xf numFmtId="0" fontId="21" fillId="0" borderId="3" xfId="0" applyFont="1" applyBorder="1" applyAlignment="1" applyProtection="1">
      <alignment horizontal="left" vertical="center" wrapText="1" indent="1"/>
    </xf>
    <xf numFmtId="0" fontId="22" fillId="0" borderId="2" xfId="0" quotePrefix="1" applyFont="1" applyBorder="1" applyAlignment="1" applyProtection="1">
      <alignment horizontal="left" vertical="center" wrapText="1" indent="6"/>
    </xf>
    <xf numFmtId="0" fontId="22" fillId="0" borderId="31" xfId="0" quotePrefix="1" applyFont="1" applyBorder="1" applyAlignment="1" applyProtection="1">
      <alignment horizontal="left" vertical="center" wrapText="1" indent="6"/>
    </xf>
    <xf numFmtId="0" fontId="35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5" fontId="24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3" xfId="4" applyNumberFormat="1" applyFont="1" applyFill="1" applyBorder="1" applyAlignment="1" applyProtection="1">
      <alignment horizontal="right" vertical="center" wrapText="1" inden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6" xfId="4" applyNumberFormat="1" applyFont="1" applyFill="1" applyBorder="1" applyAlignment="1" applyProtection="1">
      <alignment horizontal="right" vertical="center" wrapText="1" indent="1"/>
    </xf>
    <xf numFmtId="165" fontId="17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6" fontId="30" fillId="0" borderId="36" xfId="1" applyNumberFormat="1" applyFont="1" applyFill="1" applyBorder="1" applyAlignment="1" applyProtection="1">
      <alignment horizontal="left" vertical="center"/>
    </xf>
    <xf numFmtId="166" fontId="7" fillId="0" borderId="34" xfId="1" applyNumberFormat="1" applyFont="1" applyFill="1" applyBorder="1" applyAlignment="1" applyProtection="1">
      <alignment horizontal="center" vertical="center" wrapText="1"/>
    </xf>
    <xf numFmtId="166" fontId="16" fillId="0" borderId="34" xfId="1" applyNumberFormat="1" applyFont="1" applyFill="1" applyBorder="1" applyAlignment="1" applyProtection="1">
      <alignment horizontal="center" vertical="center" wrapText="1"/>
    </xf>
    <xf numFmtId="166" fontId="16" fillId="0" borderId="56" xfId="1" applyNumberFormat="1" applyFont="1" applyFill="1" applyBorder="1" applyAlignment="1" applyProtection="1">
      <alignment horizontal="right" vertical="center" wrapText="1" indent="1"/>
    </xf>
    <xf numFmtId="166" fontId="16" fillId="0" borderId="37" xfId="1" applyNumberFormat="1" applyFont="1" applyFill="1" applyBorder="1" applyAlignment="1" applyProtection="1">
      <alignment horizontal="right" vertical="center" wrapText="1" indent="1"/>
    </xf>
    <xf numFmtId="166" fontId="22" fillId="0" borderId="4" xfId="1" applyNumberFormat="1" applyFont="1" applyBorder="1" applyAlignment="1" applyProtection="1">
      <alignment horizontal="left" vertical="center" wrapText="1" indent="1"/>
    </xf>
    <xf numFmtId="166" fontId="22" fillId="0" borderId="1" xfId="1" applyNumberFormat="1" applyFont="1" applyBorder="1" applyAlignment="1" applyProtection="1">
      <alignment horizontal="left" vertical="center" wrapText="1" indent="1"/>
    </xf>
    <xf numFmtId="166" fontId="17" fillId="0" borderId="5" xfId="1" applyNumberFormat="1" applyFont="1" applyFill="1" applyBorder="1" applyAlignment="1" applyProtection="1">
      <alignment horizontal="left" vertical="center" wrapText="1" indent="1"/>
    </xf>
    <xf numFmtId="166" fontId="17" fillId="0" borderId="2" xfId="1" applyNumberFormat="1" applyFont="1" applyFill="1" applyBorder="1" applyAlignment="1" applyProtection="1">
      <alignment horizontal="left" vertical="center" wrapText="1" indent="1"/>
    </xf>
    <xf numFmtId="166" fontId="17" fillId="0" borderId="1" xfId="1" applyNumberFormat="1" applyFont="1" applyFill="1" applyBorder="1" applyAlignment="1" applyProtection="1">
      <alignment horizontal="left" vertical="center" wrapText="1" indent="1"/>
    </xf>
    <xf numFmtId="166" fontId="17" fillId="0" borderId="3" xfId="1" applyNumberFormat="1" applyFont="1" applyFill="1" applyBorder="1" applyAlignment="1" applyProtection="1">
      <alignment horizontal="left" vertical="center" wrapText="1" indent="1"/>
    </xf>
    <xf numFmtId="166" fontId="16" fillId="0" borderId="3" xfId="1" applyNumberFormat="1" applyFont="1" applyFill="1" applyBorder="1" applyAlignment="1" applyProtection="1">
      <alignment horizontal="left" vertical="center" wrapText="1" indent="1"/>
    </xf>
    <xf numFmtId="166" fontId="17" fillId="0" borderId="4" xfId="1" applyNumberFormat="1" applyFont="1" applyFill="1" applyBorder="1" applyAlignment="1" applyProtection="1">
      <alignment horizontal="left" vertical="center" wrapText="1" indent="1"/>
    </xf>
    <xf numFmtId="166" fontId="17" fillId="0" borderId="7" xfId="1" applyNumberFormat="1" applyFont="1" applyFill="1" applyBorder="1" applyAlignment="1" applyProtection="1">
      <alignment horizontal="left" vertical="center" wrapText="1" indent="1"/>
    </xf>
    <xf numFmtId="166" fontId="22" fillId="0" borderId="2" xfId="1" applyNumberFormat="1" applyFont="1" applyBorder="1" applyAlignment="1" applyProtection="1">
      <alignment horizontal="left" vertical="center" wrapText="1" indent="1"/>
    </xf>
    <xf numFmtId="166" fontId="22" fillId="0" borderId="2" xfId="1" applyNumberFormat="1" applyFont="1" applyBorder="1" applyAlignment="1" applyProtection="1">
      <alignment horizontal="left" vertical="center" indent="1"/>
    </xf>
    <xf numFmtId="166" fontId="23" fillId="0" borderId="3" xfId="1" applyNumberFormat="1" applyFont="1" applyBorder="1" applyAlignment="1" applyProtection="1">
      <alignment horizontal="left" vertical="center" wrapText="1" indent="1"/>
    </xf>
    <xf numFmtId="166" fontId="22" fillId="0" borderId="53" xfId="1" applyNumberFormat="1" applyFont="1" applyBorder="1" applyAlignment="1" applyProtection="1">
      <alignment horizontal="left" vertical="center" wrapText="1" indent="1"/>
    </xf>
    <xf numFmtId="166" fontId="22" fillId="0" borderId="50" xfId="1" applyNumberFormat="1" applyFont="1" applyBorder="1" applyAlignment="1" applyProtection="1">
      <alignment horizontal="left" vertical="center" wrapText="1" indent="1"/>
    </xf>
    <xf numFmtId="166" fontId="21" fillId="0" borderId="34" xfId="1" applyNumberFormat="1" applyFont="1" applyBorder="1" applyAlignment="1" applyProtection="1">
      <alignment horizontal="left" vertical="center" wrapText="1" indent="1"/>
    </xf>
    <xf numFmtId="166" fontId="21" fillId="0" borderId="64" xfId="1" applyNumberFormat="1" applyFont="1" applyBorder="1" applyAlignment="1" applyProtection="1">
      <alignment horizontal="left" vertical="center" wrapText="1" indent="1"/>
    </xf>
    <xf numFmtId="166" fontId="6" fillId="0" borderId="0" xfId="1" applyNumberFormat="1" applyFont="1" applyFill="1" applyBorder="1" applyAlignment="1" applyProtection="1">
      <alignment vertical="center" wrapText="1"/>
    </xf>
    <xf numFmtId="166" fontId="30" fillId="0" borderId="36" xfId="1" applyNumberFormat="1" applyFont="1" applyFill="1" applyBorder="1" applyAlignment="1" applyProtection="1">
      <alignment horizontal="left"/>
    </xf>
    <xf numFmtId="166" fontId="17" fillId="0" borderId="63" xfId="1" applyNumberFormat="1" applyFont="1" applyFill="1" applyBorder="1" applyAlignment="1" applyProtection="1">
      <alignment horizontal="left" vertical="center" wrapText="1" indent="1"/>
    </xf>
    <xf numFmtId="166" fontId="17" fillId="0" borderId="53" xfId="1" applyNumberFormat="1" applyFont="1" applyFill="1" applyBorder="1" applyAlignment="1" applyProtection="1">
      <alignment horizontal="left" vertical="center" wrapText="1" indent="1"/>
    </xf>
    <xf numFmtId="166" fontId="17" fillId="0" borderId="66" xfId="1" applyNumberFormat="1" applyFont="1" applyFill="1" applyBorder="1" applyAlignment="1" applyProtection="1">
      <alignment horizontal="left" vertical="center" wrapText="1" indent="1"/>
    </xf>
    <xf numFmtId="166" fontId="17" fillId="0" borderId="41" xfId="1" applyNumberFormat="1" applyFont="1" applyFill="1" applyBorder="1" applyAlignment="1" applyProtection="1">
      <alignment horizontal="left" vertical="center" wrapText="1" indent="1"/>
    </xf>
    <xf numFmtId="166" fontId="17" fillId="0" borderId="66" xfId="1" applyNumberFormat="1" applyFont="1" applyFill="1" applyBorder="1" applyAlignment="1" applyProtection="1">
      <alignment horizontal="left" indent="6"/>
    </xf>
    <xf numFmtId="166" fontId="17" fillId="0" borderId="66" xfId="1" applyNumberFormat="1" applyFont="1" applyFill="1" applyBorder="1" applyAlignment="1" applyProtection="1">
      <alignment horizontal="left" vertical="center" wrapText="1" indent="6"/>
    </xf>
    <xf numFmtId="166" fontId="17" fillId="0" borderId="50" xfId="1" applyNumberFormat="1" applyFont="1" applyFill="1" applyBorder="1" applyAlignment="1" applyProtection="1">
      <alignment horizontal="left" vertical="center" wrapText="1" indent="6"/>
    </xf>
    <xf numFmtId="166" fontId="16" fillId="0" borderId="34" xfId="1" applyNumberFormat="1" applyFont="1" applyFill="1" applyBorder="1" applyAlignment="1" applyProtection="1">
      <alignment vertical="center" wrapText="1"/>
    </xf>
    <xf numFmtId="166" fontId="17" fillId="0" borderId="65" xfId="1" applyNumberFormat="1" applyFont="1" applyFill="1" applyBorder="1" applyAlignment="1" applyProtection="1">
      <alignment horizontal="left" vertical="center" wrapText="1" indent="1"/>
    </xf>
    <xf numFmtId="166" fontId="24" fillId="0" borderId="34" xfId="1" applyNumberFormat="1" applyFont="1" applyFill="1" applyBorder="1" applyAlignment="1" applyProtection="1">
      <alignment horizontal="left" vertical="center" wrapText="1" indent="1"/>
    </xf>
    <xf numFmtId="166" fontId="23" fillId="0" borderId="45" xfId="1" applyNumberFormat="1" applyFont="1" applyBorder="1" applyAlignment="1" applyProtection="1">
      <alignment horizontal="left" vertical="center" wrapText="1" indent="1"/>
    </xf>
    <xf numFmtId="166" fontId="35" fillId="0" borderId="34" xfId="1" applyNumberFormat="1" applyFont="1" applyBorder="1" applyAlignment="1" applyProtection="1">
      <alignment horizontal="left" vertical="center" wrapText="1" indent="1"/>
    </xf>
    <xf numFmtId="166" fontId="22" fillId="0" borderId="65" xfId="1" applyNumberFormat="1" applyFont="1" applyBorder="1" applyAlignment="1" applyProtection="1">
      <alignment horizontal="left" vertical="center" wrapText="1" indent="1"/>
    </xf>
    <xf numFmtId="166" fontId="22" fillId="0" borderId="66" xfId="1" applyNumberFormat="1" applyFont="1" applyBorder="1" applyAlignment="1" applyProtection="1">
      <alignment horizontal="left" vertical="center" wrapText="1" indent="1"/>
    </xf>
    <xf numFmtId="166" fontId="10" fillId="0" borderId="0" xfId="1" applyNumberFormat="1" applyFont="1" applyFill="1" applyProtection="1"/>
    <xf numFmtId="166" fontId="10" fillId="0" borderId="0" xfId="1" applyNumberFormat="1" applyFont="1" applyFill="1"/>
    <xf numFmtId="166" fontId="22" fillId="0" borderId="31" xfId="1" applyNumberFormat="1" applyFont="1" applyBorder="1" applyAlignment="1" applyProtection="1">
      <alignment horizontal="left" vertical="center" wrapText="1" indent="1"/>
    </xf>
    <xf numFmtId="166" fontId="22" fillId="0" borderId="2" xfId="1" quotePrefix="1" applyNumberFormat="1" applyFont="1" applyBorder="1" applyAlignment="1" applyProtection="1">
      <alignment horizontal="left" vertical="center" wrapText="1" indent="6"/>
    </xf>
    <xf numFmtId="166" fontId="22" fillId="0" borderId="31" xfId="1" quotePrefix="1" applyNumberFormat="1" applyFont="1" applyBorder="1" applyAlignment="1" applyProtection="1">
      <alignment horizontal="left" vertical="center" wrapText="1" indent="6"/>
    </xf>
    <xf numFmtId="0" fontId="2" fillId="0" borderId="0" xfId="4" applyFont="1" applyFill="1" applyAlignment="1">
      <alignment vertical="center"/>
    </xf>
    <xf numFmtId="0" fontId="38" fillId="0" borderId="0" xfId="4" applyFont="1" applyFill="1" applyAlignment="1">
      <alignment horizontal="right" vertical="center"/>
    </xf>
    <xf numFmtId="165" fontId="37" fillId="0" borderId="0" xfId="4" applyNumberFormat="1" applyFont="1" applyFill="1" applyBorder="1" applyAlignment="1" applyProtection="1">
      <alignment horizontal="centerContinuous" vertical="center"/>
    </xf>
    <xf numFmtId="0" fontId="18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 applyProtection="1">
      <alignment vertical="center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5" xfId="4" applyFont="1" applyFill="1" applyBorder="1" applyAlignment="1" applyProtection="1">
      <alignment horizontal="center" vertical="center" wrapText="1"/>
    </xf>
    <xf numFmtId="0" fontId="19" fillId="0" borderId="22" xfId="4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/>
    </xf>
    <xf numFmtId="0" fontId="10" fillId="0" borderId="16" xfId="4" applyFont="1" applyFill="1" applyBorder="1" applyAlignment="1" applyProtection="1">
      <alignment horizontal="center" vertical="center"/>
    </xf>
    <xf numFmtId="0" fontId="10" fillId="0" borderId="23" xfId="4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 applyProtection="1">
      <alignment vertical="center"/>
    </xf>
    <xf numFmtId="167" fontId="10" fillId="0" borderId="22" xfId="1" applyNumberFormat="1" applyFont="1" applyFill="1" applyBorder="1" applyAlignment="1" applyProtection="1">
      <alignment vertical="center"/>
      <protection locked="0"/>
    </xf>
    <xf numFmtId="0" fontId="10" fillId="0" borderId="9" xfId="4" applyFont="1" applyFill="1" applyBorder="1" applyAlignment="1" applyProtection="1">
      <alignment horizontal="center" vertical="center"/>
    </xf>
    <xf numFmtId="0" fontId="40" fillId="0" borderId="2" xfId="0" applyFont="1" applyBorder="1" applyAlignment="1">
      <alignment horizontal="justify" vertical="center" wrapText="1"/>
    </xf>
    <xf numFmtId="167" fontId="10" fillId="0" borderId="19" xfId="1" applyNumberFormat="1" applyFont="1" applyFill="1" applyBorder="1" applyAlignment="1" applyProtection="1">
      <alignment vertical="center"/>
      <protection locked="0"/>
    </xf>
    <xf numFmtId="0" fontId="40" fillId="0" borderId="2" xfId="0" applyFont="1" applyBorder="1" applyAlignment="1">
      <alignment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167" fontId="10" fillId="0" borderId="21" xfId="1" applyNumberFormat="1" applyFont="1" applyFill="1" applyBorder="1" applyAlignment="1" applyProtection="1">
      <alignment vertical="center"/>
      <protection locked="0"/>
    </xf>
    <xf numFmtId="0" fontId="40" fillId="0" borderId="31" xfId="0" applyFont="1" applyBorder="1" applyAlignment="1">
      <alignment vertical="center" wrapText="1"/>
    </xf>
    <xf numFmtId="167" fontId="19" fillId="0" borderId="23" xfId="1" applyNumberFormat="1" applyFont="1" applyFill="1" applyBorder="1" applyAlignment="1" applyProtection="1">
      <alignment vertical="center"/>
    </xf>
    <xf numFmtId="165" fontId="41" fillId="0" borderId="0" xfId="0" applyNumberFormat="1" applyFont="1" applyFill="1" applyAlignment="1" applyProtection="1">
      <alignment horizontal="left" vertical="center" wrapText="1"/>
    </xf>
    <xf numFmtId="165" fontId="41" fillId="0" borderId="0" xfId="0" applyNumberFormat="1" applyFont="1" applyFill="1" applyAlignment="1" applyProtection="1">
      <alignment vertical="center" wrapText="1"/>
    </xf>
    <xf numFmtId="165" fontId="42" fillId="0" borderId="0" xfId="0" applyNumberFormat="1" applyFont="1" applyFill="1" applyAlignment="1" applyProtection="1">
      <alignment vertical="center" wrapText="1"/>
    </xf>
    <xf numFmtId="0" fontId="43" fillId="0" borderId="0" xfId="0" applyFont="1" applyAlignment="1" applyProtection="1">
      <alignment horizontal="right" vertical="top"/>
      <protection locked="0"/>
    </xf>
    <xf numFmtId="165" fontId="41" fillId="0" borderId="0" xfId="0" applyNumberFormat="1" applyFont="1" applyFill="1" applyAlignment="1">
      <alignment vertical="center" wrapText="1"/>
    </xf>
    <xf numFmtId="0" fontId="44" fillId="0" borderId="5" xfId="0" applyFont="1" applyFill="1" applyBorder="1" applyAlignment="1" applyProtection="1">
      <alignment horizontal="center" vertical="center"/>
    </xf>
    <xf numFmtId="0" fontId="44" fillId="0" borderId="22" xfId="0" quotePrefix="1" applyFont="1" applyFill="1" applyBorder="1" applyAlignment="1" applyProtection="1">
      <alignment horizontal="right" vertical="center" indent="1"/>
    </xf>
    <xf numFmtId="0" fontId="45" fillId="0" borderId="0" xfId="0" applyFont="1" applyFill="1" applyAlignment="1">
      <alignment vertical="center"/>
    </xf>
    <xf numFmtId="0" fontId="44" fillId="0" borderId="38" xfId="0" applyFont="1" applyFill="1" applyBorder="1" applyAlignment="1" applyProtection="1">
      <alignment vertical="center"/>
    </xf>
    <xf numFmtId="0" fontId="44" fillId="0" borderId="39" xfId="0" applyFont="1" applyFill="1" applyBorder="1" applyAlignment="1" applyProtection="1">
      <alignment vertical="center"/>
    </xf>
    <xf numFmtId="0" fontId="44" fillId="0" borderId="31" xfId="0" applyFont="1" applyFill="1" applyBorder="1" applyAlignment="1" applyProtection="1">
      <alignment horizontal="center" vertical="center"/>
    </xf>
    <xf numFmtId="0" fontId="44" fillId="0" borderId="46" xfId="0" applyFont="1" applyFill="1" applyBorder="1" applyAlignment="1" applyProtection="1">
      <alignment horizontal="right" vertical="center" indent="1"/>
    </xf>
    <xf numFmtId="0" fontId="44" fillId="0" borderId="0" xfId="0" applyFont="1" applyFill="1" applyAlignment="1" applyProtection="1">
      <alignment vertical="center"/>
    </xf>
    <xf numFmtId="0" fontId="46" fillId="0" borderId="0" xfId="0" applyFont="1" applyFill="1" applyAlignment="1" applyProtection="1">
      <alignment horizontal="right"/>
    </xf>
    <xf numFmtId="0" fontId="47" fillId="0" borderId="0" xfId="0" applyFont="1" applyFill="1" applyAlignment="1">
      <alignment vertical="center"/>
    </xf>
    <xf numFmtId="0" fontId="44" fillId="0" borderId="18" xfId="0" applyFont="1" applyFill="1" applyBorder="1" applyAlignment="1" applyProtection="1">
      <alignment horizontal="center" vertical="center" wrapText="1"/>
    </xf>
    <xf numFmtId="0" fontId="44" fillId="0" borderId="33" xfId="0" applyFont="1" applyFill="1" applyBorder="1" applyAlignment="1" applyProtection="1">
      <alignment horizontal="right" vertical="center" wrapText="1" indent="1"/>
    </xf>
    <xf numFmtId="0" fontId="48" fillId="0" borderId="0" xfId="0" applyFont="1" applyFill="1" applyAlignment="1">
      <alignment vertical="center" wrapText="1"/>
    </xf>
    <xf numFmtId="0" fontId="49" fillId="0" borderId="15" xfId="0" applyFont="1" applyFill="1" applyBorder="1" applyAlignment="1" applyProtection="1">
      <alignment horizontal="center" vertical="center" wrapText="1"/>
    </xf>
    <xf numFmtId="0" fontId="49" fillId="0" borderId="16" xfId="0" applyFont="1" applyFill="1" applyBorder="1" applyAlignment="1" applyProtection="1">
      <alignment horizontal="center" vertical="center" wrapText="1"/>
    </xf>
    <xf numFmtId="0" fontId="49" fillId="0" borderId="23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4" fillId="0" borderId="40" xfId="0" applyFont="1" applyFill="1" applyBorder="1" applyAlignment="1" applyProtection="1">
      <alignment horizontal="center" vertical="center" wrapText="1"/>
    </xf>
    <xf numFmtId="0" fontId="44" fillId="0" borderId="41" xfId="0" applyFont="1" applyFill="1" applyBorder="1" applyAlignment="1" applyProtection="1">
      <alignment horizontal="center" vertical="center" wrapText="1"/>
    </xf>
    <xf numFmtId="165" fontId="44" fillId="0" borderId="42" xfId="0" applyNumberFormat="1" applyFont="1" applyFill="1" applyBorder="1" applyAlignment="1" applyProtection="1">
      <alignment horizontal="right" vertical="center" wrapText="1" indent="1"/>
    </xf>
    <xf numFmtId="0" fontId="50" fillId="0" borderId="16" xfId="0" applyFont="1" applyFill="1" applyBorder="1" applyAlignment="1" applyProtection="1">
      <alignment horizontal="center" vertical="center" wrapText="1"/>
    </xf>
    <xf numFmtId="0" fontId="51" fillId="0" borderId="23" xfId="0" applyFont="1" applyBorder="1" applyAlignment="1" applyProtection="1">
      <alignment horizontal="left" vertical="center" wrapText="1" indent="1"/>
    </xf>
    <xf numFmtId="165" fontId="52" fillId="0" borderId="23" xfId="0" applyNumberFormat="1" applyFont="1" applyFill="1" applyBorder="1" applyAlignment="1" applyProtection="1">
      <alignment horizontal="right" vertical="center" wrapText="1" indent="1"/>
    </xf>
    <xf numFmtId="0" fontId="51" fillId="0" borderId="24" xfId="0" applyFont="1" applyBorder="1" applyAlignment="1" applyProtection="1">
      <alignment horizontal="left" vertical="center" wrapText="1" indent="1"/>
    </xf>
    <xf numFmtId="0" fontId="53" fillId="0" borderId="0" xfId="0" applyFont="1" applyFill="1" applyAlignment="1">
      <alignment vertical="center" wrapText="1"/>
    </xf>
    <xf numFmtId="0" fontId="49" fillId="0" borderId="9" xfId="0" applyFont="1" applyFill="1" applyBorder="1" applyAlignment="1" applyProtection="1">
      <alignment horizontal="center" vertical="center" wrapText="1"/>
    </xf>
    <xf numFmtId="49" fontId="54" fillId="0" borderId="2" xfId="0" applyNumberFormat="1" applyFont="1" applyFill="1" applyBorder="1" applyAlignment="1" applyProtection="1">
      <alignment horizontal="center" vertical="center" wrapText="1"/>
    </xf>
    <xf numFmtId="0" fontId="55" fillId="0" borderId="30" xfId="0" applyFont="1" applyBorder="1" applyAlignment="1" applyProtection="1">
      <alignment horizontal="left" vertical="center" wrapText="1" indent="1"/>
    </xf>
    <xf numFmtId="165" fontId="5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0" xfId="0" applyFont="1" applyFill="1" applyAlignment="1">
      <alignment vertical="center" wrapText="1"/>
    </xf>
    <xf numFmtId="0" fontId="55" fillId="0" borderId="19" xfId="0" applyFont="1" applyBorder="1" applyAlignment="1" applyProtection="1">
      <alignment horizontal="left" vertical="center" wrapText="1" indent="1"/>
    </xf>
    <xf numFmtId="0" fontId="55" fillId="0" borderId="32" xfId="0" applyFont="1" applyBorder="1" applyAlignment="1" applyProtection="1">
      <alignment horizontal="left" vertical="center" wrapText="1" indent="1"/>
    </xf>
    <xf numFmtId="0" fontId="49" fillId="0" borderId="13" xfId="0" applyFont="1" applyFill="1" applyBorder="1" applyAlignment="1" applyProtection="1">
      <alignment horizontal="center" vertical="center" wrapText="1"/>
    </xf>
    <xf numFmtId="165" fontId="5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8" xfId="0" applyFont="1" applyFill="1" applyBorder="1" applyAlignment="1" applyProtection="1">
      <alignment horizontal="center" vertical="center" wrapText="1"/>
    </xf>
    <xf numFmtId="165" fontId="5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12" xfId="0" applyFont="1" applyFill="1" applyBorder="1" applyAlignment="1" applyProtection="1">
      <alignment horizontal="center" vertical="center" wrapText="1"/>
    </xf>
    <xf numFmtId="49" fontId="54" fillId="0" borderId="7" xfId="0" applyNumberFormat="1" applyFont="1" applyFill="1" applyBorder="1" applyAlignment="1" applyProtection="1">
      <alignment horizontal="center" vertical="center" wrapText="1"/>
    </xf>
    <xf numFmtId="165" fontId="5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54" fillId="0" borderId="16" xfId="0" applyNumberFormat="1" applyFont="1" applyFill="1" applyBorder="1" applyAlignment="1" applyProtection="1">
      <alignment horizontal="center" vertical="center" wrapText="1"/>
    </xf>
    <xf numFmtId="165" fontId="5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21" xfId="0" applyFont="1" applyBorder="1" applyAlignment="1" applyProtection="1">
      <alignment horizontal="left" vertical="center" wrapText="1" indent="1"/>
    </xf>
    <xf numFmtId="165" fontId="5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5" xfId="0" applyFont="1" applyFill="1" applyBorder="1" applyAlignment="1" applyProtection="1">
      <alignment horizontal="center" vertical="center" wrapText="1"/>
    </xf>
    <xf numFmtId="0" fontId="52" fillId="0" borderId="16" xfId="4" applyFont="1" applyFill="1" applyBorder="1" applyAlignment="1" applyProtection="1">
      <alignment horizontal="left" vertical="center" wrapText="1" indent="1"/>
    </xf>
    <xf numFmtId="49" fontId="54" fillId="0" borderId="5" xfId="4" applyNumberFormat="1" applyFont="1" applyFill="1" applyBorder="1" applyAlignment="1" applyProtection="1">
      <alignment horizontal="left" vertical="center" wrapText="1" indent="1"/>
    </xf>
    <xf numFmtId="0" fontId="58" fillId="0" borderId="30" xfId="0" applyFont="1" applyBorder="1" applyAlignment="1" applyProtection="1">
      <alignment horizontal="left" vertical="center" wrapText="1" indent="1"/>
    </xf>
    <xf numFmtId="165" fontId="59" fillId="0" borderId="22" xfId="0" applyNumberFormat="1" applyFont="1" applyFill="1" applyBorder="1" applyAlignment="1" applyProtection="1">
      <alignment horizontal="right" vertical="center" wrapText="1" indent="1"/>
    </xf>
    <xf numFmtId="49" fontId="54" fillId="0" borderId="2" xfId="4" applyNumberFormat="1" applyFont="1" applyFill="1" applyBorder="1" applyAlignment="1" applyProtection="1">
      <alignment horizontal="left" vertical="center" wrapText="1" indent="1"/>
    </xf>
    <xf numFmtId="0" fontId="58" fillId="0" borderId="19" xfId="0" applyFont="1" applyBorder="1" applyAlignment="1" applyProtection="1">
      <alignment horizontal="left" vertical="center" wrapText="1" indent="1"/>
    </xf>
    <xf numFmtId="165" fontId="59" fillId="0" borderId="19" xfId="0" applyNumberFormat="1" applyFont="1" applyFill="1" applyBorder="1" applyAlignment="1" applyProtection="1">
      <alignment horizontal="right" vertical="center" wrapText="1" indent="1"/>
    </xf>
    <xf numFmtId="0" fontId="49" fillId="0" borderId="14" xfId="0" applyFont="1" applyFill="1" applyBorder="1" applyAlignment="1" applyProtection="1">
      <alignment horizontal="center" vertical="center" wrapText="1"/>
    </xf>
    <xf numFmtId="49" fontId="54" fillId="0" borderId="31" xfId="4" applyNumberFormat="1" applyFont="1" applyFill="1" applyBorder="1" applyAlignment="1" applyProtection="1">
      <alignment horizontal="left" vertical="center" wrapText="1" indent="1"/>
    </xf>
    <xf numFmtId="165" fontId="5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11" xfId="0" applyFont="1" applyFill="1" applyBorder="1" applyAlignment="1" applyProtection="1">
      <alignment horizontal="center" vertical="center" wrapText="1"/>
    </xf>
    <xf numFmtId="165" fontId="5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6" xfId="0" applyFont="1" applyFill="1" applyBorder="1" applyAlignment="1" applyProtection="1">
      <alignment horizontal="center" vertical="center" wrapText="1"/>
    </xf>
    <xf numFmtId="165" fontId="5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17" xfId="0" applyFont="1" applyFill="1" applyBorder="1" applyAlignment="1" applyProtection="1">
      <alignment horizontal="center" vertical="center" wrapText="1"/>
    </xf>
    <xf numFmtId="0" fontId="50" fillId="0" borderId="18" xfId="0" applyFont="1" applyFill="1" applyBorder="1" applyAlignment="1" applyProtection="1">
      <alignment horizontal="center" vertical="center" wrapText="1"/>
    </xf>
    <xf numFmtId="165" fontId="50" fillId="0" borderId="56" xfId="0" applyNumberFormat="1" applyFont="1" applyFill="1" applyBorder="1" applyAlignment="1" applyProtection="1">
      <alignment horizontal="right" vertical="center" wrapText="1" indent="1"/>
    </xf>
    <xf numFmtId="49" fontId="52" fillId="0" borderId="16" xfId="4" applyNumberFormat="1" applyFont="1" applyFill="1" applyBorder="1" applyAlignment="1" applyProtection="1">
      <alignment horizontal="left" vertical="center" wrapText="1" indent="1"/>
    </xf>
    <xf numFmtId="165" fontId="52" fillId="0" borderId="37" xfId="0" applyNumberFormat="1" applyFont="1" applyFill="1" applyBorder="1" applyAlignment="1" applyProtection="1">
      <alignment horizontal="right" vertical="center" wrapText="1" indent="1"/>
    </xf>
    <xf numFmtId="0" fontId="55" fillId="0" borderId="22" xfId="0" applyFont="1" applyBorder="1" applyAlignment="1" applyProtection="1">
      <alignment horizontal="left" vertical="center" wrapText="1" indent="1"/>
    </xf>
    <xf numFmtId="165" fontId="5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24" xfId="0" applyFont="1" applyBorder="1" applyAlignment="1" applyProtection="1">
      <alignment horizontal="left" vertical="center" wrapText="1" indent="1"/>
    </xf>
    <xf numFmtId="165" fontId="5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15" xfId="0" applyFont="1" applyBorder="1" applyAlignment="1" applyProtection="1">
      <alignment horizontal="center" vertical="center" wrapText="1"/>
    </xf>
    <xf numFmtId="0" fontId="60" fillId="0" borderId="16" xfId="0" applyFont="1" applyBorder="1" applyAlignment="1" applyProtection="1">
      <alignment horizontal="center" wrapText="1"/>
    </xf>
    <xf numFmtId="0" fontId="61" fillId="0" borderId="23" xfId="0" applyFont="1" applyBorder="1" applyAlignment="1" applyProtection="1">
      <alignment horizontal="left" vertical="center" wrapText="1" indent="1"/>
    </xf>
    <xf numFmtId="0" fontId="54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 wrapText="1" indent="1"/>
    </xf>
    <xf numFmtId="165" fontId="49" fillId="0" borderId="0" xfId="0" applyNumberFormat="1" applyFont="1" applyFill="1" applyBorder="1" applyAlignment="1" applyProtection="1">
      <alignment horizontal="right" vertical="center" wrapText="1" indent="1"/>
    </xf>
    <xf numFmtId="0" fontId="54" fillId="0" borderId="0" xfId="0" applyFont="1" applyFill="1" applyAlignment="1" applyProtection="1">
      <alignment horizontal="left" vertical="center" wrapText="1"/>
    </xf>
    <xf numFmtId="0" fontId="54" fillId="0" borderId="0" xfId="0" applyFont="1" applyFill="1" applyAlignment="1" applyProtection="1">
      <alignment vertical="center" wrapText="1"/>
    </xf>
    <xf numFmtId="0" fontId="54" fillId="0" borderId="0" xfId="0" applyFont="1" applyFill="1" applyAlignment="1" applyProtection="1">
      <alignment horizontal="right" vertical="center" wrapText="1" indent="1"/>
    </xf>
    <xf numFmtId="0" fontId="49" fillId="0" borderId="44" xfId="0" applyFont="1" applyFill="1" applyBorder="1" applyAlignment="1" applyProtection="1">
      <alignment horizontal="center" vertical="center" wrapText="1"/>
    </xf>
    <xf numFmtId="0" fontId="49" fillId="0" borderId="45" xfId="0" applyFont="1" applyFill="1" applyBorder="1" applyAlignment="1" applyProtection="1">
      <alignment horizontal="center" vertical="center" wrapText="1"/>
    </xf>
    <xf numFmtId="0" fontId="44" fillId="0" borderId="45" xfId="0" applyFont="1" applyFill="1" applyBorder="1" applyAlignment="1" applyProtection="1">
      <alignment horizontal="center" vertical="center" wrapText="1"/>
    </xf>
    <xf numFmtId="165" fontId="49" fillId="0" borderId="37" xfId="0" applyNumberFormat="1" applyFont="1" applyFill="1" applyBorder="1" applyAlignment="1" applyProtection="1">
      <alignment horizontal="right" vertical="center" wrapText="1" indent="1"/>
    </xf>
    <xf numFmtId="0" fontId="49" fillId="0" borderId="16" xfId="4" applyFont="1" applyFill="1" applyBorder="1" applyAlignment="1" applyProtection="1">
      <alignment horizontal="left" vertical="center" wrapText="1" indent="1"/>
    </xf>
    <xf numFmtId="0" fontId="62" fillId="0" borderId="0" xfId="0" applyFont="1" applyFill="1" applyAlignment="1">
      <alignment vertical="center" wrapText="1"/>
    </xf>
    <xf numFmtId="0" fontId="52" fillId="0" borderId="11" xfId="0" applyFont="1" applyFill="1" applyBorder="1" applyAlignment="1" applyProtection="1">
      <alignment horizontal="center" vertical="center" wrapText="1"/>
    </xf>
    <xf numFmtId="49" fontId="54" fillId="0" borderId="4" xfId="4" applyNumberFormat="1" applyFont="1" applyFill="1" applyBorder="1" applyAlignment="1" applyProtection="1">
      <alignment horizontal="left" vertical="center" wrapText="1" indent="1"/>
    </xf>
    <xf numFmtId="0" fontId="54" fillId="0" borderId="22" xfId="4" applyFont="1" applyFill="1" applyBorder="1" applyAlignment="1" applyProtection="1">
      <alignment horizontal="left" vertical="center" wrapText="1" indent="1"/>
    </xf>
    <xf numFmtId="165" fontId="5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9" xfId="0" applyFont="1" applyFill="1" applyBorder="1" applyAlignment="1" applyProtection="1">
      <alignment horizontal="center" vertical="center" wrapText="1"/>
    </xf>
    <xf numFmtId="0" fontId="54" fillId="0" borderId="19" xfId="4" applyFont="1" applyFill="1" applyBorder="1" applyAlignment="1" applyProtection="1">
      <alignment horizontal="left" vertical="center" wrapText="1" indent="1"/>
    </xf>
    <xf numFmtId="165" fontId="5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5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9" xfId="4" applyFont="1" applyFill="1" applyBorder="1" applyAlignment="1" applyProtection="1">
      <alignment horizontal="left" indent="7"/>
    </xf>
    <xf numFmtId="0" fontId="55" fillId="0" borderId="19" xfId="0" applyFont="1" applyBorder="1" applyAlignment="1" applyProtection="1">
      <alignment horizontal="left" vertical="center" wrapText="1" indent="6"/>
    </xf>
    <xf numFmtId="0" fontId="54" fillId="0" borderId="30" xfId="4" applyFont="1" applyFill="1" applyBorder="1" applyAlignment="1" applyProtection="1">
      <alignment horizontal="left" vertical="center" wrapText="1" indent="6"/>
    </xf>
    <xf numFmtId="0" fontId="54" fillId="0" borderId="19" xfId="4" applyFont="1" applyFill="1" applyBorder="1" applyAlignment="1" applyProtection="1">
      <alignment horizontal="left" vertical="center" wrapText="1" indent="6"/>
    </xf>
    <xf numFmtId="0" fontId="52" fillId="0" borderId="12" xfId="0" applyFont="1" applyFill="1" applyBorder="1" applyAlignment="1" applyProtection="1">
      <alignment horizontal="center" vertical="center" wrapText="1"/>
    </xf>
    <xf numFmtId="49" fontId="54" fillId="0" borderId="7" xfId="4" applyNumberFormat="1" applyFont="1" applyFill="1" applyBorder="1" applyAlignment="1" applyProtection="1">
      <alignment horizontal="left" vertical="center" wrapText="1" indent="1"/>
    </xf>
    <xf numFmtId="0" fontId="54" fillId="0" borderId="32" xfId="4" applyFont="1" applyFill="1" applyBorder="1" applyAlignment="1" applyProtection="1">
      <alignment horizontal="left" vertical="center" wrapText="1" indent="6"/>
    </xf>
    <xf numFmtId="165" fontId="5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23" xfId="4" applyFont="1" applyFill="1" applyBorder="1" applyAlignment="1" applyProtection="1">
      <alignment horizontal="left" vertical="center" wrapText="1" indent="1"/>
    </xf>
    <xf numFmtId="165" fontId="5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" fontId="48" fillId="0" borderId="0" xfId="0" applyNumberFormat="1" applyFont="1" applyFill="1" applyAlignment="1">
      <alignment vertical="center" wrapText="1"/>
    </xf>
    <xf numFmtId="0" fontId="55" fillId="0" borderId="32" xfId="0" applyFont="1" applyBorder="1" applyAlignment="1" applyProtection="1">
      <alignment horizontal="left" vertical="center" wrapText="1" indent="6"/>
    </xf>
    <xf numFmtId="0" fontId="52" fillId="0" borderId="17" xfId="0" applyFont="1" applyFill="1" applyBorder="1" applyAlignment="1" applyProtection="1">
      <alignment horizontal="center" vertical="center" wrapText="1"/>
    </xf>
    <xf numFmtId="0" fontId="49" fillId="0" borderId="18" xfId="4" applyFont="1" applyFill="1" applyBorder="1" applyAlignment="1" applyProtection="1">
      <alignment horizontal="left" vertical="center" wrapText="1" indent="1"/>
    </xf>
    <xf numFmtId="0" fontId="51" fillId="0" borderId="48" xfId="0" applyFont="1" applyBorder="1" applyAlignment="1" applyProtection="1">
      <alignment horizontal="left" vertical="center" wrapText="1" indent="1"/>
    </xf>
    <xf numFmtId="165" fontId="52" fillId="0" borderId="33" xfId="0" applyNumberFormat="1" applyFont="1" applyFill="1" applyBorder="1" applyAlignment="1" applyProtection="1">
      <alignment horizontal="right" vertical="center" wrapText="1" indent="1"/>
    </xf>
    <xf numFmtId="0" fontId="52" fillId="0" borderId="13" xfId="0" applyFont="1" applyFill="1" applyBorder="1" applyAlignment="1" applyProtection="1">
      <alignment horizontal="center" vertical="center" wrapText="1"/>
    </xf>
    <xf numFmtId="0" fontId="55" fillId="0" borderId="54" xfId="0" applyFont="1" applyBorder="1" applyAlignment="1" applyProtection="1">
      <alignment horizontal="left" vertical="center" wrapText="1" indent="1"/>
    </xf>
    <xf numFmtId="165" fontId="5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4" xfId="0" applyFont="1" applyFill="1" applyBorder="1" applyAlignment="1" applyProtection="1">
      <alignment horizontal="center" vertical="center" wrapText="1"/>
    </xf>
    <xf numFmtId="0" fontId="55" fillId="0" borderId="55" xfId="0" applyFont="1" applyBorder="1" applyAlignment="1" applyProtection="1">
      <alignment horizontal="left" vertical="center" wrapText="1" indent="1"/>
    </xf>
    <xf numFmtId="0" fontId="52" fillId="0" borderId="0" xfId="0" applyFont="1" applyFill="1" applyAlignment="1" applyProtection="1">
      <alignment horizontal="center" vertical="center" wrapText="1"/>
    </xf>
    <xf numFmtId="0" fontId="62" fillId="0" borderId="16" xfId="0" applyFont="1" applyFill="1" applyBorder="1" applyAlignment="1" applyProtection="1">
      <alignment vertical="center" wrapText="1"/>
    </xf>
    <xf numFmtId="165" fontId="5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54" fillId="0" borderId="16" xfId="4" applyNumberFormat="1" applyFont="1" applyFill="1" applyBorder="1" applyAlignment="1" applyProtection="1">
      <alignment horizontal="left" vertical="center" wrapText="1" indent="1"/>
    </xf>
    <xf numFmtId="0" fontId="51" fillId="0" borderId="20" xfId="0" applyFont="1" applyBorder="1" applyAlignment="1" applyProtection="1">
      <alignment horizontal="left" vertical="center" wrapText="1" indent="1"/>
    </xf>
    <xf numFmtId="165" fontId="63" fillId="0" borderId="23" xfId="0" applyNumberFormat="1" applyFont="1" applyFill="1" applyBorder="1" applyAlignment="1" applyProtection="1">
      <alignment horizontal="right" vertical="center" wrapText="1" indent="1"/>
    </xf>
    <xf numFmtId="165" fontId="49" fillId="0" borderId="23" xfId="0" applyNumberFormat="1" applyFont="1" applyFill="1" applyBorder="1" applyAlignment="1" applyProtection="1">
      <alignment horizontal="right" vertical="center" wrapText="1" indent="1"/>
    </xf>
    <xf numFmtId="0" fontId="48" fillId="0" borderId="0" xfId="0" applyFont="1" applyFill="1" applyAlignment="1" applyProtection="1">
      <alignment horizontal="left" vertical="center" wrapText="1"/>
    </xf>
    <xf numFmtId="0" fontId="48" fillId="0" borderId="0" xfId="0" applyFont="1" applyFill="1" applyAlignment="1" applyProtection="1">
      <alignment vertical="center" wrapText="1"/>
    </xf>
    <xf numFmtId="0" fontId="48" fillId="0" borderId="0" xfId="0" applyFont="1" applyFill="1" applyAlignment="1" applyProtection="1">
      <alignment horizontal="right" vertical="center" wrapText="1" indent="1"/>
    </xf>
    <xf numFmtId="0" fontId="47" fillId="0" borderId="15" xfId="0" applyFont="1" applyFill="1" applyBorder="1" applyAlignment="1" applyProtection="1">
      <alignment horizontal="left" vertical="center"/>
    </xf>
    <xf numFmtId="0" fontId="64" fillId="0" borderId="45" xfId="0" applyFont="1" applyFill="1" applyBorder="1" applyAlignment="1" applyProtection="1">
      <alignment vertical="center" wrapText="1"/>
    </xf>
    <xf numFmtId="0" fontId="47" fillId="0" borderId="43" xfId="0" applyFont="1" applyFill="1" applyBorder="1" applyAlignment="1" applyProtection="1">
      <alignment vertical="center" wrapText="1"/>
    </xf>
    <xf numFmtId="3" fontId="4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9" xfId="0" applyFont="1" applyBorder="1" applyAlignment="1" applyProtection="1">
      <alignment horizontal="left" vertical="center" wrapText="1" indent="1"/>
    </xf>
    <xf numFmtId="0" fontId="10" fillId="0" borderId="0" xfId="5" applyProtection="1">
      <protection locked="0"/>
    </xf>
    <xf numFmtId="0" fontId="10" fillId="0" borderId="0" xfId="5"/>
    <xf numFmtId="0" fontId="5" fillId="0" borderId="0" xfId="0" applyFont="1" applyAlignment="1">
      <alignment horizontal="right"/>
    </xf>
    <xf numFmtId="0" fontId="26" fillId="0" borderId="17" xfId="5" applyFont="1" applyBorder="1" applyAlignment="1">
      <alignment horizontal="center" vertical="center" wrapText="1"/>
    </xf>
    <xf numFmtId="0" fontId="26" fillId="0" borderId="18" xfId="5" applyFont="1" applyBorder="1" applyAlignment="1">
      <alignment horizontal="center" vertical="center"/>
    </xf>
    <xf numFmtId="0" fontId="26" fillId="0" borderId="33" xfId="5" applyFont="1" applyBorder="1" applyAlignment="1">
      <alignment horizontal="center" vertical="center"/>
    </xf>
    <xf numFmtId="0" fontId="17" fillId="0" borderId="15" xfId="5" applyFont="1" applyBorder="1" applyAlignment="1">
      <alignment horizontal="left" vertical="center" indent="1"/>
    </xf>
    <xf numFmtId="0" fontId="10" fillId="0" borderId="0" xfId="5" applyAlignment="1">
      <alignment vertical="center"/>
    </xf>
    <xf numFmtId="0" fontId="17" fillId="0" borderId="8" xfId="5" applyFont="1" applyBorder="1" applyAlignment="1">
      <alignment horizontal="left" vertical="center" indent="1"/>
    </xf>
    <xf numFmtId="0" fontId="17" fillId="0" borderId="1" xfId="5" applyFont="1" applyBorder="1" applyAlignment="1">
      <alignment horizontal="left" vertical="center" indent="1"/>
    </xf>
    <xf numFmtId="165" fontId="17" fillId="0" borderId="1" xfId="5" applyNumberFormat="1" applyFont="1" applyBorder="1" applyAlignment="1" applyProtection="1">
      <alignment vertical="center"/>
      <protection locked="0"/>
    </xf>
    <xf numFmtId="165" fontId="17" fillId="0" borderId="20" xfId="5" applyNumberFormat="1" applyFont="1" applyBorder="1" applyAlignment="1">
      <alignment vertical="center"/>
    </xf>
    <xf numFmtId="0" fontId="17" fillId="0" borderId="9" xfId="5" applyFont="1" applyBorder="1" applyAlignment="1">
      <alignment horizontal="left" vertical="center" indent="1"/>
    </xf>
    <xf numFmtId="0" fontId="17" fillId="0" borderId="2" xfId="5" applyFont="1" applyBorder="1" applyAlignment="1">
      <alignment horizontal="left" vertical="center" indent="1"/>
    </xf>
    <xf numFmtId="165" fontId="17" fillId="0" borderId="2" xfId="5" applyNumberFormat="1" applyFont="1" applyBorder="1" applyAlignment="1" applyProtection="1">
      <alignment vertical="center"/>
      <protection locked="0"/>
    </xf>
    <xf numFmtId="165" fontId="17" fillId="0" borderId="19" xfId="5" applyNumberFormat="1" applyFont="1" applyBorder="1" applyAlignment="1">
      <alignment vertical="center"/>
    </xf>
    <xf numFmtId="0" fontId="10" fillId="0" borderId="0" xfId="5" applyAlignment="1" applyProtection="1">
      <alignment vertical="center"/>
      <protection locked="0"/>
    </xf>
    <xf numFmtId="0" fontId="17" fillId="0" borderId="4" xfId="5" applyFont="1" applyBorder="1" applyAlignment="1">
      <alignment horizontal="left" vertical="center" wrapText="1" indent="1"/>
    </xf>
    <xf numFmtId="165" fontId="17" fillId="0" borderId="4" xfId="5" applyNumberFormat="1" applyFont="1" applyBorder="1" applyAlignment="1" applyProtection="1">
      <alignment vertical="center"/>
      <protection locked="0"/>
    </xf>
    <xf numFmtId="165" fontId="17" fillId="0" borderId="30" xfId="5" applyNumberFormat="1" applyFont="1" applyBorder="1" applyAlignment="1">
      <alignment vertical="center"/>
    </xf>
    <xf numFmtId="0" fontId="17" fillId="0" borderId="2" xfId="5" applyFont="1" applyBorder="1" applyAlignment="1">
      <alignment horizontal="left" vertical="center" wrapText="1" indent="1"/>
    </xf>
    <xf numFmtId="0" fontId="7" fillId="0" borderId="16" xfId="5" applyFont="1" applyBorder="1" applyAlignment="1">
      <alignment horizontal="left" vertical="center" indent="1"/>
    </xf>
    <xf numFmtId="165" fontId="16" fillId="0" borderId="16" xfId="5" applyNumberFormat="1" applyFont="1" applyBorder="1" applyAlignment="1">
      <alignment vertical="center"/>
    </xf>
    <xf numFmtId="165" fontId="16" fillId="0" borderId="23" xfId="5" applyNumberFormat="1" applyFont="1" applyBorder="1" applyAlignment="1">
      <alignment vertical="center"/>
    </xf>
    <xf numFmtId="0" fontId="17" fillId="0" borderId="11" xfId="5" applyFont="1" applyBorder="1" applyAlignment="1">
      <alignment horizontal="left" vertical="center" indent="1"/>
    </xf>
    <xf numFmtId="0" fontId="17" fillId="0" borderId="4" xfId="5" applyFont="1" applyBorder="1" applyAlignment="1">
      <alignment horizontal="left" vertical="center" indent="1"/>
    </xf>
    <xf numFmtId="0" fontId="16" fillId="0" borderId="15" xfId="5" applyFont="1" applyBorder="1" applyAlignment="1">
      <alignment horizontal="left" vertical="center" indent="1"/>
    </xf>
    <xf numFmtId="0" fontId="7" fillId="0" borderId="16" xfId="5" applyFont="1" applyBorder="1" applyAlignment="1">
      <alignment horizontal="left" indent="1"/>
    </xf>
    <xf numFmtId="165" fontId="16" fillId="0" borderId="16" xfId="5" applyNumberFormat="1" applyFont="1" applyBorder="1"/>
    <xf numFmtId="0" fontId="13" fillId="0" borderId="0" xfId="5" applyFont="1"/>
    <xf numFmtId="0" fontId="66" fillId="0" borderId="0" xfId="5" applyFont="1" applyProtection="1">
      <protection locked="0"/>
    </xf>
    <xf numFmtId="0" fontId="19" fillId="0" borderId="0" xfId="5" applyFont="1" applyProtection="1">
      <protection locked="0"/>
    </xf>
    <xf numFmtId="165" fontId="6" fillId="0" borderId="0" xfId="4" applyNumberFormat="1" applyFont="1" applyFill="1" applyBorder="1" applyAlignment="1" applyProtection="1">
      <alignment horizontal="center" vertical="center"/>
    </xf>
    <xf numFmtId="165" fontId="30" fillId="0" borderId="36" xfId="4" applyNumberFormat="1" applyFont="1" applyFill="1" applyBorder="1" applyAlignment="1" applyProtection="1">
      <alignment horizontal="left" vertical="center"/>
    </xf>
    <xf numFmtId="165" fontId="30" fillId="0" borderId="36" xfId="4" applyNumberFormat="1" applyFont="1" applyFill="1" applyBorder="1" applyAlignment="1" applyProtection="1">
      <alignment horizontal="left"/>
    </xf>
    <xf numFmtId="0" fontId="19" fillId="0" borderId="0" xfId="4" applyFont="1" applyFill="1" applyAlignment="1" applyProtection="1">
      <alignment horizontal="center"/>
    </xf>
    <xf numFmtId="165" fontId="26" fillId="0" borderId="57" xfId="0" applyNumberFormat="1" applyFont="1" applyFill="1" applyBorder="1" applyAlignment="1" applyProtection="1">
      <alignment horizontal="center" vertical="center" wrapText="1"/>
    </xf>
    <xf numFmtId="165" fontId="26" fillId="0" borderId="58" xfId="0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Alignment="1" applyProtection="1">
      <alignment horizontal="center" textRotation="180" wrapText="1"/>
    </xf>
    <xf numFmtId="165" fontId="26" fillId="0" borderId="59" xfId="0" applyNumberFormat="1" applyFont="1" applyFill="1" applyBorder="1" applyAlignment="1" applyProtection="1">
      <alignment horizontal="center" vertical="center" wrapText="1"/>
    </xf>
    <xf numFmtId="165" fontId="26" fillId="0" borderId="60" xfId="0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>
      <alignment horizontal="center" vertical="center" wrapText="1"/>
    </xf>
    <xf numFmtId="0" fontId="44" fillId="0" borderId="61" xfId="0" applyFont="1" applyFill="1" applyBorder="1" applyAlignment="1" applyProtection="1">
      <alignment horizontal="center" vertical="center" wrapText="1"/>
    </xf>
    <xf numFmtId="0" fontId="44" fillId="0" borderId="62" xfId="0" applyFont="1" applyFill="1" applyBorder="1" applyAlignment="1" applyProtection="1">
      <alignment horizontal="center" vertical="center" wrapText="1"/>
    </xf>
    <xf numFmtId="0" fontId="44" fillId="0" borderId="44" xfId="0" applyFont="1" applyFill="1" applyBorder="1" applyAlignment="1" applyProtection="1">
      <alignment horizontal="center" vertical="center" wrapText="1"/>
    </xf>
    <xf numFmtId="0" fontId="44" fillId="0" borderId="43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165" fontId="39" fillId="0" borderId="0" xfId="4" applyNumberFormat="1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left" vertical="center"/>
    </xf>
    <xf numFmtId="0" fontId="19" fillId="0" borderId="16" xfId="4" applyFont="1" applyFill="1" applyBorder="1" applyAlignment="1" applyProtection="1">
      <alignment horizontal="left" vertical="center"/>
    </xf>
    <xf numFmtId="0" fontId="17" fillId="0" borderId="67" xfId="4" applyFont="1" applyFill="1" applyBorder="1" applyAlignment="1">
      <alignment horizontal="justify" vertical="center" wrapText="1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65" fillId="0" borderId="34" xfId="5" applyFont="1" applyBorder="1" applyAlignment="1">
      <alignment horizontal="left" vertical="center" indent="1"/>
    </xf>
    <xf numFmtId="0" fontId="65" fillId="0" borderId="45" xfId="5" applyFont="1" applyBorder="1" applyAlignment="1">
      <alignment horizontal="left" vertical="center" indent="1"/>
    </xf>
    <xf numFmtId="0" fontId="65" fillId="0" borderId="37" xfId="5" applyFont="1" applyBorder="1" applyAlignment="1">
      <alignment horizontal="left" vertical="center" indent="1"/>
    </xf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B0B73A24-94B9-4C36-A8AB-BA3F2D328B9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I127"/>
  <sheetViews>
    <sheetView tabSelected="1" view="pageLayout" zoomScaleNormal="120" zoomScaleSheetLayoutView="100" workbookViewId="0">
      <selection activeCell="F1" sqref="F1"/>
    </sheetView>
  </sheetViews>
  <sheetFormatPr defaultColWidth="9.33203125" defaultRowHeight="15.6" x14ac:dyDescent="0.3"/>
  <cols>
    <col min="1" max="1" width="9.44140625" style="294" customWidth="1"/>
    <col min="2" max="2" width="56.44140625" style="294" customWidth="1"/>
    <col min="3" max="3" width="21" style="343" bestFit="1" customWidth="1"/>
    <col min="4" max="4" width="16.6640625" style="295" customWidth="1"/>
    <col min="5" max="5" width="16.44140625" style="295" customWidth="1"/>
    <col min="6" max="16384" width="9.33203125" style="34"/>
  </cols>
  <sheetData>
    <row r="1" spans="1:5" ht="15.9" customHeight="1" x14ac:dyDescent="0.3">
      <c r="A1" s="533" t="s">
        <v>52</v>
      </c>
      <c r="B1" s="533"/>
      <c r="C1" s="533"/>
      <c r="D1" s="533"/>
      <c r="E1" s="34"/>
    </row>
    <row r="2" spans="1:5" ht="15.9" customHeight="1" thickBot="1" x14ac:dyDescent="0.35">
      <c r="A2" s="534" t="s">
        <v>166</v>
      </c>
      <c r="B2" s="534"/>
      <c r="C2" s="305"/>
      <c r="D2" s="193"/>
      <c r="E2" s="193" t="s">
        <v>318</v>
      </c>
    </row>
    <row r="3" spans="1:5" ht="38.1" customHeight="1" thickBot="1" x14ac:dyDescent="0.35">
      <c r="A3" s="26" t="s">
        <v>115</v>
      </c>
      <c r="B3" s="27" t="s">
        <v>54</v>
      </c>
      <c r="C3" s="306" t="s">
        <v>423</v>
      </c>
      <c r="D3" s="35" t="s">
        <v>427</v>
      </c>
      <c r="E3" s="35" t="s">
        <v>428</v>
      </c>
    </row>
    <row r="4" spans="1:5" s="36" customFormat="1" ht="12" customHeight="1" thickBot="1" x14ac:dyDescent="0.25">
      <c r="A4" s="31">
        <v>1</v>
      </c>
      <c r="B4" s="32">
        <v>2</v>
      </c>
      <c r="C4" s="307">
        <v>3</v>
      </c>
      <c r="D4" s="33">
        <v>4</v>
      </c>
      <c r="E4" s="33">
        <v>5</v>
      </c>
    </row>
    <row r="5" spans="1:5" s="1" customFormat="1" ht="12" customHeight="1" thickBot="1" x14ac:dyDescent="0.3">
      <c r="A5" s="24" t="s">
        <v>55</v>
      </c>
      <c r="B5" s="23" t="s">
        <v>178</v>
      </c>
      <c r="C5" s="308">
        <f>+C6+C11+C20</f>
        <v>103346</v>
      </c>
      <c r="D5" s="301">
        <f>+D6+D11+D20</f>
        <v>89888</v>
      </c>
      <c r="E5" s="172">
        <f>+E6+E11+E20</f>
        <v>117333</v>
      </c>
    </row>
    <row r="6" spans="1:5" s="1" customFormat="1" ht="12" customHeight="1" thickBot="1" x14ac:dyDescent="0.3">
      <c r="A6" s="22" t="s">
        <v>56</v>
      </c>
      <c r="B6" s="154" t="s">
        <v>379</v>
      </c>
      <c r="C6" s="309">
        <f>+C7+C8+C9+C10</f>
        <v>73859</v>
      </c>
      <c r="D6" s="136">
        <f>+D7+D8+D9+D10</f>
        <v>63960</v>
      </c>
      <c r="E6" s="136">
        <f>+E7+E8+E9+E10</f>
        <v>78928</v>
      </c>
    </row>
    <row r="7" spans="1:5" s="1" customFormat="1" ht="12" customHeight="1" x14ac:dyDescent="0.25">
      <c r="A7" s="15" t="s">
        <v>144</v>
      </c>
      <c r="B7" s="281" t="s">
        <v>96</v>
      </c>
      <c r="C7" s="310">
        <v>73501</v>
      </c>
      <c r="D7" s="137">
        <v>63600</v>
      </c>
      <c r="E7" s="137">
        <v>78318</v>
      </c>
    </row>
    <row r="8" spans="1:5" s="1" customFormat="1" ht="12" customHeight="1" x14ac:dyDescent="0.25">
      <c r="A8" s="15" t="s">
        <v>145</v>
      </c>
      <c r="B8" s="167" t="s">
        <v>116</v>
      </c>
      <c r="C8" s="310"/>
      <c r="D8" s="137"/>
      <c r="E8" s="137"/>
    </row>
    <row r="9" spans="1:5" s="1" customFormat="1" ht="12" customHeight="1" x14ac:dyDescent="0.25">
      <c r="A9" s="15" t="s">
        <v>146</v>
      </c>
      <c r="B9" s="167" t="s">
        <v>179</v>
      </c>
      <c r="C9" s="310">
        <v>358</v>
      </c>
      <c r="D9" s="137">
        <v>360</v>
      </c>
      <c r="E9" s="137">
        <v>610</v>
      </c>
    </row>
    <row r="10" spans="1:5" s="1" customFormat="1" ht="12" customHeight="1" thickBot="1" x14ac:dyDescent="0.3">
      <c r="A10" s="15" t="s">
        <v>147</v>
      </c>
      <c r="B10" s="282" t="s">
        <v>180</v>
      </c>
      <c r="C10" s="311">
        <v>0</v>
      </c>
      <c r="D10" s="137"/>
      <c r="E10" s="137"/>
    </row>
    <row r="11" spans="1:5" s="1" customFormat="1" ht="12" customHeight="1" thickBot="1" x14ac:dyDescent="0.3">
      <c r="A11" s="22" t="s">
        <v>57</v>
      </c>
      <c r="B11" s="23" t="s">
        <v>181</v>
      </c>
      <c r="C11" s="309">
        <f>+C12+C13+C14+C15+C16+C17+C18+C19</f>
        <v>24053</v>
      </c>
      <c r="D11" s="136">
        <f>+D12+D13+D14+D15+D16+D17+D18+D19</f>
        <v>20428</v>
      </c>
      <c r="E11" s="173">
        <f>+E12+E13+E14+E15+E16+E17+E18+E19</f>
        <v>31016</v>
      </c>
    </row>
    <row r="12" spans="1:5" s="1" customFormat="1" ht="12" customHeight="1" x14ac:dyDescent="0.25">
      <c r="A12" s="19" t="s">
        <v>118</v>
      </c>
      <c r="B12" s="11" t="s">
        <v>186</v>
      </c>
      <c r="C12" s="312">
        <v>0</v>
      </c>
      <c r="D12" s="302"/>
      <c r="E12" s="174"/>
    </row>
    <row r="13" spans="1:5" s="1" customFormat="1" ht="12" customHeight="1" x14ac:dyDescent="0.25">
      <c r="A13" s="15" t="s">
        <v>119</v>
      </c>
      <c r="B13" s="8" t="s">
        <v>187</v>
      </c>
      <c r="C13" s="313">
        <v>15</v>
      </c>
      <c r="D13" s="137"/>
      <c r="E13" s="175">
        <v>150</v>
      </c>
    </row>
    <row r="14" spans="1:5" s="1" customFormat="1" ht="12" customHeight="1" x14ac:dyDescent="0.25">
      <c r="A14" s="15" t="s">
        <v>120</v>
      </c>
      <c r="B14" s="8" t="s">
        <v>188</v>
      </c>
      <c r="C14" s="313">
        <v>8041</v>
      </c>
      <c r="D14" s="137">
        <v>1824</v>
      </c>
      <c r="E14" s="175">
        <v>7537</v>
      </c>
    </row>
    <row r="15" spans="1:5" s="1" customFormat="1" ht="12" customHeight="1" x14ac:dyDescent="0.25">
      <c r="A15" s="15" t="s">
        <v>121</v>
      </c>
      <c r="B15" s="8" t="s">
        <v>189</v>
      </c>
      <c r="C15" s="313">
        <v>8039</v>
      </c>
      <c r="D15" s="137">
        <v>7724</v>
      </c>
      <c r="E15" s="175">
        <v>7982</v>
      </c>
    </row>
    <row r="16" spans="1:5" s="1" customFormat="1" ht="12" customHeight="1" x14ac:dyDescent="0.25">
      <c r="A16" s="14" t="s">
        <v>182</v>
      </c>
      <c r="B16" s="7" t="s">
        <v>190</v>
      </c>
      <c r="C16" s="314"/>
      <c r="D16" s="138"/>
      <c r="E16" s="176"/>
    </row>
    <row r="17" spans="1:5" s="1" customFormat="1" ht="12" customHeight="1" x14ac:dyDescent="0.25">
      <c r="A17" s="15" t="s">
        <v>183</v>
      </c>
      <c r="B17" s="8" t="s">
        <v>264</v>
      </c>
      <c r="C17" s="313">
        <v>7416</v>
      </c>
      <c r="D17" s="137">
        <v>7755</v>
      </c>
      <c r="E17" s="175">
        <v>15170</v>
      </c>
    </row>
    <row r="18" spans="1:5" s="1" customFormat="1" ht="12" customHeight="1" x14ac:dyDescent="0.25">
      <c r="A18" s="15" t="s">
        <v>184</v>
      </c>
      <c r="B18" s="8" t="s">
        <v>192</v>
      </c>
      <c r="C18" s="313">
        <v>0</v>
      </c>
      <c r="D18" s="137">
        <v>75</v>
      </c>
      <c r="E18" s="175"/>
    </row>
    <row r="19" spans="1:5" s="1" customFormat="1" ht="12" customHeight="1" thickBot="1" x14ac:dyDescent="0.3">
      <c r="A19" s="16" t="s">
        <v>185</v>
      </c>
      <c r="B19" s="9" t="s">
        <v>193</v>
      </c>
      <c r="C19" s="315">
        <v>542</v>
      </c>
      <c r="D19" s="303">
        <v>3050</v>
      </c>
      <c r="E19" s="177">
        <v>177</v>
      </c>
    </row>
    <row r="20" spans="1:5" s="1" customFormat="1" ht="12" customHeight="1" thickBot="1" x14ac:dyDescent="0.3">
      <c r="A20" s="22" t="s">
        <v>194</v>
      </c>
      <c r="B20" s="23" t="s">
        <v>265</v>
      </c>
      <c r="C20" s="316">
        <v>5434</v>
      </c>
      <c r="D20" s="304">
        <v>5500</v>
      </c>
      <c r="E20" s="178">
        <v>7389</v>
      </c>
    </row>
    <row r="21" spans="1:5" s="1" customFormat="1" ht="12" customHeight="1" thickBot="1" x14ac:dyDescent="0.3">
      <c r="A21" s="22" t="s">
        <v>59</v>
      </c>
      <c r="B21" s="23" t="s">
        <v>196</v>
      </c>
      <c r="C21" s="136">
        <f>+C22+C23+C24+C25+C26+C27+C28+C29</f>
        <v>144340</v>
      </c>
      <c r="D21" s="136">
        <f>+D22+D23+D24+D25+D26+D27+D28+D29</f>
        <v>138426</v>
      </c>
      <c r="E21" s="173">
        <f>+E22+E23+E24+E25+E26+E27+E28+E29</f>
        <v>145860</v>
      </c>
    </row>
    <row r="22" spans="1:5" s="1" customFormat="1" ht="12" customHeight="1" x14ac:dyDescent="0.25">
      <c r="A22" s="17" t="s">
        <v>122</v>
      </c>
      <c r="B22" s="10" t="s">
        <v>202</v>
      </c>
      <c r="C22" s="317">
        <v>137287</v>
      </c>
      <c r="D22" s="139">
        <v>138426</v>
      </c>
      <c r="E22" s="179">
        <v>145860</v>
      </c>
    </row>
    <row r="23" spans="1:5" s="1" customFormat="1" ht="12" customHeight="1" x14ac:dyDescent="0.25">
      <c r="A23" s="15" t="s">
        <v>123</v>
      </c>
      <c r="B23" s="8" t="s">
        <v>203</v>
      </c>
      <c r="C23" s="313"/>
      <c r="D23" s="137"/>
      <c r="E23" s="175"/>
    </row>
    <row r="24" spans="1:5" s="1" customFormat="1" ht="12" customHeight="1" x14ac:dyDescent="0.25">
      <c r="A24" s="15" t="s">
        <v>124</v>
      </c>
      <c r="B24" s="8" t="s">
        <v>204</v>
      </c>
      <c r="C24" s="313">
        <v>0</v>
      </c>
      <c r="D24" s="137"/>
      <c r="E24" s="175"/>
    </row>
    <row r="25" spans="1:5" s="1" customFormat="1" ht="12" customHeight="1" x14ac:dyDescent="0.25">
      <c r="A25" s="18" t="s">
        <v>197</v>
      </c>
      <c r="B25" s="8" t="s">
        <v>127</v>
      </c>
      <c r="C25" s="318">
        <v>0</v>
      </c>
      <c r="D25" s="140"/>
      <c r="E25" s="180"/>
    </row>
    <row r="26" spans="1:5" s="1" customFormat="1" ht="12" customHeight="1" x14ac:dyDescent="0.25">
      <c r="A26" s="18" t="s">
        <v>198</v>
      </c>
      <c r="B26" s="8" t="s">
        <v>205</v>
      </c>
      <c r="C26" s="318"/>
      <c r="D26" s="140"/>
      <c r="E26" s="180"/>
    </row>
    <row r="27" spans="1:5" s="1" customFormat="1" ht="12" customHeight="1" x14ac:dyDescent="0.25">
      <c r="A27" s="15" t="s">
        <v>199</v>
      </c>
      <c r="B27" s="8" t="s">
        <v>206</v>
      </c>
      <c r="C27" s="313"/>
      <c r="D27" s="137"/>
      <c r="E27" s="175"/>
    </row>
    <row r="28" spans="1:5" s="1" customFormat="1" ht="12" customHeight="1" x14ac:dyDescent="0.25">
      <c r="A28" s="15" t="s">
        <v>200</v>
      </c>
      <c r="B28" s="8" t="s">
        <v>266</v>
      </c>
      <c r="C28" s="313"/>
      <c r="D28" s="141"/>
      <c r="E28" s="181"/>
    </row>
    <row r="29" spans="1:5" s="1" customFormat="1" ht="12" customHeight="1" thickBot="1" x14ac:dyDescent="0.3">
      <c r="A29" s="15" t="s">
        <v>201</v>
      </c>
      <c r="B29" s="13" t="s">
        <v>208</v>
      </c>
      <c r="C29" s="318">
        <v>7053</v>
      </c>
      <c r="D29" s="141"/>
      <c r="E29" s="181"/>
    </row>
    <row r="30" spans="1:5" s="1" customFormat="1" ht="12" customHeight="1" thickBot="1" x14ac:dyDescent="0.3">
      <c r="A30" s="147" t="s">
        <v>60</v>
      </c>
      <c r="B30" s="23" t="s">
        <v>380</v>
      </c>
      <c r="C30" s="136">
        <f>+C31+C37</f>
        <v>9079</v>
      </c>
      <c r="D30" s="136">
        <f>+D31+D37</f>
        <v>13477</v>
      </c>
      <c r="E30" s="136">
        <f>+E31+E37</f>
        <v>15890</v>
      </c>
    </row>
    <row r="31" spans="1:5" s="1" customFormat="1" ht="12" customHeight="1" x14ac:dyDescent="0.25">
      <c r="A31" s="148" t="s">
        <v>125</v>
      </c>
      <c r="B31" s="283" t="s">
        <v>381</v>
      </c>
      <c r="C31" s="145">
        <f>+C32+C33+C34+C35+C36</f>
        <v>9079</v>
      </c>
      <c r="D31" s="145">
        <f>+D32+D33+D34+D35+D36</f>
        <v>13477</v>
      </c>
      <c r="E31" s="145">
        <f>+E32+E33+E34+E35+E36</f>
        <v>15890</v>
      </c>
    </row>
    <row r="32" spans="1:5" s="1" customFormat="1" ht="12" customHeight="1" x14ac:dyDescent="0.25">
      <c r="A32" s="149" t="s">
        <v>128</v>
      </c>
      <c r="B32" s="155" t="s">
        <v>267</v>
      </c>
      <c r="C32" s="319">
        <v>4354</v>
      </c>
      <c r="D32" s="141">
        <v>5910</v>
      </c>
      <c r="E32" s="141">
        <v>5804</v>
      </c>
    </row>
    <row r="33" spans="1:5" s="1" customFormat="1" ht="12" customHeight="1" x14ac:dyDescent="0.25">
      <c r="A33" s="149" t="s">
        <v>129</v>
      </c>
      <c r="B33" s="155" t="s">
        <v>268</v>
      </c>
      <c r="C33" s="319">
        <v>0</v>
      </c>
      <c r="D33" s="141"/>
      <c r="E33" s="141">
        <v>2900</v>
      </c>
    </row>
    <row r="34" spans="1:5" s="1" customFormat="1" ht="12" customHeight="1" x14ac:dyDescent="0.25">
      <c r="A34" s="149" t="s">
        <v>130</v>
      </c>
      <c r="B34" s="155" t="s">
        <v>269</v>
      </c>
      <c r="C34" s="319"/>
      <c r="D34" s="141"/>
      <c r="E34" s="141"/>
    </row>
    <row r="35" spans="1:5" s="1" customFormat="1" ht="12" customHeight="1" x14ac:dyDescent="0.25">
      <c r="A35" s="149" t="s">
        <v>131</v>
      </c>
      <c r="B35" s="155" t="s">
        <v>270</v>
      </c>
      <c r="C35" s="319"/>
      <c r="D35" s="141"/>
      <c r="E35" s="141"/>
    </row>
    <row r="36" spans="1:5" s="1" customFormat="1" ht="12" customHeight="1" x14ac:dyDescent="0.25">
      <c r="A36" s="149" t="s">
        <v>209</v>
      </c>
      <c r="B36" s="155" t="s">
        <v>382</v>
      </c>
      <c r="C36" s="319">
        <v>4725</v>
      </c>
      <c r="D36" s="141">
        <v>7567</v>
      </c>
      <c r="E36" s="141">
        <v>7186</v>
      </c>
    </row>
    <row r="37" spans="1:5" s="1" customFormat="1" ht="12" customHeight="1" x14ac:dyDescent="0.25">
      <c r="A37" s="149" t="s">
        <v>126</v>
      </c>
      <c r="B37" s="156" t="s">
        <v>383</v>
      </c>
      <c r="C37" s="144">
        <v>0</v>
      </c>
      <c r="D37" s="144"/>
      <c r="E37" s="144"/>
    </row>
    <row r="38" spans="1:5" s="1" customFormat="1" ht="12" customHeight="1" x14ac:dyDescent="0.25">
      <c r="A38" s="149" t="s">
        <v>134</v>
      </c>
      <c r="B38" s="155" t="s">
        <v>267</v>
      </c>
      <c r="C38" s="319"/>
      <c r="D38" s="141"/>
      <c r="E38" s="141"/>
    </row>
    <row r="39" spans="1:5" s="1" customFormat="1" ht="12" customHeight="1" x14ac:dyDescent="0.25">
      <c r="A39" s="149" t="s">
        <v>135</v>
      </c>
      <c r="B39" s="155" t="s">
        <v>268</v>
      </c>
      <c r="C39" s="319"/>
      <c r="D39" s="141"/>
      <c r="E39" s="141"/>
    </row>
    <row r="40" spans="1:5" s="1" customFormat="1" ht="12" customHeight="1" x14ac:dyDescent="0.25">
      <c r="A40" s="149" t="s">
        <v>136</v>
      </c>
      <c r="B40" s="155" t="s">
        <v>269</v>
      </c>
      <c r="C40" s="319"/>
      <c r="D40" s="141"/>
      <c r="E40" s="141"/>
    </row>
    <row r="41" spans="1:5" s="1" customFormat="1" ht="12" customHeight="1" x14ac:dyDescent="0.25">
      <c r="A41" s="149" t="s">
        <v>137</v>
      </c>
      <c r="B41" s="157" t="s">
        <v>270</v>
      </c>
      <c r="C41" s="320"/>
      <c r="D41" s="141"/>
      <c r="E41" s="141"/>
    </row>
    <row r="42" spans="1:5" s="1" customFormat="1" ht="12" customHeight="1" thickBot="1" x14ac:dyDescent="0.3">
      <c r="A42" s="150" t="s">
        <v>210</v>
      </c>
      <c r="B42" s="158" t="s">
        <v>384</v>
      </c>
      <c r="C42" s="187">
        <v>0</v>
      </c>
      <c r="D42" s="142"/>
      <c r="E42" s="142"/>
    </row>
    <row r="43" spans="1:5" s="1" customFormat="1" ht="12" customHeight="1" thickBot="1" x14ac:dyDescent="0.3">
      <c r="A43" s="22" t="s">
        <v>211</v>
      </c>
      <c r="B43" s="284" t="s">
        <v>271</v>
      </c>
      <c r="C43" s="136">
        <v>147</v>
      </c>
      <c r="D43" s="136">
        <f t="shared" ref="D43" si="0">+D44+D45</f>
        <v>0</v>
      </c>
      <c r="E43" s="136">
        <f>+E44+E45</f>
        <v>30084</v>
      </c>
    </row>
    <row r="44" spans="1:5" s="1" customFormat="1" ht="12" customHeight="1" x14ac:dyDescent="0.25">
      <c r="A44" s="17" t="s">
        <v>132</v>
      </c>
      <c r="B44" s="167" t="s">
        <v>272</v>
      </c>
      <c r="C44" s="310">
        <v>100</v>
      </c>
      <c r="D44" s="139"/>
      <c r="E44" s="139">
        <v>100</v>
      </c>
    </row>
    <row r="45" spans="1:5" s="1" customFormat="1" ht="12" customHeight="1" thickBot="1" x14ac:dyDescent="0.3">
      <c r="A45" s="14" t="s">
        <v>133</v>
      </c>
      <c r="B45" s="163" t="s">
        <v>276</v>
      </c>
      <c r="C45" s="344">
        <v>0</v>
      </c>
      <c r="D45" s="138"/>
      <c r="E45" s="138">
        <v>29984</v>
      </c>
    </row>
    <row r="46" spans="1:5" s="1" customFormat="1" ht="12" customHeight="1" thickBot="1" x14ac:dyDescent="0.3">
      <c r="A46" s="22" t="s">
        <v>62</v>
      </c>
      <c r="B46" s="284" t="s">
        <v>275</v>
      </c>
      <c r="C46" s="136">
        <f>+C47+C48+C49</f>
        <v>13500</v>
      </c>
      <c r="D46" s="136">
        <f>+D47+D48+D49</f>
        <v>18250</v>
      </c>
      <c r="E46" s="136">
        <f>+E47+E48+E49</f>
        <v>24028</v>
      </c>
    </row>
    <row r="47" spans="1:5" s="1" customFormat="1" ht="12" customHeight="1" x14ac:dyDescent="0.25">
      <c r="A47" s="17" t="s">
        <v>214</v>
      </c>
      <c r="B47" s="167" t="s">
        <v>212</v>
      </c>
      <c r="C47" s="310">
        <v>13500</v>
      </c>
      <c r="D47" s="146">
        <v>18000</v>
      </c>
      <c r="E47" s="146">
        <v>24028</v>
      </c>
    </row>
    <row r="48" spans="1:5" s="1" customFormat="1" ht="12" customHeight="1" x14ac:dyDescent="0.25">
      <c r="A48" s="15" t="s">
        <v>215</v>
      </c>
      <c r="B48" s="155" t="s">
        <v>213</v>
      </c>
      <c r="C48" s="319">
        <v>0</v>
      </c>
      <c r="D48" s="141">
        <v>250</v>
      </c>
      <c r="E48" s="181"/>
    </row>
    <row r="49" spans="1:5" s="1" customFormat="1" ht="12" customHeight="1" thickBot="1" x14ac:dyDescent="0.3">
      <c r="A49" s="14" t="s">
        <v>319</v>
      </c>
      <c r="B49" s="163" t="s">
        <v>273</v>
      </c>
      <c r="C49" s="344">
        <v>0</v>
      </c>
      <c r="D49" s="143"/>
      <c r="E49" s="143"/>
    </row>
    <row r="50" spans="1:5" s="1" customFormat="1" ht="17.25" customHeight="1" thickBot="1" x14ac:dyDescent="0.3">
      <c r="A50" s="22" t="s">
        <v>216</v>
      </c>
      <c r="B50" s="285" t="s">
        <v>274</v>
      </c>
      <c r="C50" s="321"/>
      <c r="D50" s="296"/>
      <c r="E50" s="182"/>
    </row>
    <row r="51" spans="1:5" s="1" customFormat="1" ht="12" customHeight="1" thickBot="1" x14ac:dyDescent="0.3">
      <c r="A51" s="22" t="s">
        <v>64</v>
      </c>
      <c r="B51" s="25" t="s">
        <v>217</v>
      </c>
      <c r="C51" s="183">
        <f>+C6+C11+C20+C21+C30+C43+C46+C50</f>
        <v>270412</v>
      </c>
      <c r="D51" s="183">
        <f>+D6+D11+D20+D21+D30+D43+D46+D50</f>
        <v>260041</v>
      </c>
      <c r="E51" s="183">
        <f>+E6+E11+E20+E21+E30+E43+E46+E50</f>
        <v>333195</v>
      </c>
    </row>
    <row r="52" spans="1:5" s="1" customFormat="1" ht="12" customHeight="1" thickBot="1" x14ac:dyDescent="0.3">
      <c r="A52" s="159" t="s">
        <v>65</v>
      </c>
      <c r="B52" s="154" t="s">
        <v>277</v>
      </c>
      <c r="C52" s="184">
        <f>+C53+C59</f>
        <v>98594</v>
      </c>
      <c r="D52" s="184">
        <f>+D53+D59</f>
        <v>92048</v>
      </c>
      <c r="E52" s="184">
        <f>+E53+E59</f>
        <v>97641</v>
      </c>
    </row>
    <row r="53" spans="1:5" s="1" customFormat="1" ht="12" customHeight="1" x14ac:dyDescent="0.25">
      <c r="A53" s="286" t="s">
        <v>162</v>
      </c>
      <c r="B53" s="283" t="s">
        <v>347</v>
      </c>
      <c r="C53" s="185">
        <f t="shared" ref="C53:E53" si="1">+C54+C55+C56+C57+C58</f>
        <v>71381</v>
      </c>
      <c r="D53" s="185">
        <f t="shared" si="1"/>
        <v>92048</v>
      </c>
      <c r="E53" s="185">
        <f t="shared" si="1"/>
        <v>97641</v>
      </c>
    </row>
    <row r="54" spans="1:5" s="1" customFormat="1" ht="12" customHeight="1" x14ac:dyDescent="0.25">
      <c r="A54" s="160" t="s">
        <v>288</v>
      </c>
      <c r="B54" s="155" t="s">
        <v>278</v>
      </c>
      <c r="C54" s="322">
        <v>66873</v>
      </c>
      <c r="D54" s="181">
        <v>92048</v>
      </c>
      <c r="E54" s="181">
        <v>92048</v>
      </c>
    </row>
    <row r="55" spans="1:5" s="1" customFormat="1" ht="12" customHeight="1" x14ac:dyDescent="0.25">
      <c r="A55" s="160" t="s">
        <v>289</v>
      </c>
      <c r="B55" s="155" t="s">
        <v>279</v>
      </c>
      <c r="C55" s="322"/>
      <c r="D55" s="181"/>
      <c r="E55" s="181"/>
    </row>
    <row r="56" spans="1:5" s="1" customFormat="1" ht="12" customHeight="1" x14ac:dyDescent="0.25">
      <c r="A56" s="160" t="s">
        <v>290</v>
      </c>
      <c r="B56" s="155" t="s">
        <v>280</v>
      </c>
      <c r="C56" s="322"/>
      <c r="D56" s="181"/>
      <c r="E56" s="181"/>
    </row>
    <row r="57" spans="1:5" s="1" customFormat="1" ht="12" customHeight="1" x14ac:dyDescent="0.25">
      <c r="A57" s="160" t="s">
        <v>291</v>
      </c>
      <c r="B57" s="155" t="s">
        <v>416</v>
      </c>
      <c r="C57" s="322">
        <v>4508</v>
      </c>
      <c r="D57" s="181"/>
      <c r="E57" s="181">
        <v>5593</v>
      </c>
    </row>
    <row r="58" spans="1:5" s="1" customFormat="1" ht="12" customHeight="1" x14ac:dyDescent="0.25">
      <c r="A58" s="160" t="s">
        <v>292</v>
      </c>
      <c r="B58" s="155" t="s">
        <v>281</v>
      </c>
      <c r="C58" s="322"/>
      <c r="D58" s="181"/>
      <c r="E58" s="181"/>
    </row>
    <row r="59" spans="1:5" s="1" customFormat="1" ht="12" customHeight="1" x14ac:dyDescent="0.25">
      <c r="A59" s="161" t="s">
        <v>163</v>
      </c>
      <c r="B59" s="156" t="s">
        <v>346</v>
      </c>
      <c r="C59" s="186">
        <v>27213</v>
      </c>
      <c r="D59" s="186">
        <f t="shared" ref="D59" si="2">+D60+D61+D62+D63+D64</f>
        <v>0</v>
      </c>
      <c r="E59" s="186">
        <f>+E60+E61+E62+E63+E64</f>
        <v>0</v>
      </c>
    </row>
    <row r="60" spans="1:5" s="1" customFormat="1" ht="12" customHeight="1" x14ac:dyDescent="0.25">
      <c r="A60" s="160" t="s">
        <v>293</v>
      </c>
      <c r="B60" s="155" t="s">
        <v>282</v>
      </c>
      <c r="C60" s="322">
        <v>27213</v>
      </c>
      <c r="D60" s="181"/>
      <c r="E60" s="181"/>
    </row>
    <row r="61" spans="1:5" s="1" customFormat="1" ht="12" customHeight="1" x14ac:dyDescent="0.25">
      <c r="A61" s="160" t="s">
        <v>294</v>
      </c>
      <c r="B61" s="155" t="s">
        <v>283</v>
      </c>
      <c r="C61" s="322"/>
      <c r="D61" s="181"/>
      <c r="E61" s="181"/>
    </row>
    <row r="62" spans="1:5" s="1" customFormat="1" ht="12" customHeight="1" x14ac:dyDescent="0.25">
      <c r="A62" s="160" t="s">
        <v>295</v>
      </c>
      <c r="B62" s="155" t="s">
        <v>284</v>
      </c>
      <c r="C62" s="322"/>
      <c r="D62" s="181"/>
      <c r="E62" s="181"/>
    </row>
    <row r="63" spans="1:5" s="1" customFormat="1" ht="12" customHeight="1" x14ac:dyDescent="0.25">
      <c r="A63" s="160" t="s">
        <v>296</v>
      </c>
      <c r="B63" s="155" t="s">
        <v>285</v>
      </c>
      <c r="C63" s="322"/>
      <c r="D63" s="181"/>
      <c r="E63" s="181"/>
    </row>
    <row r="64" spans="1:5" s="1" customFormat="1" ht="12" customHeight="1" thickBot="1" x14ac:dyDescent="0.3">
      <c r="A64" s="162" t="s">
        <v>297</v>
      </c>
      <c r="B64" s="163" t="s">
        <v>286</v>
      </c>
      <c r="C64" s="323">
        <v>0</v>
      </c>
      <c r="D64" s="187"/>
      <c r="E64" s="187"/>
    </row>
    <row r="65" spans="1:5" s="1" customFormat="1" ht="12" customHeight="1" thickBot="1" x14ac:dyDescent="0.3">
      <c r="A65" s="164" t="s">
        <v>66</v>
      </c>
      <c r="B65" s="287" t="s">
        <v>344</v>
      </c>
      <c r="C65" s="184">
        <f>+C51+C52</f>
        <v>369006</v>
      </c>
      <c r="D65" s="184">
        <f>+D51+D52</f>
        <v>352089</v>
      </c>
      <c r="E65" s="184">
        <f>+E51+E52</f>
        <v>430836</v>
      </c>
    </row>
    <row r="66" spans="1:5" s="1" customFormat="1" ht="13.5" customHeight="1" thickBot="1" x14ac:dyDescent="0.3">
      <c r="A66" s="165" t="s">
        <v>67</v>
      </c>
      <c r="B66" s="288" t="s">
        <v>287</v>
      </c>
      <c r="C66" s="325">
        <v>0</v>
      </c>
      <c r="D66" s="194"/>
      <c r="E66" s="194"/>
    </row>
    <row r="67" spans="1:5" s="1" customFormat="1" ht="12" customHeight="1" thickBot="1" x14ac:dyDescent="0.3">
      <c r="A67" s="164" t="s">
        <v>68</v>
      </c>
      <c r="B67" s="287" t="s">
        <v>345</v>
      </c>
      <c r="C67" s="195">
        <f>+C65+C66</f>
        <v>369006</v>
      </c>
      <c r="D67" s="195">
        <f>+D65+D66</f>
        <v>352089</v>
      </c>
      <c r="E67" s="195">
        <f>+E65+E66</f>
        <v>430836</v>
      </c>
    </row>
    <row r="68" spans="1:5" s="1" customFormat="1" ht="83.25" customHeight="1" x14ac:dyDescent="0.25">
      <c r="A68" s="5"/>
      <c r="B68" s="6"/>
      <c r="C68" s="326"/>
      <c r="D68" s="188"/>
      <c r="E68" s="188"/>
    </row>
    <row r="69" spans="1:5" ht="16.5" customHeight="1" x14ac:dyDescent="0.3">
      <c r="A69" s="533" t="s">
        <v>84</v>
      </c>
      <c r="B69" s="533"/>
      <c r="C69" s="533"/>
      <c r="D69" s="533"/>
      <c r="E69" s="34"/>
    </row>
    <row r="70" spans="1:5" s="199" customFormat="1" ht="16.5" customHeight="1" thickBot="1" x14ac:dyDescent="0.35">
      <c r="A70" s="535" t="s">
        <v>167</v>
      </c>
      <c r="B70" s="535"/>
      <c r="C70" s="327"/>
      <c r="D70" s="70"/>
      <c r="E70" s="70"/>
    </row>
    <row r="71" spans="1:5" ht="38.1" customHeight="1" thickBot="1" x14ac:dyDescent="0.35">
      <c r="A71" s="26" t="s">
        <v>53</v>
      </c>
      <c r="B71" s="27" t="s">
        <v>85</v>
      </c>
      <c r="C71" s="306" t="s">
        <v>423</v>
      </c>
      <c r="D71" s="35" t="s">
        <v>427</v>
      </c>
      <c r="E71" s="35" t="s">
        <v>428</v>
      </c>
    </row>
    <row r="72" spans="1:5" s="36" customFormat="1" ht="12" customHeight="1" thickBot="1" x14ac:dyDescent="0.25">
      <c r="A72" s="31">
        <v>1</v>
      </c>
      <c r="B72" s="32">
        <v>2</v>
      </c>
      <c r="C72" s="307">
        <v>3</v>
      </c>
      <c r="D72" s="33">
        <v>4</v>
      </c>
      <c r="E72" s="33">
        <v>5</v>
      </c>
    </row>
    <row r="73" spans="1:5" ht="12" customHeight="1" thickBot="1" x14ac:dyDescent="0.35">
      <c r="A73" s="24" t="s">
        <v>55</v>
      </c>
      <c r="B73" s="30" t="s">
        <v>218</v>
      </c>
      <c r="C73" s="172">
        <f>+C74+C75+C76+C77+C78</f>
        <v>222237</v>
      </c>
      <c r="D73" s="172">
        <f>+D74+D75+D76+D77+D78</f>
        <v>270517</v>
      </c>
      <c r="E73" s="172">
        <f>+E74+E75+E76+E77+E78</f>
        <v>370361</v>
      </c>
    </row>
    <row r="74" spans="1:5" ht="12" customHeight="1" x14ac:dyDescent="0.3">
      <c r="A74" s="19" t="s">
        <v>138</v>
      </c>
      <c r="B74" s="11" t="s">
        <v>86</v>
      </c>
      <c r="C74" s="328">
        <v>115876</v>
      </c>
      <c r="D74" s="174">
        <v>117522</v>
      </c>
      <c r="E74" s="174">
        <v>127595</v>
      </c>
    </row>
    <row r="75" spans="1:5" ht="12" customHeight="1" x14ac:dyDescent="0.3">
      <c r="A75" s="15" t="s">
        <v>139</v>
      </c>
      <c r="B75" s="8" t="s">
        <v>219</v>
      </c>
      <c r="C75" s="329">
        <v>22944</v>
      </c>
      <c r="D75" s="175">
        <v>22522</v>
      </c>
      <c r="E75" s="175">
        <v>23136</v>
      </c>
    </row>
    <row r="76" spans="1:5" ht="12" customHeight="1" x14ac:dyDescent="0.3">
      <c r="A76" s="15" t="s">
        <v>140</v>
      </c>
      <c r="B76" s="8" t="s">
        <v>159</v>
      </c>
      <c r="C76" s="330">
        <v>74176</v>
      </c>
      <c r="D76" s="180">
        <v>120492</v>
      </c>
      <c r="E76" s="180">
        <v>202850</v>
      </c>
    </row>
    <row r="77" spans="1:5" ht="12" customHeight="1" x14ac:dyDescent="0.3">
      <c r="A77" s="15" t="s">
        <v>141</v>
      </c>
      <c r="B77" s="12" t="s">
        <v>220</v>
      </c>
      <c r="C77" s="331"/>
      <c r="D77" s="180"/>
      <c r="E77" s="180"/>
    </row>
    <row r="78" spans="1:5" ht="12" customHeight="1" x14ac:dyDescent="0.3">
      <c r="A78" s="15" t="s">
        <v>149</v>
      </c>
      <c r="B78" s="21" t="s">
        <v>221</v>
      </c>
      <c r="C78" s="180">
        <f>SUM(C79:C85)</f>
        <v>9241</v>
      </c>
      <c r="D78" s="180">
        <f>SUM(D79:D85)</f>
        <v>9981</v>
      </c>
      <c r="E78" s="180">
        <f t="shared" ref="E78" si="3">SUM(E79:E85)</f>
        <v>16780</v>
      </c>
    </row>
    <row r="79" spans="1:5" ht="12" customHeight="1" x14ac:dyDescent="0.3">
      <c r="A79" s="15" t="s">
        <v>142</v>
      </c>
      <c r="B79" s="8" t="s">
        <v>403</v>
      </c>
      <c r="C79" s="330">
        <v>0</v>
      </c>
      <c r="D79" s="180"/>
      <c r="E79" s="180"/>
    </row>
    <row r="80" spans="1:5" ht="12" customHeight="1" x14ac:dyDescent="0.3">
      <c r="A80" s="15" t="s">
        <v>143</v>
      </c>
      <c r="B80" s="73" t="s">
        <v>239</v>
      </c>
      <c r="C80" s="332">
        <v>2131</v>
      </c>
      <c r="D80" s="180">
        <v>2192</v>
      </c>
      <c r="E80" s="180">
        <v>3742</v>
      </c>
    </row>
    <row r="81" spans="1:5" ht="12" customHeight="1" x14ac:dyDescent="0.3">
      <c r="A81" s="15" t="s">
        <v>150</v>
      </c>
      <c r="B81" s="73" t="s">
        <v>298</v>
      </c>
      <c r="C81" s="332">
        <v>4567</v>
      </c>
      <c r="D81" s="180">
        <v>3069</v>
      </c>
      <c r="E81" s="180">
        <v>8318</v>
      </c>
    </row>
    <row r="82" spans="1:5" ht="12" customHeight="1" x14ac:dyDescent="0.3">
      <c r="A82" s="15" t="s">
        <v>151</v>
      </c>
      <c r="B82" s="74" t="s">
        <v>240</v>
      </c>
      <c r="C82" s="333">
        <v>2543</v>
      </c>
      <c r="D82" s="180">
        <v>3220</v>
      </c>
      <c r="E82" s="180">
        <v>3220</v>
      </c>
    </row>
    <row r="83" spans="1:5" ht="12" customHeight="1" x14ac:dyDescent="0.3">
      <c r="A83" s="14" t="s">
        <v>152</v>
      </c>
      <c r="B83" s="75" t="s">
        <v>241</v>
      </c>
      <c r="C83" s="333"/>
      <c r="D83" s="180"/>
      <c r="E83" s="180"/>
    </row>
    <row r="84" spans="1:5" ht="12" customHeight="1" x14ac:dyDescent="0.3">
      <c r="A84" s="15" t="s">
        <v>153</v>
      </c>
      <c r="B84" s="75" t="s">
        <v>242</v>
      </c>
      <c r="C84" s="333">
        <v>0</v>
      </c>
      <c r="D84" s="180">
        <v>1500</v>
      </c>
      <c r="E84" s="180">
        <v>1500</v>
      </c>
    </row>
    <row r="85" spans="1:5" ht="12" customHeight="1" thickBot="1" x14ac:dyDescent="0.35">
      <c r="A85" s="20" t="s">
        <v>155</v>
      </c>
      <c r="B85" s="76" t="s">
        <v>243</v>
      </c>
      <c r="C85" s="334"/>
      <c r="D85" s="189"/>
      <c r="E85" s="189"/>
    </row>
    <row r="86" spans="1:5" ht="12" customHeight="1" thickBot="1" x14ac:dyDescent="0.35">
      <c r="A86" s="22" t="s">
        <v>56</v>
      </c>
      <c r="B86" s="29" t="s">
        <v>320</v>
      </c>
      <c r="C86" s="173">
        <f>+C87+C88+C89</f>
        <v>42368</v>
      </c>
      <c r="D86" s="173">
        <f>+D87+D88+D89</f>
        <v>67564</v>
      </c>
      <c r="E86" s="173">
        <f>+E87+E88+E89</f>
        <v>46310</v>
      </c>
    </row>
    <row r="87" spans="1:5" ht="12" customHeight="1" x14ac:dyDescent="0.3">
      <c r="A87" s="17" t="s">
        <v>144</v>
      </c>
      <c r="B87" s="8" t="s">
        <v>299</v>
      </c>
      <c r="C87" s="336">
        <v>26585</v>
      </c>
      <c r="D87" s="179">
        <v>23114</v>
      </c>
      <c r="E87" s="179">
        <v>19026</v>
      </c>
    </row>
    <row r="88" spans="1:5" ht="12" customHeight="1" x14ac:dyDescent="0.3">
      <c r="A88" s="17" t="s">
        <v>145</v>
      </c>
      <c r="B88" s="13" t="s">
        <v>223</v>
      </c>
      <c r="C88" s="318">
        <v>15783</v>
      </c>
      <c r="D88" s="137">
        <v>44450</v>
      </c>
      <c r="E88" s="175">
        <v>27284</v>
      </c>
    </row>
    <row r="89" spans="1:5" ht="12" customHeight="1" x14ac:dyDescent="0.3">
      <c r="A89" s="17" t="s">
        <v>146</v>
      </c>
      <c r="B89" s="155" t="s">
        <v>321</v>
      </c>
      <c r="C89" s="319">
        <f>SUM(C90:C92)</f>
        <v>0</v>
      </c>
      <c r="D89" s="137"/>
      <c r="E89" s="137"/>
    </row>
    <row r="90" spans="1:5" ht="12" customHeight="1" x14ac:dyDescent="0.3">
      <c r="A90" s="17" t="s">
        <v>147</v>
      </c>
      <c r="B90" s="155" t="s">
        <v>385</v>
      </c>
      <c r="C90" s="319"/>
      <c r="D90" s="137"/>
      <c r="E90" s="137"/>
    </row>
    <row r="91" spans="1:5" ht="12" customHeight="1" x14ac:dyDescent="0.3">
      <c r="A91" s="17" t="s">
        <v>148</v>
      </c>
      <c r="B91" s="155" t="s">
        <v>322</v>
      </c>
      <c r="C91" s="319">
        <v>0</v>
      </c>
      <c r="D91" s="137"/>
      <c r="E91" s="137"/>
    </row>
    <row r="92" spans="1:5" x14ac:dyDescent="0.3">
      <c r="A92" s="17" t="s">
        <v>154</v>
      </c>
      <c r="B92" s="155" t="s">
        <v>323</v>
      </c>
      <c r="C92" s="319"/>
      <c r="D92" s="137"/>
      <c r="E92" s="137"/>
    </row>
    <row r="93" spans="1:5" ht="12" customHeight="1" x14ac:dyDescent="0.3">
      <c r="A93" s="17" t="s">
        <v>156</v>
      </c>
      <c r="B93" s="289" t="s">
        <v>303</v>
      </c>
      <c r="C93" s="345"/>
      <c r="D93" s="137"/>
      <c r="E93" s="137"/>
    </row>
    <row r="94" spans="1:5" ht="12" customHeight="1" x14ac:dyDescent="0.3">
      <c r="A94" s="17" t="s">
        <v>224</v>
      </c>
      <c r="B94" s="289" t="s">
        <v>304</v>
      </c>
      <c r="C94" s="345"/>
      <c r="D94" s="137"/>
      <c r="E94" s="137"/>
    </row>
    <row r="95" spans="1:5" ht="12" customHeight="1" x14ac:dyDescent="0.3">
      <c r="A95" s="17" t="s">
        <v>225</v>
      </c>
      <c r="B95" s="289" t="s">
        <v>302</v>
      </c>
      <c r="C95" s="345"/>
      <c r="D95" s="137"/>
      <c r="E95" s="137"/>
    </row>
    <row r="96" spans="1:5" ht="24" customHeight="1" thickBot="1" x14ac:dyDescent="0.35">
      <c r="A96" s="14" t="s">
        <v>226</v>
      </c>
      <c r="B96" s="290" t="s">
        <v>301</v>
      </c>
      <c r="C96" s="346"/>
      <c r="D96" s="140"/>
      <c r="E96" s="140"/>
    </row>
    <row r="97" spans="1:5" ht="12" customHeight="1" thickBot="1" x14ac:dyDescent="0.35">
      <c r="A97" s="22" t="s">
        <v>57</v>
      </c>
      <c r="B97" s="67" t="s">
        <v>324</v>
      </c>
      <c r="C97" s="337"/>
      <c r="D97" s="173">
        <f>+D98+D99</f>
        <v>1500</v>
      </c>
      <c r="E97" s="173">
        <f>+E98+E99</f>
        <v>1500</v>
      </c>
    </row>
    <row r="98" spans="1:5" ht="12" customHeight="1" x14ac:dyDescent="0.3">
      <c r="A98" s="17" t="s">
        <v>118</v>
      </c>
      <c r="B98" s="10" t="s">
        <v>100</v>
      </c>
      <c r="C98" s="336"/>
      <c r="D98" s="179">
        <v>1500</v>
      </c>
      <c r="E98" s="179">
        <v>1500</v>
      </c>
    </row>
    <row r="99" spans="1:5" ht="12" customHeight="1" thickBot="1" x14ac:dyDescent="0.35">
      <c r="A99" s="18" t="s">
        <v>119</v>
      </c>
      <c r="B99" s="13" t="s">
        <v>101</v>
      </c>
      <c r="C99" s="330"/>
      <c r="D99" s="180"/>
      <c r="E99" s="180"/>
    </row>
    <row r="100" spans="1:5" s="153" customFormat="1" ht="12" customHeight="1" thickBot="1" x14ac:dyDescent="0.3">
      <c r="A100" s="159" t="s">
        <v>58</v>
      </c>
      <c r="B100" s="154" t="s">
        <v>305</v>
      </c>
      <c r="C100" s="338"/>
      <c r="D100" s="296"/>
      <c r="E100" s="296">
        <v>157</v>
      </c>
    </row>
    <row r="101" spans="1:5" ht="12" customHeight="1" thickBot="1" x14ac:dyDescent="0.35">
      <c r="A101" s="151" t="s">
        <v>59</v>
      </c>
      <c r="B101" s="152" t="s">
        <v>170</v>
      </c>
      <c r="C101" s="172">
        <f>+C73+C86+C97+C100</f>
        <v>264605</v>
      </c>
      <c r="D101" s="172">
        <f>+D73+D86+D97+D100</f>
        <v>339581</v>
      </c>
      <c r="E101" s="172">
        <f>+E73+E86+E97+E100</f>
        <v>418328</v>
      </c>
    </row>
    <row r="102" spans="1:5" ht="12" customHeight="1" thickBot="1" x14ac:dyDescent="0.35">
      <c r="A102" s="159" t="s">
        <v>60</v>
      </c>
      <c r="B102" s="154" t="s">
        <v>386</v>
      </c>
      <c r="C102" s="173">
        <f t="shared" ref="C102:D102" si="4">+C103+C111</f>
        <v>12305</v>
      </c>
      <c r="D102" s="173">
        <f t="shared" si="4"/>
        <v>12508</v>
      </c>
      <c r="E102" s="173">
        <f>+E103+E111</f>
        <v>12508</v>
      </c>
    </row>
    <row r="103" spans="1:5" ht="12" customHeight="1" thickBot="1" x14ac:dyDescent="0.35">
      <c r="A103" s="171" t="s">
        <v>125</v>
      </c>
      <c r="B103" s="291" t="s">
        <v>387</v>
      </c>
      <c r="C103" s="297">
        <f t="shared" ref="C103:D103" si="5">+C104+C105+C106+C107+C108+C109+C110</f>
        <v>4305</v>
      </c>
      <c r="D103" s="297">
        <f t="shared" si="5"/>
        <v>4508</v>
      </c>
      <c r="E103" s="297">
        <f>+E104+E105+E106+E107+E108+E109+E110</f>
        <v>4508</v>
      </c>
    </row>
    <row r="104" spans="1:5" ht="12" customHeight="1" x14ac:dyDescent="0.3">
      <c r="A104" s="166" t="s">
        <v>128</v>
      </c>
      <c r="B104" s="167" t="s">
        <v>306</v>
      </c>
      <c r="C104" s="340"/>
      <c r="D104" s="196"/>
      <c r="E104" s="196"/>
    </row>
    <row r="105" spans="1:5" ht="12" customHeight="1" x14ac:dyDescent="0.3">
      <c r="A105" s="160" t="s">
        <v>129</v>
      </c>
      <c r="B105" s="155" t="s">
        <v>307</v>
      </c>
      <c r="C105" s="322"/>
      <c r="D105" s="197"/>
      <c r="E105" s="197"/>
    </row>
    <row r="106" spans="1:5" ht="12" customHeight="1" x14ac:dyDescent="0.3">
      <c r="A106" s="160" t="s">
        <v>130</v>
      </c>
      <c r="B106" s="155" t="s">
        <v>308</v>
      </c>
      <c r="C106" s="322"/>
      <c r="D106" s="197"/>
      <c r="E106" s="197"/>
    </row>
    <row r="107" spans="1:5" ht="12" customHeight="1" x14ac:dyDescent="0.3">
      <c r="A107" s="160" t="s">
        <v>131</v>
      </c>
      <c r="B107" s="155" t="s">
        <v>309</v>
      </c>
      <c r="C107" s="322"/>
      <c r="D107" s="197"/>
      <c r="E107" s="197"/>
    </row>
    <row r="108" spans="1:5" ht="12" customHeight="1" x14ac:dyDescent="0.3">
      <c r="A108" s="160" t="s">
        <v>209</v>
      </c>
      <c r="B108" s="155" t="s">
        <v>310</v>
      </c>
      <c r="C108" s="322"/>
      <c r="D108" s="197"/>
      <c r="E108" s="197"/>
    </row>
    <row r="109" spans="1:5" ht="12" customHeight="1" x14ac:dyDescent="0.3">
      <c r="A109" s="160" t="s">
        <v>227</v>
      </c>
      <c r="B109" s="155" t="s">
        <v>311</v>
      </c>
      <c r="C109" s="322"/>
      <c r="D109" s="197"/>
      <c r="E109" s="197"/>
    </row>
    <row r="110" spans="1:5" ht="12" customHeight="1" thickBot="1" x14ac:dyDescent="0.35">
      <c r="A110" s="168" t="s">
        <v>228</v>
      </c>
      <c r="B110" s="169" t="s">
        <v>415</v>
      </c>
      <c r="C110" s="341">
        <v>4305</v>
      </c>
      <c r="D110" s="198">
        <v>4508</v>
      </c>
      <c r="E110" s="198">
        <v>4508</v>
      </c>
    </row>
    <row r="111" spans="1:5" ht="12" customHeight="1" thickBot="1" x14ac:dyDescent="0.35">
      <c r="A111" s="171" t="s">
        <v>126</v>
      </c>
      <c r="B111" s="291" t="s">
        <v>388</v>
      </c>
      <c r="C111" s="339">
        <v>8000</v>
      </c>
      <c r="D111" s="297">
        <f>+D112+D113+D114+D115+D116+D117+D118+D119</f>
        <v>8000</v>
      </c>
      <c r="E111" s="297">
        <f>+E112+E113+E114+E115+E116+E117+E118+E119</f>
        <v>8000</v>
      </c>
    </row>
    <row r="112" spans="1:5" ht="12" customHeight="1" x14ac:dyDescent="0.3">
      <c r="A112" s="166" t="s">
        <v>134</v>
      </c>
      <c r="B112" s="167" t="s">
        <v>306</v>
      </c>
      <c r="C112" s="340"/>
      <c r="D112" s="196"/>
      <c r="E112" s="196"/>
    </row>
    <row r="113" spans="1:9" ht="12" customHeight="1" x14ac:dyDescent="0.3">
      <c r="A113" s="160" t="s">
        <v>135</v>
      </c>
      <c r="B113" s="155" t="s">
        <v>313</v>
      </c>
      <c r="C113" s="322"/>
      <c r="D113" s="197"/>
      <c r="E113" s="197"/>
    </row>
    <row r="114" spans="1:9" ht="12" customHeight="1" x14ac:dyDescent="0.3">
      <c r="A114" s="160" t="s">
        <v>136</v>
      </c>
      <c r="B114" s="155" t="s">
        <v>308</v>
      </c>
      <c r="C114" s="322"/>
      <c r="D114" s="197"/>
      <c r="E114" s="197"/>
    </row>
    <row r="115" spans="1:9" ht="12" customHeight="1" x14ac:dyDescent="0.3">
      <c r="A115" s="160" t="s">
        <v>137</v>
      </c>
      <c r="B115" s="155" t="s">
        <v>309</v>
      </c>
      <c r="C115" s="322">
        <v>8000</v>
      </c>
      <c r="D115" s="197">
        <v>8000</v>
      </c>
      <c r="E115" s="197">
        <v>8000</v>
      </c>
    </row>
    <row r="116" spans="1:9" ht="12" customHeight="1" x14ac:dyDescent="0.3">
      <c r="A116" s="160" t="s">
        <v>210</v>
      </c>
      <c r="B116" s="155" t="s">
        <v>310</v>
      </c>
      <c r="C116" s="322"/>
      <c r="D116" s="197"/>
      <c r="E116" s="197"/>
    </row>
    <row r="117" spans="1:9" ht="12" customHeight="1" x14ac:dyDescent="0.3">
      <c r="A117" s="160" t="s">
        <v>229</v>
      </c>
      <c r="B117" s="155" t="s">
        <v>314</v>
      </c>
      <c r="C117" s="322"/>
      <c r="D117" s="197"/>
      <c r="E117" s="197"/>
    </row>
    <row r="118" spans="1:9" ht="12" customHeight="1" x14ac:dyDescent="0.3">
      <c r="A118" s="160" t="s">
        <v>230</v>
      </c>
      <c r="B118" s="155" t="s">
        <v>312</v>
      </c>
      <c r="C118" s="322"/>
      <c r="D118" s="197"/>
      <c r="E118" s="197"/>
    </row>
    <row r="119" spans="1:9" ht="12" customHeight="1" thickBot="1" x14ac:dyDescent="0.35">
      <c r="A119" s="168" t="s">
        <v>231</v>
      </c>
      <c r="B119" s="169" t="s">
        <v>389</v>
      </c>
      <c r="C119" s="341"/>
      <c r="D119" s="198"/>
      <c r="E119" s="198"/>
    </row>
    <row r="120" spans="1:9" ht="12" customHeight="1" thickBot="1" x14ac:dyDescent="0.35">
      <c r="A120" s="159" t="s">
        <v>61</v>
      </c>
      <c r="B120" s="287" t="s">
        <v>315</v>
      </c>
      <c r="C120" s="190">
        <f>+C101+C102</f>
        <v>276910</v>
      </c>
      <c r="D120" s="190">
        <f>+D101+D102</f>
        <v>352089</v>
      </c>
      <c r="E120" s="190">
        <f>+E101+E102</f>
        <v>430836</v>
      </c>
    </row>
    <row r="121" spans="1:9" ht="15" customHeight="1" thickBot="1" x14ac:dyDescent="0.35">
      <c r="A121" s="159" t="s">
        <v>62</v>
      </c>
      <c r="B121" s="287" t="s">
        <v>316</v>
      </c>
      <c r="C121" s="324"/>
      <c r="D121" s="191"/>
      <c r="E121" s="191"/>
      <c r="F121" s="37"/>
      <c r="G121" s="68"/>
      <c r="H121" s="68"/>
      <c r="I121" s="68"/>
    </row>
    <row r="122" spans="1:9" s="1" customFormat="1" ht="12.9" customHeight="1" thickBot="1" x14ac:dyDescent="0.3">
      <c r="A122" s="170" t="s">
        <v>63</v>
      </c>
      <c r="B122" s="288" t="s">
        <v>317</v>
      </c>
      <c r="C122" s="184">
        <f>+C120+C121</f>
        <v>276910</v>
      </c>
      <c r="D122" s="184">
        <f>+D120+D121</f>
        <v>352089</v>
      </c>
      <c r="E122" s="184">
        <f>+E120+E121</f>
        <v>430836</v>
      </c>
    </row>
    <row r="123" spans="1:9" ht="7.5" customHeight="1" x14ac:dyDescent="0.3">
      <c r="A123" s="292"/>
      <c r="B123" s="292"/>
      <c r="C123" s="342"/>
      <c r="D123" s="293"/>
      <c r="E123" s="293"/>
    </row>
    <row r="124" spans="1:9" x14ac:dyDescent="0.3">
      <c r="A124" s="536" t="s">
        <v>173</v>
      </c>
      <c r="B124" s="536"/>
      <c r="C124" s="536"/>
      <c r="D124" s="536"/>
      <c r="E124" s="34"/>
    </row>
    <row r="125" spans="1:9" ht="15" customHeight="1" thickBot="1" x14ac:dyDescent="0.35">
      <c r="A125" s="534" t="s">
        <v>168</v>
      </c>
      <c r="B125" s="534"/>
      <c r="C125" s="305"/>
      <c r="D125" s="193" t="s">
        <v>318</v>
      </c>
      <c r="E125" s="193" t="s">
        <v>318</v>
      </c>
    </row>
    <row r="126" spans="1:9" ht="21" thickBot="1" x14ac:dyDescent="0.35">
      <c r="A126" s="22">
        <v>1</v>
      </c>
      <c r="B126" s="29" t="s">
        <v>238</v>
      </c>
      <c r="C126" s="335"/>
      <c r="D126" s="192">
        <f>+D51-D101</f>
        <v>-79540</v>
      </c>
      <c r="E126" s="192">
        <f>+E51-E101</f>
        <v>-85133</v>
      </c>
    </row>
    <row r="127" spans="1:9" ht="7.5" customHeight="1" x14ac:dyDescent="0.3">
      <c r="A127" s="292"/>
      <c r="B127" s="292"/>
      <c r="C127" s="342"/>
      <c r="D127" s="293"/>
      <c r="E127" s="293"/>
    </row>
  </sheetData>
  <mergeCells count="6">
    <mergeCell ref="A1:D1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Enese Község Önkormányzata
2019. ÉVI KÖLTSÉGVETÉSÉNEK ÖSSZEVONT MÉRLEGE&amp;10
&amp;R&amp;"Times New Roman CE,Félkövér dőlt"&amp;11 1. melléklet a 4/2020. (VI.24.) önkormányzati rendelethez</oddHeader>
  </headerFooter>
  <rowBreaks count="1" manualBreakCount="1">
    <brk id="68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1"/>
  <sheetViews>
    <sheetView workbookViewId="0">
      <selection activeCell="D1" sqref="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90"/>
      <c r="B1" s="91"/>
      <c r="C1" s="132"/>
      <c r="D1" s="131" t="s">
        <v>477</v>
      </c>
    </row>
    <row r="2" spans="1:4" s="59" customFormat="1" ht="25.5" customHeight="1" x14ac:dyDescent="0.25">
      <c r="A2" s="547" t="s">
        <v>246</v>
      </c>
      <c r="B2" s="548"/>
      <c r="C2" s="129" t="s">
        <v>257</v>
      </c>
      <c r="D2" s="133" t="s">
        <v>104</v>
      </c>
    </row>
    <row r="3" spans="1:4" s="59" customFormat="1" ht="16.2" thickBot="1" x14ac:dyDescent="0.3">
      <c r="A3" s="93" t="s">
        <v>245</v>
      </c>
      <c r="B3" s="94"/>
      <c r="C3" s="130" t="s">
        <v>254</v>
      </c>
      <c r="D3" s="135" t="s">
        <v>107</v>
      </c>
    </row>
    <row r="4" spans="1:4" s="60" customFormat="1" ht="15.9" customHeight="1" thickBot="1" x14ac:dyDescent="0.35">
      <c r="A4" s="95"/>
      <c r="B4" s="95"/>
      <c r="C4" s="95"/>
      <c r="D4" s="96" t="s">
        <v>91</v>
      </c>
    </row>
    <row r="5" spans="1:4" ht="13.8" thickBot="1" x14ac:dyDescent="0.3">
      <c r="A5" s="549" t="s">
        <v>247</v>
      </c>
      <c r="B5" s="550"/>
      <c r="C5" s="97" t="s">
        <v>92</v>
      </c>
      <c r="D5" s="98" t="s">
        <v>93</v>
      </c>
    </row>
    <row r="6" spans="1:4" s="54" customFormat="1" ht="12.9" customHeight="1" thickBot="1" x14ac:dyDescent="0.3">
      <c r="A6" s="86">
        <v>1</v>
      </c>
      <c r="B6" s="87">
        <v>2</v>
      </c>
      <c r="C6" s="87">
        <v>3</v>
      </c>
      <c r="D6" s="88">
        <v>4</v>
      </c>
    </row>
    <row r="7" spans="1:4" s="54" customFormat="1" ht="15.9" customHeight="1" thickBot="1" x14ac:dyDescent="0.3">
      <c r="A7" s="99"/>
      <c r="B7" s="100"/>
      <c r="C7" s="100" t="s">
        <v>94</v>
      </c>
      <c r="D7" s="101"/>
    </row>
    <row r="8" spans="1:4" s="61" customFormat="1" ht="12" customHeight="1" thickBot="1" x14ac:dyDescent="0.3">
      <c r="A8" s="86" t="s">
        <v>55</v>
      </c>
      <c r="B8" s="102"/>
      <c r="C8" s="103" t="s">
        <v>252</v>
      </c>
      <c r="D8" s="209">
        <f>SUM(D9:D16)</f>
        <v>0</v>
      </c>
    </row>
    <row r="9" spans="1:4" s="61" customFormat="1" ht="12" customHeight="1" x14ac:dyDescent="0.25">
      <c r="A9" s="106"/>
      <c r="B9" s="105" t="s">
        <v>138</v>
      </c>
      <c r="C9" s="11" t="s">
        <v>186</v>
      </c>
      <c r="D9" s="257"/>
    </row>
    <row r="10" spans="1:4" s="61" customFormat="1" ht="12" customHeight="1" x14ac:dyDescent="0.25">
      <c r="A10" s="104"/>
      <c r="B10" s="105" t="s">
        <v>139</v>
      </c>
      <c r="C10" s="8" t="s">
        <v>187</v>
      </c>
      <c r="D10" s="207"/>
    </row>
    <row r="11" spans="1:4" s="61" customFormat="1" ht="12" customHeight="1" x14ac:dyDescent="0.25">
      <c r="A11" s="104"/>
      <c r="B11" s="105" t="s">
        <v>140</v>
      </c>
      <c r="C11" s="8" t="s">
        <v>188</v>
      </c>
      <c r="D11" s="207"/>
    </row>
    <row r="12" spans="1:4" s="61" customFormat="1" ht="12" customHeight="1" x14ac:dyDescent="0.25">
      <c r="A12" s="104"/>
      <c r="B12" s="105" t="s">
        <v>141</v>
      </c>
      <c r="C12" s="8" t="s">
        <v>189</v>
      </c>
      <c r="D12" s="207"/>
    </row>
    <row r="13" spans="1:4" s="61" customFormat="1" ht="12" customHeight="1" x14ac:dyDescent="0.25">
      <c r="A13" s="104"/>
      <c r="B13" s="105" t="s">
        <v>161</v>
      </c>
      <c r="C13" s="7" t="s">
        <v>190</v>
      </c>
      <c r="D13" s="207"/>
    </row>
    <row r="14" spans="1:4" s="61" customFormat="1" ht="12" customHeight="1" x14ac:dyDescent="0.25">
      <c r="A14" s="107"/>
      <c r="B14" s="105" t="s">
        <v>142</v>
      </c>
      <c r="C14" s="8" t="s">
        <v>191</v>
      </c>
      <c r="D14" s="258"/>
    </row>
    <row r="15" spans="1:4" s="62" customFormat="1" ht="12" customHeight="1" x14ac:dyDescent="0.25">
      <c r="A15" s="104"/>
      <c r="B15" s="105" t="s">
        <v>143</v>
      </c>
      <c r="C15" s="8" t="s">
        <v>32</v>
      </c>
      <c r="D15" s="207"/>
    </row>
    <row r="16" spans="1:4" s="62" customFormat="1" ht="12" customHeight="1" thickBot="1" x14ac:dyDescent="0.3">
      <c r="A16" s="108"/>
      <c r="B16" s="109" t="s">
        <v>150</v>
      </c>
      <c r="C16" s="7" t="s">
        <v>244</v>
      </c>
      <c r="D16" s="208"/>
    </row>
    <row r="17" spans="1:4" s="61" customFormat="1" ht="12" customHeight="1" thickBot="1" x14ac:dyDescent="0.3">
      <c r="A17" s="86" t="s">
        <v>56</v>
      </c>
      <c r="B17" s="102"/>
      <c r="C17" s="103" t="s">
        <v>33</v>
      </c>
      <c r="D17" s="209">
        <f>SUM(D18:D21)</f>
        <v>0</v>
      </c>
    </row>
    <row r="18" spans="1:4" s="62" customFormat="1" ht="12" customHeight="1" x14ac:dyDescent="0.25">
      <c r="A18" s="104"/>
      <c r="B18" s="105" t="s">
        <v>144</v>
      </c>
      <c r="C18" s="10" t="s">
        <v>29</v>
      </c>
      <c r="D18" s="207"/>
    </row>
    <row r="19" spans="1:4" s="62" customFormat="1" ht="12" customHeight="1" x14ac:dyDescent="0.25">
      <c r="A19" s="104"/>
      <c r="B19" s="105" t="s">
        <v>145</v>
      </c>
      <c r="C19" s="8" t="s">
        <v>30</v>
      </c>
      <c r="D19" s="207"/>
    </row>
    <row r="20" spans="1:4" s="62" customFormat="1" ht="12" customHeight="1" x14ac:dyDescent="0.25">
      <c r="A20" s="104"/>
      <c r="B20" s="105" t="s">
        <v>146</v>
      </c>
      <c r="C20" s="8" t="s">
        <v>31</v>
      </c>
      <c r="D20" s="207"/>
    </row>
    <row r="21" spans="1:4" s="62" customFormat="1" ht="12" customHeight="1" thickBot="1" x14ac:dyDescent="0.3">
      <c r="A21" s="104"/>
      <c r="B21" s="105" t="s">
        <v>147</v>
      </c>
      <c r="C21" s="8" t="s">
        <v>30</v>
      </c>
      <c r="D21" s="207"/>
    </row>
    <row r="22" spans="1:4" s="62" customFormat="1" ht="12" customHeight="1" thickBot="1" x14ac:dyDescent="0.3">
      <c r="A22" s="89" t="s">
        <v>57</v>
      </c>
      <c r="B22" s="67"/>
      <c r="C22" s="67" t="s">
        <v>34</v>
      </c>
      <c r="D22" s="209">
        <f>+D23+D24</f>
        <v>0</v>
      </c>
    </row>
    <row r="23" spans="1:4" s="61" customFormat="1" ht="12" customHeight="1" x14ac:dyDescent="0.25">
      <c r="A23" s="254"/>
      <c r="B23" s="273" t="s">
        <v>118</v>
      </c>
      <c r="C23" s="71" t="s">
        <v>272</v>
      </c>
      <c r="D23" s="278"/>
    </row>
    <row r="24" spans="1:4" s="61" customFormat="1" ht="12" customHeight="1" thickBot="1" x14ac:dyDescent="0.3">
      <c r="A24" s="271"/>
      <c r="B24" s="272" t="s">
        <v>119</v>
      </c>
      <c r="C24" s="72" t="s">
        <v>276</v>
      </c>
      <c r="D24" s="279"/>
    </row>
    <row r="25" spans="1:4" s="61" customFormat="1" ht="12" customHeight="1" thickBot="1" x14ac:dyDescent="0.3">
      <c r="A25" s="89" t="s">
        <v>58</v>
      </c>
      <c r="B25" s="102"/>
      <c r="C25" s="67" t="s">
        <v>50</v>
      </c>
      <c r="D25" s="239"/>
    </row>
    <row r="26" spans="1:4" s="61" customFormat="1" ht="12" customHeight="1" thickBot="1" x14ac:dyDescent="0.3">
      <c r="A26" s="86" t="s">
        <v>59</v>
      </c>
      <c r="B26" s="81"/>
      <c r="C26" s="67" t="s">
        <v>46</v>
      </c>
      <c r="D26" s="260">
        <f>D8+D17+D22+D25</f>
        <v>0</v>
      </c>
    </row>
    <row r="27" spans="1:4" s="62" customFormat="1" ht="12" customHeight="1" thickBot="1" x14ac:dyDescent="0.3">
      <c r="A27" s="268" t="s">
        <v>60</v>
      </c>
      <c r="B27" s="276"/>
      <c r="C27" s="270" t="s">
        <v>48</v>
      </c>
      <c r="D27" s="280">
        <f>+D28+D29</f>
        <v>0</v>
      </c>
    </row>
    <row r="28" spans="1:4" s="62" customFormat="1" ht="15" customHeight="1" x14ac:dyDescent="0.25">
      <c r="A28" s="106"/>
      <c r="B28" s="79" t="s">
        <v>125</v>
      </c>
      <c r="C28" s="71" t="s">
        <v>364</v>
      </c>
      <c r="D28" s="278"/>
    </row>
    <row r="29" spans="1:4" s="62" customFormat="1" ht="15" customHeight="1" thickBot="1" x14ac:dyDescent="0.3">
      <c r="A29" s="277"/>
      <c r="B29" s="80" t="s">
        <v>126</v>
      </c>
      <c r="C29" s="269" t="s">
        <v>37</v>
      </c>
      <c r="D29" s="58"/>
    </row>
    <row r="30" spans="1:4" ht="13.8" thickBot="1" x14ac:dyDescent="0.3">
      <c r="A30" s="111" t="s">
        <v>61</v>
      </c>
      <c r="B30" s="266"/>
      <c r="C30" s="267" t="s">
        <v>49</v>
      </c>
      <c r="D30" s="259"/>
    </row>
    <row r="31" spans="1:4" s="54" customFormat="1" ht="16.5" customHeight="1" thickBot="1" x14ac:dyDescent="0.3">
      <c r="A31" s="111" t="s">
        <v>62</v>
      </c>
      <c r="B31" s="112"/>
      <c r="C31" s="113" t="s">
        <v>47</v>
      </c>
      <c r="D31" s="263">
        <f>+D26+D27+D30</f>
        <v>0</v>
      </c>
    </row>
    <row r="32" spans="1:4" s="63" customFormat="1" ht="12" customHeight="1" x14ac:dyDescent="0.25">
      <c r="A32" s="114"/>
      <c r="B32" s="114"/>
      <c r="C32" s="115"/>
      <c r="D32" s="261"/>
    </row>
    <row r="33" spans="1:4" ht="12" customHeight="1" thickBot="1" x14ac:dyDescent="0.3">
      <c r="A33" s="116"/>
      <c r="B33" s="117"/>
      <c r="C33" s="117"/>
      <c r="D33" s="262"/>
    </row>
    <row r="34" spans="1:4" ht="12" customHeight="1" thickBot="1" x14ac:dyDescent="0.3">
      <c r="A34" s="118"/>
      <c r="B34" s="119"/>
      <c r="C34" s="120" t="s">
        <v>98</v>
      </c>
      <c r="D34" s="263"/>
    </row>
    <row r="35" spans="1:4" ht="12" customHeight="1" thickBot="1" x14ac:dyDescent="0.3">
      <c r="A35" s="89" t="s">
        <v>55</v>
      </c>
      <c r="B35" s="23"/>
      <c r="C35" s="67" t="s">
        <v>28</v>
      </c>
      <c r="D35" s="209">
        <f>SUM(D36:D40)</f>
        <v>11357</v>
      </c>
    </row>
    <row r="36" spans="1:4" ht="12" customHeight="1" x14ac:dyDescent="0.25">
      <c r="A36" s="121"/>
      <c r="B36" s="78" t="s">
        <v>138</v>
      </c>
      <c r="C36" s="10" t="s">
        <v>86</v>
      </c>
      <c r="D36" s="55">
        <v>608</v>
      </c>
    </row>
    <row r="37" spans="1:4" ht="12" customHeight="1" x14ac:dyDescent="0.25">
      <c r="A37" s="122"/>
      <c r="B37" s="77" t="s">
        <v>139</v>
      </c>
      <c r="C37" s="8" t="s">
        <v>219</v>
      </c>
      <c r="D37" s="57">
        <v>102</v>
      </c>
    </row>
    <row r="38" spans="1:4" ht="12" customHeight="1" x14ac:dyDescent="0.25">
      <c r="A38" s="122"/>
      <c r="B38" s="77" t="s">
        <v>140</v>
      </c>
      <c r="C38" s="8" t="s">
        <v>159</v>
      </c>
      <c r="D38" s="57">
        <v>10647</v>
      </c>
    </row>
    <row r="39" spans="1:4" s="63" customFormat="1" ht="12" customHeight="1" x14ac:dyDescent="0.25">
      <c r="A39" s="122"/>
      <c r="B39" s="77" t="s">
        <v>141</v>
      </c>
      <c r="C39" s="8" t="s">
        <v>220</v>
      </c>
      <c r="D39" s="57"/>
    </row>
    <row r="40" spans="1:4" ht="12" customHeight="1" thickBot="1" x14ac:dyDescent="0.3">
      <c r="A40" s="122"/>
      <c r="B40" s="77" t="s">
        <v>149</v>
      </c>
      <c r="C40" s="8" t="s">
        <v>221</v>
      </c>
      <c r="D40" s="57"/>
    </row>
    <row r="41" spans="1:4" ht="12" customHeight="1" thickBot="1" x14ac:dyDescent="0.3">
      <c r="A41" s="89" t="s">
        <v>56</v>
      </c>
      <c r="B41" s="23"/>
      <c r="C41" s="67" t="s">
        <v>44</v>
      </c>
      <c r="D41" s="209">
        <f>SUM(D42:D45)</f>
        <v>9792</v>
      </c>
    </row>
    <row r="42" spans="1:4" ht="12" customHeight="1" x14ac:dyDescent="0.25">
      <c r="A42" s="121"/>
      <c r="B42" s="78" t="s">
        <v>144</v>
      </c>
      <c r="C42" s="10" t="s">
        <v>299</v>
      </c>
      <c r="D42" s="55">
        <v>872</v>
      </c>
    </row>
    <row r="43" spans="1:4" ht="12" customHeight="1" x14ac:dyDescent="0.25">
      <c r="A43" s="122"/>
      <c r="B43" s="77" t="s">
        <v>145</v>
      </c>
      <c r="C43" s="8" t="s">
        <v>223</v>
      </c>
      <c r="D43" s="57">
        <v>8920</v>
      </c>
    </row>
    <row r="44" spans="1:4" ht="15" customHeight="1" x14ac:dyDescent="0.25">
      <c r="A44" s="122"/>
      <c r="B44" s="77" t="s">
        <v>148</v>
      </c>
      <c r="C44" s="8" t="s">
        <v>99</v>
      </c>
      <c r="D44" s="57"/>
    </row>
    <row r="45" spans="1:4" ht="13.8" thickBot="1" x14ac:dyDescent="0.3">
      <c r="A45" s="122"/>
      <c r="B45" s="77" t="s">
        <v>156</v>
      </c>
      <c r="C45" s="8" t="s">
        <v>41</v>
      </c>
      <c r="D45" s="57"/>
    </row>
    <row r="46" spans="1:4" ht="15" customHeight="1" thickBot="1" x14ac:dyDescent="0.3">
      <c r="A46" s="89" t="s">
        <v>57</v>
      </c>
      <c r="B46" s="23"/>
      <c r="C46" s="23" t="s">
        <v>42</v>
      </c>
      <c r="D46" s="239"/>
    </row>
    <row r="47" spans="1:4" ht="14.25" customHeight="1" thickBot="1" x14ac:dyDescent="0.3">
      <c r="A47" s="111" t="s">
        <v>58</v>
      </c>
      <c r="B47" s="266"/>
      <c r="C47" s="267" t="s">
        <v>45</v>
      </c>
      <c r="D47" s="259"/>
    </row>
    <row r="48" spans="1:4" ht="13.8" thickBot="1" x14ac:dyDescent="0.3">
      <c r="A48" s="89" t="s">
        <v>59</v>
      </c>
      <c r="B48" s="110"/>
      <c r="C48" s="123" t="s">
        <v>43</v>
      </c>
      <c r="D48" s="264">
        <f>+D35+D41+D46+D47</f>
        <v>21149</v>
      </c>
    </row>
    <row r="49" spans="1:4" ht="13.8" thickBot="1" x14ac:dyDescent="0.3">
      <c r="A49" s="124"/>
      <c r="B49" s="125"/>
      <c r="C49" s="125"/>
      <c r="D49" s="265"/>
    </row>
    <row r="50" spans="1:4" ht="13.8" thickBot="1" x14ac:dyDescent="0.3">
      <c r="A50" s="126" t="s">
        <v>250</v>
      </c>
      <c r="B50" s="127"/>
      <c r="C50" s="128"/>
      <c r="D50" s="65"/>
    </row>
    <row r="51" spans="1:4" ht="13.8" thickBot="1" x14ac:dyDescent="0.3">
      <c r="A51" s="126" t="s">
        <v>251</v>
      </c>
      <c r="B51" s="127"/>
      <c r="C51" s="128"/>
      <c r="D51" s="65"/>
    </row>
  </sheetData>
  <sheetProtection formatCells="0"/>
  <mergeCells count="2">
    <mergeCell ref="A2:B2"/>
    <mergeCell ref="A5:B5"/>
  </mergeCells>
  <phoneticPr fontId="25" type="noConversion"/>
  <printOptions horizontalCentered="1"/>
  <pageMargins left="0.25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1"/>
  <sheetViews>
    <sheetView workbookViewId="0">
      <selection activeCell="D1" sqref="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52" style="4" customWidth="1"/>
    <col min="4" max="4" width="18.33203125" style="4" customWidth="1"/>
    <col min="5" max="16384" width="9.33203125" style="4"/>
  </cols>
  <sheetData>
    <row r="1" spans="1:4" s="2" customFormat="1" ht="21" customHeight="1" thickBot="1" x14ac:dyDescent="0.3">
      <c r="A1" s="90"/>
      <c r="B1" s="91"/>
      <c r="C1" s="132"/>
      <c r="D1" s="131" t="s">
        <v>478</v>
      </c>
    </row>
    <row r="2" spans="1:4" s="59" customFormat="1" ht="25.5" customHeight="1" x14ac:dyDescent="0.25">
      <c r="A2" s="547" t="s">
        <v>246</v>
      </c>
      <c r="B2" s="548"/>
      <c r="C2" s="129" t="s">
        <v>257</v>
      </c>
      <c r="D2" s="133" t="s">
        <v>104</v>
      </c>
    </row>
    <row r="3" spans="1:4" s="59" customFormat="1" ht="16.2" thickBot="1" x14ac:dyDescent="0.3">
      <c r="A3" s="93" t="s">
        <v>245</v>
      </c>
      <c r="B3" s="94"/>
      <c r="C3" s="130" t="s">
        <v>402</v>
      </c>
      <c r="D3" s="135" t="s">
        <v>107</v>
      </c>
    </row>
    <row r="4" spans="1:4" s="60" customFormat="1" ht="15.9" customHeight="1" thickBot="1" x14ac:dyDescent="0.35">
      <c r="A4" s="95"/>
      <c r="B4" s="95"/>
      <c r="C4" s="95"/>
      <c r="D4" s="96" t="s">
        <v>91</v>
      </c>
    </row>
    <row r="5" spans="1:4" ht="13.8" thickBot="1" x14ac:dyDescent="0.3">
      <c r="A5" s="549" t="s">
        <v>247</v>
      </c>
      <c r="B5" s="550"/>
      <c r="C5" s="97" t="s">
        <v>92</v>
      </c>
      <c r="D5" s="98" t="s">
        <v>93</v>
      </c>
    </row>
    <row r="6" spans="1:4" s="54" customFormat="1" ht="12.9" customHeight="1" thickBot="1" x14ac:dyDescent="0.3">
      <c r="A6" s="86">
        <v>1</v>
      </c>
      <c r="B6" s="87">
        <v>2</v>
      </c>
      <c r="C6" s="87">
        <v>3</v>
      </c>
      <c r="D6" s="88">
        <v>4</v>
      </c>
    </row>
    <row r="7" spans="1:4" s="54" customFormat="1" ht="15.9" customHeight="1" thickBot="1" x14ac:dyDescent="0.3">
      <c r="A7" s="99"/>
      <c r="B7" s="100"/>
      <c r="C7" s="100" t="s">
        <v>94</v>
      </c>
      <c r="D7" s="101"/>
    </row>
    <row r="8" spans="1:4" s="61" customFormat="1" ht="12" customHeight="1" thickBot="1" x14ac:dyDescent="0.3">
      <c r="A8" s="86" t="s">
        <v>55</v>
      </c>
      <c r="B8" s="102"/>
      <c r="C8" s="103" t="s">
        <v>252</v>
      </c>
      <c r="D8" s="209">
        <f>SUM(D9:D16)</f>
        <v>0</v>
      </c>
    </row>
    <row r="9" spans="1:4" s="61" customFormat="1" ht="12" customHeight="1" x14ac:dyDescent="0.25">
      <c r="A9" s="106"/>
      <c r="B9" s="105" t="s">
        <v>138</v>
      </c>
      <c r="C9" s="11" t="s">
        <v>186</v>
      </c>
      <c r="D9" s="257"/>
    </row>
    <row r="10" spans="1:4" s="61" customFormat="1" ht="12" customHeight="1" x14ac:dyDescent="0.25">
      <c r="A10" s="104"/>
      <c r="B10" s="105" t="s">
        <v>139</v>
      </c>
      <c r="C10" s="8" t="s">
        <v>187</v>
      </c>
      <c r="D10" s="207"/>
    </row>
    <row r="11" spans="1:4" s="61" customFormat="1" ht="12" customHeight="1" x14ac:dyDescent="0.25">
      <c r="A11" s="104"/>
      <c r="B11" s="105" t="s">
        <v>140</v>
      </c>
      <c r="C11" s="8" t="s">
        <v>188</v>
      </c>
      <c r="D11" s="207"/>
    </row>
    <row r="12" spans="1:4" s="61" customFormat="1" ht="12" customHeight="1" x14ac:dyDescent="0.25">
      <c r="A12" s="104"/>
      <c r="B12" s="105" t="s">
        <v>141</v>
      </c>
      <c r="C12" s="8" t="s">
        <v>189</v>
      </c>
      <c r="D12" s="207"/>
    </row>
    <row r="13" spans="1:4" s="61" customFormat="1" ht="12" customHeight="1" x14ac:dyDescent="0.25">
      <c r="A13" s="104"/>
      <c r="B13" s="105" t="s">
        <v>161</v>
      </c>
      <c r="C13" s="7" t="s">
        <v>190</v>
      </c>
      <c r="D13" s="207"/>
    </row>
    <row r="14" spans="1:4" s="61" customFormat="1" ht="12" customHeight="1" x14ac:dyDescent="0.25">
      <c r="A14" s="107"/>
      <c r="B14" s="105" t="s">
        <v>142</v>
      </c>
      <c r="C14" s="8" t="s">
        <v>191</v>
      </c>
      <c r="D14" s="258"/>
    </row>
    <row r="15" spans="1:4" s="62" customFormat="1" ht="12" customHeight="1" x14ac:dyDescent="0.25">
      <c r="A15" s="104"/>
      <c r="B15" s="105" t="s">
        <v>143</v>
      </c>
      <c r="C15" s="8" t="s">
        <v>32</v>
      </c>
      <c r="D15" s="207"/>
    </row>
    <row r="16" spans="1:4" s="62" customFormat="1" ht="12" customHeight="1" thickBot="1" x14ac:dyDescent="0.3">
      <c r="A16" s="108"/>
      <c r="B16" s="109" t="s">
        <v>150</v>
      </c>
      <c r="C16" s="7" t="s">
        <v>244</v>
      </c>
      <c r="D16" s="208"/>
    </row>
    <row r="17" spans="1:4" s="61" customFormat="1" ht="12" customHeight="1" thickBot="1" x14ac:dyDescent="0.3">
      <c r="A17" s="86" t="s">
        <v>56</v>
      </c>
      <c r="B17" s="102"/>
      <c r="C17" s="103" t="s">
        <v>33</v>
      </c>
      <c r="D17" s="209">
        <f>SUM(D18:D21)</f>
        <v>0</v>
      </c>
    </row>
    <row r="18" spans="1:4" s="62" customFormat="1" ht="12" customHeight="1" x14ac:dyDescent="0.25">
      <c r="A18" s="104"/>
      <c r="B18" s="105" t="s">
        <v>144</v>
      </c>
      <c r="C18" s="10" t="s">
        <v>29</v>
      </c>
      <c r="D18" s="207"/>
    </row>
    <row r="19" spans="1:4" s="62" customFormat="1" ht="12" customHeight="1" x14ac:dyDescent="0.25">
      <c r="A19" s="104"/>
      <c r="B19" s="105" t="s">
        <v>145</v>
      </c>
      <c r="C19" s="8" t="s">
        <v>30</v>
      </c>
      <c r="D19" s="207"/>
    </row>
    <row r="20" spans="1:4" s="62" customFormat="1" ht="12" customHeight="1" x14ac:dyDescent="0.25">
      <c r="A20" s="104"/>
      <c r="B20" s="105" t="s">
        <v>146</v>
      </c>
      <c r="C20" s="8" t="s">
        <v>31</v>
      </c>
      <c r="D20" s="207"/>
    </row>
    <row r="21" spans="1:4" s="62" customFormat="1" ht="12" customHeight="1" thickBot="1" x14ac:dyDescent="0.3">
      <c r="A21" s="104"/>
      <c r="B21" s="105" t="s">
        <v>147</v>
      </c>
      <c r="C21" s="8" t="s">
        <v>30</v>
      </c>
      <c r="D21" s="207"/>
    </row>
    <row r="22" spans="1:4" s="62" customFormat="1" ht="12" customHeight="1" thickBot="1" x14ac:dyDescent="0.3">
      <c r="A22" s="89" t="s">
        <v>57</v>
      </c>
      <c r="B22" s="67"/>
      <c r="C22" s="67" t="s">
        <v>34</v>
      </c>
      <c r="D22" s="209">
        <f>+D23+D24</f>
        <v>0</v>
      </c>
    </row>
    <row r="23" spans="1:4" s="61" customFormat="1" ht="12" customHeight="1" x14ac:dyDescent="0.25">
      <c r="A23" s="254"/>
      <c r="B23" s="273" t="s">
        <v>118</v>
      </c>
      <c r="C23" s="71" t="s">
        <v>272</v>
      </c>
      <c r="D23" s="278"/>
    </row>
    <row r="24" spans="1:4" s="61" customFormat="1" ht="12" customHeight="1" thickBot="1" x14ac:dyDescent="0.3">
      <c r="A24" s="271"/>
      <c r="B24" s="272" t="s">
        <v>119</v>
      </c>
      <c r="C24" s="72" t="s">
        <v>276</v>
      </c>
      <c r="D24" s="279"/>
    </row>
    <row r="25" spans="1:4" s="61" customFormat="1" ht="12" customHeight="1" thickBot="1" x14ac:dyDescent="0.3">
      <c r="A25" s="89" t="s">
        <v>58</v>
      </c>
      <c r="B25" s="102"/>
      <c r="C25" s="67" t="s">
        <v>50</v>
      </c>
      <c r="D25" s="239"/>
    </row>
    <row r="26" spans="1:4" s="61" customFormat="1" ht="12" customHeight="1" thickBot="1" x14ac:dyDescent="0.3">
      <c r="A26" s="86" t="s">
        <v>59</v>
      </c>
      <c r="B26" s="81"/>
      <c r="C26" s="67" t="s">
        <v>46</v>
      </c>
      <c r="D26" s="260"/>
    </row>
    <row r="27" spans="1:4" s="62" customFormat="1" ht="12" customHeight="1" thickBot="1" x14ac:dyDescent="0.3">
      <c r="A27" s="268" t="s">
        <v>60</v>
      </c>
      <c r="B27" s="276"/>
      <c r="C27" s="270" t="s">
        <v>48</v>
      </c>
      <c r="D27" s="280">
        <f>+D28+D29</f>
        <v>0</v>
      </c>
    </row>
    <row r="28" spans="1:4" s="62" customFormat="1" ht="15" customHeight="1" x14ac:dyDescent="0.25">
      <c r="A28" s="106"/>
      <c r="B28" s="79" t="s">
        <v>125</v>
      </c>
      <c r="C28" s="71" t="s">
        <v>364</v>
      </c>
      <c r="D28" s="278"/>
    </row>
    <row r="29" spans="1:4" s="62" customFormat="1" ht="15" customHeight="1" thickBot="1" x14ac:dyDescent="0.3">
      <c r="A29" s="277"/>
      <c r="B29" s="80" t="s">
        <v>126</v>
      </c>
      <c r="C29" s="269" t="s">
        <v>37</v>
      </c>
      <c r="D29" s="58"/>
    </row>
    <row r="30" spans="1:4" ht="13.8" thickBot="1" x14ac:dyDescent="0.3">
      <c r="A30" s="111" t="s">
        <v>61</v>
      </c>
      <c r="B30" s="266"/>
      <c r="C30" s="267" t="s">
        <v>49</v>
      </c>
      <c r="D30" s="259"/>
    </row>
    <row r="31" spans="1:4" s="54" customFormat="1" ht="16.5" customHeight="1" thickBot="1" x14ac:dyDescent="0.3">
      <c r="A31" s="111" t="s">
        <v>62</v>
      </c>
      <c r="B31" s="112"/>
      <c r="C31" s="113" t="s">
        <v>47</v>
      </c>
      <c r="D31" s="263">
        <f>+D26+D27+D30</f>
        <v>0</v>
      </c>
    </row>
    <row r="32" spans="1:4" s="63" customFormat="1" ht="12" customHeight="1" x14ac:dyDescent="0.25">
      <c r="A32" s="114"/>
      <c r="B32" s="114"/>
      <c r="C32" s="115"/>
      <c r="D32" s="261"/>
    </row>
    <row r="33" spans="1:4" ht="12" customHeight="1" thickBot="1" x14ac:dyDescent="0.3">
      <c r="A33" s="116"/>
      <c r="B33" s="117"/>
      <c r="C33" s="117"/>
      <c r="D33" s="262"/>
    </row>
    <row r="34" spans="1:4" ht="12" customHeight="1" thickBot="1" x14ac:dyDescent="0.3">
      <c r="A34" s="118"/>
      <c r="B34" s="119"/>
      <c r="C34" s="120" t="s">
        <v>98</v>
      </c>
      <c r="D34" s="263"/>
    </row>
    <row r="35" spans="1:4" ht="12" customHeight="1" thickBot="1" x14ac:dyDescent="0.3">
      <c r="A35" s="89" t="s">
        <v>55</v>
      </c>
      <c r="B35" s="23"/>
      <c r="C35" s="67" t="s">
        <v>28</v>
      </c>
      <c r="D35" s="209">
        <f>SUM(D36:D40)</f>
        <v>137832</v>
      </c>
    </row>
    <row r="36" spans="1:4" ht="12" customHeight="1" x14ac:dyDescent="0.25">
      <c r="A36" s="121"/>
      <c r="B36" s="78" t="s">
        <v>138</v>
      </c>
      <c r="C36" s="10" t="s">
        <v>86</v>
      </c>
      <c r="D36" s="55">
        <v>3529</v>
      </c>
    </row>
    <row r="37" spans="1:4" ht="12" customHeight="1" x14ac:dyDescent="0.25">
      <c r="A37" s="122"/>
      <c r="B37" s="77" t="s">
        <v>139</v>
      </c>
      <c r="C37" s="8" t="s">
        <v>219</v>
      </c>
      <c r="D37" s="57">
        <v>679</v>
      </c>
    </row>
    <row r="38" spans="1:4" ht="12" customHeight="1" x14ac:dyDescent="0.25">
      <c r="A38" s="122"/>
      <c r="B38" s="77" t="s">
        <v>140</v>
      </c>
      <c r="C38" s="8" t="s">
        <v>159</v>
      </c>
      <c r="D38" s="57">
        <v>120670</v>
      </c>
    </row>
    <row r="39" spans="1:4" s="63" customFormat="1" ht="12" customHeight="1" x14ac:dyDescent="0.25">
      <c r="A39" s="122"/>
      <c r="B39" s="77" t="s">
        <v>141</v>
      </c>
      <c r="C39" s="8" t="s">
        <v>220</v>
      </c>
      <c r="D39" s="57"/>
    </row>
    <row r="40" spans="1:4" ht="12" customHeight="1" thickBot="1" x14ac:dyDescent="0.3">
      <c r="A40" s="122"/>
      <c r="B40" s="77" t="s">
        <v>149</v>
      </c>
      <c r="C40" s="8" t="s">
        <v>221</v>
      </c>
      <c r="D40" s="57">
        <v>12954</v>
      </c>
    </row>
    <row r="41" spans="1:4" ht="12" customHeight="1" thickBot="1" x14ac:dyDescent="0.3">
      <c r="A41" s="89" t="s">
        <v>56</v>
      </c>
      <c r="B41" s="23"/>
      <c r="C41" s="67" t="s">
        <v>44</v>
      </c>
      <c r="D41" s="209">
        <f>SUM(D42:D45)</f>
        <v>9351</v>
      </c>
    </row>
    <row r="42" spans="1:4" ht="12" customHeight="1" x14ac:dyDescent="0.25">
      <c r="A42" s="121"/>
      <c r="B42" s="78" t="s">
        <v>144</v>
      </c>
      <c r="C42" s="10" t="s">
        <v>299</v>
      </c>
      <c r="D42" s="55">
        <v>678</v>
      </c>
    </row>
    <row r="43" spans="1:4" ht="12" customHeight="1" x14ac:dyDescent="0.25">
      <c r="A43" s="122"/>
      <c r="B43" s="77" t="s">
        <v>145</v>
      </c>
      <c r="C43" s="8" t="s">
        <v>223</v>
      </c>
      <c r="D43" s="57">
        <v>8673</v>
      </c>
    </row>
    <row r="44" spans="1:4" ht="15" customHeight="1" x14ac:dyDescent="0.25">
      <c r="A44" s="122"/>
      <c r="B44" s="77" t="s">
        <v>148</v>
      </c>
      <c r="C44" s="8" t="s">
        <v>99</v>
      </c>
      <c r="D44" s="57"/>
    </row>
    <row r="45" spans="1:4" ht="13.8" thickBot="1" x14ac:dyDescent="0.3">
      <c r="A45" s="122"/>
      <c r="B45" s="77" t="s">
        <v>156</v>
      </c>
      <c r="C45" s="8" t="s">
        <v>41</v>
      </c>
      <c r="D45" s="57"/>
    </row>
    <row r="46" spans="1:4" ht="15" customHeight="1" thickBot="1" x14ac:dyDescent="0.3">
      <c r="A46" s="89" t="s">
        <v>57</v>
      </c>
      <c r="B46" s="23"/>
      <c r="C46" s="23" t="s">
        <v>42</v>
      </c>
      <c r="D46" s="239"/>
    </row>
    <row r="47" spans="1:4" ht="14.25" customHeight="1" thickBot="1" x14ac:dyDescent="0.3">
      <c r="A47" s="111" t="s">
        <v>58</v>
      </c>
      <c r="B47" s="266"/>
      <c r="C47" s="267" t="s">
        <v>45</v>
      </c>
      <c r="D47" s="259"/>
    </row>
    <row r="48" spans="1:4" ht="13.8" thickBot="1" x14ac:dyDescent="0.3">
      <c r="A48" s="89" t="s">
        <v>59</v>
      </c>
      <c r="B48" s="110"/>
      <c r="C48" s="123" t="s">
        <v>43</v>
      </c>
      <c r="D48" s="264">
        <f>+D35+D41+D46+D47</f>
        <v>147183</v>
      </c>
    </row>
    <row r="49" spans="1:4" ht="13.8" thickBot="1" x14ac:dyDescent="0.3">
      <c r="A49" s="124"/>
      <c r="B49" s="125"/>
      <c r="C49" s="125"/>
      <c r="D49" s="265"/>
    </row>
    <row r="50" spans="1:4" ht="13.8" thickBot="1" x14ac:dyDescent="0.3">
      <c r="A50" s="126" t="s">
        <v>250</v>
      </c>
      <c r="B50" s="127"/>
      <c r="C50" s="128"/>
      <c r="D50" s="65"/>
    </row>
    <row r="51" spans="1:4" ht="13.8" thickBot="1" x14ac:dyDescent="0.3">
      <c r="A51" s="126" t="s">
        <v>251</v>
      </c>
      <c r="B51" s="127"/>
      <c r="C51" s="128"/>
      <c r="D51" s="65"/>
    </row>
  </sheetData>
  <mergeCells count="2">
    <mergeCell ref="A2:B2"/>
    <mergeCell ref="A5:B5"/>
  </mergeCells>
  <phoneticPr fontId="25" type="noConversion"/>
  <pageMargins left="0.21" right="0.23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1"/>
  <sheetViews>
    <sheetView workbookViewId="0">
      <selection activeCell="E1" sqref="E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60.33203125" style="4" customWidth="1"/>
    <col min="4" max="4" width="20.77734375" style="4" customWidth="1"/>
    <col min="5" max="5" width="21.44140625" style="4" customWidth="1"/>
    <col min="6" max="16384" width="9.33203125" style="4"/>
  </cols>
  <sheetData>
    <row r="1" spans="1:5" s="2" customFormat="1" ht="21" customHeight="1" thickBot="1" x14ac:dyDescent="0.3">
      <c r="A1" s="90"/>
      <c r="B1" s="91"/>
      <c r="C1" s="132"/>
      <c r="D1" s="131"/>
      <c r="E1" s="131" t="s">
        <v>479</v>
      </c>
    </row>
    <row r="2" spans="1:5" s="59" customFormat="1" ht="25.5" customHeight="1" x14ac:dyDescent="0.25">
      <c r="A2" s="547" t="s">
        <v>246</v>
      </c>
      <c r="B2" s="548"/>
      <c r="C2" s="129" t="s">
        <v>400</v>
      </c>
      <c r="D2" s="133"/>
      <c r="E2" s="133"/>
    </row>
    <row r="3" spans="1:5" s="59" customFormat="1" ht="16.2" thickBot="1" x14ac:dyDescent="0.3">
      <c r="A3" s="93" t="s">
        <v>245</v>
      </c>
      <c r="B3" s="94"/>
      <c r="C3" s="134" t="s">
        <v>255</v>
      </c>
      <c r="D3" s="135"/>
      <c r="E3" s="135"/>
    </row>
    <row r="4" spans="1:5" s="60" customFormat="1" ht="15.9" customHeight="1" thickBot="1" x14ac:dyDescent="0.35">
      <c r="A4" s="95"/>
      <c r="B4" s="95"/>
      <c r="C4" s="95"/>
      <c r="D4" s="96"/>
      <c r="E4" s="96" t="s">
        <v>91</v>
      </c>
    </row>
    <row r="5" spans="1:5" ht="13.8" thickBot="1" x14ac:dyDescent="0.3">
      <c r="A5" s="549" t="s">
        <v>247</v>
      </c>
      <c r="B5" s="550"/>
      <c r="C5" s="97" t="s">
        <v>92</v>
      </c>
      <c r="D5" s="98" t="s">
        <v>404</v>
      </c>
      <c r="E5" s="98" t="s">
        <v>405</v>
      </c>
    </row>
    <row r="6" spans="1:5" s="54" customFormat="1" ht="12.9" customHeight="1" thickBot="1" x14ac:dyDescent="0.3">
      <c r="A6" s="86">
        <v>1</v>
      </c>
      <c r="B6" s="87">
        <v>2</v>
      </c>
      <c r="C6" s="87">
        <v>3</v>
      </c>
      <c r="D6" s="88">
        <v>4</v>
      </c>
      <c r="E6" s="88">
        <v>5</v>
      </c>
    </row>
    <row r="7" spans="1:5" s="54" customFormat="1" ht="15.9" customHeight="1" thickBot="1" x14ac:dyDescent="0.3">
      <c r="A7" s="99"/>
      <c r="B7" s="100"/>
      <c r="C7" s="100" t="s">
        <v>94</v>
      </c>
      <c r="D7" s="101"/>
      <c r="E7" s="101"/>
    </row>
    <row r="8" spans="1:5" s="61" customFormat="1" ht="12" customHeight="1" thickBot="1" x14ac:dyDescent="0.3">
      <c r="A8" s="86" t="s">
        <v>55</v>
      </c>
      <c r="B8" s="102"/>
      <c r="C8" s="103" t="s">
        <v>252</v>
      </c>
      <c r="D8" s="209">
        <f>SUM(D9:D16)</f>
        <v>0</v>
      </c>
      <c r="E8" s="209">
        <f>SUM(E9:E16)</f>
        <v>0</v>
      </c>
    </row>
    <row r="9" spans="1:5" s="61" customFormat="1" ht="12" customHeight="1" x14ac:dyDescent="0.25">
      <c r="A9" s="106"/>
      <c r="B9" s="105" t="s">
        <v>138</v>
      </c>
      <c r="C9" s="11" t="s">
        <v>186</v>
      </c>
      <c r="D9" s="257"/>
      <c r="E9" s="257"/>
    </row>
    <row r="10" spans="1:5" s="61" customFormat="1" ht="12" customHeight="1" x14ac:dyDescent="0.25">
      <c r="A10" s="104"/>
      <c r="B10" s="105" t="s">
        <v>139</v>
      </c>
      <c r="C10" s="8" t="s">
        <v>187</v>
      </c>
      <c r="D10" s="207"/>
      <c r="E10" s="207"/>
    </row>
    <row r="11" spans="1:5" s="61" customFormat="1" ht="12" customHeight="1" x14ac:dyDescent="0.25">
      <c r="A11" s="104"/>
      <c r="B11" s="105" t="s">
        <v>140</v>
      </c>
      <c r="C11" s="8" t="s">
        <v>188</v>
      </c>
      <c r="D11" s="207"/>
      <c r="E11" s="207"/>
    </row>
    <row r="12" spans="1:5" s="61" customFormat="1" ht="12" customHeight="1" x14ac:dyDescent="0.25">
      <c r="A12" s="104"/>
      <c r="B12" s="105" t="s">
        <v>141</v>
      </c>
      <c r="C12" s="8" t="s">
        <v>189</v>
      </c>
      <c r="D12" s="207"/>
      <c r="E12" s="207"/>
    </row>
    <row r="13" spans="1:5" s="61" customFormat="1" ht="12" customHeight="1" x14ac:dyDescent="0.25">
      <c r="A13" s="104"/>
      <c r="B13" s="105" t="s">
        <v>161</v>
      </c>
      <c r="C13" s="7" t="s">
        <v>190</v>
      </c>
      <c r="D13" s="207"/>
      <c r="E13" s="207"/>
    </row>
    <row r="14" spans="1:5" s="61" customFormat="1" ht="12" customHeight="1" x14ac:dyDescent="0.25">
      <c r="A14" s="107"/>
      <c r="B14" s="105" t="s">
        <v>142</v>
      </c>
      <c r="C14" s="8" t="s">
        <v>191</v>
      </c>
      <c r="D14" s="258"/>
      <c r="E14" s="258"/>
    </row>
    <row r="15" spans="1:5" s="62" customFormat="1" ht="12" customHeight="1" x14ac:dyDescent="0.25">
      <c r="A15" s="104"/>
      <c r="B15" s="105" t="s">
        <v>143</v>
      </c>
      <c r="C15" s="8" t="s">
        <v>32</v>
      </c>
      <c r="D15" s="207"/>
      <c r="E15" s="207"/>
    </row>
    <row r="16" spans="1:5" s="62" customFormat="1" ht="12" customHeight="1" thickBot="1" x14ac:dyDescent="0.3">
      <c r="A16" s="108"/>
      <c r="B16" s="109" t="s">
        <v>150</v>
      </c>
      <c r="C16" s="7" t="s">
        <v>425</v>
      </c>
      <c r="D16" s="208"/>
      <c r="E16" s="208"/>
    </row>
    <row r="17" spans="1:5" s="61" customFormat="1" ht="12" customHeight="1" thickBot="1" x14ac:dyDescent="0.3">
      <c r="A17" s="86" t="s">
        <v>56</v>
      </c>
      <c r="B17" s="102"/>
      <c r="C17" s="103" t="s">
        <v>33</v>
      </c>
      <c r="D17" s="209">
        <f>SUM(D18:D21)</f>
        <v>0</v>
      </c>
      <c r="E17" s="209">
        <f>SUM(E18:E21)</f>
        <v>4551</v>
      </c>
    </row>
    <row r="18" spans="1:5" s="62" customFormat="1" ht="12" customHeight="1" x14ac:dyDescent="0.25">
      <c r="A18" s="104"/>
      <c r="B18" s="105" t="s">
        <v>144</v>
      </c>
      <c r="C18" s="10" t="s">
        <v>29</v>
      </c>
      <c r="D18" s="207"/>
      <c r="E18" s="207">
        <v>4551</v>
      </c>
    </row>
    <row r="19" spans="1:5" s="62" customFormat="1" ht="12" customHeight="1" x14ac:dyDescent="0.25">
      <c r="A19" s="104"/>
      <c r="B19" s="105" t="s">
        <v>145</v>
      </c>
      <c r="C19" s="8" t="s">
        <v>30</v>
      </c>
      <c r="D19" s="207"/>
      <c r="E19" s="207"/>
    </row>
    <row r="20" spans="1:5" s="62" customFormat="1" ht="12" customHeight="1" x14ac:dyDescent="0.25">
      <c r="A20" s="104"/>
      <c r="B20" s="105" t="s">
        <v>146</v>
      </c>
      <c r="C20" s="8" t="s">
        <v>31</v>
      </c>
      <c r="D20" s="207"/>
      <c r="E20" s="207"/>
    </row>
    <row r="21" spans="1:5" s="62" customFormat="1" ht="12" customHeight="1" thickBot="1" x14ac:dyDescent="0.3">
      <c r="A21" s="104"/>
      <c r="B21" s="105" t="s">
        <v>147</v>
      </c>
      <c r="C21" s="8" t="s">
        <v>30</v>
      </c>
      <c r="D21" s="207"/>
      <c r="E21" s="207"/>
    </row>
    <row r="22" spans="1:5" s="62" customFormat="1" ht="12" customHeight="1" thickBot="1" x14ac:dyDescent="0.3">
      <c r="A22" s="89" t="s">
        <v>57</v>
      </c>
      <c r="B22" s="67"/>
      <c r="C22" s="67" t="s">
        <v>34</v>
      </c>
      <c r="D22" s="209">
        <f>+D23+D24</f>
        <v>0</v>
      </c>
      <c r="E22" s="209">
        <f>+E23+E24</f>
        <v>0</v>
      </c>
    </row>
    <row r="23" spans="1:5" s="61" customFormat="1" ht="12" customHeight="1" x14ac:dyDescent="0.25">
      <c r="A23" s="254"/>
      <c r="B23" s="273" t="s">
        <v>118</v>
      </c>
      <c r="C23" s="71" t="s">
        <v>272</v>
      </c>
      <c r="D23" s="278"/>
      <c r="E23" s="278"/>
    </row>
    <row r="24" spans="1:5" s="61" customFormat="1" ht="12" customHeight="1" thickBot="1" x14ac:dyDescent="0.3">
      <c r="A24" s="271"/>
      <c r="B24" s="272" t="s">
        <v>119</v>
      </c>
      <c r="C24" s="72" t="s">
        <v>276</v>
      </c>
      <c r="D24" s="279"/>
      <c r="E24" s="279"/>
    </row>
    <row r="25" spans="1:5" s="61" customFormat="1" ht="12" customHeight="1" thickBot="1" x14ac:dyDescent="0.3">
      <c r="A25" s="89" t="s">
        <v>58</v>
      </c>
      <c r="B25" s="102"/>
      <c r="C25" s="67" t="s">
        <v>253</v>
      </c>
      <c r="D25" s="239">
        <v>44798</v>
      </c>
      <c r="E25" s="239">
        <v>46809</v>
      </c>
    </row>
    <row r="26" spans="1:5" s="61" customFormat="1" ht="12" customHeight="1" thickBot="1" x14ac:dyDescent="0.3">
      <c r="A26" s="86" t="s">
        <v>59</v>
      </c>
      <c r="B26" s="81"/>
      <c r="C26" s="67" t="s">
        <v>46</v>
      </c>
      <c r="D26" s="260">
        <f>+D8+D17+D22+D25</f>
        <v>44798</v>
      </c>
      <c r="E26" s="260">
        <f>+E8+E17+E22+E25</f>
        <v>51360</v>
      </c>
    </row>
    <row r="27" spans="1:5" s="62" customFormat="1" ht="12" customHeight="1" thickBot="1" x14ac:dyDescent="0.3">
      <c r="A27" s="268" t="s">
        <v>60</v>
      </c>
      <c r="B27" s="276"/>
      <c r="C27" s="270" t="s">
        <v>48</v>
      </c>
      <c r="D27" s="280">
        <f>+D28+D29</f>
        <v>20</v>
      </c>
      <c r="E27" s="280">
        <f>+E28+E29</f>
        <v>20</v>
      </c>
    </row>
    <row r="28" spans="1:5" s="62" customFormat="1" ht="15" customHeight="1" x14ac:dyDescent="0.25">
      <c r="A28" s="106"/>
      <c r="B28" s="79" t="s">
        <v>125</v>
      </c>
      <c r="C28" s="71" t="s">
        <v>364</v>
      </c>
      <c r="D28" s="278">
        <v>20</v>
      </c>
      <c r="E28" s="278">
        <v>20</v>
      </c>
    </row>
    <row r="29" spans="1:5" s="62" customFormat="1" ht="15" customHeight="1" thickBot="1" x14ac:dyDescent="0.3">
      <c r="A29" s="277"/>
      <c r="B29" s="80" t="s">
        <v>126</v>
      </c>
      <c r="C29" s="269" t="s">
        <v>37</v>
      </c>
      <c r="D29" s="58"/>
      <c r="E29" s="58"/>
    </row>
    <row r="30" spans="1:5" ht="13.8" thickBot="1" x14ac:dyDescent="0.3">
      <c r="A30" s="111" t="s">
        <v>61</v>
      </c>
      <c r="B30" s="266"/>
      <c r="C30" s="267" t="s">
        <v>49</v>
      </c>
      <c r="D30" s="259"/>
      <c r="E30" s="259"/>
    </row>
    <row r="31" spans="1:5" s="54" customFormat="1" ht="16.5" customHeight="1" thickBot="1" x14ac:dyDescent="0.3">
      <c r="A31" s="111" t="s">
        <v>62</v>
      </c>
      <c r="B31" s="112"/>
      <c r="C31" s="113" t="s">
        <v>47</v>
      </c>
      <c r="D31" s="263">
        <f>+D26+D27+D30</f>
        <v>44818</v>
      </c>
      <c r="E31" s="263">
        <f>+E26+E27+E30</f>
        <v>51380</v>
      </c>
    </row>
    <row r="32" spans="1:5" s="63" customFormat="1" ht="12" customHeight="1" x14ac:dyDescent="0.25">
      <c r="A32" s="114"/>
      <c r="B32" s="114"/>
      <c r="C32" s="115"/>
      <c r="D32" s="261"/>
      <c r="E32" s="261"/>
    </row>
    <row r="33" spans="1:5" ht="12" customHeight="1" thickBot="1" x14ac:dyDescent="0.3">
      <c r="A33" s="116"/>
      <c r="B33" s="117"/>
      <c r="C33" s="117"/>
      <c r="D33" s="262"/>
      <c r="E33" s="262"/>
    </row>
    <row r="34" spans="1:5" ht="12" customHeight="1" thickBot="1" x14ac:dyDescent="0.3">
      <c r="A34" s="118"/>
      <c r="B34" s="119"/>
      <c r="C34" s="120" t="s">
        <v>98</v>
      </c>
      <c r="D34" s="263"/>
      <c r="E34" s="263"/>
    </row>
    <row r="35" spans="1:5" ht="12" customHeight="1" thickBot="1" x14ac:dyDescent="0.3">
      <c r="A35" s="89" t="s">
        <v>55</v>
      </c>
      <c r="B35" s="23"/>
      <c r="C35" s="67" t="s">
        <v>28</v>
      </c>
      <c r="D35" s="209">
        <f>SUM(D36:D40)</f>
        <v>44818</v>
      </c>
      <c r="E35" s="209">
        <f>SUM(E36:E40)</f>
        <v>51380</v>
      </c>
    </row>
    <row r="36" spans="1:5" ht="12" customHeight="1" x14ac:dyDescent="0.25">
      <c r="A36" s="121"/>
      <c r="B36" s="78" t="s">
        <v>138</v>
      </c>
      <c r="C36" s="10" t="s">
        <v>86</v>
      </c>
      <c r="D36" s="55">
        <v>35185</v>
      </c>
      <c r="E36" s="55">
        <v>40133</v>
      </c>
    </row>
    <row r="37" spans="1:5" ht="12" customHeight="1" x14ac:dyDescent="0.25">
      <c r="A37" s="122"/>
      <c r="B37" s="77" t="s">
        <v>139</v>
      </c>
      <c r="C37" s="8" t="s">
        <v>219</v>
      </c>
      <c r="D37" s="57">
        <v>6993</v>
      </c>
      <c r="E37" s="57">
        <v>7905</v>
      </c>
    </row>
    <row r="38" spans="1:5" ht="12" customHeight="1" x14ac:dyDescent="0.25">
      <c r="A38" s="122"/>
      <c r="B38" s="77" t="s">
        <v>140</v>
      </c>
      <c r="C38" s="8" t="s">
        <v>159</v>
      </c>
      <c r="D38" s="57">
        <v>2640</v>
      </c>
      <c r="E38" s="57">
        <v>3342</v>
      </c>
    </row>
    <row r="39" spans="1:5" s="63" customFormat="1" ht="12" customHeight="1" x14ac:dyDescent="0.25">
      <c r="A39" s="122"/>
      <c r="B39" s="77" t="s">
        <v>141</v>
      </c>
      <c r="C39" s="8" t="s">
        <v>220</v>
      </c>
      <c r="D39" s="57"/>
      <c r="E39" s="57"/>
    </row>
    <row r="40" spans="1:5" ht="12" customHeight="1" thickBot="1" x14ac:dyDescent="0.3">
      <c r="A40" s="122"/>
      <c r="B40" s="77" t="s">
        <v>149</v>
      </c>
      <c r="C40" s="8" t="s">
        <v>221</v>
      </c>
      <c r="D40" s="57"/>
      <c r="E40" s="57"/>
    </row>
    <row r="41" spans="1:5" ht="12" customHeight="1" thickBot="1" x14ac:dyDescent="0.3">
      <c r="A41" s="89" t="s">
        <v>56</v>
      </c>
      <c r="B41" s="23"/>
      <c r="C41" s="67" t="s">
        <v>44</v>
      </c>
      <c r="D41" s="209">
        <f>SUM(D42:D45)</f>
        <v>0</v>
      </c>
      <c r="E41" s="209">
        <f>SUM(E42:E45)</f>
        <v>0</v>
      </c>
    </row>
    <row r="42" spans="1:5" ht="12" customHeight="1" x14ac:dyDescent="0.25">
      <c r="A42" s="121"/>
      <c r="B42" s="78" t="s">
        <v>144</v>
      </c>
      <c r="C42" s="10" t="s">
        <v>299</v>
      </c>
      <c r="D42" s="55"/>
      <c r="E42" s="55"/>
    </row>
    <row r="43" spans="1:5" ht="12" customHeight="1" x14ac:dyDescent="0.25">
      <c r="A43" s="122"/>
      <c r="B43" s="77" t="s">
        <v>145</v>
      </c>
      <c r="C43" s="8" t="s">
        <v>223</v>
      </c>
      <c r="D43" s="57"/>
      <c r="E43" s="57"/>
    </row>
    <row r="44" spans="1:5" ht="15" customHeight="1" x14ac:dyDescent="0.25">
      <c r="A44" s="122"/>
      <c r="B44" s="77" t="s">
        <v>148</v>
      </c>
      <c r="C44" s="8" t="s">
        <v>99</v>
      </c>
      <c r="D44" s="57"/>
      <c r="E44" s="57"/>
    </row>
    <row r="45" spans="1:5" ht="13.8" thickBot="1" x14ac:dyDescent="0.3">
      <c r="A45" s="122"/>
      <c r="B45" s="77" t="s">
        <v>156</v>
      </c>
      <c r="C45" s="8" t="s">
        <v>41</v>
      </c>
      <c r="D45" s="57"/>
      <c r="E45" s="57"/>
    </row>
    <row r="46" spans="1:5" ht="15" customHeight="1" thickBot="1" x14ac:dyDescent="0.3">
      <c r="A46" s="89" t="s">
        <v>57</v>
      </c>
      <c r="B46" s="23"/>
      <c r="C46" s="23" t="s">
        <v>42</v>
      </c>
      <c r="D46" s="239"/>
      <c r="E46" s="239"/>
    </row>
    <row r="47" spans="1:5" ht="14.25" customHeight="1" thickBot="1" x14ac:dyDescent="0.3">
      <c r="A47" s="111" t="s">
        <v>58</v>
      </c>
      <c r="B47" s="266"/>
      <c r="C47" s="267" t="s">
        <v>45</v>
      </c>
      <c r="D47" s="259"/>
      <c r="E47" s="259"/>
    </row>
    <row r="48" spans="1:5" ht="13.8" thickBot="1" x14ac:dyDescent="0.3">
      <c r="A48" s="89" t="s">
        <v>59</v>
      </c>
      <c r="B48" s="110"/>
      <c r="C48" s="123" t="s">
        <v>43</v>
      </c>
      <c r="D48" s="264">
        <f>+D35+D41+D46+D47</f>
        <v>44818</v>
      </c>
      <c r="E48" s="264">
        <f>+E35+E41+E46+E47</f>
        <v>51380</v>
      </c>
    </row>
    <row r="49" spans="1:5" ht="13.8" thickBot="1" x14ac:dyDescent="0.3">
      <c r="A49" s="124"/>
      <c r="B49" s="125"/>
      <c r="C49" s="125"/>
      <c r="D49" s="265"/>
      <c r="E49" s="265"/>
    </row>
    <row r="50" spans="1:5" ht="13.8" thickBot="1" x14ac:dyDescent="0.3">
      <c r="A50" s="126" t="s">
        <v>250</v>
      </c>
      <c r="B50" s="127"/>
      <c r="C50" s="128"/>
      <c r="D50" s="65">
        <v>12</v>
      </c>
      <c r="E50" s="65">
        <v>12</v>
      </c>
    </row>
    <row r="51" spans="1:5" ht="13.8" thickBot="1" x14ac:dyDescent="0.3">
      <c r="A51" s="126" t="s">
        <v>251</v>
      </c>
      <c r="B51" s="127"/>
      <c r="C51" s="128"/>
      <c r="D51" s="65"/>
      <c r="E51" s="65"/>
    </row>
  </sheetData>
  <sheetProtection formatCells="0"/>
  <mergeCells count="2">
    <mergeCell ref="A2:B2"/>
    <mergeCell ref="A5:B5"/>
  </mergeCells>
  <phoneticPr fontId="25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1"/>
  <sheetViews>
    <sheetView workbookViewId="0">
      <selection activeCell="E1" sqref="E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60.33203125" style="4" customWidth="1"/>
    <col min="4" max="4" width="20.44140625" style="4" customWidth="1"/>
    <col min="5" max="5" width="20.6640625" style="4" customWidth="1"/>
    <col min="6" max="16384" width="9.33203125" style="4"/>
  </cols>
  <sheetData>
    <row r="1" spans="1:5" s="2" customFormat="1" ht="21" customHeight="1" thickBot="1" x14ac:dyDescent="0.3">
      <c r="A1" s="90"/>
      <c r="B1" s="91"/>
      <c r="C1" s="132"/>
      <c r="D1" s="131"/>
      <c r="E1" s="131" t="s">
        <v>480</v>
      </c>
    </row>
    <row r="2" spans="1:5" s="59" customFormat="1" ht="25.5" customHeight="1" x14ac:dyDescent="0.25">
      <c r="A2" s="547" t="s">
        <v>246</v>
      </c>
      <c r="B2" s="548"/>
      <c r="C2" s="129" t="s">
        <v>256</v>
      </c>
      <c r="D2" s="133"/>
      <c r="E2" s="133"/>
    </row>
    <row r="3" spans="1:5" s="59" customFormat="1" ht="16.2" thickBot="1" x14ac:dyDescent="0.3">
      <c r="A3" s="93" t="s">
        <v>245</v>
      </c>
      <c r="B3" s="94"/>
      <c r="C3" s="130" t="s">
        <v>399</v>
      </c>
      <c r="D3" s="135"/>
      <c r="E3" s="135"/>
    </row>
    <row r="4" spans="1:5" s="60" customFormat="1" ht="15.9" customHeight="1" thickBot="1" x14ac:dyDescent="0.35">
      <c r="A4" s="95"/>
      <c r="B4" s="95"/>
      <c r="C4" s="95"/>
      <c r="D4" s="96"/>
      <c r="E4" s="96" t="s">
        <v>91</v>
      </c>
    </row>
    <row r="5" spans="1:5" ht="13.8" thickBot="1" x14ac:dyDescent="0.3">
      <c r="A5" s="549" t="s">
        <v>247</v>
      </c>
      <c r="B5" s="550"/>
      <c r="C5" s="97" t="s">
        <v>92</v>
      </c>
      <c r="D5" s="98" t="s">
        <v>404</v>
      </c>
      <c r="E5" s="98" t="s">
        <v>405</v>
      </c>
    </row>
    <row r="6" spans="1:5" s="54" customFormat="1" ht="12.9" customHeight="1" thickBot="1" x14ac:dyDescent="0.3">
      <c r="A6" s="86">
        <v>1</v>
      </c>
      <c r="B6" s="87">
        <v>2</v>
      </c>
      <c r="C6" s="87">
        <v>3</v>
      </c>
      <c r="D6" s="88">
        <v>4</v>
      </c>
      <c r="E6" s="88">
        <v>5</v>
      </c>
    </row>
    <row r="7" spans="1:5" s="54" customFormat="1" ht="15.9" customHeight="1" thickBot="1" x14ac:dyDescent="0.3">
      <c r="A7" s="99"/>
      <c r="B7" s="100"/>
      <c r="C7" s="100" t="s">
        <v>94</v>
      </c>
      <c r="D7" s="101"/>
      <c r="E7" s="101"/>
    </row>
    <row r="8" spans="1:5" s="61" customFormat="1" ht="12" customHeight="1" thickBot="1" x14ac:dyDescent="0.3">
      <c r="A8" s="86" t="s">
        <v>55</v>
      </c>
      <c r="B8" s="102"/>
      <c r="C8" s="103" t="s">
        <v>252</v>
      </c>
      <c r="D8" s="209">
        <f>SUM(D9:D16)</f>
        <v>0</v>
      </c>
      <c r="E8" s="209">
        <f>SUM(E9:E16)</f>
        <v>0</v>
      </c>
    </row>
    <row r="9" spans="1:5" s="61" customFormat="1" ht="12" customHeight="1" x14ac:dyDescent="0.25">
      <c r="A9" s="106"/>
      <c r="B9" s="105" t="s">
        <v>138</v>
      </c>
      <c r="C9" s="11" t="s">
        <v>186</v>
      </c>
      <c r="D9" s="257"/>
      <c r="E9" s="257"/>
    </row>
    <row r="10" spans="1:5" s="61" customFormat="1" ht="12" customHeight="1" x14ac:dyDescent="0.25">
      <c r="A10" s="104"/>
      <c r="B10" s="105" t="s">
        <v>139</v>
      </c>
      <c r="C10" s="8" t="s">
        <v>187</v>
      </c>
      <c r="D10" s="207"/>
      <c r="E10" s="207"/>
    </row>
    <row r="11" spans="1:5" s="61" customFormat="1" ht="12" customHeight="1" x14ac:dyDescent="0.25">
      <c r="A11" s="104"/>
      <c r="B11" s="105" t="s">
        <v>140</v>
      </c>
      <c r="C11" s="8" t="s">
        <v>188</v>
      </c>
      <c r="D11" s="207"/>
      <c r="E11" s="207"/>
    </row>
    <row r="12" spans="1:5" s="61" customFormat="1" ht="12" customHeight="1" x14ac:dyDescent="0.25">
      <c r="A12" s="104"/>
      <c r="B12" s="105" t="s">
        <v>141</v>
      </c>
      <c r="C12" s="8" t="s">
        <v>189</v>
      </c>
      <c r="D12" s="207"/>
      <c r="E12" s="207"/>
    </row>
    <row r="13" spans="1:5" s="61" customFormat="1" ht="12" customHeight="1" x14ac:dyDescent="0.25">
      <c r="A13" s="104"/>
      <c r="B13" s="105" t="s">
        <v>161</v>
      </c>
      <c r="C13" s="7" t="s">
        <v>190</v>
      </c>
      <c r="D13" s="207"/>
      <c r="E13" s="207"/>
    </row>
    <row r="14" spans="1:5" s="61" customFormat="1" ht="12" customHeight="1" x14ac:dyDescent="0.25">
      <c r="A14" s="107"/>
      <c r="B14" s="105" t="s">
        <v>142</v>
      </c>
      <c r="C14" s="8" t="s">
        <v>191</v>
      </c>
      <c r="D14" s="258"/>
      <c r="E14" s="258"/>
    </row>
    <row r="15" spans="1:5" s="62" customFormat="1" ht="12" customHeight="1" x14ac:dyDescent="0.25">
      <c r="A15" s="104"/>
      <c r="B15" s="105" t="s">
        <v>143</v>
      </c>
      <c r="C15" s="8" t="s">
        <v>32</v>
      </c>
      <c r="D15" s="207"/>
      <c r="E15" s="207"/>
    </row>
    <row r="16" spans="1:5" s="62" customFormat="1" ht="12" customHeight="1" thickBot="1" x14ac:dyDescent="0.3">
      <c r="A16" s="108"/>
      <c r="B16" s="109" t="s">
        <v>150</v>
      </c>
      <c r="C16" s="7" t="s">
        <v>244</v>
      </c>
      <c r="D16" s="208"/>
      <c r="E16" s="208"/>
    </row>
    <row r="17" spans="1:5" s="61" customFormat="1" ht="12" customHeight="1" thickBot="1" x14ac:dyDescent="0.3">
      <c r="A17" s="86" t="s">
        <v>56</v>
      </c>
      <c r="B17" s="102"/>
      <c r="C17" s="103" t="s">
        <v>33</v>
      </c>
      <c r="D17" s="209">
        <f>SUM(D18:D21)</f>
        <v>0</v>
      </c>
      <c r="E17" s="209">
        <f>SUM(E18:E21)</f>
        <v>0</v>
      </c>
    </row>
    <row r="18" spans="1:5" s="62" customFormat="1" ht="12" customHeight="1" x14ac:dyDescent="0.25">
      <c r="A18" s="104"/>
      <c r="B18" s="105" t="s">
        <v>144</v>
      </c>
      <c r="C18" s="10" t="s">
        <v>29</v>
      </c>
      <c r="D18" s="207"/>
      <c r="E18" s="207"/>
    </row>
    <row r="19" spans="1:5" s="62" customFormat="1" ht="12" customHeight="1" x14ac:dyDescent="0.25">
      <c r="A19" s="104"/>
      <c r="B19" s="105" t="s">
        <v>145</v>
      </c>
      <c r="C19" s="8" t="s">
        <v>30</v>
      </c>
      <c r="D19" s="207"/>
      <c r="E19" s="207"/>
    </row>
    <row r="20" spans="1:5" s="62" customFormat="1" ht="12" customHeight="1" x14ac:dyDescent="0.25">
      <c r="A20" s="104"/>
      <c r="B20" s="105" t="s">
        <v>146</v>
      </c>
      <c r="C20" s="8" t="s">
        <v>31</v>
      </c>
      <c r="D20" s="207"/>
      <c r="E20" s="207"/>
    </row>
    <row r="21" spans="1:5" s="62" customFormat="1" ht="12" customHeight="1" thickBot="1" x14ac:dyDescent="0.3">
      <c r="A21" s="104"/>
      <c r="B21" s="105" t="s">
        <v>147</v>
      </c>
      <c r="C21" s="8" t="s">
        <v>30</v>
      </c>
      <c r="D21" s="207"/>
      <c r="E21" s="207"/>
    </row>
    <row r="22" spans="1:5" s="62" customFormat="1" ht="12" customHeight="1" thickBot="1" x14ac:dyDescent="0.3">
      <c r="A22" s="89" t="s">
        <v>57</v>
      </c>
      <c r="B22" s="67"/>
      <c r="C22" s="67" t="s">
        <v>34</v>
      </c>
      <c r="D22" s="209">
        <f>+D23+D24</f>
        <v>0</v>
      </c>
      <c r="E22" s="209">
        <f>+E23+E24</f>
        <v>0</v>
      </c>
    </row>
    <row r="23" spans="1:5" s="61" customFormat="1" ht="12" customHeight="1" x14ac:dyDescent="0.25">
      <c r="A23" s="254"/>
      <c r="B23" s="273" t="s">
        <v>118</v>
      </c>
      <c r="C23" s="71" t="s">
        <v>272</v>
      </c>
      <c r="D23" s="278"/>
      <c r="E23" s="278"/>
    </row>
    <row r="24" spans="1:5" s="61" customFormat="1" ht="12" customHeight="1" thickBot="1" x14ac:dyDescent="0.3">
      <c r="A24" s="271"/>
      <c r="B24" s="272" t="s">
        <v>119</v>
      </c>
      <c r="C24" s="72" t="s">
        <v>276</v>
      </c>
      <c r="D24" s="279"/>
      <c r="E24" s="279"/>
    </row>
    <row r="25" spans="1:5" s="61" customFormat="1" ht="12" customHeight="1" thickBot="1" x14ac:dyDescent="0.3">
      <c r="A25" s="89" t="s">
        <v>58</v>
      </c>
      <c r="B25" s="102"/>
      <c r="C25" s="67" t="s">
        <v>50</v>
      </c>
      <c r="D25" s="239">
        <v>76342</v>
      </c>
      <c r="E25" s="239">
        <v>77649</v>
      </c>
    </row>
    <row r="26" spans="1:5" s="61" customFormat="1" ht="12" customHeight="1" thickBot="1" x14ac:dyDescent="0.3">
      <c r="A26" s="86" t="s">
        <v>59</v>
      </c>
      <c r="B26" s="81"/>
      <c r="C26" s="67" t="s">
        <v>46</v>
      </c>
      <c r="D26" s="260">
        <f>+D8+D17+D22+D25</f>
        <v>76342</v>
      </c>
      <c r="E26" s="260">
        <f>+E8+E17+E22+E25</f>
        <v>77649</v>
      </c>
    </row>
    <row r="27" spans="1:5" s="62" customFormat="1" ht="12" customHeight="1" thickBot="1" x14ac:dyDescent="0.3">
      <c r="A27" s="268" t="s">
        <v>60</v>
      </c>
      <c r="B27" s="276"/>
      <c r="C27" s="270" t="s">
        <v>48</v>
      </c>
      <c r="D27" s="280">
        <f>+D28+D29</f>
        <v>362</v>
      </c>
      <c r="E27" s="280">
        <f>+E28+E29</f>
        <v>362</v>
      </c>
    </row>
    <row r="28" spans="1:5" s="62" customFormat="1" ht="15" customHeight="1" x14ac:dyDescent="0.25">
      <c r="A28" s="106"/>
      <c r="B28" s="79" t="s">
        <v>125</v>
      </c>
      <c r="C28" s="71" t="s">
        <v>364</v>
      </c>
      <c r="D28" s="278">
        <v>362</v>
      </c>
      <c r="E28" s="278">
        <v>362</v>
      </c>
    </row>
    <row r="29" spans="1:5" s="62" customFormat="1" ht="15" customHeight="1" thickBot="1" x14ac:dyDescent="0.3">
      <c r="A29" s="277"/>
      <c r="B29" s="80" t="s">
        <v>126</v>
      </c>
      <c r="C29" s="269" t="s">
        <v>37</v>
      </c>
      <c r="D29" s="58"/>
      <c r="E29" s="58"/>
    </row>
    <row r="30" spans="1:5" ht="13.8" thickBot="1" x14ac:dyDescent="0.3">
      <c r="A30" s="111" t="s">
        <v>61</v>
      </c>
      <c r="B30" s="266"/>
      <c r="C30" s="267" t="s">
        <v>49</v>
      </c>
      <c r="D30" s="259"/>
      <c r="E30" s="259"/>
    </row>
    <row r="31" spans="1:5" s="54" customFormat="1" ht="16.5" customHeight="1" thickBot="1" x14ac:dyDescent="0.3">
      <c r="A31" s="111" t="s">
        <v>62</v>
      </c>
      <c r="B31" s="112"/>
      <c r="C31" s="113" t="s">
        <v>47</v>
      </c>
      <c r="D31" s="263">
        <f>+D26+D27+D30</f>
        <v>76704</v>
      </c>
      <c r="E31" s="263">
        <f>+E26+E27+E30</f>
        <v>78011</v>
      </c>
    </row>
    <row r="32" spans="1:5" s="63" customFormat="1" ht="12" customHeight="1" x14ac:dyDescent="0.25">
      <c r="A32" s="114"/>
      <c r="B32" s="114"/>
      <c r="C32" s="115"/>
      <c r="D32" s="261"/>
      <c r="E32" s="261"/>
    </row>
    <row r="33" spans="1:5" ht="12" customHeight="1" thickBot="1" x14ac:dyDescent="0.3">
      <c r="A33" s="116"/>
      <c r="B33" s="117"/>
      <c r="C33" s="117"/>
      <c r="D33" s="262"/>
      <c r="E33" s="262"/>
    </row>
    <row r="34" spans="1:5" ht="12" customHeight="1" thickBot="1" x14ac:dyDescent="0.3">
      <c r="A34" s="118"/>
      <c r="B34" s="119"/>
      <c r="C34" s="120" t="s">
        <v>98</v>
      </c>
      <c r="D34" s="263"/>
      <c r="E34" s="263"/>
    </row>
    <row r="35" spans="1:5" ht="12" customHeight="1" thickBot="1" x14ac:dyDescent="0.3">
      <c r="A35" s="89" t="s">
        <v>55</v>
      </c>
      <c r="B35" s="23"/>
      <c r="C35" s="67" t="s">
        <v>28</v>
      </c>
      <c r="D35" s="209">
        <f>SUM(D36:D40)</f>
        <v>76704</v>
      </c>
      <c r="E35" s="209">
        <f>SUM(E36:E40)</f>
        <v>78000</v>
      </c>
    </row>
    <row r="36" spans="1:5" ht="12" customHeight="1" x14ac:dyDescent="0.25">
      <c r="A36" s="121"/>
      <c r="B36" s="78" t="s">
        <v>138</v>
      </c>
      <c r="C36" s="10" t="s">
        <v>86</v>
      </c>
      <c r="D36" s="55">
        <v>58432</v>
      </c>
      <c r="E36" s="55">
        <v>60640</v>
      </c>
    </row>
    <row r="37" spans="1:5" ht="12" customHeight="1" x14ac:dyDescent="0.25">
      <c r="A37" s="122"/>
      <c r="B37" s="77" t="s">
        <v>139</v>
      </c>
      <c r="C37" s="8" t="s">
        <v>219</v>
      </c>
      <c r="D37" s="57">
        <v>11394</v>
      </c>
      <c r="E37" s="57">
        <v>11096</v>
      </c>
    </row>
    <row r="38" spans="1:5" ht="12" customHeight="1" x14ac:dyDescent="0.25">
      <c r="A38" s="122"/>
      <c r="B38" s="77" t="s">
        <v>140</v>
      </c>
      <c r="C38" s="8" t="s">
        <v>159</v>
      </c>
      <c r="D38" s="57">
        <v>6878</v>
      </c>
      <c r="E38" s="57">
        <v>6180</v>
      </c>
    </row>
    <row r="39" spans="1:5" s="63" customFormat="1" ht="12" customHeight="1" x14ac:dyDescent="0.25">
      <c r="A39" s="122"/>
      <c r="B39" s="77" t="s">
        <v>141</v>
      </c>
      <c r="C39" s="8" t="s">
        <v>220</v>
      </c>
      <c r="D39" s="57"/>
      <c r="E39" s="57"/>
    </row>
    <row r="40" spans="1:5" ht="12" customHeight="1" thickBot="1" x14ac:dyDescent="0.3">
      <c r="A40" s="122"/>
      <c r="B40" s="77" t="s">
        <v>149</v>
      </c>
      <c r="C40" s="8" t="s">
        <v>221</v>
      </c>
      <c r="D40" s="57"/>
      <c r="E40" s="57">
        <v>84</v>
      </c>
    </row>
    <row r="41" spans="1:5" ht="12" customHeight="1" thickBot="1" x14ac:dyDescent="0.3">
      <c r="A41" s="89" t="s">
        <v>56</v>
      </c>
      <c r="B41" s="23"/>
      <c r="C41" s="67" t="s">
        <v>44</v>
      </c>
      <c r="D41" s="209">
        <f>SUM(D42:D45)</f>
        <v>0</v>
      </c>
      <c r="E41" s="209">
        <f>SUM(E42:E45)</f>
        <v>11</v>
      </c>
    </row>
    <row r="42" spans="1:5" ht="12" customHeight="1" x14ac:dyDescent="0.25">
      <c r="A42" s="121"/>
      <c r="B42" s="78" t="s">
        <v>144</v>
      </c>
      <c r="C42" s="10" t="s">
        <v>299</v>
      </c>
      <c r="D42" s="55"/>
      <c r="E42" s="55">
        <v>11</v>
      </c>
    </row>
    <row r="43" spans="1:5" ht="12" customHeight="1" x14ac:dyDescent="0.25">
      <c r="A43" s="122"/>
      <c r="B43" s="77" t="s">
        <v>145</v>
      </c>
      <c r="C43" s="8" t="s">
        <v>223</v>
      </c>
      <c r="D43" s="57"/>
      <c r="E43" s="57"/>
    </row>
    <row r="44" spans="1:5" ht="15" customHeight="1" x14ac:dyDescent="0.25">
      <c r="A44" s="122"/>
      <c r="B44" s="77" t="s">
        <v>148</v>
      </c>
      <c r="C44" s="8" t="s">
        <v>99</v>
      </c>
      <c r="D44" s="57"/>
      <c r="E44" s="57"/>
    </row>
    <row r="45" spans="1:5" ht="13.8" thickBot="1" x14ac:dyDescent="0.3">
      <c r="A45" s="122"/>
      <c r="B45" s="77" t="s">
        <v>156</v>
      </c>
      <c r="C45" s="8" t="s">
        <v>41</v>
      </c>
      <c r="D45" s="57"/>
      <c r="E45" s="57"/>
    </row>
    <row r="46" spans="1:5" ht="15" customHeight="1" thickBot="1" x14ac:dyDescent="0.3">
      <c r="A46" s="89" t="s">
        <v>57</v>
      </c>
      <c r="B46" s="23"/>
      <c r="C46" s="23" t="s">
        <v>42</v>
      </c>
      <c r="D46" s="239"/>
      <c r="E46" s="239"/>
    </row>
    <row r="47" spans="1:5" ht="14.25" customHeight="1" thickBot="1" x14ac:dyDescent="0.3">
      <c r="A47" s="111" t="s">
        <v>58</v>
      </c>
      <c r="B47" s="266"/>
      <c r="C47" s="267" t="s">
        <v>45</v>
      </c>
      <c r="D47" s="259"/>
      <c r="E47" s="259"/>
    </row>
    <row r="48" spans="1:5" ht="13.8" thickBot="1" x14ac:dyDescent="0.3">
      <c r="A48" s="89" t="s">
        <v>59</v>
      </c>
      <c r="B48" s="110"/>
      <c r="C48" s="123" t="s">
        <v>43</v>
      </c>
      <c r="D48" s="264">
        <f>+D35+D41+D46+D47</f>
        <v>76704</v>
      </c>
      <c r="E48" s="264">
        <f>+E35+E41+E46+E47</f>
        <v>78011</v>
      </c>
    </row>
    <row r="49" spans="1:5" ht="13.8" thickBot="1" x14ac:dyDescent="0.3">
      <c r="A49" s="124"/>
      <c r="B49" s="125"/>
      <c r="C49" s="125"/>
      <c r="D49" s="265"/>
      <c r="E49" s="265"/>
    </row>
    <row r="50" spans="1:5" ht="13.8" thickBot="1" x14ac:dyDescent="0.3">
      <c r="A50" s="126" t="s">
        <v>250</v>
      </c>
      <c r="B50" s="127"/>
      <c r="C50" s="128"/>
      <c r="D50" s="65">
        <v>16</v>
      </c>
      <c r="E50" s="65">
        <v>16</v>
      </c>
    </row>
    <row r="51" spans="1:5" ht="13.8" thickBot="1" x14ac:dyDescent="0.3">
      <c r="A51" s="126" t="s">
        <v>251</v>
      </c>
      <c r="B51" s="127"/>
      <c r="C51" s="128"/>
      <c r="D51" s="65"/>
      <c r="E51" s="65"/>
    </row>
  </sheetData>
  <sheetProtection formatCells="0"/>
  <mergeCells count="2">
    <mergeCell ref="A2:B2"/>
    <mergeCell ref="A5:B5"/>
  </mergeCells>
  <phoneticPr fontId="25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3"/>
  <sheetViews>
    <sheetView zoomScaleNormal="100" workbookViewId="0">
      <selection activeCell="C9" sqref="C9"/>
    </sheetView>
  </sheetViews>
  <sheetFormatPr defaultColWidth="9.33203125" defaultRowHeight="13.8" x14ac:dyDescent="0.25"/>
  <cols>
    <col min="1" max="1" width="9.44140625" style="347" customWidth="1"/>
    <col min="2" max="2" width="74.6640625" style="347" customWidth="1"/>
    <col min="3" max="3" width="19.44140625" style="347" customWidth="1"/>
    <col min="4" max="16384" width="9.33203125" style="347"/>
  </cols>
  <sheetData>
    <row r="1" spans="1:4" ht="14.4" x14ac:dyDescent="0.25">
      <c r="C1" s="348" t="s">
        <v>443</v>
      </c>
    </row>
    <row r="2" spans="1:4" ht="47.25" customHeight="1" x14ac:dyDescent="0.25">
      <c r="A2" s="551" t="s">
        <v>406</v>
      </c>
      <c r="B2" s="551"/>
      <c r="C2" s="551"/>
    </row>
    <row r="3" spans="1:4" ht="15.9" customHeight="1" thickBot="1" x14ac:dyDescent="0.3">
      <c r="A3" s="349"/>
      <c r="B3" s="349"/>
      <c r="C3" s="350" t="s">
        <v>407</v>
      </c>
      <c r="D3" s="351"/>
    </row>
    <row r="4" spans="1:4" ht="44.25" customHeight="1" thickBot="1" x14ac:dyDescent="0.3">
      <c r="A4" s="352" t="s">
        <v>53</v>
      </c>
      <c r="B4" s="353" t="s">
        <v>408</v>
      </c>
      <c r="C4" s="354" t="s">
        <v>428</v>
      </c>
    </row>
    <row r="5" spans="1:4" ht="26.25" customHeight="1" thickBot="1" x14ac:dyDescent="0.3">
      <c r="A5" s="355">
        <v>1</v>
      </c>
      <c r="B5" s="356">
        <v>2</v>
      </c>
      <c r="C5" s="357">
        <v>3</v>
      </c>
    </row>
    <row r="6" spans="1:4" ht="26.25" customHeight="1" x14ac:dyDescent="0.25">
      <c r="A6" s="358" t="s">
        <v>55</v>
      </c>
      <c r="B6" s="359" t="s">
        <v>96</v>
      </c>
      <c r="C6" s="360">
        <v>78318</v>
      </c>
    </row>
    <row r="7" spans="1:4" ht="33.75" customHeight="1" x14ac:dyDescent="0.25">
      <c r="A7" s="361" t="s">
        <v>56</v>
      </c>
      <c r="B7" s="362" t="s">
        <v>409</v>
      </c>
      <c r="C7" s="363">
        <v>0</v>
      </c>
    </row>
    <row r="8" spans="1:4" ht="26.25" customHeight="1" x14ac:dyDescent="0.25">
      <c r="A8" s="361" t="s">
        <v>57</v>
      </c>
      <c r="B8" s="364" t="s">
        <v>410</v>
      </c>
      <c r="C8" s="363">
        <v>610</v>
      </c>
    </row>
    <row r="9" spans="1:4" ht="33" customHeight="1" x14ac:dyDescent="0.25">
      <c r="A9" s="361" t="s">
        <v>58</v>
      </c>
      <c r="B9" s="364" t="s">
        <v>411</v>
      </c>
      <c r="C9" s="363">
        <v>24028</v>
      </c>
    </row>
    <row r="10" spans="1:4" ht="26.25" customHeight="1" x14ac:dyDescent="0.25">
      <c r="A10" s="365" t="s">
        <v>59</v>
      </c>
      <c r="B10" s="364" t="s">
        <v>412</v>
      </c>
      <c r="C10" s="366"/>
    </row>
    <row r="11" spans="1:4" ht="26.25" customHeight="1" thickBot="1" x14ac:dyDescent="0.3">
      <c r="A11" s="361" t="s">
        <v>60</v>
      </c>
      <c r="B11" s="367" t="s">
        <v>413</v>
      </c>
      <c r="C11" s="363">
        <v>0</v>
      </c>
    </row>
    <row r="12" spans="1:4" ht="26.25" customHeight="1" thickBot="1" x14ac:dyDescent="0.3">
      <c r="A12" s="552" t="s">
        <v>414</v>
      </c>
      <c r="B12" s="553"/>
      <c r="C12" s="368">
        <f>SUM(C6:C11)</f>
        <v>102956</v>
      </c>
    </row>
    <row r="13" spans="1:4" ht="23.25" customHeight="1" x14ac:dyDescent="0.25">
      <c r="A13" s="554"/>
      <c r="B13" s="554"/>
      <c r="C13" s="554"/>
    </row>
  </sheetData>
  <mergeCells count="3">
    <mergeCell ref="A2:C2"/>
    <mergeCell ref="A12:B12"/>
    <mergeCell ref="A13:C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15EF-9A92-4EF7-9CF4-95FE6C7E8957}">
  <dimension ref="A1:O84"/>
  <sheetViews>
    <sheetView workbookViewId="0">
      <selection activeCell="O1" sqref="O1"/>
    </sheetView>
  </sheetViews>
  <sheetFormatPr defaultRowHeight="15.6" x14ac:dyDescent="0.3"/>
  <cols>
    <col min="1" max="1" width="4.77734375" style="502" customWidth="1"/>
    <col min="2" max="2" width="28.77734375" style="501" customWidth="1"/>
    <col min="3" max="4" width="9" style="501" customWidth="1"/>
    <col min="5" max="5" width="9.44140625" style="501" customWidth="1"/>
    <col min="6" max="6" width="8.77734375" style="501" customWidth="1"/>
    <col min="7" max="7" width="8.6640625" style="501" customWidth="1"/>
    <col min="8" max="8" width="8.77734375" style="501" customWidth="1"/>
    <col min="9" max="9" width="8.109375" style="501" customWidth="1"/>
    <col min="10" max="14" width="9.44140625" style="501" customWidth="1"/>
    <col min="15" max="15" width="12.6640625" style="502" customWidth="1"/>
    <col min="16" max="256" width="9.33203125" style="501"/>
    <col min="257" max="257" width="4.77734375" style="501" customWidth="1"/>
    <col min="258" max="258" width="28.77734375" style="501" customWidth="1"/>
    <col min="259" max="260" width="9" style="501" customWidth="1"/>
    <col min="261" max="261" width="9.44140625" style="501" customWidth="1"/>
    <col min="262" max="262" width="8.77734375" style="501" customWidth="1"/>
    <col min="263" max="263" width="8.6640625" style="501" customWidth="1"/>
    <col min="264" max="264" width="8.77734375" style="501" customWidth="1"/>
    <col min="265" max="265" width="8.109375" style="501" customWidth="1"/>
    <col min="266" max="270" width="9.44140625" style="501" customWidth="1"/>
    <col min="271" max="271" width="12.6640625" style="501" customWidth="1"/>
    <col min="272" max="512" width="9.33203125" style="501"/>
    <col min="513" max="513" width="4.77734375" style="501" customWidth="1"/>
    <col min="514" max="514" width="28.77734375" style="501" customWidth="1"/>
    <col min="515" max="516" width="9" style="501" customWidth="1"/>
    <col min="517" max="517" width="9.44140625" style="501" customWidth="1"/>
    <col min="518" max="518" width="8.77734375" style="501" customWidth="1"/>
    <col min="519" max="519" width="8.6640625" style="501" customWidth="1"/>
    <col min="520" max="520" width="8.77734375" style="501" customWidth="1"/>
    <col min="521" max="521" width="8.109375" style="501" customWidth="1"/>
    <col min="522" max="526" width="9.44140625" style="501" customWidth="1"/>
    <col min="527" max="527" width="12.6640625" style="501" customWidth="1"/>
    <col min="528" max="768" width="9.33203125" style="501"/>
    <col min="769" max="769" width="4.77734375" style="501" customWidth="1"/>
    <col min="770" max="770" width="28.77734375" style="501" customWidth="1"/>
    <col min="771" max="772" width="9" style="501" customWidth="1"/>
    <col min="773" max="773" width="9.44140625" style="501" customWidth="1"/>
    <col min="774" max="774" width="8.77734375" style="501" customWidth="1"/>
    <col min="775" max="775" width="8.6640625" style="501" customWidth="1"/>
    <col min="776" max="776" width="8.77734375" style="501" customWidth="1"/>
    <col min="777" max="777" width="8.109375" style="501" customWidth="1"/>
    <col min="778" max="782" width="9.44140625" style="501" customWidth="1"/>
    <col min="783" max="783" width="12.6640625" style="501" customWidth="1"/>
    <col min="784" max="1024" width="9.33203125" style="501"/>
    <col min="1025" max="1025" width="4.77734375" style="501" customWidth="1"/>
    <col min="1026" max="1026" width="28.77734375" style="501" customWidth="1"/>
    <col min="1027" max="1028" width="9" style="501" customWidth="1"/>
    <col min="1029" max="1029" width="9.44140625" style="501" customWidth="1"/>
    <col min="1030" max="1030" width="8.77734375" style="501" customWidth="1"/>
    <col min="1031" max="1031" width="8.6640625" style="501" customWidth="1"/>
    <col min="1032" max="1032" width="8.77734375" style="501" customWidth="1"/>
    <col min="1033" max="1033" width="8.109375" style="501" customWidth="1"/>
    <col min="1034" max="1038" width="9.44140625" style="501" customWidth="1"/>
    <col min="1039" max="1039" width="12.6640625" style="501" customWidth="1"/>
    <col min="1040" max="1280" width="9.33203125" style="501"/>
    <col min="1281" max="1281" width="4.77734375" style="501" customWidth="1"/>
    <col min="1282" max="1282" width="28.77734375" style="501" customWidth="1"/>
    <col min="1283" max="1284" width="9" style="501" customWidth="1"/>
    <col min="1285" max="1285" width="9.44140625" style="501" customWidth="1"/>
    <col min="1286" max="1286" width="8.77734375" style="501" customWidth="1"/>
    <col min="1287" max="1287" width="8.6640625" style="501" customWidth="1"/>
    <col min="1288" max="1288" width="8.77734375" style="501" customWidth="1"/>
    <col min="1289" max="1289" width="8.109375" style="501" customWidth="1"/>
    <col min="1290" max="1294" width="9.44140625" style="501" customWidth="1"/>
    <col min="1295" max="1295" width="12.6640625" style="501" customWidth="1"/>
    <col min="1296" max="1536" width="9.33203125" style="501"/>
    <col min="1537" max="1537" width="4.77734375" style="501" customWidth="1"/>
    <col min="1538" max="1538" width="28.77734375" style="501" customWidth="1"/>
    <col min="1539" max="1540" width="9" style="501" customWidth="1"/>
    <col min="1541" max="1541" width="9.44140625" style="501" customWidth="1"/>
    <col min="1542" max="1542" width="8.77734375" style="501" customWidth="1"/>
    <col min="1543" max="1543" width="8.6640625" style="501" customWidth="1"/>
    <col min="1544" max="1544" width="8.77734375" style="501" customWidth="1"/>
    <col min="1545" max="1545" width="8.109375" style="501" customWidth="1"/>
    <col min="1546" max="1550" width="9.44140625" style="501" customWidth="1"/>
    <col min="1551" max="1551" width="12.6640625" style="501" customWidth="1"/>
    <col min="1552" max="1792" width="9.33203125" style="501"/>
    <col min="1793" max="1793" width="4.77734375" style="501" customWidth="1"/>
    <col min="1794" max="1794" width="28.77734375" style="501" customWidth="1"/>
    <col min="1795" max="1796" width="9" style="501" customWidth="1"/>
    <col min="1797" max="1797" width="9.44140625" style="501" customWidth="1"/>
    <col min="1798" max="1798" width="8.77734375" style="501" customWidth="1"/>
    <col min="1799" max="1799" width="8.6640625" style="501" customWidth="1"/>
    <col min="1800" max="1800" width="8.77734375" style="501" customWidth="1"/>
    <col min="1801" max="1801" width="8.109375" style="501" customWidth="1"/>
    <col min="1802" max="1806" width="9.44140625" style="501" customWidth="1"/>
    <col min="1807" max="1807" width="12.6640625" style="501" customWidth="1"/>
    <col min="1808" max="2048" width="9.33203125" style="501"/>
    <col min="2049" max="2049" width="4.77734375" style="501" customWidth="1"/>
    <col min="2050" max="2050" width="28.77734375" style="501" customWidth="1"/>
    <col min="2051" max="2052" width="9" style="501" customWidth="1"/>
    <col min="2053" max="2053" width="9.44140625" style="501" customWidth="1"/>
    <col min="2054" max="2054" width="8.77734375" style="501" customWidth="1"/>
    <col min="2055" max="2055" width="8.6640625" style="501" customWidth="1"/>
    <col min="2056" max="2056" width="8.77734375" style="501" customWidth="1"/>
    <col min="2057" max="2057" width="8.109375" style="501" customWidth="1"/>
    <col min="2058" max="2062" width="9.44140625" style="501" customWidth="1"/>
    <col min="2063" max="2063" width="12.6640625" style="501" customWidth="1"/>
    <col min="2064" max="2304" width="9.33203125" style="501"/>
    <col min="2305" max="2305" width="4.77734375" style="501" customWidth="1"/>
    <col min="2306" max="2306" width="28.77734375" style="501" customWidth="1"/>
    <col min="2307" max="2308" width="9" style="501" customWidth="1"/>
    <col min="2309" max="2309" width="9.44140625" style="501" customWidth="1"/>
    <col min="2310" max="2310" width="8.77734375" style="501" customWidth="1"/>
    <col min="2311" max="2311" width="8.6640625" style="501" customWidth="1"/>
    <col min="2312" max="2312" width="8.77734375" style="501" customWidth="1"/>
    <col min="2313" max="2313" width="8.109375" style="501" customWidth="1"/>
    <col min="2314" max="2318" width="9.44140625" style="501" customWidth="1"/>
    <col min="2319" max="2319" width="12.6640625" style="501" customWidth="1"/>
    <col min="2320" max="2560" width="9.33203125" style="501"/>
    <col min="2561" max="2561" width="4.77734375" style="501" customWidth="1"/>
    <col min="2562" max="2562" width="28.77734375" style="501" customWidth="1"/>
    <col min="2563" max="2564" width="9" style="501" customWidth="1"/>
    <col min="2565" max="2565" width="9.44140625" style="501" customWidth="1"/>
    <col min="2566" max="2566" width="8.77734375" style="501" customWidth="1"/>
    <col min="2567" max="2567" width="8.6640625" style="501" customWidth="1"/>
    <col min="2568" max="2568" width="8.77734375" style="501" customWidth="1"/>
    <col min="2569" max="2569" width="8.109375" style="501" customWidth="1"/>
    <col min="2570" max="2574" width="9.44140625" style="501" customWidth="1"/>
    <col min="2575" max="2575" width="12.6640625" style="501" customWidth="1"/>
    <col min="2576" max="2816" width="9.33203125" style="501"/>
    <col min="2817" max="2817" width="4.77734375" style="501" customWidth="1"/>
    <col min="2818" max="2818" width="28.77734375" style="501" customWidth="1"/>
    <col min="2819" max="2820" width="9" style="501" customWidth="1"/>
    <col min="2821" max="2821" width="9.44140625" style="501" customWidth="1"/>
    <col min="2822" max="2822" width="8.77734375" style="501" customWidth="1"/>
    <col min="2823" max="2823" width="8.6640625" style="501" customWidth="1"/>
    <col min="2824" max="2824" width="8.77734375" style="501" customWidth="1"/>
    <col min="2825" max="2825" width="8.109375" style="501" customWidth="1"/>
    <col min="2826" max="2830" width="9.44140625" style="501" customWidth="1"/>
    <col min="2831" max="2831" width="12.6640625" style="501" customWidth="1"/>
    <col min="2832" max="3072" width="9.33203125" style="501"/>
    <col min="3073" max="3073" width="4.77734375" style="501" customWidth="1"/>
    <col min="3074" max="3074" width="28.77734375" style="501" customWidth="1"/>
    <col min="3075" max="3076" width="9" style="501" customWidth="1"/>
    <col min="3077" max="3077" width="9.44140625" style="501" customWidth="1"/>
    <col min="3078" max="3078" width="8.77734375" style="501" customWidth="1"/>
    <col min="3079" max="3079" width="8.6640625" style="501" customWidth="1"/>
    <col min="3080" max="3080" width="8.77734375" style="501" customWidth="1"/>
    <col min="3081" max="3081" width="8.109375" style="501" customWidth="1"/>
    <col min="3082" max="3086" width="9.44140625" style="501" customWidth="1"/>
    <col min="3087" max="3087" width="12.6640625" style="501" customWidth="1"/>
    <col min="3088" max="3328" width="9.33203125" style="501"/>
    <col min="3329" max="3329" width="4.77734375" style="501" customWidth="1"/>
    <col min="3330" max="3330" width="28.77734375" style="501" customWidth="1"/>
    <col min="3331" max="3332" width="9" style="501" customWidth="1"/>
    <col min="3333" max="3333" width="9.44140625" style="501" customWidth="1"/>
    <col min="3334" max="3334" width="8.77734375" style="501" customWidth="1"/>
    <col min="3335" max="3335" width="8.6640625" style="501" customWidth="1"/>
    <col min="3336" max="3336" width="8.77734375" style="501" customWidth="1"/>
    <col min="3337" max="3337" width="8.109375" style="501" customWidth="1"/>
    <col min="3338" max="3342" width="9.44140625" style="501" customWidth="1"/>
    <col min="3343" max="3343" width="12.6640625" style="501" customWidth="1"/>
    <col min="3344" max="3584" width="9.33203125" style="501"/>
    <col min="3585" max="3585" width="4.77734375" style="501" customWidth="1"/>
    <col min="3586" max="3586" width="28.77734375" style="501" customWidth="1"/>
    <col min="3587" max="3588" width="9" style="501" customWidth="1"/>
    <col min="3589" max="3589" width="9.44140625" style="501" customWidth="1"/>
    <col min="3590" max="3590" width="8.77734375" style="501" customWidth="1"/>
    <col min="3591" max="3591" width="8.6640625" style="501" customWidth="1"/>
    <col min="3592" max="3592" width="8.77734375" style="501" customWidth="1"/>
    <col min="3593" max="3593" width="8.109375" style="501" customWidth="1"/>
    <col min="3594" max="3598" width="9.44140625" style="501" customWidth="1"/>
    <col min="3599" max="3599" width="12.6640625" style="501" customWidth="1"/>
    <col min="3600" max="3840" width="9.33203125" style="501"/>
    <col min="3841" max="3841" width="4.77734375" style="501" customWidth="1"/>
    <col min="3842" max="3842" width="28.77734375" style="501" customWidth="1"/>
    <col min="3843" max="3844" width="9" style="501" customWidth="1"/>
    <col min="3845" max="3845" width="9.44140625" style="501" customWidth="1"/>
    <col min="3846" max="3846" width="8.77734375" style="501" customWidth="1"/>
    <col min="3847" max="3847" width="8.6640625" style="501" customWidth="1"/>
    <col min="3848" max="3848" width="8.77734375" style="501" customWidth="1"/>
    <col min="3849" max="3849" width="8.109375" style="501" customWidth="1"/>
    <col min="3850" max="3854" width="9.44140625" style="501" customWidth="1"/>
    <col min="3855" max="3855" width="12.6640625" style="501" customWidth="1"/>
    <col min="3856" max="4096" width="9.33203125" style="501"/>
    <col min="4097" max="4097" width="4.77734375" style="501" customWidth="1"/>
    <col min="4098" max="4098" width="28.77734375" style="501" customWidth="1"/>
    <col min="4099" max="4100" width="9" style="501" customWidth="1"/>
    <col min="4101" max="4101" width="9.44140625" style="501" customWidth="1"/>
    <col min="4102" max="4102" width="8.77734375" style="501" customWidth="1"/>
    <col min="4103" max="4103" width="8.6640625" style="501" customWidth="1"/>
    <col min="4104" max="4104" width="8.77734375" style="501" customWidth="1"/>
    <col min="4105" max="4105" width="8.109375" style="501" customWidth="1"/>
    <col min="4106" max="4110" width="9.44140625" style="501" customWidth="1"/>
    <col min="4111" max="4111" width="12.6640625" style="501" customWidth="1"/>
    <col min="4112" max="4352" width="9.33203125" style="501"/>
    <col min="4353" max="4353" width="4.77734375" style="501" customWidth="1"/>
    <col min="4354" max="4354" width="28.77734375" style="501" customWidth="1"/>
    <col min="4355" max="4356" width="9" style="501" customWidth="1"/>
    <col min="4357" max="4357" width="9.44140625" style="501" customWidth="1"/>
    <col min="4358" max="4358" width="8.77734375" style="501" customWidth="1"/>
    <col min="4359" max="4359" width="8.6640625" style="501" customWidth="1"/>
    <col min="4360" max="4360" width="8.77734375" style="501" customWidth="1"/>
    <col min="4361" max="4361" width="8.109375" style="501" customWidth="1"/>
    <col min="4362" max="4366" width="9.44140625" style="501" customWidth="1"/>
    <col min="4367" max="4367" width="12.6640625" style="501" customWidth="1"/>
    <col min="4368" max="4608" width="9.33203125" style="501"/>
    <col min="4609" max="4609" width="4.77734375" style="501" customWidth="1"/>
    <col min="4610" max="4610" width="28.77734375" style="501" customWidth="1"/>
    <col min="4611" max="4612" width="9" style="501" customWidth="1"/>
    <col min="4613" max="4613" width="9.44140625" style="501" customWidth="1"/>
    <col min="4614" max="4614" width="8.77734375" style="501" customWidth="1"/>
    <col min="4615" max="4615" width="8.6640625" style="501" customWidth="1"/>
    <col min="4616" max="4616" width="8.77734375" style="501" customWidth="1"/>
    <col min="4617" max="4617" width="8.109375" style="501" customWidth="1"/>
    <col min="4618" max="4622" width="9.44140625" style="501" customWidth="1"/>
    <col min="4623" max="4623" width="12.6640625" style="501" customWidth="1"/>
    <col min="4624" max="4864" width="9.33203125" style="501"/>
    <col min="4865" max="4865" width="4.77734375" style="501" customWidth="1"/>
    <col min="4866" max="4866" width="28.77734375" style="501" customWidth="1"/>
    <col min="4867" max="4868" width="9" style="501" customWidth="1"/>
    <col min="4869" max="4869" width="9.44140625" style="501" customWidth="1"/>
    <col min="4870" max="4870" width="8.77734375" style="501" customWidth="1"/>
    <col min="4871" max="4871" width="8.6640625" style="501" customWidth="1"/>
    <col min="4872" max="4872" width="8.77734375" style="501" customWidth="1"/>
    <col min="4873" max="4873" width="8.109375" style="501" customWidth="1"/>
    <col min="4874" max="4878" width="9.44140625" style="501" customWidth="1"/>
    <col min="4879" max="4879" width="12.6640625" style="501" customWidth="1"/>
    <col min="4880" max="5120" width="9.33203125" style="501"/>
    <col min="5121" max="5121" width="4.77734375" style="501" customWidth="1"/>
    <col min="5122" max="5122" width="28.77734375" style="501" customWidth="1"/>
    <col min="5123" max="5124" width="9" style="501" customWidth="1"/>
    <col min="5125" max="5125" width="9.44140625" style="501" customWidth="1"/>
    <col min="5126" max="5126" width="8.77734375" style="501" customWidth="1"/>
    <col min="5127" max="5127" width="8.6640625" style="501" customWidth="1"/>
    <col min="5128" max="5128" width="8.77734375" style="501" customWidth="1"/>
    <col min="5129" max="5129" width="8.109375" style="501" customWidth="1"/>
    <col min="5130" max="5134" width="9.44140625" style="501" customWidth="1"/>
    <col min="5135" max="5135" width="12.6640625" style="501" customWidth="1"/>
    <col min="5136" max="5376" width="9.33203125" style="501"/>
    <col min="5377" max="5377" width="4.77734375" style="501" customWidth="1"/>
    <col min="5378" max="5378" width="28.77734375" style="501" customWidth="1"/>
    <col min="5379" max="5380" width="9" style="501" customWidth="1"/>
    <col min="5381" max="5381" width="9.44140625" style="501" customWidth="1"/>
    <col min="5382" max="5382" width="8.77734375" style="501" customWidth="1"/>
    <col min="5383" max="5383" width="8.6640625" style="501" customWidth="1"/>
    <col min="5384" max="5384" width="8.77734375" style="501" customWidth="1"/>
    <col min="5385" max="5385" width="8.109375" style="501" customWidth="1"/>
    <col min="5386" max="5390" width="9.44140625" style="501" customWidth="1"/>
    <col min="5391" max="5391" width="12.6640625" style="501" customWidth="1"/>
    <col min="5392" max="5632" width="9.33203125" style="501"/>
    <col min="5633" max="5633" width="4.77734375" style="501" customWidth="1"/>
    <col min="5634" max="5634" width="28.77734375" style="501" customWidth="1"/>
    <col min="5635" max="5636" width="9" style="501" customWidth="1"/>
    <col min="5637" max="5637" width="9.44140625" style="501" customWidth="1"/>
    <col min="5638" max="5638" width="8.77734375" style="501" customWidth="1"/>
    <col min="5639" max="5639" width="8.6640625" style="501" customWidth="1"/>
    <col min="5640" max="5640" width="8.77734375" style="501" customWidth="1"/>
    <col min="5641" max="5641" width="8.109375" style="501" customWidth="1"/>
    <col min="5642" max="5646" width="9.44140625" style="501" customWidth="1"/>
    <col min="5647" max="5647" width="12.6640625" style="501" customWidth="1"/>
    <col min="5648" max="5888" width="9.33203125" style="501"/>
    <col min="5889" max="5889" width="4.77734375" style="501" customWidth="1"/>
    <col min="5890" max="5890" width="28.77734375" style="501" customWidth="1"/>
    <col min="5891" max="5892" width="9" style="501" customWidth="1"/>
    <col min="5893" max="5893" width="9.44140625" style="501" customWidth="1"/>
    <col min="5894" max="5894" width="8.77734375" style="501" customWidth="1"/>
    <col min="5895" max="5895" width="8.6640625" style="501" customWidth="1"/>
    <col min="5896" max="5896" width="8.77734375" style="501" customWidth="1"/>
    <col min="5897" max="5897" width="8.109375" style="501" customWidth="1"/>
    <col min="5898" max="5902" width="9.44140625" style="501" customWidth="1"/>
    <col min="5903" max="5903" width="12.6640625" style="501" customWidth="1"/>
    <col min="5904" max="6144" width="9.33203125" style="501"/>
    <col min="6145" max="6145" width="4.77734375" style="501" customWidth="1"/>
    <col min="6146" max="6146" width="28.77734375" style="501" customWidth="1"/>
    <col min="6147" max="6148" width="9" style="501" customWidth="1"/>
    <col min="6149" max="6149" width="9.44140625" style="501" customWidth="1"/>
    <col min="6150" max="6150" width="8.77734375" style="501" customWidth="1"/>
    <col min="6151" max="6151" width="8.6640625" style="501" customWidth="1"/>
    <col min="6152" max="6152" width="8.77734375" style="501" customWidth="1"/>
    <col min="6153" max="6153" width="8.109375" style="501" customWidth="1"/>
    <col min="6154" max="6158" width="9.44140625" style="501" customWidth="1"/>
    <col min="6159" max="6159" width="12.6640625" style="501" customWidth="1"/>
    <col min="6160" max="6400" width="9.33203125" style="501"/>
    <col min="6401" max="6401" width="4.77734375" style="501" customWidth="1"/>
    <col min="6402" max="6402" width="28.77734375" style="501" customWidth="1"/>
    <col min="6403" max="6404" width="9" style="501" customWidth="1"/>
    <col min="6405" max="6405" width="9.44140625" style="501" customWidth="1"/>
    <col min="6406" max="6406" width="8.77734375" style="501" customWidth="1"/>
    <col min="6407" max="6407" width="8.6640625" style="501" customWidth="1"/>
    <col min="6408" max="6408" width="8.77734375" style="501" customWidth="1"/>
    <col min="6409" max="6409" width="8.109375" style="501" customWidth="1"/>
    <col min="6410" max="6414" width="9.44140625" style="501" customWidth="1"/>
    <col min="6415" max="6415" width="12.6640625" style="501" customWidth="1"/>
    <col min="6416" max="6656" width="9.33203125" style="501"/>
    <col min="6657" max="6657" width="4.77734375" style="501" customWidth="1"/>
    <col min="6658" max="6658" width="28.77734375" style="501" customWidth="1"/>
    <col min="6659" max="6660" width="9" style="501" customWidth="1"/>
    <col min="6661" max="6661" width="9.44140625" style="501" customWidth="1"/>
    <col min="6662" max="6662" width="8.77734375" style="501" customWidth="1"/>
    <col min="6663" max="6663" width="8.6640625" style="501" customWidth="1"/>
    <col min="6664" max="6664" width="8.77734375" style="501" customWidth="1"/>
    <col min="6665" max="6665" width="8.109375" style="501" customWidth="1"/>
    <col min="6666" max="6670" width="9.44140625" style="501" customWidth="1"/>
    <col min="6671" max="6671" width="12.6640625" style="501" customWidth="1"/>
    <col min="6672" max="6912" width="9.33203125" style="501"/>
    <col min="6913" max="6913" width="4.77734375" style="501" customWidth="1"/>
    <col min="6914" max="6914" width="28.77734375" style="501" customWidth="1"/>
    <col min="6915" max="6916" width="9" style="501" customWidth="1"/>
    <col min="6917" max="6917" width="9.44140625" style="501" customWidth="1"/>
    <col min="6918" max="6918" width="8.77734375" style="501" customWidth="1"/>
    <col min="6919" max="6919" width="8.6640625" style="501" customWidth="1"/>
    <col min="6920" max="6920" width="8.77734375" style="501" customWidth="1"/>
    <col min="6921" max="6921" width="8.109375" style="501" customWidth="1"/>
    <col min="6922" max="6926" width="9.44140625" style="501" customWidth="1"/>
    <col min="6927" max="6927" width="12.6640625" style="501" customWidth="1"/>
    <col min="6928" max="7168" width="9.33203125" style="501"/>
    <col min="7169" max="7169" width="4.77734375" style="501" customWidth="1"/>
    <col min="7170" max="7170" width="28.77734375" style="501" customWidth="1"/>
    <col min="7171" max="7172" width="9" style="501" customWidth="1"/>
    <col min="7173" max="7173" width="9.44140625" style="501" customWidth="1"/>
    <col min="7174" max="7174" width="8.77734375" style="501" customWidth="1"/>
    <col min="7175" max="7175" width="8.6640625" style="501" customWidth="1"/>
    <col min="7176" max="7176" width="8.77734375" style="501" customWidth="1"/>
    <col min="7177" max="7177" width="8.109375" style="501" customWidth="1"/>
    <col min="7178" max="7182" width="9.44140625" style="501" customWidth="1"/>
    <col min="7183" max="7183" width="12.6640625" style="501" customWidth="1"/>
    <col min="7184" max="7424" width="9.33203125" style="501"/>
    <col min="7425" max="7425" width="4.77734375" style="501" customWidth="1"/>
    <col min="7426" max="7426" width="28.77734375" style="501" customWidth="1"/>
    <col min="7427" max="7428" width="9" style="501" customWidth="1"/>
    <col min="7429" max="7429" width="9.44140625" style="501" customWidth="1"/>
    <col min="7430" max="7430" width="8.77734375" style="501" customWidth="1"/>
    <col min="7431" max="7431" width="8.6640625" style="501" customWidth="1"/>
    <col min="7432" max="7432" width="8.77734375" style="501" customWidth="1"/>
    <col min="7433" max="7433" width="8.109375" style="501" customWidth="1"/>
    <col min="7434" max="7438" width="9.44140625" style="501" customWidth="1"/>
    <col min="7439" max="7439" width="12.6640625" style="501" customWidth="1"/>
    <col min="7440" max="7680" width="9.33203125" style="501"/>
    <col min="7681" max="7681" width="4.77734375" style="501" customWidth="1"/>
    <col min="7682" max="7682" width="28.77734375" style="501" customWidth="1"/>
    <col min="7683" max="7684" width="9" style="501" customWidth="1"/>
    <col min="7685" max="7685" width="9.44140625" style="501" customWidth="1"/>
    <col min="7686" max="7686" width="8.77734375" style="501" customWidth="1"/>
    <col min="7687" max="7687" width="8.6640625" style="501" customWidth="1"/>
    <col min="7688" max="7688" width="8.77734375" style="501" customWidth="1"/>
    <col min="7689" max="7689" width="8.109375" style="501" customWidth="1"/>
    <col min="7690" max="7694" width="9.44140625" style="501" customWidth="1"/>
    <col min="7695" max="7695" width="12.6640625" style="501" customWidth="1"/>
    <col min="7696" max="7936" width="9.33203125" style="501"/>
    <col min="7937" max="7937" width="4.77734375" style="501" customWidth="1"/>
    <col min="7938" max="7938" width="28.77734375" style="501" customWidth="1"/>
    <col min="7939" max="7940" width="9" style="501" customWidth="1"/>
    <col min="7941" max="7941" width="9.44140625" style="501" customWidth="1"/>
    <col min="7942" max="7942" width="8.77734375" style="501" customWidth="1"/>
    <col min="7943" max="7943" width="8.6640625" style="501" customWidth="1"/>
    <col min="7944" max="7944" width="8.77734375" style="501" customWidth="1"/>
    <col min="7945" max="7945" width="8.109375" style="501" customWidth="1"/>
    <col min="7946" max="7950" width="9.44140625" style="501" customWidth="1"/>
    <col min="7951" max="7951" width="12.6640625" style="501" customWidth="1"/>
    <col min="7952" max="8192" width="9.33203125" style="501"/>
    <col min="8193" max="8193" width="4.77734375" style="501" customWidth="1"/>
    <col min="8194" max="8194" width="28.77734375" style="501" customWidth="1"/>
    <col min="8195" max="8196" width="9" style="501" customWidth="1"/>
    <col min="8197" max="8197" width="9.44140625" style="501" customWidth="1"/>
    <col min="8198" max="8198" width="8.77734375" style="501" customWidth="1"/>
    <col min="8199" max="8199" width="8.6640625" style="501" customWidth="1"/>
    <col min="8200" max="8200" width="8.77734375" style="501" customWidth="1"/>
    <col min="8201" max="8201" width="8.109375" style="501" customWidth="1"/>
    <col min="8202" max="8206" width="9.44140625" style="501" customWidth="1"/>
    <col min="8207" max="8207" width="12.6640625" style="501" customWidth="1"/>
    <col min="8208" max="8448" width="9.33203125" style="501"/>
    <col min="8449" max="8449" width="4.77734375" style="501" customWidth="1"/>
    <col min="8450" max="8450" width="28.77734375" style="501" customWidth="1"/>
    <col min="8451" max="8452" width="9" style="501" customWidth="1"/>
    <col min="8453" max="8453" width="9.44140625" style="501" customWidth="1"/>
    <col min="8454" max="8454" width="8.77734375" style="501" customWidth="1"/>
    <col min="8455" max="8455" width="8.6640625" style="501" customWidth="1"/>
    <col min="8456" max="8456" width="8.77734375" style="501" customWidth="1"/>
    <col min="8457" max="8457" width="8.109375" style="501" customWidth="1"/>
    <col min="8458" max="8462" width="9.44140625" style="501" customWidth="1"/>
    <col min="8463" max="8463" width="12.6640625" style="501" customWidth="1"/>
    <col min="8464" max="8704" width="9.33203125" style="501"/>
    <col min="8705" max="8705" width="4.77734375" style="501" customWidth="1"/>
    <col min="8706" max="8706" width="28.77734375" style="501" customWidth="1"/>
    <col min="8707" max="8708" width="9" style="501" customWidth="1"/>
    <col min="8709" max="8709" width="9.44140625" style="501" customWidth="1"/>
    <col min="8710" max="8710" width="8.77734375" style="501" customWidth="1"/>
    <col min="8711" max="8711" width="8.6640625" style="501" customWidth="1"/>
    <col min="8712" max="8712" width="8.77734375" style="501" customWidth="1"/>
    <col min="8713" max="8713" width="8.109375" style="501" customWidth="1"/>
    <col min="8714" max="8718" width="9.44140625" style="501" customWidth="1"/>
    <col min="8719" max="8719" width="12.6640625" style="501" customWidth="1"/>
    <col min="8720" max="8960" width="9.33203125" style="501"/>
    <col min="8961" max="8961" width="4.77734375" style="501" customWidth="1"/>
    <col min="8962" max="8962" width="28.77734375" style="501" customWidth="1"/>
    <col min="8963" max="8964" width="9" style="501" customWidth="1"/>
    <col min="8965" max="8965" width="9.44140625" style="501" customWidth="1"/>
    <col min="8966" max="8966" width="8.77734375" style="501" customWidth="1"/>
    <col min="8967" max="8967" width="8.6640625" style="501" customWidth="1"/>
    <col min="8968" max="8968" width="8.77734375" style="501" customWidth="1"/>
    <col min="8969" max="8969" width="8.109375" style="501" customWidth="1"/>
    <col min="8970" max="8974" width="9.44140625" style="501" customWidth="1"/>
    <col min="8975" max="8975" width="12.6640625" style="501" customWidth="1"/>
    <col min="8976" max="9216" width="9.33203125" style="501"/>
    <col min="9217" max="9217" width="4.77734375" style="501" customWidth="1"/>
    <col min="9218" max="9218" width="28.77734375" style="501" customWidth="1"/>
    <col min="9219" max="9220" width="9" style="501" customWidth="1"/>
    <col min="9221" max="9221" width="9.44140625" style="501" customWidth="1"/>
    <col min="9222" max="9222" width="8.77734375" style="501" customWidth="1"/>
    <col min="9223" max="9223" width="8.6640625" style="501" customWidth="1"/>
    <col min="9224" max="9224" width="8.77734375" style="501" customWidth="1"/>
    <col min="9225" max="9225" width="8.109375" style="501" customWidth="1"/>
    <col min="9226" max="9230" width="9.44140625" style="501" customWidth="1"/>
    <col min="9231" max="9231" width="12.6640625" style="501" customWidth="1"/>
    <col min="9232" max="9472" width="9.33203125" style="501"/>
    <col min="9473" max="9473" width="4.77734375" style="501" customWidth="1"/>
    <col min="9474" max="9474" width="28.77734375" style="501" customWidth="1"/>
    <col min="9475" max="9476" width="9" style="501" customWidth="1"/>
    <col min="9477" max="9477" width="9.44140625" style="501" customWidth="1"/>
    <col min="9478" max="9478" width="8.77734375" style="501" customWidth="1"/>
    <col min="9479" max="9479" width="8.6640625" style="501" customWidth="1"/>
    <col min="9480" max="9480" width="8.77734375" style="501" customWidth="1"/>
    <col min="9481" max="9481" width="8.109375" style="501" customWidth="1"/>
    <col min="9482" max="9486" width="9.44140625" style="501" customWidth="1"/>
    <col min="9487" max="9487" width="12.6640625" style="501" customWidth="1"/>
    <col min="9488" max="9728" width="9.33203125" style="501"/>
    <col min="9729" max="9729" width="4.77734375" style="501" customWidth="1"/>
    <col min="9730" max="9730" width="28.77734375" style="501" customWidth="1"/>
    <col min="9731" max="9732" width="9" style="501" customWidth="1"/>
    <col min="9733" max="9733" width="9.44140625" style="501" customWidth="1"/>
    <col min="9734" max="9734" width="8.77734375" style="501" customWidth="1"/>
    <col min="9735" max="9735" width="8.6640625" style="501" customWidth="1"/>
    <col min="9736" max="9736" width="8.77734375" style="501" customWidth="1"/>
    <col min="9737" max="9737" width="8.109375" style="501" customWidth="1"/>
    <col min="9738" max="9742" width="9.44140625" style="501" customWidth="1"/>
    <col min="9743" max="9743" width="12.6640625" style="501" customWidth="1"/>
    <col min="9744" max="9984" width="9.33203125" style="501"/>
    <col min="9985" max="9985" width="4.77734375" style="501" customWidth="1"/>
    <col min="9986" max="9986" width="28.77734375" style="501" customWidth="1"/>
    <col min="9987" max="9988" width="9" style="501" customWidth="1"/>
    <col min="9989" max="9989" width="9.44140625" style="501" customWidth="1"/>
    <col min="9990" max="9990" width="8.77734375" style="501" customWidth="1"/>
    <col min="9991" max="9991" width="8.6640625" style="501" customWidth="1"/>
    <col min="9992" max="9992" width="8.77734375" style="501" customWidth="1"/>
    <col min="9993" max="9993" width="8.109375" style="501" customWidth="1"/>
    <col min="9994" max="9998" width="9.44140625" style="501" customWidth="1"/>
    <col min="9999" max="9999" width="12.6640625" style="501" customWidth="1"/>
    <col min="10000" max="10240" width="9.33203125" style="501"/>
    <col min="10241" max="10241" width="4.77734375" style="501" customWidth="1"/>
    <col min="10242" max="10242" width="28.77734375" style="501" customWidth="1"/>
    <col min="10243" max="10244" width="9" style="501" customWidth="1"/>
    <col min="10245" max="10245" width="9.44140625" style="501" customWidth="1"/>
    <col min="10246" max="10246" width="8.77734375" style="501" customWidth="1"/>
    <col min="10247" max="10247" width="8.6640625" style="501" customWidth="1"/>
    <col min="10248" max="10248" width="8.77734375" style="501" customWidth="1"/>
    <col min="10249" max="10249" width="8.109375" style="501" customWidth="1"/>
    <col min="10250" max="10254" width="9.44140625" style="501" customWidth="1"/>
    <col min="10255" max="10255" width="12.6640625" style="501" customWidth="1"/>
    <col min="10256" max="10496" width="9.33203125" style="501"/>
    <col min="10497" max="10497" width="4.77734375" style="501" customWidth="1"/>
    <col min="10498" max="10498" width="28.77734375" style="501" customWidth="1"/>
    <col min="10499" max="10500" width="9" style="501" customWidth="1"/>
    <col min="10501" max="10501" width="9.44140625" style="501" customWidth="1"/>
    <col min="10502" max="10502" width="8.77734375" style="501" customWidth="1"/>
    <col min="10503" max="10503" width="8.6640625" style="501" customWidth="1"/>
    <col min="10504" max="10504" width="8.77734375" style="501" customWidth="1"/>
    <col min="10505" max="10505" width="8.109375" style="501" customWidth="1"/>
    <col min="10506" max="10510" width="9.44140625" style="501" customWidth="1"/>
    <col min="10511" max="10511" width="12.6640625" style="501" customWidth="1"/>
    <col min="10512" max="10752" width="9.33203125" style="501"/>
    <col min="10753" max="10753" width="4.77734375" style="501" customWidth="1"/>
    <col min="10754" max="10754" width="28.77734375" style="501" customWidth="1"/>
    <col min="10755" max="10756" width="9" style="501" customWidth="1"/>
    <col min="10757" max="10757" width="9.44140625" style="501" customWidth="1"/>
    <col min="10758" max="10758" width="8.77734375" style="501" customWidth="1"/>
    <col min="10759" max="10759" width="8.6640625" style="501" customWidth="1"/>
    <col min="10760" max="10760" width="8.77734375" style="501" customWidth="1"/>
    <col min="10761" max="10761" width="8.109375" style="501" customWidth="1"/>
    <col min="10762" max="10766" width="9.44140625" style="501" customWidth="1"/>
    <col min="10767" max="10767" width="12.6640625" style="501" customWidth="1"/>
    <col min="10768" max="11008" width="9.33203125" style="501"/>
    <col min="11009" max="11009" width="4.77734375" style="501" customWidth="1"/>
    <col min="11010" max="11010" width="28.77734375" style="501" customWidth="1"/>
    <col min="11011" max="11012" width="9" style="501" customWidth="1"/>
    <col min="11013" max="11013" width="9.44140625" style="501" customWidth="1"/>
    <col min="11014" max="11014" width="8.77734375" style="501" customWidth="1"/>
    <col min="11015" max="11015" width="8.6640625" style="501" customWidth="1"/>
    <col min="11016" max="11016" width="8.77734375" style="501" customWidth="1"/>
    <col min="11017" max="11017" width="8.109375" style="501" customWidth="1"/>
    <col min="11018" max="11022" width="9.44140625" style="501" customWidth="1"/>
    <col min="11023" max="11023" width="12.6640625" style="501" customWidth="1"/>
    <col min="11024" max="11264" width="9.33203125" style="501"/>
    <col min="11265" max="11265" width="4.77734375" style="501" customWidth="1"/>
    <col min="11266" max="11266" width="28.77734375" style="501" customWidth="1"/>
    <col min="11267" max="11268" width="9" style="501" customWidth="1"/>
    <col min="11269" max="11269" width="9.44140625" style="501" customWidth="1"/>
    <col min="11270" max="11270" width="8.77734375" style="501" customWidth="1"/>
    <col min="11271" max="11271" width="8.6640625" style="501" customWidth="1"/>
    <col min="11272" max="11272" width="8.77734375" style="501" customWidth="1"/>
    <col min="11273" max="11273" width="8.109375" style="501" customWidth="1"/>
    <col min="11274" max="11278" width="9.44140625" style="501" customWidth="1"/>
    <col min="11279" max="11279" width="12.6640625" style="501" customWidth="1"/>
    <col min="11280" max="11520" width="9.33203125" style="501"/>
    <col min="11521" max="11521" width="4.77734375" style="501" customWidth="1"/>
    <col min="11522" max="11522" width="28.77734375" style="501" customWidth="1"/>
    <col min="11523" max="11524" width="9" style="501" customWidth="1"/>
    <col min="11525" max="11525" width="9.44140625" style="501" customWidth="1"/>
    <col min="11526" max="11526" width="8.77734375" style="501" customWidth="1"/>
    <col min="11527" max="11527" width="8.6640625" style="501" customWidth="1"/>
    <col min="11528" max="11528" width="8.77734375" style="501" customWidth="1"/>
    <col min="11529" max="11529" width="8.109375" style="501" customWidth="1"/>
    <col min="11530" max="11534" width="9.44140625" style="501" customWidth="1"/>
    <col min="11535" max="11535" width="12.6640625" style="501" customWidth="1"/>
    <col min="11536" max="11776" width="9.33203125" style="501"/>
    <col min="11777" max="11777" width="4.77734375" style="501" customWidth="1"/>
    <col min="11778" max="11778" width="28.77734375" style="501" customWidth="1"/>
    <col min="11779" max="11780" width="9" style="501" customWidth="1"/>
    <col min="11781" max="11781" width="9.44140625" style="501" customWidth="1"/>
    <col min="11782" max="11782" width="8.77734375" style="501" customWidth="1"/>
    <col min="11783" max="11783" width="8.6640625" style="501" customWidth="1"/>
    <col min="11784" max="11784" width="8.77734375" style="501" customWidth="1"/>
    <col min="11785" max="11785" width="8.109375" style="501" customWidth="1"/>
    <col min="11786" max="11790" width="9.44140625" style="501" customWidth="1"/>
    <col min="11791" max="11791" width="12.6640625" style="501" customWidth="1"/>
    <col min="11792" max="12032" width="9.33203125" style="501"/>
    <col min="12033" max="12033" width="4.77734375" style="501" customWidth="1"/>
    <col min="12034" max="12034" width="28.77734375" style="501" customWidth="1"/>
    <col min="12035" max="12036" width="9" style="501" customWidth="1"/>
    <col min="12037" max="12037" width="9.44140625" style="501" customWidth="1"/>
    <col min="12038" max="12038" width="8.77734375" style="501" customWidth="1"/>
    <col min="12039" max="12039" width="8.6640625" style="501" customWidth="1"/>
    <col min="12040" max="12040" width="8.77734375" style="501" customWidth="1"/>
    <col min="12041" max="12041" width="8.109375" style="501" customWidth="1"/>
    <col min="12042" max="12046" width="9.44140625" style="501" customWidth="1"/>
    <col min="12047" max="12047" width="12.6640625" style="501" customWidth="1"/>
    <col min="12048" max="12288" width="9.33203125" style="501"/>
    <col min="12289" max="12289" width="4.77734375" style="501" customWidth="1"/>
    <col min="12290" max="12290" width="28.77734375" style="501" customWidth="1"/>
    <col min="12291" max="12292" width="9" style="501" customWidth="1"/>
    <col min="12293" max="12293" width="9.44140625" style="501" customWidth="1"/>
    <col min="12294" max="12294" width="8.77734375" style="501" customWidth="1"/>
    <col min="12295" max="12295" width="8.6640625" style="501" customWidth="1"/>
    <col min="12296" max="12296" width="8.77734375" style="501" customWidth="1"/>
    <col min="12297" max="12297" width="8.109375" style="501" customWidth="1"/>
    <col min="12298" max="12302" width="9.44140625" style="501" customWidth="1"/>
    <col min="12303" max="12303" width="12.6640625" style="501" customWidth="1"/>
    <col min="12304" max="12544" width="9.33203125" style="501"/>
    <col min="12545" max="12545" width="4.77734375" style="501" customWidth="1"/>
    <col min="12546" max="12546" width="28.77734375" style="501" customWidth="1"/>
    <col min="12547" max="12548" width="9" style="501" customWidth="1"/>
    <col min="12549" max="12549" width="9.44140625" style="501" customWidth="1"/>
    <col min="12550" max="12550" width="8.77734375" style="501" customWidth="1"/>
    <col min="12551" max="12551" width="8.6640625" style="501" customWidth="1"/>
    <col min="12552" max="12552" width="8.77734375" style="501" customWidth="1"/>
    <col min="12553" max="12553" width="8.109375" style="501" customWidth="1"/>
    <col min="12554" max="12558" width="9.44140625" style="501" customWidth="1"/>
    <col min="12559" max="12559" width="12.6640625" style="501" customWidth="1"/>
    <col min="12560" max="12800" width="9.33203125" style="501"/>
    <col min="12801" max="12801" width="4.77734375" style="501" customWidth="1"/>
    <col min="12802" max="12802" width="28.77734375" style="501" customWidth="1"/>
    <col min="12803" max="12804" width="9" style="501" customWidth="1"/>
    <col min="12805" max="12805" width="9.44140625" style="501" customWidth="1"/>
    <col min="12806" max="12806" width="8.77734375" style="501" customWidth="1"/>
    <col min="12807" max="12807" width="8.6640625" style="501" customWidth="1"/>
    <col min="12808" max="12808" width="8.77734375" style="501" customWidth="1"/>
    <col min="12809" max="12809" width="8.109375" style="501" customWidth="1"/>
    <col min="12810" max="12814" width="9.44140625" style="501" customWidth="1"/>
    <col min="12815" max="12815" width="12.6640625" style="501" customWidth="1"/>
    <col min="12816" max="13056" width="9.33203125" style="501"/>
    <col min="13057" max="13057" width="4.77734375" style="501" customWidth="1"/>
    <col min="13058" max="13058" width="28.77734375" style="501" customWidth="1"/>
    <col min="13059" max="13060" width="9" style="501" customWidth="1"/>
    <col min="13061" max="13061" width="9.44140625" style="501" customWidth="1"/>
    <col min="13062" max="13062" width="8.77734375" style="501" customWidth="1"/>
    <col min="13063" max="13063" width="8.6640625" style="501" customWidth="1"/>
    <col min="13064" max="13064" width="8.77734375" style="501" customWidth="1"/>
    <col min="13065" max="13065" width="8.109375" style="501" customWidth="1"/>
    <col min="13066" max="13070" width="9.44140625" style="501" customWidth="1"/>
    <col min="13071" max="13071" width="12.6640625" style="501" customWidth="1"/>
    <col min="13072" max="13312" width="9.33203125" style="501"/>
    <col min="13313" max="13313" width="4.77734375" style="501" customWidth="1"/>
    <col min="13314" max="13314" width="28.77734375" style="501" customWidth="1"/>
    <col min="13315" max="13316" width="9" style="501" customWidth="1"/>
    <col min="13317" max="13317" width="9.44140625" style="501" customWidth="1"/>
    <col min="13318" max="13318" width="8.77734375" style="501" customWidth="1"/>
    <col min="13319" max="13319" width="8.6640625" style="501" customWidth="1"/>
    <col min="13320" max="13320" width="8.77734375" style="501" customWidth="1"/>
    <col min="13321" max="13321" width="8.109375" style="501" customWidth="1"/>
    <col min="13322" max="13326" width="9.44140625" style="501" customWidth="1"/>
    <col min="13327" max="13327" width="12.6640625" style="501" customWidth="1"/>
    <col min="13328" max="13568" width="9.33203125" style="501"/>
    <col min="13569" max="13569" width="4.77734375" style="501" customWidth="1"/>
    <col min="13570" max="13570" width="28.77734375" style="501" customWidth="1"/>
    <col min="13571" max="13572" width="9" style="501" customWidth="1"/>
    <col min="13573" max="13573" width="9.44140625" style="501" customWidth="1"/>
    <col min="13574" max="13574" width="8.77734375" style="501" customWidth="1"/>
    <col min="13575" max="13575" width="8.6640625" style="501" customWidth="1"/>
    <col min="13576" max="13576" width="8.77734375" style="501" customWidth="1"/>
    <col min="13577" max="13577" width="8.109375" style="501" customWidth="1"/>
    <col min="13578" max="13582" width="9.44140625" style="501" customWidth="1"/>
    <col min="13583" max="13583" width="12.6640625" style="501" customWidth="1"/>
    <col min="13584" max="13824" width="9.33203125" style="501"/>
    <col min="13825" max="13825" width="4.77734375" style="501" customWidth="1"/>
    <col min="13826" max="13826" width="28.77734375" style="501" customWidth="1"/>
    <col min="13827" max="13828" width="9" style="501" customWidth="1"/>
    <col min="13829" max="13829" width="9.44140625" style="501" customWidth="1"/>
    <col min="13830" max="13830" width="8.77734375" style="501" customWidth="1"/>
    <col min="13831" max="13831" width="8.6640625" style="501" customWidth="1"/>
    <col min="13832" max="13832" width="8.77734375" style="501" customWidth="1"/>
    <col min="13833" max="13833" width="8.109375" style="501" customWidth="1"/>
    <col min="13834" max="13838" width="9.44140625" style="501" customWidth="1"/>
    <col min="13839" max="13839" width="12.6640625" style="501" customWidth="1"/>
    <col min="13840" max="14080" width="9.33203125" style="501"/>
    <col min="14081" max="14081" width="4.77734375" style="501" customWidth="1"/>
    <col min="14082" max="14082" width="28.77734375" style="501" customWidth="1"/>
    <col min="14083" max="14084" width="9" style="501" customWidth="1"/>
    <col min="14085" max="14085" width="9.44140625" style="501" customWidth="1"/>
    <col min="14086" max="14086" width="8.77734375" style="501" customWidth="1"/>
    <col min="14087" max="14087" width="8.6640625" style="501" customWidth="1"/>
    <col min="14088" max="14088" width="8.77734375" style="501" customWidth="1"/>
    <col min="14089" max="14089" width="8.109375" style="501" customWidth="1"/>
    <col min="14090" max="14094" width="9.44140625" style="501" customWidth="1"/>
    <col min="14095" max="14095" width="12.6640625" style="501" customWidth="1"/>
    <col min="14096" max="14336" width="9.33203125" style="501"/>
    <col min="14337" max="14337" width="4.77734375" style="501" customWidth="1"/>
    <col min="14338" max="14338" width="28.77734375" style="501" customWidth="1"/>
    <col min="14339" max="14340" width="9" style="501" customWidth="1"/>
    <col min="14341" max="14341" width="9.44140625" style="501" customWidth="1"/>
    <col min="14342" max="14342" width="8.77734375" style="501" customWidth="1"/>
    <col min="14343" max="14343" width="8.6640625" style="501" customWidth="1"/>
    <col min="14344" max="14344" width="8.77734375" style="501" customWidth="1"/>
    <col min="14345" max="14345" width="8.109375" style="501" customWidth="1"/>
    <col min="14346" max="14350" width="9.44140625" style="501" customWidth="1"/>
    <col min="14351" max="14351" width="12.6640625" style="501" customWidth="1"/>
    <col min="14352" max="14592" width="9.33203125" style="501"/>
    <col min="14593" max="14593" width="4.77734375" style="501" customWidth="1"/>
    <col min="14594" max="14594" width="28.77734375" style="501" customWidth="1"/>
    <col min="14595" max="14596" width="9" style="501" customWidth="1"/>
    <col min="14597" max="14597" width="9.44140625" style="501" customWidth="1"/>
    <col min="14598" max="14598" width="8.77734375" style="501" customWidth="1"/>
    <col min="14599" max="14599" width="8.6640625" style="501" customWidth="1"/>
    <col min="14600" max="14600" width="8.77734375" style="501" customWidth="1"/>
    <col min="14601" max="14601" width="8.109375" style="501" customWidth="1"/>
    <col min="14602" max="14606" width="9.44140625" style="501" customWidth="1"/>
    <col min="14607" max="14607" width="12.6640625" style="501" customWidth="1"/>
    <col min="14608" max="14848" width="9.33203125" style="501"/>
    <col min="14849" max="14849" width="4.77734375" style="501" customWidth="1"/>
    <col min="14850" max="14850" width="28.77734375" style="501" customWidth="1"/>
    <col min="14851" max="14852" width="9" style="501" customWidth="1"/>
    <col min="14853" max="14853" width="9.44140625" style="501" customWidth="1"/>
    <col min="14854" max="14854" width="8.77734375" style="501" customWidth="1"/>
    <col min="14855" max="14855" width="8.6640625" style="501" customWidth="1"/>
    <col min="14856" max="14856" width="8.77734375" style="501" customWidth="1"/>
    <col min="14857" max="14857" width="8.109375" style="501" customWidth="1"/>
    <col min="14858" max="14862" width="9.44140625" style="501" customWidth="1"/>
    <col min="14863" max="14863" width="12.6640625" style="501" customWidth="1"/>
    <col min="14864" max="15104" width="9.33203125" style="501"/>
    <col min="15105" max="15105" width="4.77734375" style="501" customWidth="1"/>
    <col min="15106" max="15106" width="28.77734375" style="501" customWidth="1"/>
    <col min="15107" max="15108" width="9" style="501" customWidth="1"/>
    <col min="15109" max="15109" width="9.44140625" style="501" customWidth="1"/>
    <col min="15110" max="15110" width="8.77734375" style="501" customWidth="1"/>
    <col min="15111" max="15111" width="8.6640625" style="501" customWidth="1"/>
    <col min="15112" max="15112" width="8.77734375" style="501" customWidth="1"/>
    <col min="15113" max="15113" width="8.109375" style="501" customWidth="1"/>
    <col min="15114" max="15118" width="9.44140625" style="501" customWidth="1"/>
    <col min="15119" max="15119" width="12.6640625" style="501" customWidth="1"/>
    <col min="15120" max="15360" width="9.33203125" style="501"/>
    <col min="15361" max="15361" width="4.77734375" style="501" customWidth="1"/>
    <col min="15362" max="15362" width="28.77734375" style="501" customWidth="1"/>
    <col min="15363" max="15364" width="9" style="501" customWidth="1"/>
    <col min="15365" max="15365" width="9.44140625" style="501" customWidth="1"/>
    <col min="15366" max="15366" width="8.77734375" style="501" customWidth="1"/>
    <col min="15367" max="15367" width="8.6640625" style="501" customWidth="1"/>
    <col min="15368" max="15368" width="8.77734375" style="501" customWidth="1"/>
    <col min="15369" max="15369" width="8.109375" style="501" customWidth="1"/>
    <col min="15370" max="15374" width="9.44140625" style="501" customWidth="1"/>
    <col min="15375" max="15375" width="12.6640625" style="501" customWidth="1"/>
    <col min="15376" max="15616" width="9.33203125" style="501"/>
    <col min="15617" max="15617" width="4.77734375" style="501" customWidth="1"/>
    <col min="15618" max="15618" width="28.77734375" style="501" customWidth="1"/>
    <col min="15619" max="15620" width="9" style="501" customWidth="1"/>
    <col min="15621" max="15621" width="9.44140625" style="501" customWidth="1"/>
    <col min="15622" max="15622" width="8.77734375" style="501" customWidth="1"/>
    <col min="15623" max="15623" width="8.6640625" style="501" customWidth="1"/>
    <col min="15624" max="15624" width="8.77734375" style="501" customWidth="1"/>
    <col min="15625" max="15625" width="8.109375" style="501" customWidth="1"/>
    <col min="15626" max="15630" width="9.44140625" style="501" customWidth="1"/>
    <col min="15631" max="15631" width="12.6640625" style="501" customWidth="1"/>
    <col min="15632" max="15872" width="9.33203125" style="501"/>
    <col min="15873" max="15873" width="4.77734375" style="501" customWidth="1"/>
    <col min="15874" max="15874" width="28.77734375" style="501" customWidth="1"/>
    <col min="15875" max="15876" width="9" style="501" customWidth="1"/>
    <col min="15877" max="15877" width="9.44140625" style="501" customWidth="1"/>
    <col min="15878" max="15878" width="8.77734375" style="501" customWidth="1"/>
    <col min="15879" max="15879" width="8.6640625" style="501" customWidth="1"/>
    <col min="15880" max="15880" width="8.77734375" style="501" customWidth="1"/>
    <col min="15881" max="15881" width="8.109375" style="501" customWidth="1"/>
    <col min="15882" max="15886" width="9.44140625" style="501" customWidth="1"/>
    <col min="15887" max="15887" width="12.6640625" style="501" customWidth="1"/>
    <col min="15888" max="16128" width="9.33203125" style="501"/>
    <col min="16129" max="16129" width="4.77734375" style="501" customWidth="1"/>
    <col min="16130" max="16130" width="28.77734375" style="501" customWidth="1"/>
    <col min="16131" max="16132" width="9" style="501" customWidth="1"/>
    <col min="16133" max="16133" width="9.44140625" style="501" customWidth="1"/>
    <col min="16134" max="16134" width="8.77734375" style="501" customWidth="1"/>
    <col min="16135" max="16135" width="8.6640625" style="501" customWidth="1"/>
    <col min="16136" max="16136" width="8.77734375" style="501" customWidth="1"/>
    <col min="16137" max="16137" width="8.109375" style="501" customWidth="1"/>
    <col min="16138" max="16142" width="9.44140625" style="501" customWidth="1"/>
    <col min="16143" max="16143" width="12.6640625" style="501" customWidth="1"/>
    <col min="16144" max="16384" width="9.33203125" style="501"/>
  </cols>
  <sheetData>
    <row r="1" spans="1:15" x14ac:dyDescent="0.3">
      <c r="O1" s="502" t="s">
        <v>469</v>
      </c>
    </row>
    <row r="2" spans="1:15" ht="31.5" customHeight="1" x14ac:dyDescent="0.3">
      <c r="A2" s="555" t="s">
        <v>444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</row>
    <row r="3" spans="1:15" ht="16.2" thickBot="1" x14ac:dyDescent="0.35">
      <c r="O3" s="503" t="s">
        <v>91</v>
      </c>
    </row>
    <row r="4" spans="1:15" s="502" customFormat="1" ht="26.1" customHeight="1" thickBot="1" x14ac:dyDescent="0.35">
      <c r="A4" s="504" t="s">
        <v>53</v>
      </c>
      <c r="B4" s="505" t="s">
        <v>109</v>
      </c>
      <c r="C4" s="505" t="s">
        <v>445</v>
      </c>
      <c r="D4" s="505" t="s">
        <v>446</v>
      </c>
      <c r="E4" s="505" t="s">
        <v>447</v>
      </c>
      <c r="F4" s="505" t="s">
        <v>448</v>
      </c>
      <c r="G4" s="505" t="s">
        <v>449</v>
      </c>
      <c r="H4" s="505" t="s">
        <v>450</v>
      </c>
      <c r="I4" s="505" t="s">
        <v>451</v>
      </c>
      <c r="J4" s="505" t="s">
        <v>452</v>
      </c>
      <c r="K4" s="505" t="s">
        <v>453</v>
      </c>
      <c r="L4" s="505" t="s">
        <v>454</v>
      </c>
      <c r="M4" s="505" t="s">
        <v>455</v>
      </c>
      <c r="N4" s="505" t="s">
        <v>456</v>
      </c>
      <c r="O4" s="506" t="s">
        <v>457</v>
      </c>
    </row>
    <row r="5" spans="1:15" s="508" customFormat="1" ht="15" customHeight="1" thickBot="1" x14ac:dyDescent="0.3">
      <c r="A5" s="507" t="s">
        <v>55</v>
      </c>
      <c r="B5" s="557" t="s">
        <v>94</v>
      </c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9"/>
    </row>
    <row r="6" spans="1:15" s="508" customFormat="1" ht="15" customHeight="1" x14ac:dyDescent="0.25">
      <c r="A6" s="509" t="s">
        <v>56</v>
      </c>
      <c r="B6" s="510" t="s">
        <v>195</v>
      </c>
      <c r="C6" s="511"/>
      <c r="D6" s="511"/>
      <c r="E6" s="511">
        <v>25000</v>
      </c>
      <c r="F6" s="511">
        <v>15000</v>
      </c>
      <c r="G6" s="511">
        <v>2448</v>
      </c>
      <c r="H6" s="511"/>
      <c r="I6" s="511"/>
      <c r="J6" s="511"/>
      <c r="K6" s="511">
        <v>25000</v>
      </c>
      <c r="L6" s="511">
        <v>8000</v>
      </c>
      <c r="M6" s="511"/>
      <c r="N6" s="511">
        <v>3480</v>
      </c>
      <c r="O6" s="512">
        <f t="shared" ref="O6:O28" si="0">SUM(C6:N6)</f>
        <v>78928</v>
      </c>
    </row>
    <row r="7" spans="1:15" s="517" customFormat="1" ht="14.1" customHeight="1" x14ac:dyDescent="0.25">
      <c r="A7" s="513" t="s">
        <v>57</v>
      </c>
      <c r="B7" s="514" t="s">
        <v>95</v>
      </c>
      <c r="C7" s="515">
        <v>2585</v>
      </c>
      <c r="D7" s="515">
        <v>2585</v>
      </c>
      <c r="E7" s="515">
        <v>2585</v>
      </c>
      <c r="F7" s="515">
        <v>2585</v>
      </c>
      <c r="G7" s="515">
        <v>2585</v>
      </c>
      <c r="H7" s="515">
        <v>2585</v>
      </c>
      <c r="I7" s="515">
        <v>2585</v>
      </c>
      <c r="J7" s="515">
        <v>2585</v>
      </c>
      <c r="K7" s="515">
        <v>2585</v>
      </c>
      <c r="L7" s="515">
        <v>2585</v>
      </c>
      <c r="M7" s="515">
        <v>2585</v>
      </c>
      <c r="N7" s="515">
        <v>2581</v>
      </c>
      <c r="O7" s="516">
        <f t="shared" si="0"/>
        <v>31016</v>
      </c>
    </row>
    <row r="8" spans="1:15" s="517" customFormat="1" x14ac:dyDescent="0.25">
      <c r="A8" s="513" t="s">
        <v>58</v>
      </c>
      <c r="B8" s="518" t="s">
        <v>97</v>
      </c>
      <c r="C8" s="519"/>
      <c r="D8" s="519"/>
      <c r="E8" s="519">
        <v>2500</v>
      </c>
      <c r="F8" s="519">
        <v>1000</v>
      </c>
      <c r="G8" s="519"/>
      <c r="H8" s="519"/>
      <c r="I8" s="519"/>
      <c r="J8" s="519">
        <v>500</v>
      </c>
      <c r="K8" s="519">
        <v>2500</v>
      </c>
      <c r="L8" s="519">
        <v>889</v>
      </c>
      <c r="M8" s="519"/>
      <c r="N8" s="519"/>
      <c r="O8" s="520">
        <f t="shared" si="0"/>
        <v>7389</v>
      </c>
    </row>
    <row r="9" spans="1:15" s="517" customFormat="1" ht="14.1" customHeight="1" x14ac:dyDescent="0.25">
      <c r="A9" s="513" t="s">
        <v>59</v>
      </c>
      <c r="B9" s="514" t="s">
        <v>458</v>
      </c>
      <c r="C9" s="515">
        <v>12155</v>
      </c>
      <c r="D9" s="515">
        <v>12155</v>
      </c>
      <c r="E9" s="515">
        <v>12155</v>
      </c>
      <c r="F9" s="515">
        <v>12155</v>
      </c>
      <c r="G9" s="515">
        <v>12155</v>
      </c>
      <c r="H9" s="515">
        <v>12155</v>
      </c>
      <c r="I9" s="515">
        <v>12155</v>
      </c>
      <c r="J9" s="515">
        <v>12155</v>
      </c>
      <c r="K9" s="515">
        <v>12155</v>
      </c>
      <c r="L9" s="515">
        <v>12155</v>
      </c>
      <c r="M9" s="515">
        <v>12155</v>
      </c>
      <c r="N9" s="515">
        <v>12155</v>
      </c>
      <c r="O9" s="516">
        <f t="shared" si="0"/>
        <v>145860</v>
      </c>
    </row>
    <row r="10" spans="1:15" s="517" customFormat="1" ht="14.1" customHeight="1" x14ac:dyDescent="0.25">
      <c r="A10" s="513" t="s">
        <v>60</v>
      </c>
      <c r="B10" s="514" t="s">
        <v>459</v>
      </c>
      <c r="C10" s="515">
        <v>1324</v>
      </c>
      <c r="D10" s="515">
        <v>1324</v>
      </c>
      <c r="E10" s="515">
        <v>1324</v>
      </c>
      <c r="F10" s="515">
        <v>1324</v>
      </c>
      <c r="G10" s="515">
        <v>1324</v>
      </c>
      <c r="H10" s="515">
        <v>1324</v>
      </c>
      <c r="I10" s="515">
        <v>1324</v>
      </c>
      <c r="J10" s="515">
        <v>1324</v>
      </c>
      <c r="K10" s="515">
        <v>1324</v>
      </c>
      <c r="L10" s="515">
        <v>1325</v>
      </c>
      <c r="M10" s="515">
        <v>1324</v>
      </c>
      <c r="N10" s="515">
        <v>1325</v>
      </c>
      <c r="O10" s="516">
        <f t="shared" si="0"/>
        <v>15890</v>
      </c>
    </row>
    <row r="11" spans="1:15" s="517" customFormat="1" ht="14.1" customHeight="1" x14ac:dyDescent="0.25">
      <c r="A11" s="513" t="s">
        <v>61</v>
      </c>
      <c r="B11" s="514" t="s">
        <v>460</v>
      </c>
      <c r="C11" s="515"/>
      <c r="D11" s="515"/>
      <c r="E11" s="515"/>
      <c r="F11" s="515"/>
      <c r="G11" s="515"/>
      <c r="H11" s="515"/>
      <c r="I11" s="515"/>
      <c r="J11" s="515">
        <v>100</v>
      </c>
      <c r="K11" s="515"/>
      <c r="L11" s="515">
        <v>29984</v>
      </c>
      <c r="M11" s="515"/>
      <c r="N11" s="515"/>
      <c r="O11" s="516">
        <f t="shared" si="0"/>
        <v>30084</v>
      </c>
    </row>
    <row r="12" spans="1:15" s="517" customFormat="1" ht="14.1" customHeight="1" x14ac:dyDescent="0.25">
      <c r="A12" s="513" t="s">
        <v>62</v>
      </c>
      <c r="B12" s="514" t="s">
        <v>461</v>
      </c>
      <c r="C12" s="515">
        <v>2000</v>
      </c>
      <c r="D12" s="515"/>
      <c r="E12" s="515">
        <v>2500</v>
      </c>
      <c r="F12" s="515">
        <v>2000</v>
      </c>
      <c r="G12" s="515">
        <v>2500</v>
      </c>
      <c r="H12" s="515">
        <v>1250</v>
      </c>
      <c r="I12" s="515">
        <v>2500</v>
      </c>
      <c r="J12" s="515">
        <v>2500</v>
      </c>
      <c r="K12" s="515">
        <v>2000</v>
      </c>
      <c r="L12" s="515">
        <v>2500</v>
      </c>
      <c r="M12" s="515">
        <v>2000</v>
      </c>
      <c r="N12" s="515">
        <v>2278</v>
      </c>
      <c r="O12" s="516">
        <f t="shared" si="0"/>
        <v>24028</v>
      </c>
    </row>
    <row r="13" spans="1:15" s="517" customFormat="1" x14ac:dyDescent="0.25">
      <c r="A13" s="513" t="s">
        <v>63</v>
      </c>
      <c r="B13" s="521" t="s">
        <v>462</v>
      </c>
      <c r="C13" s="515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6">
        <f t="shared" si="0"/>
        <v>0</v>
      </c>
    </row>
    <row r="14" spans="1:15" s="517" customFormat="1" ht="14.1" customHeight="1" thickBot="1" x14ac:dyDescent="0.3">
      <c r="A14" s="513" t="s">
        <v>64</v>
      </c>
      <c r="B14" s="514" t="s">
        <v>463</v>
      </c>
      <c r="C14" s="515">
        <v>92048</v>
      </c>
      <c r="D14" s="515"/>
      <c r="E14" s="515"/>
      <c r="F14" s="515"/>
      <c r="G14" s="515"/>
      <c r="H14" s="515"/>
      <c r="I14" s="515"/>
      <c r="J14" s="515">
        <v>0</v>
      </c>
      <c r="K14" s="515">
        <v>0</v>
      </c>
      <c r="L14" s="515"/>
      <c r="M14" s="515"/>
      <c r="N14" s="515">
        <v>5593</v>
      </c>
      <c r="O14" s="516">
        <f t="shared" si="0"/>
        <v>97641</v>
      </c>
    </row>
    <row r="15" spans="1:15" s="508" customFormat="1" ht="15.9" customHeight="1" thickBot="1" x14ac:dyDescent="0.3">
      <c r="A15" s="507" t="s">
        <v>65</v>
      </c>
      <c r="B15" s="522" t="s">
        <v>464</v>
      </c>
      <c r="C15" s="523">
        <f t="shared" ref="C15:N15" si="1">SUM(C6:C14)</f>
        <v>110112</v>
      </c>
      <c r="D15" s="523">
        <f t="shared" si="1"/>
        <v>16064</v>
      </c>
      <c r="E15" s="523">
        <f t="shared" si="1"/>
        <v>46064</v>
      </c>
      <c r="F15" s="523">
        <f t="shared" si="1"/>
        <v>34064</v>
      </c>
      <c r="G15" s="523">
        <f t="shared" si="1"/>
        <v>21012</v>
      </c>
      <c r="H15" s="523">
        <f t="shared" si="1"/>
        <v>17314</v>
      </c>
      <c r="I15" s="523">
        <f t="shared" si="1"/>
        <v>18564</v>
      </c>
      <c r="J15" s="523">
        <f t="shared" si="1"/>
        <v>19164</v>
      </c>
      <c r="K15" s="523">
        <f t="shared" si="1"/>
        <v>45564</v>
      </c>
      <c r="L15" s="523">
        <f t="shared" si="1"/>
        <v>57438</v>
      </c>
      <c r="M15" s="523">
        <f t="shared" si="1"/>
        <v>18064</v>
      </c>
      <c r="N15" s="523">
        <f t="shared" si="1"/>
        <v>27412</v>
      </c>
      <c r="O15" s="524">
        <f>SUM(C15:N15)</f>
        <v>430836</v>
      </c>
    </row>
    <row r="16" spans="1:15" s="508" customFormat="1" ht="15" customHeight="1" thickBot="1" x14ac:dyDescent="0.3">
      <c r="A16" s="507" t="s">
        <v>66</v>
      </c>
      <c r="B16" s="557" t="s">
        <v>98</v>
      </c>
      <c r="C16" s="558"/>
      <c r="D16" s="558"/>
      <c r="E16" s="558"/>
      <c r="F16" s="558"/>
      <c r="G16" s="558"/>
      <c r="H16" s="558"/>
      <c r="I16" s="558"/>
      <c r="J16" s="558"/>
      <c r="K16" s="558"/>
      <c r="L16" s="558"/>
      <c r="M16" s="558"/>
      <c r="N16" s="558"/>
      <c r="O16" s="559"/>
    </row>
    <row r="17" spans="1:15" s="517" customFormat="1" ht="14.1" customHeight="1" x14ac:dyDescent="0.25">
      <c r="A17" s="525" t="s">
        <v>67</v>
      </c>
      <c r="B17" s="526" t="s">
        <v>110</v>
      </c>
      <c r="C17" s="519">
        <v>10633</v>
      </c>
      <c r="D17" s="519">
        <v>10633</v>
      </c>
      <c r="E17" s="519">
        <v>10633</v>
      </c>
      <c r="F17" s="519">
        <v>10633</v>
      </c>
      <c r="G17" s="519">
        <v>10633</v>
      </c>
      <c r="H17" s="519">
        <v>10633</v>
      </c>
      <c r="I17" s="519">
        <v>10633</v>
      </c>
      <c r="J17" s="519">
        <v>10633</v>
      </c>
      <c r="K17" s="519">
        <v>10633</v>
      </c>
      <c r="L17" s="519">
        <v>10633</v>
      </c>
      <c r="M17" s="519">
        <v>10633</v>
      </c>
      <c r="N17" s="519">
        <v>10632</v>
      </c>
      <c r="O17" s="520">
        <f t="shared" si="0"/>
        <v>127595</v>
      </c>
    </row>
    <row r="18" spans="1:15" s="517" customFormat="1" ht="27" customHeight="1" x14ac:dyDescent="0.25">
      <c r="A18" s="513" t="s">
        <v>68</v>
      </c>
      <c r="B18" s="521" t="s">
        <v>219</v>
      </c>
      <c r="C18" s="515">
        <v>1980</v>
      </c>
      <c r="D18" s="515">
        <v>1980</v>
      </c>
      <c r="E18" s="515">
        <v>1980</v>
      </c>
      <c r="F18" s="515">
        <v>1980</v>
      </c>
      <c r="G18" s="515">
        <v>1980</v>
      </c>
      <c r="H18" s="515">
        <v>1980</v>
      </c>
      <c r="I18" s="515">
        <v>1875</v>
      </c>
      <c r="J18" s="515">
        <v>1875</v>
      </c>
      <c r="K18" s="515">
        <v>1881</v>
      </c>
      <c r="L18" s="515">
        <v>1875</v>
      </c>
      <c r="M18" s="515">
        <v>1875</v>
      </c>
      <c r="N18" s="515">
        <v>1875</v>
      </c>
      <c r="O18" s="516">
        <f t="shared" si="0"/>
        <v>23136</v>
      </c>
    </row>
    <row r="19" spans="1:15" s="517" customFormat="1" ht="14.1" customHeight="1" x14ac:dyDescent="0.25">
      <c r="A19" s="513" t="s">
        <v>69</v>
      </c>
      <c r="B19" s="514" t="s">
        <v>159</v>
      </c>
      <c r="C19" s="515">
        <v>16905</v>
      </c>
      <c r="D19" s="515">
        <v>16905</v>
      </c>
      <c r="E19" s="515">
        <v>16905</v>
      </c>
      <c r="F19" s="515">
        <v>16905</v>
      </c>
      <c r="G19" s="515">
        <v>16905</v>
      </c>
      <c r="H19" s="515">
        <v>16905</v>
      </c>
      <c r="I19" s="515">
        <v>16905</v>
      </c>
      <c r="J19" s="515">
        <v>16905</v>
      </c>
      <c r="K19" s="515">
        <v>16905</v>
      </c>
      <c r="L19" s="515">
        <v>16905</v>
      </c>
      <c r="M19" s="515">
        <v>16905</v>
      </c>
      <c r="N19" s="515">
        <v>16895</v>
      </c>
      <c r="O19" s="516">
        <f t="shared" si="0"/>
        <v>202850</v>
      </c>
    </row>
    <row r="20" spans="1:15" s="517" customFormat="1" ht="14.1" customHeight="1" x14ac:dyDescent="0.25">
      <c r="A20" s="513" t="s">
        <v>70</v>
      </c>
      <c r="B20" s="514" t="s">
        <v>220</v>
      </c>
      <c r="C20" s="515"/>
      <c r="D20" s="515"/>
      <c r="E20" s="515"/>
      <c r="F20" s="515"/>
      <c r="G20" s="515"/>
      <c r="H20" s="515"/>
      <c r="I20" s="515"/>
      <c r="J20" s="515"/>
      <c r="K20" s="515"/>
      <c r="L20" s="515"/>
      <c r="M20" s="515"/>
      <c r="N20" s="515"/>
      <c r="O20" s="516">
        <f t="shared" si="0"/>
        <v>0</v>
      </c>
    </row>
    <row r="21" spans="1:15" s="517" customFormat="1" ht="14.1" customHeight="1" x14ac:dyDescent="0.25">
      <c r="A21" s="513" t="s">
        <v>71</v>
      </c>
      <c r="B21" s="514" t="s">
        <v>465</v>
      </c>
      <c r="C21" s="515">
        <v>1400</v>
      </c>
      <c r="D21" s="515">
        <v>1400</v>
      </c>
      <c r="E21" s="515">
        <v>1400</v>
      </c>
      <c r="F21" s="515">
        <v>1400</v>
      </c>
      <c r="G21" s="515">
        <v>1400</v>
      </c>
      <c r="H21" s="515">
        <v>1400</v>
      </c>
      <c r="I21" s="515">
        <v>1400</v>
      </c>
      <c r="J21" s="515">
        <v>1400</v>
      </c>
      <c r="K21" s="515">
        <v>1400</v>
      </c>
      <c r="L21" s="515">
        <v>1400</v>
      </c>
      <c r="M21" s="515">
        <v>1400</v>
      </c>
      <c r="N21" s="515">
        <v>1380</v>
      </c>
      <c r="O21" s="516">
        <f t="shared" si="0"/>
        <v>16780</v>
      </c>
    </row>
    <row r="22" spans="1:15" s="517" customFormat="1" ht="14.1" customHeight="1" x14ac:dyDescent="0.25">
      <c r="A22" s="513" t="s">
        <v>72</v>
      </c>
      <c r="B22" s="514" t="s">
        <v>299</v>
      </c>
      <c r="C22" s="515"/>
      <c r="D22" s="515"/>
      <c r="E22" s="515"/>
      <c r="F22" s="515"/>
      <c r="G22" s="515">
        <v>5000</v>
      </c>
      <c r="H22" s="515">
        <v>0</v>
      </c>
      <c r="I22" s="515"/>
      <c r="J22" s="515">
        <v>0</v>
      </c>
      <c r="K22" s="515">
        <v>0</v>
      </c>
      <c r="L22" s="515">
        <v>9026</v>
      </c>
      <c r="M22" s="515">
        <v>5000</v>
      </c>
      <c r="N22" s="515"/>
      <c r="O22" s="516">
        <f t="shared" si="0"/>
        <v>19026</v>
      </c>
    </row>
    <row r="23" spans="1:15" s="517" customFormat="1" x14ac:dyDescent="0.25">
      <c r="A23" s="513" t="s">
        <v>73</v>
      </c>
      <c r="B23" s="521" t="s">
        <v>223</v>
      </c>
      <c r="C23" s="515"/>
      <c r="D23" s="515"/>
      <c r="E23" s="515"/>
      <c r="F23" s="515">
        <v>4000</v>
      </c>
      <c r="G23" s="515">
        <v>8000</v>
      </c>
      <c r="H23" s="515">
        <v>5000</v>
      </c>
      <c r="I23" s="515"/>
      <c r="J23" s="515">
        <v>3000</v>
      </c>
      <c r="K23" s="515">
        <v>842</v>
      </c>
      <c r="L23" s="515">
        <v>6442</v>
      </c>
      <c r="M23" s="515"/>
      <c r="N23" s="515"/>
      <c r="O23" s="516">
        <f t="shared" si="0"/>
        <v>27284</v>
      </c>
    </row>
    <row r="24" spans="1:15" s="517" customFormat="1" ht="14.1" customHeight="1" x14ac:dyDescent="0.25">
      <c r="A24" s="513" t="s">
        <v>74</v>
      </c>
      <c r="B24" s="514" t="s">
        <v>321</v>
      </c>
      <c r="C24" s="515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5"/>
      <c r="O24" s="516">
        <f t="shared" si="0"/>
        <v>0</v>
      </c>
    </row>
    <row r="25" spans="1:15" s="517" customFormat="1" ht="14.1" customHeight="1" x14ac:dyDescent="0.25">
      <c r="A25" s="513" t="s">
        <v>75</v>
      </c>
      <c r="B25" s="514" t="s">
        <v>87</v>
      </c>
      <c r="C25" s="515">
        <v>1500</v>
      </c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6">
        <f t="shared" si="0"/>
        <v>1500</v>
      </c>
    </row>
    <row r="26" spans="1:15" s="517" customFormat="1" ht="13.5" customHeight="1" x14ac:dyDescent="0.25">
      <c r="A26" s="513" t="s">
        <v>76</v>
      </c>
      <c r="B26" s="514" t="s">
        <v>51</v>
      </c>
      <c r="C26" s="515"/>
      <c r="D26" s="515"/>
      <c r="E26" s="515"/>
      <c r="F26" s="515"/>
      <c r="G26" s="515">
        <v>157</v>
      </c>
      <c r="H26" s="515"/>
      <c r="I26" s="515"/>
      <c r="J26" s="515"/>
      <c r="K26" s="515"/>
      <c r="L26" s="515"/>
      <c r="M26" s="515"/>
      <c r="N26" s="515"/>
      <c r="O26" s="516">
        <f t="shared" si="0"/>
        <v>157</v>
      </c>
    </row>
    <row r="27" spans="1:15" s="517" customFormat="1" ht="14.1" customHeight="1" thickBot="1" x14ac:dyDescent="0.3">
      <c r="A27" s="513" t="s">
        <v>77</v>
      </c>
      <c r="B27" s="514" t="s">
        <v>466</v>
      </c>
      <c r="C27" s="515">
        <v>4508</v>
      </c>
      <c r="D27" s="515"/>
      <c r="E27" s="515"/>
      <c r="F27" s="515"/>
      <c r="G27" s="515"/>
      <c r="H27" s="515">
        <v>4000</v>
      </c>
      <c r="I27" s="515"/>
      <c r="J27" s="515"/>
      <c r="K27" s="515"/>
      <c r="L27" s="515"/>
      <c r="M27" s="515"/>
      <c r="N27" s="515">
        <v>4000</v>
      </c>
      <c r="O27" s="516">
        <f t="shared" si="0"/>
        <v>12508</v>
      </c>
    </row>
    <row r="28" spans="1:15" s="508" customFormat="1" ht="15.9" customHeight="1" thickBot="1" x14ac:dyDescent="0.3">
      <c r="A28" s="527" t="s">
        <v>78</v>
      </c>
      <c r="B28" s="522" t="s">
        <v>467</v>
      </c>
      <c r="C28" s="523">
        <f t="shared" ref="C28:N28" si="2">SUM(C17:C27)</f>
        <v>36926</v>
      </c>
      <c r="D28" s="523">
        <f t="shared" si="2"/>
        <v>30918</v>
      </c>
      <c r="E28" s="523">
        <f t="shared" si="2"/>
        <v>30918</v>
      </c>
      <c r="F28" s="523">
        <f t="shared" si="2"/>
        <v>34918</v>
      </c>
      <c r="G28" s="523">
        <f t="shared" si="2"/>
        <v>44075</v>
      </c>
      <c r="H28" s="523">
        <f t="shared" si="2"/>
        <v>39918</v>
      </c>
      <c r="I28" s="523">
        <f t="shared" si="2"/>
        <v>30813</v>
      </c>
      <c r="J28" s="523">
        <f t="shared" si="2"/>
        <v>33813</v>
      </c>
      <c r="K28" s="523">
        <f t="shared" si="2"/>
        <v>31661</v>
      </c>
      <c r="L28" s="523">
        <f t="shared" si="2"/>
        <v>46281</v>
      </c>
      <c r="M28" s="523">
        <f t="shared" si="2"/>
        <v>35813</v>
      </c>
      <c r="N28" s="523">
        <f t="shared" si="2"/>
        <v>34782</v>
      </c>
      <c r="O28" s="524">
        <f t="shared" si="0"/>
        <v>430836</v>
      </c>
    </row>
    <row r="29" spans="1:15" ht="16.2" thickBot="1" x14ac:dyDescent="0.35">
      <c r="A29" s="527" t="s">
        <v>79</v>
      </c>
      <c r="B29" s="528" t="s">
        <v>468</v>
      </c>
      <c r="C29" s="529">
        <f>C15-C28</f>
        <v>73186</v>
      </c>
      <c r="D29" s="529">
        <f>C29+D15-D28</f>
        <v>58332</v>
      </c>
      <c r="E29" s="529">
        <f t="shared" ref="E29:N29" si="3">D29+E15-E28</f>
        <v>73478</v>
      </c>
      <c r="F29" s="529">
        <f t="shared" si="3"/>
        <v>72624</v>
      </c>
      <c r="G29" s="529">
        <f t="shared" si="3"/>
        <v>49561</v>
      </c>
      <c r="H29" s="529">
        <f t="shared" si="3"/>
        <v>26957</v>
      </c>
      <c r="I29" s="529">
        <f t="shared" si="3"/>
        <v>14708</v>
      </c>
      <c r="J29" s="529">
        <f t="shared" si="3"/>
        <v>59</v>
      </c>
      <c r="K29" s="529">
        <f t="shared" si="3"/>
        <v>13962</v>
      </c>
      <c r="L29" s="529">
        <f t="shared" si="3"/>
        <v>25119</v>
      </c>
      <c r="M29" s="529">
        <f t="shared" si="3"/>
        <v>7370</v>
      </c>
      <c r="N29" s="529">
        <f t="shared" si="3"/>
        <v>0</v>
      </c>
      <c r="O29" s="529">
        <f>N29+O15-O28</f>
        <v>0</v>
      </c>
    </row>
    <row r="30" spans="1:15" x14ac:dyDescent="0.3">
      <c r="A30" s="530"/>
    </row>
    <row r="31" spans="1:15" x14ac:dyDescent="0.3">
      <c r="B31" s="531"/>
      <c r="C31" s="532"/>
      <c r="D31" s="532"/>
      <c r="O31" s="501"/>
    </row>
    <row r="32" spans="1:15" x14ac:dyDescent="0.3">
      <c r="O32" s="501"/>
    </row>
    <row r="33" spans="15:15" x14ac:dyDescent="0.3">
      <c r="O33" s="501"/>
    </row>
    <row r="34" spans="15:15" x14ac:dyDescent="0.3">
      <c r="O34" s="501"/>
    </row>
    <row r="35" spans="15:15" x14ac:dyDescent="0.3">
      <c r="O35" s="501"/>
    </row>
    <row r="36" spans="15:15" x14ac:dyDescent="0.3">
      <c r="O36" s="501"/>
    </row>
    <row r="37" spans="15:15" x14ac:dyDescent="0.3">
      <c r="O37" s="501"/>
    </row>
    <row r="38" spans="15:15" x14ac:dyDescent="0.3">
      <c r="O38" s="501"/>
    </row>
    <row r="39" spans="15:15" x14ac:dyDescent="0.3">
      <c r="O39" s="501"/>
    </row>
    <row r="40" spans="15:15" x14ac:dyDescent="0.3">
      <c r="O40" s="501"/>
    </row>
    <row r="41" spans="15:15" x14ac:dyDescent="0.3">
      <c r="O41" s="501"/>
    </row>
    <row r="42" spans="15:15" x14ac:dyDescent="0.3">
      <c r="O42" s="501"/>
    </row>
    <row r="43" spans="15:15" x14ac:dyDescent="0.3">
      <c r="O43" s="501"/>
    </row>
    <row r="44" spans="15:15" x14ac:dyDescent="0.3">
      <c r="O44" s="501"/>
    </row>
    <row r="45" spans="15:15" x14ac:dyDescent="0.3">
      <c r="O45" s="501"/>
    </row>
    <row r="46" spans="15:15" x14ac:dyDescent="0.3">
      <c r="O46" s="501"/>
    </row>
    <row r="47" spans="15:15" x14ac:dyDescent="0.3">
      <c r="O47" s="501"/>
    </row>
    <row r="48" spans="15:15" x14ac:dyDescent="0.3">
      <c r="O48" s="501"/>
    </row>
    <row r="49" spans="15:15" x14ac:dyDescent="0.3">
      <c r="O49" s="501"/>
    </row>
    <row r="50" spans="15:15" x14ac:dyDescent="0.3">
      <c r="O50" s="501"/>
    </row>
    <row r="51" spans="15:15" x14ac:dyDescent="0.3">
      <c r="O51" s="501"/>
    </row>
    <row r="52" spans="15:15" x14ac:dyDescent="0.3">
      <c r="O52" s="501"/>
    </row>
    <row r="53" spans="15:15" x14ac:dyDescent="0.3">
      <c r="O53" s="501"/>
    </row>
    <row r="54" spans="15:15" x14ac:dyDescent="0.3">
      <c r="O54" s="501"/>
    </row>
    <row r="55" spans="15:15" x14ac:dyDescent="0.3">
      <c r="O55" s="501"/>
    </row>
    <row r="56" spans="15:15" x14ac:dyDescent="0.3">
      <c r="O56" s="501"/>
    </row>
    <row r="57" spans="15:15" x14ac:dyDescent="0.3">
      <c r="O57" s="501"/>
    </row>
    <row r="58" spans="15:15" x14ac:dyDescent="0.3">
      <c r="O58" s="501"/>
    </row>
    <row r="59" spans="15:15" x14ac:dyDescent="0.3">
      <c r="O59" s="501"/>
    </row>
    <row r="60" spans="15:15" x14ac:dyDescent="0.3">
      <c r="O60" s="501"/>
    </row>
    <row r="61" spans="15:15" x14ac:dyDescent="0.3">
      <c r="O61" s="501"/>
    </row>
    <row r="62" spans="15:15" x14ac:dyDescent="0.3">
      <c r="O62" s="501"/>
    </row>
    <row r="63" spans="15:15" x14ac:dyDescent="0.3">
      <c r="O63" s="501"/>
    </row>
    <row r="64" spans="15:15" x14ac:dyDescent="0.3">
      <c r="O64" s="501"/>
    </row>
    <row r="65" spans="15:15" x14ac:dyDescent="0.3">
      <c r="O65" s="501"/>
    </row>
    <row r="66" spans="15:15" x14ac:dyDescent="0.3">
      <c r="O66" s="501"/>
    </row>
    <row r="67" spans="15:15" x14ac:dyDescent="0.3">
      <c r="O67" s="501"/>
    </row>
    <row r="68" spans="15:15" x14ac:dyDescent="0.3">
      <c r="O68" s="501"/>
    </row>
    <row r="69" spans="15:15" x14ac:dyDescent="0.3">
      <c r="O69" s="501"/>
    </row>
    <row r="70" spans="15:15" x14ac:dyDescent="0.3">
      <c r="O70" s="501"/>
    </row>
    <row r="71" spans="15:15" x14ac:dyDescent="0.3">
      <c r="O71" s="501"/>
    </row>
    <row r="72" spans="15:15" x14ac:dyDescent="0.3">
      <c r="O72" s="501"/>
    </row>
    <row r="73" spans="15:15" x14ac:dyDescent="0.3">
      <c r="O73" s="501"/>
    </row>
    <row r="74" spans="15:15" x14ac:dyDescent="0.3">
      <c r="O74" s="501"/>
    </row>
    <row r="75" spans="15:15" x14ac:dyDescent="0.3">
      <c r="O75" s="501"/>
    </row>
    <row r="76" spans="15:15" x14ac:dyDescent="0.3">
      <c r="O76" s="501"/>
    </row>
    <row r="77" spans="15:15" x14ac:dyDescent="0.3">
      <c r="O77" s="501"/>
    </row>
    <row r="78" spans="15:15" x14ac:dyDescent="0.3">
      <c r="O78" s="501"/>
    </row>
    <row r="79" spans="15:15" x14ac:dyDescent="0.3">
      <c r="O79" s="501"/>
    </row>
    <row r="80" spans="15:15" x14ac:dyDescent="0.3">
      <c r="O80" s="501"/>
    </row>
    <row r="81" spans="15:15" x14ac:dyDescent="0.3">
      <c r="O81" s="501"/>
    </row>
    <row r="82" spans="15:15" x14ac:dyDescent="0.3">
      <c r="O82" s="501"/>
    </row>
    <row r="83" spans="15:15" x14ac:dyDescent="0.3">
      <c r="O83" s="501"/>
    </row>
    <row r="84" spans="15:15" x14ac:dyDescent="0.3">
      <c r="O84" s="501"/>
    </row>
  </sheetData>
  <mergeCells count="3">
    <mergeCell ref="A2:O2"/>
    <mergeCell ref="B5:O5"/>
    <mergeCell ref="B16:O16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AA09-8CC3-44F2-A19D-E4BCBAF9C443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topLeftCell="A4" zoomScaleSheetLayoutView="100" workbookViewId="0">
      <selection activeCell="F1" sqref="F1:F32"/>
    </sheetView>
  </sheetViews>
  <sheetFormatPr defaultColWidth="9.33203125" defaultRowHeight="13.2" x14ac:dyDescent="0.25"/>
  <cols>
    <col min="1" max="1" width="6" style="47" customWidth="1"/>
    <col min="2" max="2" width="45.44140625" style="82" customWidth="1"/>
    <col min="3" max="3" width="16.109375" style="47" customWidth="1"/>
    <col min="4" max="4" width="45.109375" style="47" customWidth="1"/>
    <col min="5" max="5" width="16.33203125" style="47" customWidth="1"/>
    <col min="6" max="6" width="4.77734375" style="47" customWidth="1"/>
    <col min="7" max="16384" width="9.33203125" style="47"/>
  </cols>
  <sheetData>
    <row r="1" spans="1:6" ht="39.75" customHeight="1" x14ac:dyDescent="0.25">
      <c r="B1" s="211" t="s">
        <v>174</v>
      </c>
      <c r="C1" s="212"/>
      <c r="D1" s="212"/>
      <c r="E1" s="212"/>
      <c r="F1" s="539" t="s">
        <v>470</v>
      </c>
    </row>
    <row r="2" spans="1:6" ht="14.4" thickBot="1" x14ac:dyDescent="0.3">
      <c r="E2" s="213" t="s">
        <v>108</v>
      </c>
      <c r="F2" s="539"/>
    </row>
    <row r="3" spans="1:6" ht="18" customHeight="1" thickBot="1" x14ac:dyDescent="0.3">
      <c r="A3" s="537" t="s">
        <v>115</v>
      </c>
      <c r="B3" s="214" t="s">
        <v>94</v>
      </c>
      <c r="C3" s="215"/>
      <c r="D3" s="214" t="s">
        <v>98</v>
      </c>
      <c r="E3" s="216"/>
      <c r="F3" s="539"/>
    </row>
    <row r="4" spans="1:6" s="217" customFormat="1" ht="35.25" customHeight="1" thickBot="1" x14ac:dyDescent="0.3">
      <c r="A4" s="538"/>
      <c r="B4" s="83" t="s">
        <v>109</v>
      </c>
      <c r="C4" s="84" t="s">
        <v>428</v>
      </c>
      <c r="D4" s="83" t="s">
        <v>109</v>
      </c>
      <c r="E4" s="43" t="s">
        <v>428</v>
      </c>
      <c r="F4" s="539"/>
    </row>
    <row r="5" spans="1:6" s="222" customFormat="1" ht="12" customHeight="1" thickBot="1" x14ac:dyDescent="0.3">
      <c r="A5" s="218">
        <v>1</v>
      </c>
      <c r="B5" s="219">
        <v>2</v>
      </c>
      <c r="C5" s="220" t="s">
        <v>57</v>
      </c>
      <c r="D5" s="219" t="s">
        <v>58</v>
      </c>
      <c r="E5" s="221" t="s">
        <v>59</v>
      </c>
      <c r="F5" s="539"/>
    </row>
    <row r="6" spans="1:6" ht="12.9" customHeight="1" x14ac:dyDescent="0.25">
      <c r="A6" s="223" t="s">
        <v>55</v>
      </c>
      <c r="B6" s="224" t="s">
        <v>195</v>
      </c>
      <c r="C6" s="200">
        <v>78928</v>
      </c>
      <c r="D6" s="224" t="s">
        <v>110</v>
      </c>
      <c r="E6" s="206">
        <v>127595</v>
      </c>
      <c r="F6" s="539"/>
    </row>
    <row r="7" spans="1:6" ht="19.5" customHeight="1" x14ac:dyDescent="0.25">
      <c r="A7" s="225" t="s">
        <v>56</v>
      </c>
      <c r="B7" s="226" t="s">
        <v>95</v>
      </c>
      <c r="C7" s="201">
        <v>31016</v>
      </c>
      <c r="D7" s="226" t="s">
        <v>219</v>
      </c>
      <c r="E7" s="207">
        <v>23136</v>
      </c>
      <c r="F7" s="539"/>
    </row>
    <row r="8" spans="1:6" ht="12.9" customHeight="1" x14ac:dyDescent="0.25">
      <c r="A8" s="225" t="s">
        <v>57</v>
      </c>
      <c r="B8" s="226" t="s">
        <v>97</v>
      </c>
      <c r="C8" s="201">
        <v>7389</v>
      </c>
      <c r="D8" s="226" t="s">
        <v>337</v>
      </c>
      <c r="E8" s="207">
        <v>202850</v>
      </c>
      <c r="F8" s="539"/>
    </row>
    <row r="9" spans="1:6" ht="12.9" customHeight="1" x14ac:dyDescent="0.25">
      <c r="A9" s="225" t="s">
        <v>58</v>
      </c>
      <c r="B9" s="227" t="s">
        <v>325</v>
      </c>
      <c r="C9" s="201">
        <v>145860</v>
      </c>
      <c r="D9" s="226" t="s">
        <v>220</v>
      </c>
      <c r="E9" s="207"/>
      <c r="F9" s="539"/>
    </row>
    <row r="10" spans="1:6" ht="12.9" customHeight="1" x14ac:dyDescent="0.25">
      <c r="A10" s="225" t="s">
        <v>59</v>
      </c>
      <c r="B10" s="226" t="s">
        <v>326</v>
      </c>
      <c r="C10" s="201">
        <v>15890</v>
      </c>
      <c r="D10" s="226" t="s">
        <v>221</v>
      </c>
      <c r="E10" s="207">
        <v>16780</v>
      </c>
      <c r="F10" s="539"/>
    </row>
    <row r="11" spans="1:6" ht="12.9" customHeight="1" x14ac:dyDescent="0.25">
      <c r="A11" s="225" t="s">
        <v>60</v>
      </c>
      <c r="B11" s="226" t="s">
        <v>358</v>
      </c>
      <c r="C11" s="202"/>
      <c r="D11" s="226" t="s">
        <v>87</v>
      </c>
      <c r="E11" s="207">
        <v>1500</v>
      </c>
      <c r="F11" s="539"/>
    </row>
    <row r="12" spans="1:6" ht="12.9" customHeight="1" x14ac:dyDescent="0.25">
      <c r="A12" s="225" t="s">
        <v>61</v>
      </c>
      <c r="B12" s="226" t="s">
        <v>327</v>
      </c>
      <c r="C12" s="201">
        <v>100</v>
      </c>
      <c r="D12" s="226" t="s">
        <v>51</v>
      </c>
      <c r="E12" s="207">
        <v>157</v>
      </c>
      <c r="F12" s="539"/>
    </row>
    <row r="13" spans="1:6" ht="12.9" customHeight="1" x14ac:dyDescent="0.25">
      <c r="A13" s="225" t="s">
        <v>62</v>
      </c>
      <c r="B13" s="226" t="s">
        <v>328</v>
      </c>
      <c r="C13" s="201"/>
      <c r="D13" s="41"/>
      <c r="E13" s="207"/>
      <c r="F13" s="539"/>
    </row>
    <row r="14" spans="1:6" ht="12.9" customHeight="1" x14ac:dyDescent="0.25">
      <c r="A14" s="225" t="s">
        <v>63</v>
      </c>
      <c r="B14" s="228" t="s">
        <v>329</v>
      </c>
      <c r="C14" s="202"/>
      <c r="D14" s="41"/>
      <c r="E14" s="207"/>
      <c r="F14" s="539"/>
    </row>
    <row r="15" spans="1:6" ht="12.9" customHeight="1" x14ac:dyDescent="0.25">
      <c r="A15" s="225" t="s">
        <v>64</v>
      </c>
      <c r="B15" s="41"/>
      <c r="C15" s="201"/>
      <c r="D15" s="41"/>
      <c r="E15" s="207"/>
      <c r="F15" s="539"/>
    </row>
    <row r="16" spans="1:6" ht="12.9" customHeight="1" x14ac:dyDescent="0.25">
      <c r="A16" s="225" t="s">
        <v>65</v>
      </c>
      <c r="B16" s="41"/>
      <c r="C16" s="201"/>
      <c r="D16" s="41"/>
      <c r="E16" s="207"/>
      <c r="F16" s="539"/>
    </row>
    <row r="17" spans="1:6" ht="12.9" customHeight="1" thickBot="1" x14ac:dyDescent="0.3">
      <c r="A17" s="225" t="s">
        <v>66</v>
      </c>
      <c r="B17" s="50"/>
      <c r="C17" s="203"/>
      <c r="D17" s="41"/>
      <c r="E17" s="208"/>
      <c r="F17" s="539"/>
    </row>
    <row r="18" spans="1:6" ht="15.9" customHeight="1" thickBot="1" x14ac:dyDescent="0.3">
      <c r="A18" s="229" t="s">
        <v>67</v>
      </c>
      <c r="B18" s="69" t="s">
        <v>351</v>
      </c>
      <c r="C18" s="204">
        <f>+C6+C7+C8+C9+C10+C12+C13+C14+C15+C16+C17</f>
        <v>279183</v>
      </c>
      <c r="D18" s="69" t="s">
        <v>350</v>
      </c>
      <c r="E18" s="209">
        <f>SUM(E6:E17)</f>
        <v>372018</v>
      </c>
      <c r="F18" s="539"/>
    </row>
    <row r="19" spans="1:6" ht="12.9" customHeight="1" x14ac:dyDescent="0.25">
      <c r="A19" s="230" t="s">
        <v>68</v>
      </c>
      <c r="B19" s="231" t="s">
        <v>330</v>
      </c>
      <c r="C19" s="232">
        <f>+C20+C21+C22+C23</f>
        <v>97641</v>
      </c>
      <c r="D19" s="233" t="s">
        <v>232</v>
      </c>
      <c r="E19" s="210"/>
      <c r="F19" s="539"/>
    </row>
    <row r="20" spans="1:6" ht="12.9" customHeight="1" x14ac:dyDescent="0.25">
      <c r="A20" s="234" t="s">
        <v>69</v>
      </c>
      <c r="B20" s="233" t="s">
        <v>278</v>
      </c>
      <c r="C20" s="56">
        <v>92048</v>
      </c>
      <c r="D20" s="233" t="s">
        <v>233</v>
      </c>
      <c r="E20" s="57"/>
      <c r="F20" s="539"/>
    </row>
    <row r="21" spans="1:6" ht="12.9" customHeight="1" x14ac:dyDescent="0.25">
      <c r="A21" s="234" t="s">
        <v>70</v>
      </c>
      <c r="B21" s="233" t="s">
        <v>279</v>
      </c>
      <c r="C21" s="56"/>
      <c r="D21" s="233" t="s">
        <v>171</v>
      </c>
      <c r="E21" s="57"/>
      <c r="F21" s="539"/>
    </row>
    <row r="22" spans="1:6" ht="12.9" customHeight="1" x14ac:dyDescent="0.25">
      <c r="A22" s="234" t="s">
        <v>71</v>
      </c>
      <c r="B22" s="233" t="s">
        <v>417</v>
      </c>
      <c r="C22" s="56">
        <v>5593</v>
      </c>
      <c r="D22" s="233" t="s">
        <v>172</v>
      </c>
      <c r="E22" s="57"/>
      <c r="F22" s="539"/>
    </row>
    <row r="23" spans="1:6" ht="12.9" customHeight="1" x14ac:dyDescent="0.25">
      <c r="A23" s="234" t="s">
        <v>72</v>
      </c>
      <c r="B23" s="233" t="s">
        <v>331</v>
      </c>
      <c r="C23" s="56"/>
      <c r="D23" s="231" t="s">
        <v>338</v>
      </c>
      <c r="E23" s="57"/>
      <c r="F23" s="539"/>
    </row>
    <row r="24" spans="1:6" ht="12.9" customHeight="1" x14ac:dyDescent="0.25">
      <c r="A24" s="234" t="s">
        <v>73</v>
      </c>
      <c r="B24" s="233" t="s">
        <v>332</v>
      </c>
      <c r="C24" s="235">
        <f>+C25+C26</f>
        <v>0</v>
      </c>
      <c r="D24" s="233" t="s">
        <v>234</v>
      </c>
      <c r="E24" s="57"/>
      <c r="F24" s="539"/>
    </row>
    <row r="25" spans="1:6" ht="12.9" customHeight="1" x14ac:dyDescent="0.25">
      <c r="A25" s="230" t="s">
        <v>74</v>
      </c>
      <c r="B25" s="231" t="s">
        <v>333</v>
      </c>
      <c r="C25" s="205"/>
      <c r="D25" s="224" t="s">
        <v>235</v>
      </c>
      <c r="E25" s="210"/>
      <c r="F25" s="539"/>
    </row>
    <row r="26" spans="1:6" ht="12.9" customHeight="1" thickBot="1" x14ac:dyDescent="0.3">
      <c r="A26" s="234" t="s">
        <v>75</v>
      </c>
      <c r="B26" s="233" t="s">
        <v>286</v>
      </c>
      <c r="C26" s="56"/>
      <c r="D26" s="41" t="s">
        <v>418</v>
      </c>
      <c r="E26" s="57">
        <v>4508</v>
      </c>
      <c r="F26" s="539"/>
    </row>
    <row r="27" spans="1:6" ht="15.9" customHeight="1" thickBot="1" x14ac:dyDescent="0.3">
      <c r="A27" s="229" t="s">
        <v>76</v>
      </c>
      <c r="B27" s="69" t="s">
        <v>348</v>
      </c>
      <c r="C27" s="204">
        <f>+C19+C24</f>
        <v>97641</v>
      </c>
      <c r="D27" s="69" t="s">
        <v>349</v>
      </c>
      <c r="E27" s="209">
        <f>SUM(E19:E26)</f>
        <v>4508</v>
      </c>
      <c r="F27" s="539"/>
    </row>
    <row r="28" spans="1:6" ht="18" customHeight="1" thickBot="1" x14ac:dyDescent="0.3">
      <c r="A28" s="229" t="s">
        <v>77</v>
      </c>
      <c r="B28" s="236" t="s">
        <v>336</v>
      </c>
      <c r="C28" s="204">
        <f>+C18+C27</f>
        <v>376824</v>
      </c>
      <c r="D28" s="236" t="s">
        <v>339</v>
      </c>
      <c r="E28" s="209">
        <f>+E18+E27</f>
        <v>376526</v>
      </c>
      <c r="F28" s="539"/>
    </row>
    <row r="29" spans="1:6" ht="18" customHeight="1" thickBot="1" x14ac:dyDescent="0.3">
      <c r="A29" s="229" t="s">
        <v>78</v>
      </c>
      <c r="B29" s="69" t="s">
        <v>334</v>
      </c>
      <c r="C29" s="240"/>
      <c r="D29" s="69" t="s">
        <v>340</v>
      </c>
      <c r="E29" s="239"/>
      <c r="F29" s="539"/>
    </row>
    <row r="30" spans="1:6" ht="13.8" thickBot="1" x14ac:dyDescent="0.3">
      <c r="A30" s="229" t="s">
        <v>79</v>
      </c>
      <c r="B30" s="237" t="s">
        <v>335</v>
      </c>
      <c r="C30" s="238">
        <f>+C28+C29</f>
        <v>376824</v>
      </c>
      <c r="D30" s="237" t="s">
        <v>341</v>
      </c>
      <c r="E30" s="238">
        <f>+E28+E29</f>
        <v>376526</v>
      </c>
      <c r="F30" s="539"/>
    </row>
    <row r="31" spans="1:6" ht="13.8" thickBot="1" x14ac:dyDescent="0.3">
      <c r="A31" s="229" t="s">
        <v>80</v>
      </c>
      <c r="B31" s="237" t="s">
        <v>176</v>
      </c>
      <c r="C31" s="238">
        <f>IF(C18-E18&lt;0,E18-C18,"-")</f>
        <v>92835</v>
      </c>
      <c r="D31" s="237" t="s">
        <v>177</v>
      </c>
      <c r="E31" s="238" t="str">
        <f>IF(C18-E18&gt;0,C18-E18,"-")</f>
        <v>-</v>
      </c>
      <c r="F31" s="539"/>
    </row>
    <row r="32" spans="1:6" ht="13.8" thickBot="1" x14ac:dyDescent="0.3">
      <c r="A32" s="229" t="s">
        <v>81</v>
      </c>
      <c r="B32" s="237" t="s">
        <v>342</v>
      </c>
      <c r="C32" s="238" t="str">
        <f>IF(C18+C19-E28&lt;0,E28-(C18+C19),"-")</f>
        <v>-</v>
      </c>
      <c r="D32" s="237" t="s">
        <v>343</v>
      </c>
      <c r="E32" s="238">
        <f>IF(C18+C19-E28&gt;0,C18+C19-E28,"-")</f>
        <v>298</v>
      </c>
      <c r="F32" s="539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topLeftCell="A25" zoomScaleSheetLayoutView="115" workbookViewId="0">
      <selection activeCell="F1" sqref="F1:F36"/>
    </sheetView>
  </sheetViews>
  <sheetFormatPr defaultColWidth="9.33203125" defaultRowHeight="13.2" x14ac:dyDescent="0.25"/>
  <cols>
    <col min="1" max="1" width="6.77734375" style="47" customWidth="1"/>
    <col min="2" max="2" width="47.109375" style="82" customWidth="1"/>
    <col min="3" max="3" width="16.33203125" style="47" customWidth="1"/>
    <col min="4" max="4" width="47" style="47" customWidth="1"/>
    <col min="5" max="5" width="16.33203125" style="47" customWidth="1"/>
    <col min="6" max="6" width="4.77734375" style="47" customWidth="1"/>
    <col min="7" max="16384" width="9.33203125" style="47"/>
  </cols>
  <sheetData>
    <row r="1" spans="1:6" ht="31.2" x14ac:dyDescent="0.25">
      <c r="B1" s="211" t="s">
        <v>175</v>
      </c>
      <c r="C1" s="212"/>
      <c r="D1" s="212"/>
      <c r="E1" s="212"/>
      <c r="F1" s="539" t="s">
        <v>471</v>
      </c>
    </row>
    <row r="2" spans="1:6" ht="14.4" thickBot="1" x14ac:dyDescent="0.3">
      <c r="E2" s="213" t="s">
        <v>108</v>
      </c>
      <c r="F2" s="539"/>
    </row>
    <row r="3" spans="1:6" ht="13.8" thickBot="1" x14ac:dyDescent="0.3">
      <c r="A3" s="540" t="s">
        <v>115</v>
      </c>
      <c r="B3" s="214" t="s">
        <v>94</v>
      </c>
      <c r="C3" s="215"/>
      <c r="D3" s="214" t="s">
        <v>98</v>
      </c>
      <c r="E3" s="216"/>
      <c r="F3" s="539"/>
    </row>
    <row r="4" spans="1:6" s="217" customFormat="1" ht="23.4" thickBot="1" x14ac:dyDescent="0.3">
      <c r="A4" s="541"/>
      <c r="B4" s="83" t="s">
        <v>109</v>
      </c>
      <c r="C4" s="84" t="s">
        <v>428</v>
      </c>
      <c r="D4" s="83" t="s">
        <v>109</v>
      </c>
      <c r="E4" s="43" t="s">
        <v>428</v>
      </c>
      <c r="F4" s="539"/>
    </row>
    <row r="5" spans="1:6" s="217" customFormat="1" ht="13.8" thickBot="1" x14ac:dyDescent="0.3">
      <c r="A5" s="218">
        <v>1</v>
      </c>
      <c r="B5" s="219">
        <v>2</v>
      </c>
      <c r="C5" s="220">
        <v>3</v>
      </c>
      <c r="D5" s="219">
        <v>4</v>
      </c>
      <c r="E5" s="221">
        <v>5</v>
      </c>
      <c r="F5" s="539"/>
    </row>
    <row r="6" spans="1:6" ht="12.9" customHeight="1" x14ac:dyDescent="0.25">
      <c r="A6" s="223" t="s">
        <v>55</v>
      </c>
      <c r="B6" s="224" t="s">
        <v>378</v>
      </c>
      <c r="C6" s="200">
        <v>24028</v>
      </c>
      <c r="D6" s="224" t="s">
        <v>299</v>
      </c>
      <c r="E6" s="206">
        <v>19026</v>
      </c>
      <c r="F6" s="539"/>
    </row>
    <row r="7" spans="1:6" ht="22.5" customHeight="1" x14ac:dyDescent="0.25">
      <c r="A7" s="225" t="s">
        <v>56</v>
      </c>
      <c r="B7" s="226" t="s">
        <v>352</v>
      </c>
      <c r="C7" s="201"/>
      <c r="D7" s="226" t="s">
        <v>223</v>
      </c>
      <c r="E7" s="207">
        <v>27284</v>
      </c>
      <c r="F7" s="539"/>
    </row>
    <row r="8" spans="1:6" ht="12.9" customHeight="1" x14ac:dyDescent="0.25">
      <c r="A8" s="225" t="s">
        <v>57</v>
      </c>
      <c r="B8" s="226" t="s">
        <v>169</v>
      </c>
      <c r="C8" s="201">
        <v>0</v>
      </c>
      <c r="D8" s="226" t="s">
        <v>321</v>
      </c>
      <c r="E8" s="207"/>
      <c r="F8" s="539"/>
    </row>
    <row r="9" spans="1:6" ht="12.9" customHeight="1" x14ac:dyDescent="0.25">
      <c r="A9" s="225" t="s">
        <v>58</v>
      </c>
      <c r="B9" s="226" t="s">
        <v>206</v>
      </c>
      <c r="C9" s="201"/>
      <c r="D9" s="226" t="s">
        <v>359</v>
      </c>
      <c r="E9" s="207"/>
      <c r="F9" s="539"/>
    </row>
    <row r="10" spans="1:6" ht="12.75" customHeight="1" x14ac:dyDescent="0.25">
      <c r="A10" s="225" t="s">
        <v>59</v>
      </c>
      <c r="B10" s="226" t="s">
        <v>266</v>
      </c>
      <c r="C10" s="201"/>
      <c r="D10" s="226" t="s">
        <v>360</v>
      </c>
      <c r="E10" s="207"/>
      <c r="F10" s="539"/>
    </row>
    <row r="11" spans="1:6" ht="12.9" customHeight="1" x14ac:dyDescent="0.25">
      <c r="A11" s="225" t="s">
        <v>60</v>
      </c>
      <c r="B11" s="226" t="s">
        <v>353</v>
      </c>
      <c r="C11" s="202">
        <v>29984</v>
      </c>
      <c r="D11" s="242" t="s">
        <v>361</v>
      </c>
      <c r="E11" s="207"/>
      <c r="F11" s="539"/>
    </row>
    <row r="12" spans="1:6" ht="12.9" customHeight="1" x14ac:dyDescent="0.25">
      <c r="A12" s="225" t="s">
        <v>61</v>
      </c>
      <c r="B12" s="226" t="s">
        <v>354</v>
      </c>
      <c r="C12" s="201"/>
      <c r="D12" s="242" t="s">
        <v>303</v>
      </c>
      <c r="E12" s="207"/>
      <c r="F12" s="539"/>
    </row>
    <row r="13" spans="1:6" ht="12.9" customHeight="1" x14ac:dyDescent="0.25">
      <c r="A13" s="225" t="s">
        <v>62</v>
      </c>
      <c r="B13" s="226" t="s">
        <v>357</v>
      </c>
      <c r="C13" s="201"/>
      <c r="D13" s="243" t="s">
        <v>304</v>
      </c>
      <c r="E13" s="207"/>
      <c r="F13" s="539"/>
    </row>
    <row r="14" spans="1:6" ht="12.9" customHeight="1" x14ac:dyDescent="0.25">
      <c r="A14" s="225" t="s">
        <v>63</v>
      </c>
      <c r="B14" s="244" t="s">
        <v>376</v>
      </c>
      <c r="C14" s="202"/>
      <c r="D14" s="242" t="s">
        <v>362</v>
      </c>
      <c r="E14" s="207"/>
      <c r="F14" s="539"/>
    </row>
    <row r="15" spans="1:6" ht="22.5" customHeight="1" x14ac:dyDescent="0.25">
      <c r="A15" s="225" t="s">
        <v>64</v>
      </c>
      <c r="B15" s="226" t="s">
        <v>355</v>
      </c>
      <c r="C15" s="202"/>
      <c r="D15" s="242" t="s">
        <v>363</v>
      </c>
      <c r="E15" s="207"/>
      <c r="F15" s="539"/>
    </row>
    <row r="16" spans="1:6" ht="12.9" customHeight="1" x14ac:dyDescent="0.25">
      <c r="A16" s="225" t="s">
        <v>65</v>
      </c>
      <c r="B16" s="226" t="s">
        <v>356</v>
      </c>
      <c r="C16" s="207"/>
      <c r="D16" s="226" t="s">
        <v>87</v>
      </c>
      <c r="E16" s="207"/>
      <c r="F16" s="539"/>
    </row>
    <row r="17" spans="1:6" ht="12.9" customHeight="1" thickBot="1" x14ac:dyDescent="0.3">
      <c r="A17" s="298" t="s">
        <v>66</v>
      </c>
      <c r="B17" s="299"/>
      <c r="C17" s="300"/>
      <c r="D17" s="299" t="s">
        <v>51</v>
      </c>
      <c r="E17" s="258"/>
      <c r="F17" s="539"/>
    </row>
    <row r="18" spans="1:6" ht="15.9" customHeight="1" thickBot="1" x14ac:dyDescent="0.3">
      <c r="A18" s="229" t="s">
        <v>67</v>
      </c>
      <c r="B18" s="69" t="s">
        <v>164</v>
      </c>
      <c r="C18" s="204">
        <f>+C6+C7+C8+C9+C10+C11+C12+C13+C15+C16+C17</f>
        <v>54012</v>
      </c>
      <c r="D18" s="69" t="s">
        <v>165</v>
      </c>
      <c r="E18" s="209">
        <f>+E6+E7+E8+E16+E17</f>
        <v>46310</v>
      </c>
      <c r="F18" s="539"/>
    </row>
    <row r="19" spans="1:6" ht="12.9" customHeight="1" x14ac:dyDescent="0.25">
      <c r="A19" s="245" t="s">
        <v>68</v>
      </c>
      <c r="B19" s="246" t="s">
        <v>375</v>
      </c>
      <c r="C19" s="253">
        <f>+C20+C21+C22+C23+C24</f>
        <v>0</v>
      </c>
      <c r="D19" s="233" t="s">
        <v>232</v>
      </c>
      <c r="E19" s="55"/>
      <c r="F19" s="539"/>
    </row>
    <row r="20" spans="1:6" ht="12.9" customHeight="1" x14ac:dyDescent="0.25">
      <c r="A20" s="225" t="s">
        <v>69</v>
      </c>
      <c r="B20" s="247" t="s">
        <v>364</v>
      </c>
      <c r="C20" s="56"/>
      <c r="D20" s="233" t="s">
        <v>236</v>
      </c>
      <c r="E20" s="57"/>
      <c r="F20" s="539"/>
    </row>
    <row r="21" spans="1:6" ht="12.9" customHeight="1" x14ac:dyDescent="0.25">
      <c r="A21" s="245" t="s">
        <v>70</v>
      </c>
      <c r="B21" s="247" t="s">
        <v>365</v>
      </c>
      <c r="C21" s="56"/>
      <c r="D21" s="233" t="s">
        <v>171</v>
      </c>
      <c r="E21" s="57"/>
      <c r="F21" s="539"/>
    </row>
    <row r="22" spans="1:6" ht="12.9" customHeight="1" x14ac:dyDescent="0.25">
      <c r="A22" s="225" t="s">
        <v>71</v>
      </c>
      <c r="B22" s="247" t="s">
        <v>366</v>
      </c>
      <c r="C22" s="56"/>
      <c r="D22" s="233" t="s">
        <v>172</v>
      </c>
      <c r="E22" s="57">
        <v>8000</v>
      </c>
      <c r="F22" s="539"/>
    </row>
    <row r="23" spans="1:6" ht="12.9" customHeight="1" x14ac:dyDescent="0.25">
      <c r="A23" s="245" t="s">
        <v>72</v>
      </c>
      <c r="B23" s="247" t="s">
        <v>367</v>
      </c>
      <c r="C23" s="56"/>
      <c r="D23" s="231" t="s">
        <v>338</v>
      </c>
      <c r="E23" s="57"/>
      <c r="F23" s="539"/>
    </row>
    <row r="24" spans="1:6" ht="12.9" customHeight="1" x14ac:dyDescent="0.25">
      <c r="A24" s="225" t="s">
        <v>73</v>
      </c>
      <c r="B24" s="248" t="s">
        <v>368</v>
      </c>
      <c r="C24" s="56"/>
      <c r="D24" s="233" t="s">
        <v>237</v>
      </c>
      <c r="E24" s="57"/>
      <c r="F24" s="539"/>
    </row>
    <row r="25" spans="1:6" ht="12.9" customHeight="1" x14ac:dyDescent="0.25">
      <c r="A25" s="245" t="s">
        <v>74</v>
      </c>
      <c r="B25" s="249" t="s">
        <v>369</v>
      </c>
      <c r="C25" s="235">
        <f>+C26+C27+C28+C29+C30</f>
        <v>0</v>
      </c>
      <c r="D25" s="250" t="s">
        <v>235</v>
      </c>
      <c r="E25" s="57"/>
      <c r="F25" s="539"/>
    </row>
    <row r="26" spans="1:6" ht="12.9" customHeight="1" x14ac:dyDescent="0.25">
      <c r="A26" s="225" t="s">
        <v>75</v>
      </c>
      <c r="B26" s="248" t="s">
        <v>370</v>
      </c>
      <c r="C26" s="56">
        <v>0</v>
      </c>
      <c r="D26" s="250" t="s">
        <v>377</v>
      </c>
      <c r="E26" s="57"/>
      <c r="F26" s="539"/>
    </row>
    <row r="27" spans="1:6" ht="12.9" customHeight="1" x14ac:dyDescent="0.25">
      <c r="A27" s="245" t="s">
        <v>76</v>
      </c>
      <c r="B27" s="248" t="s">
        <v>371</v>
      </c>
      <c r="C27" s="56"/>
      <c r="D27" s="241"/>
      <c r="E27" s="57"/>
      <c r="F27" s="539"/>
    </row>
    <row r="28" spans="1:6" ht="12.9" customHeight="1" x14ac:dyDescent="0.25">
      <c r="A28" s="225" t="s">
        <v>77</v>
      </c>
      <c r="B28" s="247" t="s">
        <v>372</v>
      </c>
      <c r="C28" s="56"/>
      <c r="D28" s="66"/>
      <c r="E28" s="57"/>
      <c r="F28" s="539"/>
    </row>
    <row r="29" spans="1:6" ht="12.9" customHeight="1" x14ac:dyDescent="0.25">
      <c r="A29" s="245" t="s">
        <v>78</v>
      </c>
      <c r="B29" s="251" t="s">
        <v>373</v>
      </c>
      <c r="C29" s="56"/>
      <c r="D29" s="41"/>
      <c r="E29" s="57"/>
      <c r="F29" s="539"/>
    </row>
    <row r="30" spans="1:6" ht="12.9" customHeight="1" thickBot="1" x14ac:dyDescent="0.3">
      <c r="A30" s="225" t="s">
        <v>79</v>
      </c>
      <c r="B30" s="252" t="s">
        <v>374</v>
      </c>
      <c r="C30" s="56"/>
      <c r="D30" s="66"/>
      <c r="E30" s="57"/>
      <c r="F30" s="539"/>
    </row>
    <row r="31" spans="1:6" ht="21.75" customHeight="1" thickBot="1" x14ac:dyDescent="0.3">
      <c r="A31" s="229" t="s">
        <v>80</v>
      </c>
      <c r="B31" s="69" t="s">
        <v>395</v>
      </c>
      <c r="C31" s="204">
        <f>+C19+C25</f>
        <v>0</v>
      </c>
      <c r="D31" s="69" t="s">
        <v>396</v>
      </c>
      <c r="E31" s="209">
        <f>SUM(E19:E30)</f>
        <v>8000</v>
      </c>
      <c r="F31" s="539"/>
    </row>
    <row r="32" spans="1:6" ht="18" customHeight="1" thickBot="1" x14ac:dyDescent="0.3">
      <c r="A32" s="229" t="s">
        <v>81</v>
      </c>
      <c r="B32" s="236" t="s">
        <v>393</v>
      </c>
      <c r="C32" s="204">
        <f>+C18+C31</f>
        <v>54012</v>
      </c>
      <c r="D32" s="236" t="s">
        <v>397</v>
      </c>
      <c r="E32" s="209">
        <f>+E18+E31</f>
        <v>54310</v>
      </c>
      <c r="F32" s="539"/>
    </row>
    <row r="33" spans="1:6" ht="18" customHeight="1" thickBot="1" x14ac:dyDescent="0.3">
      <c r="A33" s="229" t="s">
        <v>82</v>
      </c>
      <c r="B33" s="69" t="s">
        <v>334</v>
      </c>
      <c r="C33" s="240"/>
      <c r="D33" s="69" t="s">
        <v>340</v>
      </c>
      <c r="E33" s="239"/>
      <c r="F33" s="539"/>
    </row>
    <row r="34" spans="1:6" ht="13.8" thickBot="1" x14ac:dyDescent="0.3">
      <c r="A34" s="229" t="s">
        <v>83</v>
      </c>
      <c r="B34" s="237" t="s">
        <v>394</v>
      </c>
      <c r="C34" s="238">
        <f>+C32+C33</f>
        <v>54012</v>
      </c>
      <c r="D34" s="237" t="s">
        <v>398</v>
      </c>
      <c r="E34" s="238">
        <f>+E32+E33</f>
        <v>54310</v>
      </c>
      <c r="F34" s="539"/>
    </row>
    <row r="35" spans="1:6" ht="13.8" thickBot="1" x14ac:dyDescent="0.3">
      <c r="A35" s="229" t="s">
        <v>157</v>
      </c>
      <c r="B35" s="237" t="s">
        <v>176</v>
      </c>
      <c r="C35" s="238" t="str">
        <f>IF(C18-E18&lt;0,E18-C18,"-")</f>
        <v>-</v>
      </c>
      <c r="D35" s="237" t="s">
        <v>177</v>
      </c>
      <c r="E35" s="238">
        <f>IF(C18-E18&gt;0,C18-E18,"-")</f>
        <v>7702</v>
      </c>
      <c r="F35" s="539"/>
    </row>
    <row r="36" spans="1:6" ht="13.8" thickBot="1" x14ac:dyDescent="0.3">
      <c r="A36" s="229" t="s">
        <v>158</v>
      </c>
      <c r="B36" s="237" t="s">
        <v>342</v>
      </c>
      <c r="C36" s="238">
        <f>IF(C18+C19-E32&lt;0,E32-(C18+C19),"-")</f>
        <v>298</v>
      </c>
      <c r="D36" s="237" t="s">
        <v>343</v>
      </c>
      <c r="E36" s="238" t="str">
        <f>IF(C18+C19-E32&gt;0,C18+C19-E32,"-")</f>
        <v>-</v>
      </c>
      <c r="F36" s="539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view="pageLayout" topLeftCell="A19" zoomScaleNormal="100" workbookViewId="0">
      <selection activeCell="D30" sqref="D30"/>
    </sheetView>
  </sheetViews>
  <sheetFormatPr defaultColWidth="9.33203125" defaultRowHeight="13.2" x14ac:dyDescent="0.25"/>
  <cols>
    <col min="1" max="1" width="47.109375" style="39" customWidth="1"/>
    <col min="2" max="2" width="11.6640625" style="38" customWidth="1"/>
    <col min="3" max="3" width="13.6640625" style="38" customWidth="1"/>
    <col min="4" max="4" width="13.44140625" style="38" customWidth="1"/>
    <col min="5" max="5" width="16.6640625" style="38" customWidth="1"/>
    <col min="6" max="6" width="15.44140625" style="47" customWidth="1"/>
    <col min="7" max="8" width="12.77734375" style="38" customWidth="1"/>
    <col min="9" max="9" width="13.77734375" style="38" customWidth="1"/>
    <col min="10" max="16384" width="9.33203125" style="38"/>
  </cols>
  <sheetData>
    <row r="1" spans="1:6" ht="25.5" customHeight="1" x14ac:dyDescent="0.25">
      <c r="A1" s="542" t="s">
        <v>0</v>
      </c>
      <c r="B1" s="542"/>
      <c r="C1" s="542"/>
      <c r="D1" s="542"/>
      <c r="E1" s="542"/>
      <c r="F1" s="542"/>
    </row>
    <row r="2" spans="1:6" ht="22.5" customHeight="1" thickBot="1" x14ac:dyDescent="0.35">
      <c r="A2" s="82"/>
      <c r="B2" s="47"/>
      <c r="C2" s="47"/>
      <c r="D2" s="47"/>
      <c r="E2" s="47"/>
      <c r="F2" s="42" t="s">
        <v>421</v>
      </c>
    </row>
    <row r="3" spans="1:6" s="40" customFormat="1" ht="44.25" customHeight="1" thickBot="1" x14ac:dyDescent="0.3">
      <c r="A3" s="83" t="s">
        <v>112</v>
      </c>
      <c r="B3" s="84" t="s">
        <v>113</v>
      </c>
      <c r="C3" s="84" t="s">
        <v>114</v>
      </c>
      <c r="D3" s="84" t="s">
        <v>429</v>
      </c>
      <c r="E3" s="84" t="s">
        <v>430</v>
      </c>
      <c r="F3" s="43" t="s">
        <v>431</v>
      </c>
    </row>
    <row r="4" spans="1:6" s="47" customFormat="1" ht="12" customHeight="1" thickBot="1" x14ac:dyDescent="0.3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6" t="s">
        <v>117</v>
      </c>
    </row>
    <row r="5" spans="1:6" ht="15.9" customHeight="1" x14ac:dyDescent="0.25">
      <c r="A5" s="41" t="s">
        <v>426</v>
      </c>
      <c r="B5" s="28">
        <v>14331</v>
      </c>
      <c r="C5" s="48">
        <v>2019</v>
      </c>
      <c r="D5" s="28">
        <v>0</v>
      </c>
      <c r="E5" s="28">
        <v>14331</v>
      </c>
      <c r="F5" s="49">
        <f t="shared" ref="F5:F6" si="0">B5-D5-E5</f>
        <v>0</v>
      </c>
    </row>
    <row r="6" spans="1:6" x14ac:dyDescent="0.25">
      <c r="A6" s="41" t="s">
        <v>432</v>
      </c>
      <c r="B6" s="28">
        <v>1655</v>
      </c>
      <c r="C6" s="48">
        <v>2019</v>
      </c>
      <c r="D6" s="28"/>
      <c r="E6" s="28">
        <v>1655</v>
      </c>
      <c r="F6" s="49">
        <f t="shared" si="0"/>
        <v>0</v>
      </c>
    </row>
    <row r="7" spans="1:6" ht="15.9" customHeight="1" x14ac:dyDescent="0.25">
      <c r="A7" s="41" t="s">
        <v>433</v>
      </c>
      <c r="B7" s="28">
        <v>470</v>
      </c>
      <c r="C7" s="48">
        <v>2019</v>
      </c>
      <c r="D7" s="28"/>
      <c r="E7" s="28">
        <v>470</v>
      </c>
      <c r="F7" s="49"/>
    </row>
    <row r="8" spans="1:6" x14ac:dyDescent="0.25">
      <c r="A8" s="41" t="s">
        <v>434</v>
      </c>
      <c r="B8" s="28">
        <v>1263</v>
      </c>
      <c r="C8" s="48">
        <v>2019</v>
      </c>
      <c r="D8" s="28"/>
      <c r="E8" s="28">
        <v>1263</v>
      </c>
      <c r="F8" s="49"/>
    </row>
    <row r="9" spans="1:6" ht="20.399999999999999" x14ac:dyDescent="0.25">
      <c r="A9" s="41" t="s">
        <v>435</v>
      </c>
      <c r="B9" s="28">
        <v>1307</v>
      </c>
      <c r="C9" s="48">
        <v>2019</v>
      </c>
      <c r="D9" s="28"/>
      <c r="E9" s="28">
        <v>1307</v>
      </c>
      <c r="F9" s="49"/>
    </row>
    <row r="10" spans="1:6" ht="15.9" customHeight="1" thickBot="1" x14ac:dyDescent="0.3">
      <c r="A10" s="41"/>
      <c r="B10" s="28"/>
      <c r="C10" s="48"/>
      <c r="D10" s="28"/>
      <c r="E10" s="28"/>
      <c r="F10" s="49"/>
    </row>
    <row r="11" spans="1:6" s="53" customFormat="1" ht="18" customHeight="1" thickBot="1" x14ac:dyDescent="0.3">
      <c r="A11" s="85" t="s">
        <v>111</v>
      </c>
      <c r="B11" s="51">
        <f>SUM(B5:B10)</f>
        <v>19026</v>
      </c>
      <c r="C11" s="64"/>
      <c r="D11" s="51">
        <f>SUM(D5:D10)</f>
        <v>0</v>
      </c>
      <c r="E11" s="51">
        <f>SUM(E5:E10)</f>
        <v>19026</v>
      </c>
      <c r="F11" s="52">
        <f>SUM(F5:F10)</f>
        <v>0</v>
      </c>
    </row>
    <row r="15" spans="1:6" ht="25.5" customHeight="1" x14ac:dyDescent="0.25">
      <c r="A15" s="542" t="s">
        <v>419</v>
      </c>
      <c r="B15" s="542"/>
      <c r="C15" s="542"/>
      <c r="D15" s="542"/>
      <c r="E15" s="542"/>
      <c r="F15" s="542"/>
    </row>
    <row r="16" spans="1:6" ht="22.5" customHeight="1" thickBot="1" x14ac:dyDescent="0.35">
      <c r="A16" s="82"/>
      <c r="B16" s="47"/>
      <c r="C16" s="47"/>
      <c r="D16" s="47"/>
      <c r="E16" s="47"/>
      <c r="F16" s="42" t="s">
        <v>421</v>
      </c>
    </row>
    <row r="17" spans="1:6" s="40" customFormat="1" ht="44.25" customHeight="1" thickBot="1" x14ac:dyDescent="0.3">
      <c r="A17" s="83" t="s">
        <v>420</v>
      </c>
      <c r="B17" s="84" t="s">
        <v>113</v>
      </c>
      <c r="C17" s="84" t="s">
        <v>114</v>
      </c>
      <c r="D17" s="84" t="s">
        <v>429</v>
      </c>
      <c r="E17" s="84" t="s">
        <v>430</v>
      </c>
      <c r="F17" s="43" t="s">
        <v>431</v>
      </c>
    </row>
    <row r="18" spans="1:6" s="47" customFormat="1" ht="12" customHeight="1" thickBot="1" x14ac:dyDescent="0.3">
      <c r="A18" s="44">
        <v>1</v>
      </c>
      <c r="B18" s="45">
        <v>2</v>
      </c>
      <c r="C18" s="45">
        <v>3</v>
      </c>
      <c r="D18" s="45">
        <v>4</v>
      </c>
      <c r="E18" s="45">
        <v>5</v>
      </c>
      <c r="F18" s="46" t="s">
        <v>117</v>
      </c>
    </row>
    <row r="19" spans="1:6" ht="15.9" customHeight="1" x14ac:dyDescent="0.25">
      <c r="A19" s="41" t="s">
        <v>436</v>
      </c>
      <c r="B19" s="28">
        <v>3900</v>
      </c>
      <c r="C19" s="48">
        <v>2019</v>
      </c>
      <c r="D19" s="28"/>
      <c r="E19" s="28">
        <v>3900</v>
      </c>
      <c r="F19" s="49">
        <f t="shared" ref="F19:F20" si="1">B19-D19-E19</f>
        <v>0</v>
      </c>
    </row>
    <row r="20" spans="1:6" ht="15.9" customHeight="1" x14ac:dyDescent="0.25">
      <c r="A20" s="41" t="s">
        <v>437</v>
      </c>
      <c r="B20" s="28">
        <v>7831</v>
      </c>
      <c r="C20" s="48">
        <v>2019</v>
      </c>
      <c r="D20" s="28"/>
      <c r="E20" s="28">
        <v>7831</v>
      </c>
      <c r="F20" s="49">
        <f t="shared" si="1"/>
        <v>0</v>
      </c>
    </row>
    <row r="21" spans="1:6" ht="15.9" customHeight="1" x14ac:dyDescent="0.25">
      <c r="A21" s="41" t="s">
        <v>438</v>
      </c>
      <c r="B21" s="28">
        <v>1089</v>
      </c>
      <c r="C21" s="48">
        <v>2019</v>
      </c>
      <c r="D21" s="28"/>
      <c r="E21" s="28">
        <v>1089</v>
      </c>
      <c r="F21" s="49"/>
    </row>
    <row r="22" spans="1:6" ht="15.9" customHeight="1" x14ac:dyDescent="0.25">
      <c r="A22" s="41" t="s">
        <v>439</v>
      </c>
      <c r="B22" s="28">
        <v>5791</v>
      </c>
      <c r="C22" s="48">
        <v>2019</v>
      </c>
      <c r="D22" s="28"/>
      <c r="E22" s="28">
        <v>5791</v>
      </c>
      <c r="F22" s="49"/>
    </row>
    <row r="23" spans="1:6" ht="15.9" customHeight="1" x14ac:dyDescent="0.25">
      <c r="A23" s="41" t="s">
        <v>440</v>
      </c>
      <c r="B23" s="28">
        <v>316</v>
      </c>
      <c r="C23" s="48">
        <v>2019</v>
      </c>
      <c r="D23" s="28"/>
      <c r="E23" s="28">
        <v>316</v>
      </c>
      <c r="F23" s="49"/>
    </row>
    <row r="24" spans="1:6" ht="15.9" customHeight="1" x14ac:dyDescent="0.25">
      <c r="A24" s="41" t="s">
        <v>441</v>
      </c>
      <c r="B24" s="28">
        <v>877</v>
      </c>
      <c r="C24" s="48">
        <v>2019</v>
      </c>
      <c r="D24" s="28"/>
      <c r="E24" s="28">
        <v>877</v>
      </c>
      <c r="F24" s="49"/>
    </row>
    <row r="25" spans="1:6" ht="15.9" customHeight="1" thickBot="1" x14ac:dyDescent="0.3">
      <c r="A25" s="41" t="s">
        <v>442</v>
      </c>
      <c r="B25" s="28">
        <v>7480</v>
      </c>
      <c r="C25" s="48">
        <v>2019</v>
      </c>
      <c r="D25" s="28"/>
      <c r="E25" s="28">
        <v>7480</v>
      </c>
      <c r="F25" s="49"/>
    </row>
    <row r="26" spans="1:6" s="53" customFormat="1" ht="18" customHeight="1" thickBot="1" x14ac:dyDescent="0.3">
      <c r="A26" s="85" t="s">
        <v>111</v>
      </c>
      <c r="B26" s="51">
        <f>SUM(B19:B25)</f>
        <v>27284</v>
      </c>
      <c r="C26" s="64"/>
      <c r="D26" s="51">
        <f>SUM(D19:D25)</f>
        <v>0</v>
      </c>
      <c r="E26" s="51">
        <f>SUM(E19:E25)</f>
        <v>27284</v>
      </c>
      <c r="F26" s="52">
        <f>SUM(F19:F25)</f>
        <v>0</v>
      </c>
    </row>
  </sheetData>
  <mergeCells count="2">
    <mergeCell ref="A1:F1"/>
    <mergeCell ref="A15:F15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90" orientation="portrait" horizontalDpi="300" verticalDpi="300" r:id="rId1"/>
  <headerFooter alignWithMargins="0">
    <oddHeader>&amp;R&amp;"Times New Roman CE,Félkövér dőlt"&amp;11 3. melléklet a 4/2020. (VI.24.)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4"/>
  <dimension ref="A1:K99"/>
  <sheetViews>
    <sheetView topLeftCell="A67" zoomScale="115" workbookViewId="0">
      <selection activeCell="E1" sqref="E1"/>
    </sheetView>
  </sheetViews>
  <sheetFormatPr defaultColWidth="9.33203125" defaultRowHeight="13.2" x14ac:dyDescent="0.25"/>
  <cols>
    <col min="1" max="1" width="9.6640625" style="493" customWidth="1"/>
    <col min="2" max="2" width="9.6640625" style="494" customWidth="1"/>
    <col min="3" max="3" width="60.109375" style="494" customWidth="1"/>
    <col min="4" max="4" width="19.6640625" style="495" bestFit="1" customWidth="1"/>
    <col min="5" max="5" width="20" style="495" customWidth="1"/>
    <col min="6" max="16384" width="9.33203125" style="386"/>
  </cols>
  <sheetData>
    <row r="1" spans="1:5" s="373" customFormat="1" ht="16.5" customHeight="1" thickBot="1" x14ac:dyDescent="0.3">
      <c r="A1" s="369"/>
      <c r="B1" s="370"/>
      <c r="C1" s="371"/>
      <c r="D1" s="372"/>
      <c r="E1" s="131" t="s">
        <v>472</v>
      </c>
    </row>
    <row r="2" spans="1:5" s="376" customFormat="1" ht="25.5" customHeight="1" x14ac:dyDescent="0.25">
      <c r="A2" s="543" t="s">
        <v>258</v>
      </c>
      <c r="B2" s="544"/>
      <c r="C2" s="374" t="s">
        <v>257</v>
      </c>
      <c r="D2" s="375" t="s">
        <v>88</v>
      </c>
      <c r="E2" s="375" t="s">
        <v>88</v>
      </c>
    </row>
    <row r="3" spans="1:5" s="376" customFormat="1" ht="16.2" thickBot="1" x14ac:dyDescent="0.3">
      <c r="A3" s="377" t="s">
        <v>245</v>
      </c>
      <c r="B3" s="378"/>
      <c r="C3" s="379" t="s">
        <v>89</v>
      </c>
      <c r="D3" s="380" t="s">
        <v>90</v>
      </c>
      <c r="E3" s="380" t="s">
        <v>90</v>
      </c>
    </row>
    <row r="4" spans="1:5" s="383" customFormat="1" ht="15.9" customHeight="1" thickBot="1" x14ac:dyDescent="0.35">
      <c r="A4" s="381"/>
      <c r="B4" s="381"/>
      <c r="C4" s="381"/>
      <c r="D4" s="382"/>
      <c r="E4" s="382" t="s">
        <v>91</v>
      </c>
    </row>
    <row r="5" spans="1:5" ht="13.8" thickBot="1" x14ac:dyDescent="0.3">
      <c r="A5" s="545" t="s">
        <v>247</v>
      </c>
      <c r="B5" s="546"/>
      <c r="C5" s="384" t="s">
        <v>92</v>
      </c>
      <c r="D5" s="385" t="s">
        <v>404</v>
      </c>
      <c r="E5" s="385" t="s">
        <v>405</v>
      </c>
    </row>
    <row r="6" spans="1:5" s="390" customFormat="1" ht="12.9" customHeight="1" thickBot="1" x14ac:dyDescent="0.3">
      <c r="A6" s="387">
        <v>1</v>
      </c>
      <c r="B6" s="388">
        <v>2</v>
      </c>
      <c r="C6" s="388">
        <v>3</v>
      </c>
      <c r="D6" s="389">
        <v>4</v>
      </c>
      <c r="E6" s="389">
        <v>5</v>
      </c>
    </row>
    <row r="7" spans="1:5" s="390" customFormat="1" ht="15.9" customHeight="1" thickBot="1" x14ac:dyDescent="0.3">
      <c r="A7" s="391"/>
      <c r="B7" s="392"/>
      <c r="C7" s="392" t="s">
        <v>94</v>
      </c>
      <c r="D7" s="393"/>
      <c r="E7" s="393"/>
    </row>
    <row r="8" spans="1:5" s="390" customFormat="1" ht="12" customHeight="1" thickBot="1" x14ac:dyDescent="0.3">
      <c r="A8" s="387" t="s">
        <v>55</v>
      </c>
      <c r="B8" s="394"/>
      <c r="C8" s="395" t="s">
        <v>248</v>
      </c>
      <c r="D8" s="396">
        <f>+D9+D14</f>
        <v>84388</v>
      </c>
      <c r="E8" s="396">
        <f>+E9+E14</f>
        <v>109944</v>
      </c>
    </row>
    <row r="9" spans="1:5" s="398" customFormat="1" ht="12" customHeight="1" thickBot="1" x14ac:dyDescent="0.3">
      <c r="A9" s="387" t="s">
        <v>56</v>
      </c>
      <c r="B9" s="394"/>
      <c r="C9" s="397" t="s">
        <v>1</v>
      </c>
      <c r="D9" s="396">
        <f>SUM(D10:D13)</f>
        <v>63960</v>
      </c>
      <c r="E9" s="396">
        <f>SUM(E10:E13)</f>
        <v>78928</v>
      </c>
    </row>
    <row r="10" spans="1:5" s="403" customFormat="1" ht="12" customHeight="1" x14ac:dyDescent="0.25">
      <c r="A10" s="399"/>
      <c r="B10" s="400" t="s">
        <v>144</v>
      </c>
      <c r="C10" s="401" t="s">
        <v>96</v>
      </c>
      <c r="D10" s="402">
        <v>63600</v>
      </c>
      <c r="E10" s="402">
        <v>78318</v>
      </c>
    </row>
    <row r="11" spans="1:5" s="403" customFormat="1" ht="12" customHeight="1" x14ac:dyDescent="0.25">
      <c r="A11" s="399"/>
      <c r="B11" s="400" t="s">
        <v>145</v>
      </c>
      <c r="C11" s="404" t="s">
        <v>116</v>
      </c>
      <c r="D11" s="402"/>
      <c r="E11" s="402"/>
    </row>
    <row r="12" spans="1:5" s="403" customFormat="1" ht="12" customHeight="1" x14ac:dyDescent="0.25">
      <c r="A12" s="399"/>
      <c r="B12" s="400" t="s">
        <v>146</v>
      </c>
      <c r="C12" s="404" t="s">
        <v>179</v>
      </c>
      <c r="D12" s="402">
        <v>360</v>
      </c>
      <c r="E12" s="402">
        <v>610</v>
      </c>
    </row>
    <row r="13" spans="1:5" s="403" customFormat="1" ht="12" customHeight="1" thickBot="1" x14ac:dyDescent="0.3">
      <c r="A13" s="399"/>
      <c r="B13" s="400" t="s">
        <v>147</v>
      </c>
      <c r="C13" s="405" t="s">
        <v>180</v>
      </c>
      <c r="D13" s="402"/>
      <c r="E13" s="402"/>
    </row>
    <row r="14" spans="1:5" s="398" customFormat="1" ht="12" customHeight="1" thickBot="1" x14ac:dyDescent="0.3">
      <c r="A14" s="387" t="s">
        <v>57</v>
      </c>
      <c r="B14" s="394"/>
      <c r="C14" s="397" t="s">
        <v>181</v>
      </c>
      <c r="D14" s="396">
        <f>SUM(D15:D22)</f>
        <v>20428</v>
      </c>
      <c r="E14" s="396">
        <f>SUM(E15:E22)</f>
        <v>31016</v>
      </c>
    </row>
    <row r="15" spans="1:5" s="398" customFormat="1" ht="12" customHeight="1" x14ac:dyDescent="0.25">
      <c r="A15" s="406"/>
      <c r="B15" s="400" t="s">
        <v>118</v>
      </c>
      <c r="C15" s="401" t="s">
        <v>186</v>
      </c>
      <c r="D15" s="407"/>
      <c r="E15" s="407"/>
    </row>
    <row r="16" spans="1:5" s="398" customFormat="1" ht="12" customHeight="1" x14ac:dyDescent="0.25">
      <c r="A16" s="399"/>
      <c r="B16" s="400" t="s">
        <v>119</v>
      </c>
      <c r="C16" s="404" t="s">
        <v>187</v>
      </c>
      <c r="D16" s="402"/>
      <c r="E16" s="402">
        <v>150</v>
      </c>
    </row>
    <row r="17" spans="1:5" s="398" customFormat="1" ht="12" customHeight="1" x14ac:dyDescent="0.25">
      <c r="A17" s="399"/>
      <c r="B17" s="400" t="s">
        <v>120</v>
      </c>
      <c r="C17" s="500" t="s">
        <v>424</v>
      </c>
      <c r="D17" s="402">
        <v>1824</v>
      </c>
      <c r="E17" s="402">
        <v>7537</v>
      </c>
    </row>
    <row r="18" spans="1:5" s="398" customFormat="1" ht="12" customHeight="1" x14ac:dyDescent="0.25">
      <c r="A18" s="399"/>
      <c r="B18" s="400" t="s">
        <v>121</v>
      </c>
      <c r="C18" s="404" t="s">
        <v>189</v>
      </c>
      <c r="D18" s="402">
        <v>7724</v>
      </c>
      <c r="E18" s="402">
        <v>7982</v>
      </c>
    </row>
    <row r="19" spans="1:5" s="398" customFormat="1" ht="12" customHeight="1" x14ac:dyDescent="0.25">
      <c r="A19" s="399"/>
      <c r="B19" s="400" t="s">
        <v>182</v>
      </c>
      <c r="C19" s="404" t="s">
        <v>190</v>
      </c>
      <c r="D19" s="402"/>
      <c r="E19" s="402"/>
    </row>
    <row r="20" spans="1:5" s="398" customFormat="1" ht="12" customHeight="1" x14ac:dyDescent="0.25">
      <c r="A20" s="408"/>
      <c r="B20" s="400" t="s">
        <v>183</v>
      </c>
      <c r="C20" s="404" t="s">
        <v>264</v>
      </c>
      <c r="D20" s="409">
        <v>7755</v>
      </c>
      <c r="E20" s="409">
        <v>15170</v>
      </c>
    </row>
    <row r="21" spans="1:5" s="403" customFormat="1" ht="12" customHeight="1" x14ac:dyDescent="0.25">
      <c r="A21" s="399"/>
      <c r="B21" s="400" t="s">
        <v>184</v>
      </c>
      <c r="C21" s="404" t="s">
        <v>192</v>
      </c>
      <c r="D21" s="402">
        <v>75</v>
      </c>
      <c r="E21" s="402"/>
    </row>
    <row r="22" spans="1:5" s="403" customFormat="1" ht="12" customHeight="1" thickBot="1" x14ac:dyDescent="0.3">
      <c r="A22" s="410"/>
      <c r="B22" s="411" t="s">
        <v>185</v>
      </c>
      <c r="C22" s="405" t="s">
        <v>193</v>
      </c>
      <c r="D22" s="412">
        <v>3050</v>
      </c>
      <c r="E22" s="412">
        <v>177</v>
      </c>
    </row>
    <row r="23" spans="1:5" s="403" customFormat="1" ht="12" customHeight="1" thickBot="1" x14ac:dyDescent="0.3">
      <c r="A23" s="387" t="s">
        <v>58</v>
      </c>
      <c r="B23" s="413"/>
      <c r="C23" s="397" t="s">
        <v>265</v>
      </c>
      <c r="D23" s="414">
        <v>5500</v>
      </c>
      <c r="E23" s="414">
        <v>7389</v>
      </c>
    </row>
    <row r="24" spans="1:5" s="398" customFormat="1" ht="12" customHeight="1" thickBot="1" x14ac:dyDescent="0.3">
      <c r="A24" s="387" t="s">
        <v>59</v>
      </c>
      <c r="B24" s="394"/>
      <c r="C24" s="397" t="s">
        <v>2</v>
      </c>
      <c r="D24" s="396">
        <f>SUM(D25:D32)</f>
        <v>138426</v>
      </c>
      <c r="E24" s="396">
        <f>SUM(E25:E32)</f>
        <v>145860</v>
      </c>
    </row>
    <row r="25" spans="1:5" s="403" customFormat="1" ht="12" customHeight="1" x14ac:dyDescent="0.25">
      <c r="A25" s="399"/>
      <c r="B25" s="400" t="s">
        <v>122</v>
      </c>
      <c r="C25" s="401" t="s">
        <v>3</v>
      </c>
      <c r="D25" s="415">
        <v>138426</v>
      </c>
      <c r="E25" s="415">
        <v>145860</v>
      </c>
    </row>
    <row r="26" spans="1:5" s="403" customFormat="1" ht="12" customHeight="1" x14ac:dyDescent="0.25">
      <c r="A26" s="399"/>
      <c r="B26" s="400" t="s">
        <v>123</v>
      </c>
      <c r="C26" s="404" t="s">
        <v>204</v>
      </c>
      <c r="D26" s="415"/>
      <c r="E26" s="415"/>
    </row>
    <row r="27" spans="1:5" s="403" customFormat="1" ht="12" customHeight="1" x14ac:dyDescent="0.25">
      <c r="A27" s="399"/>
      <c r="B27" s="400" t="s">
        <v>124</v>
      </c>
      <c r="C27" s="404" t="s">
        <v>127</v>
      </c>
      <c r="D27" s="415"/>
      <c r="E27" s="415"/>
    </row>
    <row r="28" spans="1:5" s="403" customFormat="1" ht="12" customHeight="1" x14ac:dyDescent="0.25">
      <c r="A28" s="399"/>
      <c r="B28" s="400" t="s">
        <v>197</v>
      </c>
      <c r="C28" s="404" t="s">
        <v>205</v>
      </c>
      <c r="D28" s="415"/>
      <c r="E28" s="415"/>
    </row>
    <row r="29" spans="1:5" s="403" customFormat="1" ht="12" customHeight="1" x14ac:dyDescent="0.25">
      <c r="A29" s="399"/>
      <c r="B29" s="400" t="s">
        <v>198</v>
      </c>
      <c r="C29" s="404" t="s">
        <v>206</v>
      </c>
      <c r="D29" s="415"/>
      <c r="E29" s="415"/>
    </row>
    <row r="30" spans="1:5" s="403" customFormat="1" ht="12" customHeight="1" x14ac:dyDescent="0.25">
      <c r="A30" s="399"/>
      <c r="B30" s="400" t="s">
        <v>199</v>
      </c>
      <c r="C30" s="404" t="s">
        <v>207</v>
      </c>
      <c r="D30" s="415"/>
      <c r="E30" s="415"/>
    </row>
    <row r="31" spans="1:5" s="403" customFormat="1" ht="12" customHeight="1" x14ac:dyDescent="0.25">
      <c r="A31" s="399"/>
      <c r="B31" s="400" t="s">
        <v>200</v>
      </c>
      <c r="C31" s="404" t="s">
        <v>266</v>
      </c>
      <c r="D31" s="415"/>
      <c r="E31" s="415"/>
    </row>
    <row r="32" spans="1:5" s="403" customFormat="1" ht="12" customHeight="1" thickBot="1" x14ac:dyDescent="0.3">
      <c r="A32" s="410"/>
      <c r="B32" s="411" t="s">
        <v>201</v>
      </c>
      <c r="C32" s="416" t="s">
        <v>249</v>
      </c>
      <c r="D32" s="417"/>
      <c r="E32" s="417"/>
    </row>
    <row r="33" spans="1:5" s="403" customFormat="1" ht="12" customHeight="1" thickBot="1" x14ac:dyDescent="0.3">
      <c r="A33" s="418" t="s">
        <v>60</v>
      </c>
      <c r="B33" s="419"/>
      <c r="C33" s="395" t="s">
        <v>390</v>
      </c>
      <c r="D33" s="396">
        <f>+D34+D40</f>
        <v>13477</v>
      </c>
      <c r="E33" s="396">
        <f>+E34+E40</f>
        <v>11339</v>
      </c>
    </row>
    <row r="34" spans="1:5" s="403" customFormat="1" ht="12" customHeight="1" x14ac:dyDescent="0.25">
      <c r="A34" s="406"/>
      <c r="B34" s="420" t="s">
        <v>125</v>
      </c>
      <c r="C34" s="421" t="s">
        <v>381</v>
      </c>
      <c r="D34" s="422">
        <f>SUM(D35:D39)</f>
        <v>13477</v>
      </c>
      <c r="E34" s="422">
        <f>SUM(E35:E39)</f>
        <v>11339</v>
      </c>
    </row>
    <row r="35" spans="1:5" s="403" customFormat="1" ht="12" customHeight="1" x14ac:dyDescent="0.25">
      <c r="A35" s="399"/>
      <c r="B35" s="423" t="s">
        <v>128</v>
      </c>
      <c r="C35" s="404" t="s">
        <v>267</v>
      </c>
      <c r="D35" s="402">
        <v>5910</v>
      </c>
      <c r="E35" s="402">
        <v>5804</v>
      </c>
    </row>
    <row r="36" spans="1:5" s="403" customFormat="1" ht="12" customHeight="1" x14ac:dyDescent="0.25">
      <c r="A36" s="399"/>
      <c r="B36" s="423" t="s">
        <v>129</v>
      </c>
      <c r="C36" s="404" t="s">
        <v>268</v>
      </c>
      <c r="D36" s="402"/>
      <c r="E36" s="402">
        <v>2900</v>
      </c>
    </row>
    <row r="37" spans="1:5" s="403" customFormat="1" ht="12" customHeight="1" x14ac:dyDescent="0.25">
      <c r="A37" s="399"/>
      <c r="B37" s="423" t="s">
        <v>130</v>
      </c>
      <c r="C37" s="404" t="s">
        <v>269</v>
      </c>
      <c r="D37" s="402"/>
      <c r="E37" s="402"/>
    </row>
    <row r="38" spans="1:5" s="403" customFormat="1" ht="12" customHeight="1" x14ac:dyDescent="0.25">
      <c r="A38" s="399"/>
      <c r="B38" s="423" t="s">
        <v>131</v>
      </c>
      <c r="C38" s="404" t="s">
        <v>270</v>
      </c>
      <c r="D38" s="402"/>
      <c r="E38" s="402"/>
    </row>
    <row r="39" spans="1:5" s="403" customFormat="1" ht="12" customHeight="1" x14ac:dyDescent="0.25">
      <c r="A39" s="399"/>
      <c r="B39" s="423" t="s">
        <v>209</v>
      </c>
      <c r="C39" s="404" t="s">
        <v>382</v>
      </c>
      <c r="D39" s="402">
        <v>7567</v>
      </c>
      <c r="E39" s="402">
        <v>2635</v>
      </c>
    </row>
    <row r="40" spans="1:5" s="403" customFormat="1" ht="12" customHeight="1" x14ac:dyDescent="0.25">
      <c r="A40" s="399"/>
      <c r="B40" s="423" t="s">
        <v>126</v>
      </c>
      <c r="C40" s="424" t="s">
        <v>383</v>
      </c>
      <c r="D40" s="425"/>
      <c r="E40" s="425"/>
    </row>
    <row r="41" spans="1:5" s="403" customFormat="1" ht="12" customHeight="1" x14ac:dyDescent="0.25">
      <c r="A41" s="399"/>
      <c r="B41" s="423" t="s">
        <v>134</v>
      </c>
      <c r="C41" s="404" t="s">
        <v>267</v>
      </c>
      <c r="D41" s="402"/>
      <c r="E41" s="402"/>
    </row>
    <row r="42" spans="1:5" s="403" customFormat="1" ht="12" customHeight="1" x14ac:dyDescent="0.25">
      <c r="A42" s="399"/>
      <c r="B42" s="423" t="s">
        <v>135</v>
      </c>
      <c r="C42" s="404" t="s">
        <v>268</v>
      </c>
      <c r="D42" s="402"/>
      <c r="E42" s="402"/>
    </row>
    <row r="43" spans="1:5" s="403" customFormat="1" ht="12" customHeight="1" x14ac:dyDescent="0.25">
      <c r="A43" s="399"/>
      <c r="B43" s="423" t="s">
        <v>136</v>
      </c>
      <c r="C43" s="404" t="s">
        <v>269</v>
      </c>
      <c r="D43" s="402"/>
      <c r="E43" s="402"/>
    </row>
    <row r="44" spans="1:5" s="403" customFormat="1" ht="12" customHeight="1" x14ac:dyDescent="0.25">
      <c r="A44" s="399"/>
      <c r="B44" s="423" t="s">
        <v>137</v>
      </c>
      <c r="C44" s="404" t="s">
        <v>270</v>
      </c>
      <c r="D44" s="402"/>
      <c r="E44" s="402"/>
    </row>
    <row r="45" spans="1:5" s="403" customFormat="1" ht="12" customHeight="1" thickBot="1" x14ac:dyDescent="0.3">
      <c r="A45" s="426"/>
      <c r="B45" s="427" t="s">
        <v>210</v>
      </c>
      <c r="C45" s="405" t="s">
        <v>384</v>
      </c>
      <c r="D45" s="428"/>
      <c r="E45" s="428"/>
    </row>
    <row r="46" spans="1:5" s="398" customFormat="1" ht="12" customHeight="1" thickBot="1" x14ac:dyDescent="0.3">
      <c r="A46" s="418" t="s">
        <v>61</v>
      </c>
      <c r="B46" s="394"/>
      <c r="C46" s="397" t="s">
        <v>271</v>
      </c>
      <c r="D46" s="396">
        <f>+D47+D48</f>
        <v>0</v>
      </c>
      <c r="E46" s="396">
        <f>+E47+E48</f>
        <v>30084</v>
      </c>
    </row>
    <row r="47" spans="1:5" s="403" customFormat="1" ht="12" customHeight="1" x14ac:dyDescent="0.25">
      <c r="A47" s="399"/>
      <c r="B47" s="423" t="s">
        <v>132</v>
      </c>
      <c r="C47" s="401" t="s">
        <v>160</v>
      </c>
      <c r="D47" s="402"/>
      <c r="E47" s="402">
        <v>100</v>
      </c>
    </row>
    <row r="48" spans="1:5" s="403" customFormat="1" ht="12" customHeight="1" thickBot="1" x14ac:dyDescent="0.3">
      <c r="A48" s="399"/>
      <c r="B48" s="423" t="s">
        <v>133</v>
      </c>
      <c r="C48" s="405" t="s">
        <v>5</v>
      </c>
      <c r="D48" s="402"/>
      <c r="E48" s="402">
        <v>29984</v>
      </c>
    </row>
    <row r="49" spans="1:5" s="403" customFormat="1" ht="12" customHeight="1" thickBot="1" x14ac:dyDescent="0.3">
      <c r="A49" s="387" t="s">
        <v>62</v>
      </c>
      <c r="B49" s="394"/>
      <c r="C49" s="397" t="s">
        <v>4</v>
      </c>
      <c r="D49" s="396">
        <f>+D50+D51+D52</f>
        <v>18250</v>
      </c>
      <c r="E49" s="396">
        <f>+E50+E51+E52</f>
        <v>24028</v>
      </c>
    </row>
    <row r="50" spans="1:5" s="403" customFormat="1" ht="12" customHeight="1" x14ac:dyDescent="0.25">
      <c r="A50" s="429"/>
      <c r="B50" s="423" t="s">
        <v>214</v>
      </c>
      <c r="C50" s="401" t="s">
        <v>212</v>
      </c>
      <c r="D50" s="430">
        <v>18000</v>
      </c>
      <c r="E50" s="430">
        <v>24028</v>
      </c>
    </row>
    <row r="51" spans="1:5" s="403" customFormat="1" ht="12" customHeight="1" x14ac:dyDescent="0.25">
      <c r="A51" s="429"/>
      <c r="B51" s="423" t="s">
        <v>215</v>
      </c>
      <c r="C51" s="404" t="s">
        <v>213</v>
      </c>
      <c r="D51" s="430">
        <v>250</v>
      </c>
      <c r="E51" s="430"/>
    </row>
    <row r="52" spans="1:5" s="403" customFormat="1" ht="12" customHeight="1" thickBot="1" x14ac:dyDescent="0.3">
      <c r="A52" s="399"/>
      <c r="B52" s="423" t="s">
        <v>319</v>
      </c>
      <c r="C52" s="416" t="s">
        <v>273</v>
      </c>
      <c r="D52" s="402"/>
      <c r="E52" s="402"/>
    </row>
    <row r="53" spans="1:5" s="403" customFormat="1" ht="12" customHeight="1" thickBot="1" x14ac:dyDescent="0.3">
      <c r="A53" s="418" t="s">
        <v>63</v>
      </c>
      <c r="B53" s="431"/>
      <c r="C53" s="395" t="s">
        <v>274</v>
      </c>
      <c r="D53" s="432"/>
      <c r="E53" s="432"/>
    </row>
    <row r="54" spans="1:5" s="398" customFormat="1" ht="12" customHeight="1" thickBot="1" x14ac:dyDescent="0.3">
      <c r="A54" s="433" t="s">
        <v>64</v>
      </c>
      <c r="B54" s="434"/>
      <c r="C54" s="395" t="s">
        <v>422</v>
      </c>
      <c r="D54" s="435">
        <f>+D9+D14+D23+D24+D33+D46+D49+D53</f>
        <v>260041</v>
      </c>
      <c r="E54" s="435">
        <f>+E9+E14+E23+E24+E33+E46+E49+E53</f>
        <v>328644</v>
      </c>
    </row>
    <row r="55" spans="1:5" s="398" customFormat="1" ht="12" customHeight="1" thickBot="1" x14ac:dyDescent="0.3">
      <c r="A55" s="387" t="s">
        <v>65</v>
      </c>
      <c r="B55" s="436"/>
      <c r="C55" s="395" t="s">
        <v>277</v>
      </c>
      <c r="D55" s="437">
        <f>+D56+D57</f>
        <v>91666</v>
      </c>
      <c r="E55" s="437">
        <f>+E56+E57</f>
        <v>97259</v>
      </c>
    </row>
    <row r="56" spans="1:5" s="398" customFormat="1" ht="12" customHeight="1" x14ac:dyDescent="0.25">
      <c r="A56" s="406"/>
      <c r="B56" s="420" t="s">
        <v>162</v>
      </c>
      <c r="C56" s="438" t="s">
        <v>6</v>
      </c>
      <c r="D56" s="439">
        <v>91666</v>
      </c>
      <c r="E56" s="439">
        <v>97259</v>
      </c>
    </row>
    <row r="57" spans="1:5" s="398" customFormat="1" ht="12" customHeight="1" thickBot="1" x14ac:dyDescent="0.3">
      <c r="A57" s="426"/>
      <c r="B57" s="427" t="s">
        <v>163</v>
      </c>
      <c r="C57" s="440" t="s">
        <v>7</v>
      </c>
      <c r="D57" s="441"/>
      <c r="E57" s="441"/>
    </row>
    <row r="58" spans="1:5" s="403" customFormat="1" ht="12" customHeight="1" thickBot="1" x14ac:dyDescent="0.3">
      <c r="A58" s="442" t="s">
        <v>66</v>
      </c>
      <c r="B58" s="443"/>
      <c r="C58" s="444" t="s">
        <v>8</v>
      </c>
      <c r="D58" s="396">
        <f>+D54+D55</f>
        <v>351707</v>
      </c>
      <c r="E58" s="396">
        <f>+E54+E55</f>
        <v>425903</v>
      </c>
    </row>
    <row r="59" spans="1:5" s="403" customFormat="1" ht="15" customHeight="1" x14ac:dyDescent="0.25">
      <c r="A59" s="445"/>
      <c r="B59" s="445"/>
      <c r="C59" s="446"/>
      <c r="D59" s="447"/>
      <c r="E59" s="447"/>
    </row>
    <row r="60" spans="1:5" ht="13.8" thickBot="1" x14ac:dyDescent="0.3">
      <c r="A60" s="448"/>
      <c r="B60" s="449"/>
      <c r="C60" s="449"/>
      <c r="D60" s="450"/>
      <c r="E60" s="450"/>
    </row>
    <row r="61" spans="1:5" s="390" customFormat="1" ht="16.5" customHeight="1" thickBot="1" x14ac:dyDescent="0.3">
      <c r="A61" s="451"/>
      <c r="B61" s="452"/>
      <c r="C61" s="453" t="s">
        <v>98</v>
      </c>
      <c r="D61" s="454"/>
      <c r="E61" s="454"/>
    </row>
    <row r="62" spans="1:5" s="456" customFormat="1" ht="12" customHeight="1" thickBot="1" x14ac:dyDescent="0.3">
      <c r="A62" s="418" t="s">
        <v>55</v>
      </c>
      <c r="B62" s="455"/>
      <c r="C62" s="419" t="s">
        <v>28</v>
      </c>
      <c r="D62" s="396">
        <f>SUM(D63:D67)</f>
        <v>148995</v>
      </c>
      <c r="E62" s="396">
        <f>SUM(E63:E67)</f>
        <v>240981</v>
      </c>
    </row>
    <row r="63" spans="1:5" ht="12" customHeight="1" x14ac:dyDescent="0.25">
      <c r="A63" s="457"/>
      <c r="B63" s="458" t="s">
        <v>138</v>
      </c>
      <c r="C63" s="459" t="s">
        <v>86</v>
      </c>
      <c r="D63" s="460">
        <v>23905</v>
      </c>
      <c r="E63" s="460">
        <v>26822</v>
      </c>
    </row>
    <row r="64" spans="1:5" ht="12" customHeight="1" x14ac:dyDescent="0.25">
      <c r="A64" s="461"/>
      <c r="B64" s="423" t="s">
        <v>139</v>
      </c>
      <c r="C64" s="462" t="s">
        <v>219</v>
      </c>
      <c r="D64" s="463">
        <v>4135</v>
      </c>
      <c r="E64" s="463">
        <v>4135</v>
      </c>
    </row>
    <row r="65" spans="1:5" ht="12" customHeight="1" x14ac:dyDescent="0.25">
      <c r="A65" s="461"/>
      <c r="B65" s="423" t="s">
        <v>140</v>
      </c>
      <c r="C65" s="462" t="s">
        <v>159</v>
      </c>
      <c r="D65" s="464">
        <v>110974</v>
      </c>
      <c r="E65" s="464">
        <v>193328</v>
      </c>
    </row>
    <row r="66" spans="1:5" ht="12" customHeight="1" x14ac:dyDescent="0.25">
      <c r="A66" s="461"/>
      <c r="B66" s="423" t="s">
        <v>141</v>
      </c>
      <c r="C66" s="462" t="s">
        <v>220</v>
      </c>
      <c r="D66" s="464"/>
      <c r="E66" s="464"/>
    </row>
    <row r="67" spans="1:5" ht="12" customHeight="1" x14ac:dyDescent="0.25">
      <c r="A67" s="461"/>
      <c r="B67" s="423" t="s">
        <v>149</v>
      </c>
      <c r="C67" s="462" t="s">
        <v>221</v>
      </c>
      <c r="D67" s="464">
        <f>SUM(D68:D75)</f>
        <v>9981</v>
      </c>
      <c r="E67" s="464">
        <f t="shared" ref="E67" si="0">SUM(E68:E75)</f>
        <v>16696</v>
      </c>
    </row>
    <row r="68" spans="1:5" ht="12" customHeight="1" x14ac:dyDescent="0.25">
      <c r="A68" s="461"/>
      <c r="B68" s="423" t="s">
        <v>142</v>
      </c>
      <c r="C68" s="462" t="s">
        <v>403</v>
      </c>
      <c r="D68" s="463"/>
      <c r="E68" s="463"/>
    </row>
    <row r="69" spans="1:5" ht="12" customHeight="1" x14ac:dyDescent="0.2">
      <c r="A69" s="461"/>
      <c r="B69" s="423" t="s">
        <v>143</v>
      </c>
      <c r="C69" s="465" t="s">
        <v>9</v>
      </c>
      <c r="D69" s="464">
        <v>2192</v>
      </c>
      <c r="E69" s="464">
        <v>3742</v>
      </c>
    </row>
    <row r="70" spans="1:5" ht="12" customHeight="1" x14ac:dyDescent="0.25">
      <c r="A70" s="461"/>
      <c r="B70" s="423" t="s">
        <v>150</v>
      </c>
      <c r="C70" s="466" t="s">
        <v>391</v>
      </c>
      <c r="D70" s="464">
        <v>3069</v>
      </c>
      <c r="E70" s="464">
        <v>8234</v>
      </c>
    </row>
    <row r="71" spans="1:5" ht="12" customHeight="1" x14ac:dyDescent="0.25">
      <c r="A71" s="461"/>
      <c r="B71" s="423" t="s">
        <v>151</v>
      </c>
      <c r="C71" s="466" t="s">
        <v>10</v>
      </c>
      <c r="D71" s="464">
        <v>3220</v>
      </c>
      <c r="E71" s="464">
        <v>3220</v>
      </c>
    </row>
    <row r="72" spans="1:5" ht="12" customHeight="1" x14ac:dyDescent="0.25">
      <c r="A72" s="461"/>
      <c r="B72" s="423" t="s">
        <v>152</v>
      </c>
      <c r="C72" s="466" t="s">
        <v>392</v>
      </c>
      <c r="D72" s="464"/>
      <c r="E72" s="464"/>
    </row>
    <row r="73" spans="1:5" ht="12" customHeight="1" x14ac:dyDescent="0.25">
      <c r="A73" s="461"/>
      <c r="B73" s="423" t="s">
        <v>153</v>
      </c>
      <c r="C73" s="467" t="s">
        <v>11</v>
      </c>
      <c r="D73" s="464"/>
      <c r="E73" s="464"/>
    </row>
    <row r="74" spans="1:5" ht="12" customHeight="1" x14ac:dyDescent="0.25">
      <c r="A74" s="461"/>
      <c r="B74" s="423" t="s">
        <v>155</v>
      </c>
      <c r="C74" s="468" t="s">
        <v>12</v>
      </c>
      <c r="D74" s="464">
        <v>1500</v>
      </c>
      <c r="E74" s="464">
        <v>1500</v>
      </c>
    </row>
    <row r="75" spans="1:5" ht="12" customHeight="1" thickBot="1" x14ac:dyDescent="0.3">
      <c r="A75" s="469"/>
      <c r="B75" s="470" t="s">
        <v>222</v>
      </c>
      <c r="C75" s="471" t="s">
        <v>13</v>
      </c>
      <c r="D75" s="472"/>
      <c r="E75" s="472"/>
    </row>
    <row r="76" spans="1:5" ht="12" customHeight="1" thickBot="1" x14ac:dyDescent="0.3">
      <c r="A76" s="418" t="s">
        <v>56</v>
      </c>
      <c r="B76" s="455"/>
      <c r="C76" s="473" t="s">
        <v>27</v>
      </c>
      <c r="D76" s="437">
        <f>SUM(D77:D79)</f>
        <v>67564</v>
      </c>
      <c r="E76" s="437">
        <f>SUM(E77:E79)</f>
        <v>46299</v>
      </c>
    </row>
    <row r="77" spans="1:5" s="456" customFormat="1" ht="12" customHeight="1" x14ac:dyDescent="0.25">
      <c r="A77" s="457"/>
      <c r="B77" s="458" t="s">
        <v>144</v>
      </c>
      <c r="C77" s="438" t="s">
        <v>14</v>
      </c>
      <c r="D77" s="474">
        <v>23114</v>
      </c>
      <c r="E77" s="474">
        <v>19015</v>
      </c>
    </row>
    <row r="78" spans="1:5" ht="12" customHeight="1" x14ac:dyDescent="0.25">
      <c r="A78" s="461"/>
      <c r="B78" s="423" t="s">
        <v>145</v>
      </c>
      <c r="C78" s="404" t="s">
        <v>223</v>
      </c>
      <c r="D78" s="415">
        <v>44450</v>
      </c>
      <c r="E78" s="415">
        <v>27284</v>
      </c>
    </row>
    <row r="79" spans="1:5" ht="12" customHeight="1" x14ac:dyDescent="0.25">
      <c r="A79" s="461"/>
      <c r="B79" s="423" t="s">
        <v>146</v>
      </c>
      <c r="C79" s="404" t="s">
        <v>300</v>
      </c>
      <c r="D79" s="415"/>
      <c r="E79" s="415"/>
    </row>
    <row r="80" spans="1:5" ht="12" customHeight="1" x14ac:dyDescent="0.25">
      <c r="A80" s="461"/>
      <c r="B80" s="423" t="s">
        <v>147</v>
      </c>
      <c r="C80" s="404" t="s">
        <v>15</v>
      </c>
      <c r="D80" s="415"/>
      <c r="E80" s="415"/>
    </row>
    <row r="81" spans="1:11" ht="12" customHeight="1" x14ac:dyDescent="0.25">
      <c r="A81" s="461"/>
      <c r="B81" s="423" t="s">
        <v>148</v>
      </c>
      <c r="C81" s="466" t="s">
        <v>20</v>
      </c>
      <c r="D81" s="415"/>
      <c r="E81" s="415"/>
    </row>
    <row r="82" spans="1:11" ht="12" customHeight="1" x14ac:dyDescent="0.25">
      <c r="A82" s="461"/>
      <c r="B82" s="423" t="s">
        <v>154</v>
      </c>
      <c r="C82" s="466" t="s">
        <v>19</v>
      </c>
      <c r="D82" s="415"/>
      <c r="E82" s="415"/>
    </row>
    <row r="83" spans="1:11" ht="12" customHeight="1" x14ac:dyDescent="0.25">
      <c r="A83" s="461"/>
      <c r="B83" s="423" t="s">
        <v>156</v>
      </c>
      <c r="C83" s="466" t="s">
        <v>18</v>
      </c>
      <c r="D83" s="415"/>
      <c r="E83" s="415"/>
    </row>
    <row r="84" spans="1:11" s="456" customFormat="1" ht="12" customHeight="1" x14ac:dyDescent="0.25">
      <c r="A84" s="461"/>
      <c r="B84" s="423" t="s">
        <v>224</v>
      </c>
      <c r="C84" s="466" t="s">
        <v>17</v>
      </c>
      <c r="D84" s="415"/>
      <c r="E84" s="415"/>
    </row>
    <row r="85" spans="1:11" ht="12" customHeight="1" x14ac:dyDescent="0.25">
      <c r="A85" s="461"/>
      <c r="B85" s="423" t="s">
        <v>225</v>
      </c>
      <c r="C85" s="466" t="s">
        <v>16</v>
      </c>
      <c r="D85" s="415"/>
      <c r="E85" s="415"/>
      <c r="K85" s="475"/>
    </row>
    <row r="86" spans="1:11" ht="21" customHeight="1" thickBot="1" x14ac:dyDescent="0.3">
      <c r="A86" s="461"/>
      <c r="B86" s="423" t="s">
        <v>226</v>
      </c>
      <c r="C86" s="476" t="s">
        <v>21</v>
      </c>
      <c r="D86" s="415"/>
      <c r="E86" s="415"/>
    </row>
    <row r="87" spans="1:11" ht="12" customHeight="1" thickBot="1" x14ac:dyDescent="0.3">
      <c r="A87" s="477" t="s">
        <v>57</v>
      </c>
      <c r="B87" s="478"/>
      <c r="C87" s="479" t="s">
        <v>22</v>
      </c>
      <c r="D87" s="480">
        <f>+D88+D89</f>
        <v>1500</v>
      </c>
      <c r="E87" s="480">
        <f>+E88+E89</f>
        <v>1500</v>
      </c>
    </row>
    <row r="88" spans="1:11" s="456" customFormat="1" ht="12" customHeight="1" x14ac:dyDescent="0.25">
      <c r="A88" s="481"/>
      <c r="B88" s="420" t="s">
        <v>118</v>
      </c>
      <c r="C88" s="482" t="s">
        <v>100</v>
      </c>
      <c r="D88" s="483">
        <v>1500</v>
      </c>
      <c r="E88" s="483">
        <v>1500</v>
      </c>
    </row>
    <row r="89" spans="1:11" s="456" customFormat="1" ht="12" customHeight="1" thickBot="1" x14ac:dyDescent="0.3">
      <c r="A89" s="484"/>
      <c r="B89" s="427" t="s">
        <v>119</v>
      </c>
      <c r="C89" s="485" t="s">
        <v>101</v>
      </c>
      <c r="D89" s="428"/>
      <c r="E89" s="428"/>
    </row>
    <row r="90" spans="1:11" s="456" customFormat="1" ht="12" customHeight="1" thickBot="1" x14ac:dyDescent="0.3">
      <c r="A90" s="486" t="s">
        <v>58</v>
      </c>
      <c r="B90" s="487"/>
      <c r="C90" s="397" t="s">
        <v>305</v>
      </c>
      <c r="D90" s="488"/>
      <c r="E90" s="488">
        <v>157</v>
      </c>
    </row>
    <row r="91" spans="1:11" s="456" customFormat="1" ht="12" customHeight="1" thickBot="1" x14ac:dyDescent="0.3">
      <c r="A91" s="418" t="s">
        <v>59</v>
      </c>
      <c r="B91" s="489"/>
      <c r="C91" s="490" t="s">
        <v>260</v>
      </c>
      <c r="D91" s="414">
        <v>121140</v>
      </c>
      <c r="E91" s="414">
        <v>124458</v>
      </c>
    </row>
    <row r="92" spans="1:11" s="456" customFormat="1" ht="12" customHeight="1" thickBot="1" x14ac:dyDescent="0.3">
      <c r="A92" s="418" t="s">
        <v>60</v>
      </c>
      <c r="B92" s="455"/>
      <c r="C92" s="395" t="s">
        <v>23</v>
      </c>
      <c r="D92" s="491">
        <f>+D62+D76+D87+D90+D91</f>
        <v>339199</v>
      </c>
      <c r="E92" s="491">
        <f>+E62+E76+E87+E90+E91</f>
        <v>413395</v>
      </c>
    </row>
    <row r="93" spans="1:11" s="456" customFormat="1" ht="12" customHeight="1" thickBot="1" x14ac:dyDescent="0.3">
      <c r="A93" s="418" t="s">
        <v>61</v>
      </c>
      <c r="B93" s="455"/>
      <c r="C93" s="395" t="s">
        <v>26</v>
      </c>
      <c r="D93" s="396">
        <f>+D94+D95</f>
        <v>12508</v>
      </c>
      <c r="E93" s="396">
        <f>+E94+E95</f>
        <v>12508</v>
      </c>
    </row>
    <row r="94" spans="1:11" ht="12.75" customHeight="1" x14ac:dyDescent="0.25">
      <c r="A94" s="457"/>
      <c r="B94" s="423" t="s">
        <v>259</v>
      </c>
      <c r="C94" s="438" t="s">
        <v>25</v>
      </c>
      <c r="D94" s="430">
        <v>4508</v>
      </c>
      <c r="E94" s="430">
        <v>4508</v>
      </c>
    </row>
    <row r="95" spans="1:11" ht="12" customHeight="1" thickBot="1" x14ac:dyDescent="0.3">
      <c r="A95" s="469"/>
      <c r="B95" s="470" t="s">
        <v>133</v>
      </c>
      <c r="C95" s="440" t="s">
        <v>24</v>
      </c>
      <c r="D95" s="412">
        <v>8000</v>
      </c>
      <c r="E95" s="412">
        <v>8000</v>
      </c>
    </row>
    <row r="96" spans="1:11" ht="15" customHeight="1" thickBot="1" x14ac:dyDescent="0.3">
      <c r="A96" s="418" t="s">
        <v>62</v>
      </c>
      <c r="B96" s="431"/>
      <c r="C96" s="395" t="s">
        <v>261</v>
      </c>
      <c r="D96" s="492">
        <f>+D92+D93</f>
        <v>351707</v>
      </c>
      <c r="E96" s="492">
        <f>+E92+E93</f>
        <v>425903</v>
      </c>
    </row>
    <row r="97" spans="1:5" ht="13.8" thickBot="1" x14ac:dyDescent="0.3"/>
    <row r="98" spans="1:5" ht="15" customHeight="1" thickBot="1" x14ac:dyDescent="0.3">
      <c r="A98" s="496" t="s">
        <v>250</v>
      </c>
      <c r="B98" s="497"/>
      <c r="C98" s="498"/>
      <c r="D98" s="499">
        <v>34</v>
      </c>
      <c r="E98" s="499">
        <v>34</v>
      </c>
    </row>
    <row r="99" spans="1:5" ht="14.25" customHeight="1" thickBot="1" x14ac:dyDescent="0.3">
      <c r="A99" s="496" t="s">
        <v>251</v>
      </c>
      <c r="B99" s="497"/>
      <c r="C99" s="498"/>
      <c r="D99" s="499">
        <v>3</v>
      </c>
      <c r="E99" s="499">
        <v>3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"/>
  <sheetViews>
    <sheetView workbookViewId="0">
      <selection activeCell="D1" sqref="D1"/>
    </sheetView>
  </sheetViews>
  <sheetFormatPr defaultColWidth="9.33203125" defaultRowHeight="13.2" x14ac:dyDescent="0.25"/>
  <cols>
    <col min="1" max="1" width="9.6640625" style="124" customWidth="1"/>
    <col min="2" max="2" width="9.6640625" style="125" customWidth="1"/>
    <col min="3" max="3" width="61.109375" style="125" customWidth="1"/>
    <col min="4" max="4" width="25" style="125" customWidth="1"/>
    <col min="5" max="16384" width="9.33203125" style="4"/>
  </cols>
  <sheetData>
    <row r="1" spans="1:4" s="2" customFormat="1" ht="21" customHeight="1" thickBot="1" x14ac:dyDescent="0.3">
      <c r="A1" s="90"/>
      <c r="B1" s="91"/>
      <c r="C1" s="92"/>
      <c r="D1" s="131" t="s">
        <v>473</v>
      </c>
    </row>
    <row r="2" spans="1:4" s="59" customFormat="1" ht="25.5" customHeight="1" x14ac:dyDescent="0.25">
      <c r="A2" s="547" t="s">
        <v>246</v>
      </c>
      <c r="B2" s="548"/>
      <c r="C2" s="255" t="s">
        <v>257</v>
      </c>
      <c r="D2" s="274" t="s">
        <v>104</v>
      </c>
    </row>
    <row r="3" spans="1:4" s="59" customFormat="1" ht="16.2" thickBot="1" x14ac:dyDescent="0.3">
      <c r="A3" s="93" t="s">
        <v>245</v>
      </c>
      <c r="B3" s="94"/>
      <c r="C3" s="256" t="s">
        <v>401</v>
      </c>
      <c r="D3" s="275" t="s">
        <v>262</v>
      </c>
    </row>
    <row r="4" spans="1:4" s="60" customFormat="1" ht="15.9" customHeight="1" thickBot="1" x14ac:dyDescent="0.35">
      <c r="A4" s="95"/>
      <c r="B4" s="95"/>
      <c r="C4" s="95"/>
      <c r="D4" s="96" t="s">
        <v>91</v>
      </c>
    </row>
    <row r="5" spans="1:4" ht="13.8" thickBot="1" x14ac:dyDescent="0.3">
      <c r="A5" s="549" t="s">
        <v>247</v>
      </c>
      <c r="B5" s="550"/>
      <c r="C5" s="97" t="s">
        <v>92</v>
      </c>
      <c r="D5" s="98" t="s">
        <v>93</v>
      </c>
    </row>
    <row r="6" spans="1:4" s="54" customFormat="1" ht="12.9" customHeight="1" thickBot="1" x14ac:dyDescent="0.3">
      <c r="A6" s="86">
        <v>1</v>
      </c>
      <c r="B6" s="87">
        <v>2</v>
      </c>
      <c r="C6" s="87">
        <v>3</v>
      </c>
      <c r="D6" s="88">
        <v>4</v>
      </c>
    </row>
    <row r="7" spans="1:4" s="54" customFormat="1" ht="15.9" customHeight="1" thickBot="1" x14ac:dyDescent="0.3">
      <c r="A7" s="99"/>
      <c r="B7" s="100"/>
      <c r="C7" s="100" t="s">
        <v>94</v>
      </c>
      <c r="D7" s="101"/>
    </row>
    <row r="8" spans="1:4" s="61" customFormat="1" ht="12" customHeight="1" thickBot="1" x14ac:dyDescent="0.3">
      <c r="A8" s="86" t="s">
        <v>55</v>
      </c>
      <c r="B8" s="102"/>
      <c r="C8" s="103" t="s">
        <v>252</v>
      </c>
      <c r="D8" s="209">
        <f>SUM(D9:D16)</f>
        <v>0</v>
      </c>
    </row>
    <row r="9" spans="1:4" s="61" customFormat="1" ht="12" customHeight="1" x14ac:dyDescent="0.25">
      <c r="A9" s="106"/>
      <c r="B9" s="105" t="s">
        <v>138</v>
      </c>
      <c r="C9" s="11" t="s">
        <v>186</v>
      </c>
      <c r="D9" s="257"/>
    </row>
    <row r="10" spans="1:4" s="61" customFormat="1" ht="12" customHeight="1" x14ac:dyDescent="0.25">
      <c r="A10" s="104"/>
      <c r="B10" s="105" t="s">
        <v>139</v>
      </c>
      <c r="C10" s="8" t="s">
        <v>187</v>
      </c>
      <c r="D10" s="207"/>
    </row>
    <row r="11" spans="1:4" s="61" customFormat="1" ht="12" customHeight="1" x14ac:dyDescent="0.25">
      <c r="A11" s="104"/>
      <c r="B11" s="105" t="s">
        <v>140</v>
      </c>
      <c r="C11" s="8" t="s">
        <v>188</v>
      </c>
      <c r="D11" s="207"/>
    </row>
    <row r="12" spans="1:4" s="61" customFormat="1" ht="12" customHeight="1" x14ac:dyDescent="0.25">
      <c r="A12" s="104"/>
      <c r="B12" s="105" t="s">
        <v>141</v>
      </c>
      <c r="C12" s="8" t="s">
        <v>189</v>
      </c>
      <c r="D12" s="207"/>
    </row>
    <row r="13" spans="1:4" s="61" customFormat="1" ht="12" customHeight="1" x14ac:dyDescent="0.25">
      <c r="A13" s="104"/>
      <c r="B13" s="105" t="s">
        <v>161</v>
      </c>
      <c r="C13" s="7" t="s">
        <v>190</v>
      </c>
      <c r="D13" s="207"/>
    </row>
    <row r="14" spans="1:4" s="61" customFormat="1" ht="12" customHeight="1" x14ac:dyDescent="0.25">
      <c r="A14" s="107"/>
      <c r="B14" s="105" t="s">
        <v>142</v>
      </c>
      <c r="C14" s="8" t="s">
        <v>191</v>
      </c>
      <c r="D14" s="258"/>
    </row>
    <row r="15" spans="1:4" s="62" customFormat="1" ht="12" customHeight="1" x14ac:dyDescent="0.25">
      <c r="A15" s="104"/>
      <c r="B15" s="105" t="s">
        <v>143</v>
      </c>
      <c r="C15" s="8" t="s">
        <v>32</v>
      </c>
      <c r="D15" s="207"/>
    </row>
    <row r="16" spans="1:4" s="62" customFormat="1" ht="12" customHeight="1" thickBot="1" x14ac:dyDescent="0.3">
      <c r="A16" s="108"/>
      <c r="B16" s="109" t="s">
        <v>150</v>
      </c>
      <c r="C16" s="7" t="s">
        <v>244</v>
      </c>
      <c r="D16" s="208"/>
    </row>
    <row r="17" spans="1:4" s="61" customFormat="1" ht="12" customHeight="1" thickBot="1" x14ac:dyDescent="0.3">
      <c r="A17" s="86" t="s">
        <v>56</v>
      </c>
      <c r="B17" s="102"/>
      <c r="C17" s="103" t="s">
        <v>33</v>
      </c>
      <c r="D17" s="209">
        <f>SUM(D18:D21)</f>
        <v>0</v>
      </c>
    </row>
    <row r="18" spans="1:4" s="62" customFormat="1" ht="12" customHeight="1" x14ac:dyDescent="0.25">
      <c r="A18" s="104"/>
      <c r="B18" s="105" t="s">
        <v>144</v>
      </c>
      <c r="C18" s="10" t="s">
        <v>29</v>
      </c>
      <c r="D18" s="207"/>
    </row>
    <row r="19" spans="1:4" s="62" customFormat="1" ht="12" customHeight="1" x14ac:dyDescent="0.25">
      <c r="A19" s="104"/>
      <c r="B19" s="105" t="s">
        <v>145</v>
      </c>
      <c r="C19" s="8" t="s">
        <v>30</v>
      </c>
      <c r="D19" s="207"/>
    </row>
    <row r="20" spans="1:4" s="62" customFormat="1" ht="12" customHeight="1" x14ac:dyDescent="0.25">
      <c r="A20" s="104"/>
      <c r="B20" s="105" t="s">
        <v>146</v>
      </c>
      <c r="C20" s="8" t="s">
        <v>31</v>
      </c>
      <c r="D20" s="207"/>
    </row>
    <row r="21" spans="1:4" s="62" customFormat="1" ht="12" customHeight="1" thickBot="1" x14ac:dyDescent="0.3">
      <c r="A21" s="104"/>
      <c r="B21" s="105" t="s">
        <v>147</v>
      </c>
      <c r="C21" s="8" t="s">
        <v>30</v>
      </c>
      <c r="D21" s="207"/>
    </row>
    <row r="22" spans="1:4" s="62" customFormat="1" ht="12" customHeight="1" thickBot="1" x14ac:dyDescent="0.3">
      <c r="A22" s="89" t="s">
        <v>57</v>
      </c>
      <c r="B22" s="67"/>
      <c r="C22" s="67" t="s">
        <v>34</v>
      </c>
      <c r="D22" s="209">
        <f>+D23+D24</f>
        <v>0</v>
      </c>
    </row>
    <row r="23" spans="1:4" s="62" customFormat="1" ht="12" customHeight="1" x14ac:dyDescent="0.25">
      <c r="A23" s="254"/>
      <c r="B23" s="273" t="s">
        <v>118</v>
      </c>
      <c r="C23" s="71" t="s">
        <v>272</v>
      </c>
      <c r="D23" s="278"/>
    </row>
    <row r="24" spans="1:4" s="62" customFormat="1" ht="12" customHeight="1" thickBot="1" x14ac:dyDescent="0.3">
      <c r="A24" s="271"/>
      <c r="B24" s="272" t="s">
        <v>119</v>
      </c>
      <c r="C24" s="72" t="s">
        <v>276</v>
      </c>
      <c r="D24" s="279"/>
    </row>
    <row r="25" spans="1:4" s="62" customFormat="1" ht="12" customHeight="1" thickBot="1" x14ac:dyDescent="0.3">
      <c r="A25" s="89" t="s">
        <v>58</v>
      </c>
      <c r="B25" s="67"/>
      <c r="C25" s="67" t="s">
        <v>263</v>
      </c>
      <c r="D25" s="239"/>
    </row>
    <row r="26" spans="1:4" s="61" customFormat="1" ht="12" customHeight="1" thickBot="1" x14ac:dyDescent="0.3">
      <c r="A26" s="89" t="s">
        <v>59</v>
      </c>
      <c r="B26" s="102"/>
      <c r="C26" s="67" t="s">
        <v>35</v>
      </c>
      <c r="D26" s="239">
        <v>48397</v>
      </c>
    </row>
    <row r="27" spans="1:4" s="61" customFormat="1" ht="12" customHeight="1" thickBot="1" x14ac:dyDescent="0.3">
      <c r="A27" s="86" t="s">
        <v>60</v>
      </c>
      <c r="B27" s="81"/>
      <c r="C27" s="67" t="s">
        <v>40</v>
      </c>
      <c r="D27" s="260">
        <f>D8+D17+D22+D26</f>
        <v>48397</v>
      </c>
    </row>
    <row r="28" spans="1:4" s="61" customFormat="1" ht="12" customHeight="1" thickBot="1" x14ac:dyDescent="0.3">
      <c r="A28" s="268" t="s">
        <v>61</v>
      </c>
      <c r="B28" s="276"/>
      <c r="C28" s="270" t="s">
        <v>36</v>
      </c>
      <c r="D28" s="280">
        <f>+D29+D30</f>
        <v>0</v>
      </c>
    </row>
    <row r="29" spans="1:4" s="61" customFormat="1" ht="12" customHeight="1" x14ac:dyDescent="0.25">
      <c r="A29" s="106"/>
      <c r="B29" s="79" t="s">
        <v>132</v>
      </c>
      <c r="C29" s="71" t="s">
        <v>364</v>
      </c>
      <c r="D29" s="278"/>
    </row>
    <row r="30" spans="1:4" s="62" customFormat="1" ht="12" customHeight="1" thickBot="1" x14ac:dyDescent="0.3">
      <c r="A30" s="277"/>
      <c r="B30" s="80" t="s">
        <v>133</v>
      </c>
      <c r="C30" s="269" t="s">
        <v>37</v>
      </c>
      <c r="D30" s="58"/>
    </row>
    <row r="31" spans="1:4" s="62" customFormat="1" ht="12" customHeight="1" thickBot="1" x14ac:dyDescent="0.3">
      <c r="A31" s="111" t="s">
        <v>62</v>
      </c>
      <c r="B31" s="266"/>
      <c r="C31" s="267" t="s">
        <v>38</v>
      </c>
      <c r="D31" s="259"/>
    </row>
    <row r="32" spans="1:4" s="62" customFormat="1" ht="15" customHeight="1" thickBot="1" x14ac:dyDescent="0.3">
      <c r="A32" s="111" t="s">
        <v>63</v>
      </c>
      <c r="B32" s="112"/>
      <c r="C32" s="113" t="s">
        <v>39</v>
      </c>
      <c r="D32" s="263">
        <f>+D27+D28+D31</f>
        <v>48397</v>
      </c>
    </row>
    <row r="33" spans="1:4" s="62" customFormat="1" ht="15" customHeight="1" x14ac:dyDescent="0.25">
      <c r="A33" s="114"/>
      <c r="B33" s="114"/>
      <c r="C33" s="115"/>
      <c r="D33" s="261"/>
    </row>
    <row r="34" spans="1:4" ht="13.8" thickBot="1" x14ac:dyDescent="0.3">
      <c r="A34" s="116"/>
      <c r="B34" s="117"/>
      <c r="C34" s="117"/>
      <c r="D34" s="262"/>
    </row>
    <row r="35" spans="1:4" s="54" customFormat="1" ht="16.5" customHeight="1" thickBot="1" x14ac:dyDescent="0.3">
      <c r="A35" s="118"/>
      <c r="B35" s="119"/>
      <c r="C35" s="120" t="s">
        <v>98</v>
      </c>
      <c r="D35" s="263"/>
    </row>
    <row r="36" spans="1:4" s="63" customFormat="1" ht="12" customHeight="1" thickBot="1" x14ac:dyDescent="0.3">
      <c r="A36" s="89" t="s">
        <v>55</v>
      </c>
      <c r="B36" s="23"/>
      <c r="C36" s="67" t="s">
        <v>28</v>
      </c>
      <c r="D36" s="209">
        <f>SUM(D37:D41)</f>
        <v>26466</v>
      </c>
    </row>
    <row r="37" spans="1:4" ht="12" customHeight="1" x14ac:dyDescent="0.25">
      <c r="A37" s="121"/>
      <c r="B37" s="78" t="s">
        <v>138</v>
      </c>
      <c r="C37" s="10" t="s">
        <v>86</v>
      </c>
      <c r="D37" s="55">
        <v>10136</v>
      </c>
    </row>
    <row r="38" spans="1:4" ht="12" customHeight="1" x14ac:dyDescent="0.25">
      <c r="A38" s="122"/>
      <c r="B38" s="77" t="s">
        <v>139</v>
      </c>
      <c r="C38" s="8" t="s">
        <v>219</v>
      </c>
      <c r="D38" s="57">
        <v>1474</v>
      </c>
    </row>
    <row r="39" spans="1:4" ht="12" customHeight="1" x14ac:dyDescent="0.25">
      <c r="A39" s="122"/>
      <c r="B39" s="77" t="s">
        <v>140</v>
      </c>
      <c r="C39" s="8" t="s">
        <v>159</v>
      </c>
      <c r="D39" s="57">
        <v>14856</v>
      </c>
    </row>
    <row r="40" spans="1:4" ht="12" customHeight="1" x14ac:dyDescent="0.25">
      <c r="A40" s="122"/>
      <c r="B40" s="77" t="s">
        <v>141</v>
      </c>
      <c r="C40" s="8" t="s">
        <v>220</v>
      </c>
      <c r="D40" s="57"/>
    </row>
    <row r="41" spans="1:4" ht="12" customHeight="1" thickBot="1" x14ac:dyDescent="0.3">
      <c r="A41" s="122"/>
      <c r="B41" s="77" t="s">
        <v>149</v>
      </c>
      <c r="C41" s="8" t="s">
        <v>221</v>
      </c>
      <c r="D41" s="57"/>
    </row>
    <row r="42" spans="1:4" ht="12" customHeight="1" thickBot="1" x14ac:dyDescent="0.3">
      <c r="A42" s="89" t="s">
        <v>56</v>
      </c>
      <c r="B42" s="23"/>
      <c r="C42" s="67" t="s">
        <v>44</v>
      </c>
      <c r="D42" s="209">
        <f>SUM(D43:D46)</f>
        <v>21931</v>
      </c>
    </row>
    <row r="43" spans="1:4" s="63" customFormat="1" ht="12" customHeight="1" x14ac:dyDescent="0.25">
      <c r="A43" s="121"/>
      <c r="B43" s="78" t="s">
        <v>144</v>
      </c>
      <c r="C43" s="10" t="s">
        <v>299</v>
      </c>
      <c r="D43" s="55">
        <v>16140</v>
      </c>
    </row>
    <row r="44" spans="1:4" ht="12" customHeight="1" x14ac:dyDescent="0.25">
      <c r="A44" s="122"/>
      <c r="B44" s="77" t="s">
        <v>145</v>
      </c>
      <c r="C44" s="8" t="s">
        <v>223</v>
      </c>
      <c r="D44" s="57">
        <v>5791</v>
      </c>
    </row>
    <row r="45" spans="1:4" ht="12" customHeight="1" x14ac:dyDescent="0.25">
      <c r="A45" s="122"/>
      <c r="B45" s="77" t="s">
        <v>148</v>
      </c>
      <c r="C45" s="8" t="s">
        <v>99</v>
      </c>
      <c r="D45" s="57"/>
    </row>
    <row r="46" spans="1:4" ht="12" customHeight="1" thickBot="1" x14ac:dyDescent="0.3">
      <c r="A46" s="122"/>
      <c r="B46" s="77" t="s">
        <v>156</v>
      </c>
      <c r="C46" s="8" t="s">
        <v>41</v>
      </c>
      <c r="D46" s="57"/>
    </row>
    <row r="47" spans="1:4" ht="12" customHeight="1" thickBot="1" x14ac:dyDescent="0.3">
      <c r="A47" s="89" t="s">
        <v>57</v>
      </c>
      <c r="B47" s="23"/>
      <c r="C47" s="23" t="s">
        <v>42</v>
      </c>
      <c r="D47" s="239"/>
    </row>
    <row r="48" spans="1:4" s="62" customFormat="1" ht="12" customHeight="1" thickBot="1" x14ac:dyDescent="0.3">
      <c r="A48" s="111" t="s">
        <v>58</v>
      </c>
      <c r="B48" s="266"/>
      <c r="C48" s="267" t="s">
        <v>45</v>
      </c>
      <c r="D48" s="259"/>
    </row>
    <row r="49" spans="1:4" ht="15" customHeight="1" thickBot="1" x14ac:dyDescent="0.3">
      <c r="A49" s="89" t="s">
        <v>59</v>
      </c>
      <c r="B49" s="110"/>
      <c r="C49" s="123" t="s">
        <v>43</v>
      </c>
      <c r="D49" s="264">
        <f>+D36+D42+D47+D48</f>
        <v>48397</v>
      </c>
    </row>
    <row r="50" spans="1:4" ht="13.8" thickBot="1" x14ac:dyDescent="0.3">
      <c r="D50" s="265"/>
    </row>
    <row r="51" spans="1:4" ht="15" customHeight="1" thickBot="1" x14ac:dyDescent="0.3">
      <c r="A51" s="126" t="s">
        <v>250</v>
      </c>
      <c r="B51" s="127"/>
      <c r="C51" s="128"/>
      <c r="D51" s="65">
        <v>4</v>
      </c>
    </row>
    <row r="52" spans="1:4" ht="14.25" customHeight="1" thickBot="1" x14ac:dyDescent="0.3">
      <c r="A52" s="126" t="s">
        <v>251</v>
      </c>
      <c r="B52" s="127"/>
      <c r="C52" s="128"/>
      <c r="D52" s="65">
        <v>3</v>
      </c>
    </row>
  </sheetData>
  <sheetProtection formatCells="0"/>
  <mergeCells count="2">
    <mergeCell ref="A2:B2"/>
    <mergeCell ref="A5:B5"/>
  </mergeCells>
  <phoneticPr fontId="25" type="noConversion"/>
  <printOptions horizontalCentered="1"/>
  <pageMargins left="0.35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1"/>
  <sheetViews>
    <sheetView workbookViewId="0">
      <selection activeCell="D1" sqref="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90"/>
      <c r="B1" s="91"/>
      <c r="C1" s="132"/>
      <c r="D1" s="131" t="s">
        <v>474</v>
      </c>
    </row>
    <row r="2" spans="1:4" s="59" customFormat="1" ht="25.5" customHeight="1" x14ac:dyDescent="0.25">
      <c r="A2" s="547" t="s">
        <v>246</v>
      </c>
      <c r="B2" s="548"/>
      <c r="C2" s="129" t="s">
        <v>257</v>
      </c>
      <c r="D2" s="133" t="s">
        <v>104</v>
      </c>
    </row>
    <row r="3" spans="1:4" s="59" customFormat="1" ht="16.2" thickBot="1" x14ac:dyDescent="0.3">
      <c r="A3" s="93" t="s">
        <v>245</v>
      </c>
      <c r="B3" s="94"/>
      <c r="C3" s="130" t="s">
        <v>102</v>
      </c>
      <c r="D3" s="135" t="s">
        <v>88</v>
      </c>
    </row>
    <row r="4" spans="1:4" s="60" customFormat="1" ht="15.9" customHeight="1" thickBot="1" x14ac:dyDescent="0.35">
      <c r="A4" s="95"/>
      <c r="B4" s="95"/>
      <c r="C4" s="95"/>
      <c r="D4" s="96" t="s">
        <v>91</v>
      </c>
    </row>
    <row r="5" spans="1:4" ht="13.8" thickBot="1" x14ac:dyDescent="0.3">
      <c r="A5" s="549" t="s">
        <v>247</v>
      </c>
      <c r="B5" s="550"/>
      <c r="C5" s="97" t="s">
        <v>92</v>
      </c>
      <c r="D5" s="98" t="s">
        <v>93</v>
      </c>
    </row>
    <row r="6" spans="1:4" s="54" customFormat="1" ht="12.9" customHeight="1" thickBot="1" x14ac:dyDescent="0.3">
      <c r="A6" s="86">
        <v>1</v>
      </c>
      <c r="B6" s="87">
        <v>2</v>
      </c>
      <c r="C6" s="87">
        <v>3</v>
      </c>
      <c r="D6" s="88">
        <v>4</v>
      </c>
    </row>
    <row r="7" spans="1:4" s="54" customFormat="1" ht="15.9" customHeight="1" thickBot="1" x14ac:dyDescent="0.3">
      <c r="A7" s="99"/>
      <c r="B7" s="100"/>
      <c r="C7" s="100" t="s">
        <v>94</v>
      </c>
      <c r="D7" s="101"/>
    </row>
    <row r="8" spans="1:4" s="61" customFormat="1" ht="12" customHeight="1" thickBot="1" x14ac:dyDescent="0.3">
      <c r="A8" s="86" t="s">
        <v>55</v>
      </c>
      <c r="B8" s="102"/>
      <c r="C8" s="103" t="s">
        <v>252</v>
      </c>
      <c r="D8" s="209">
        <f>SUM(D9:D16)</f>
        <v>0</v>
      </c>
    </row>
    <row r="9" spans="1:4" s="61" customFormat="1" ht="12" customHeight="1" x14ac:dyDescent="0.25">
      <c r="A9" s="106"/>
      <c r="B9" s="105" t="s">
        <v>138</v>
      </c>
      <c r="C9" s="11" t="s">
        <v>186</v>
      </c>
      <c r="D9" s="257"/>
    </row>
    <row r="10" spans="1:4" s="61" customFormat="1" ht="12" customHeight="1" x14ac:dyDescent="0.25">
      <c r="A10" s="104"/>
      <c r="B10" s="105" t="s">
        <v>139</v>
      </c>
      <c r="C10" s="8" t="s">
        <v>187</v>
      </c>
      <c r="D10" s="207"/>
    </row>
    <row r="11" spans="1:4" s="61" customFormat="1" ht="12" customHeight="1" x14ac:dyDescent="0.25">
      <c r="A11" s="104"/>
      <c r="B11" s="105" t="s">
        <v>140</v>
      </c>
      <c r="C11" s="8" t="s">
        <v>188</v>
      </c>
      <c r="D11" s="207"/>
    </row>
    <row r="12" spans="1:4" s="61" customFormat="1" ht="12" customHeight="1" x14ac:dyDescent="0.25">
      <c r="A12" s="104"/>
      <c r="B12" s="105" t="s">
        <v>141</v>
      </c>
      <c r="C12" s="8" t="s">
        <v>189</v>
      </c>
      <c r="D12" s="207"/>
    </row>
    <row r="13" spans="1:4" s="61" customFormat="1" ht="12" customHeight="1" x14ac:dyDescent="0.25">
      <c r="A13" s="104"/>
      <c r="B13" s="105" t="s">
        <v>161</v>
      </c>
      <c r="C13" s="7" t="s">
        <v>190</v>
      </c>
      <c r="D13" s="207"/>
    </row>
    <row r="14" spans="1:4" s="61" customFormat="1" ht="12" customHeight="1" x14ac:dyDescent="0.25">
      <c r="A14" s="107"/>
      <c r="B14" s="105" t="s">
        <v>142</v>
      </c>
      <c r="C14" s="8" t="s">
        <v>191</v>
      </c>
      <c r="D14" s="258"/>
    </row>
    <row r="15" spans="1:4" s="62" customFormat="1" ht="12" customHeight="1" x14ac:dyDescent="0.25">
      <c r="A15" s="104"/>
      <c r="B15" s="105" t="s">
        <v>143</v>
      </c>
      <c r="C15" s="8" t="s">
        <v>32</v>
      </c>
      <c r="D15" s="207"/>
    </row>
    <row r="16" spans="1:4" s="62" customFormat="1" ht="12" customHeight="1" thickBot="1" x14ac:dyDescent="0.3">
      <c r="A16" s="108"/>
      <c r="B16" s="109" t="s">
        <v>150</v>
      </c>
      <c r="C16" s="7" t="s">
        <v>244</v>
      </c>
      <c r="D16" s="208"/>
    </row>
    <row r="17" spans="1:4" s="61" customFormat="1" ht="12" customHeight="1" thickBot="1" x14ac:dyDescent="0.3">
      <c r="A17" s="86" t="s">
        <v>56</v>
      </c>
      <c r="B17" s="102"/>
      <c r="C17" s="103" t="s">
        <v>33</v>
      </c>
      <c r="D17" s="209">
        <f>SUM(D18:D21)</f>
        <v>0</v>
      </c>
    </row>
    <row r="18" spans="1:4" s="62" customFormat="1" ht="12" customHeight="1" x14ac:dyDescent="0.25">
      <c r="A18" s="104"/>
      <c r="B18" s="105" t="s">
        <v>144</v>
      </c>
      <c r="C18" s="10" t="s">
        <v>29</v>
      </c>
      <c r="D18" s="207"/>
    </row>
    <row r="19" spans="1:4" s="62" customFormat="1" ht="12" customHeight="1" x14ac:dyDescent="0.25">
      <c r="A19" s="104"/>
      <c r="B19" s="105" t="s">
        <v>145</v>
      </c>
      <c r="C19" s="8" t="s">
        <v>30</v>
      </c>
      <c r="D19" s="207"/>
    </row>
    <row r="20" spans="1:4" s="62" customFormat="1" ht="12" customHeight="1" x14ac:dyDescent="0.25">
      <c r="A20" s="104"/>
      <c r="B20" s="105" t="s">
        <v>146</v>
      </c>
      <c r="C20" s="8" t="s">
        <v>31</v>
      </c>
      <c r="D20" s="207"/>
    </row>
    <row r="21" spans="1:4" s="62" customFormat="1" ht="12" customHeight="1" thickBot="1" x14ac:dyDescent="0.3">
      <c r="A21" s="104"/>
      <c r="B21" s="105" t="s">
        <v>147</v>
      </c>
      <c r="C21" s="8" t="s">
        <v>30</v>
      </c>
      <c r="D21" s="207"/>
    </row>
    <row r="22" spans="1:4" s="62" customFormat="1" ht="12" customHeight="1" thickBot="1" x14ac:dyDescent="0.3">
      <c r="A22" s="89" t="s">
        <v>57</v>
      </c>
      <c r="B22" s="67"/>
      <c r="C22" s="67" t="s">
        <v>34</v>
      </c>
      <c r="D22" s="209">
        <f>+D23+D24</f>
        <v>0</v>
      </c>
    </row>
    <row r="23" spans="1:4" s="61" customFormat="1" ht="12" customHeight="1" x14ac:dyDescent="0.25">
      <c r="A23" s="254"/>
      <c r="B23" s="273" t="s">
        <v>118</v>
      </c>
      <c r="C23" s="71" t="s">
        <v>272</v>
      </c>
      <c r="D23" s="278"/>
    </row>
    <row r="24" spans="1:4" s="61" customFormat="1" ht="12" customHeight="1" thickBot="1" x14ac:dyDescent="0.3">
      <c r="A24" s="271"/>
      <c r="B24" s="272" t="s">
        <v>119</v>
      </c>
      <c r="C24" s="72" t="s">
        <v>276</v>
      </c>
      <c r="D24" s="279"/>
    </row>
    <row r="25" spans="1:4" s="61" customFormat="1" ht="12" customHeight="1" thickBot="1" x14ac:dyDescent="0.3">
      <c r="A25" s="89" t="s">
        <v>58</v>
      </c>
      <c r="B25" s="102"/>
      <c r="C25" s="67" t="s">
        <v>50</v>
      </c>
      <c r="D25" s="239">
        <v>28640</v>
      </c>
    </row>
    <row r="26" spans="1:4" s="62" customFormat="1" ht="12" customHeight="1" thickBot="1" x14ac:dyDescent="0.3">
      <c r="A26" s="86" t="s">
        <v>59</v>
      </c>
      <c r="B26" s="81"/>
      <c r="C26" s="67" t="s">
        <v>46</v>
      </c>
      <c r="D26" s="260">
        <f>D8+D17+D22+D25</f>
        <v>28640</v>
      </c>
    </row>
    <row r="27" spans="1:4" s="62" customFormat="1" ht="15" customHeight="1" thickBot="1" x14ac:dyDescent="0.3">
      <c r="A27" s="268" t="s">
        <v>60</v>
      </c>
      <c r="B27" s="276"/>
      <c r="C27" s="270" t="s">
        <v>48</v>
      </c>
      <c r="D27" s="280">
        <f>+D28+D29</f>
        <v>0</v>
      </c>
    </row>
    <row r="28" spans="1:4" s="62" customFormat="1" ht="15" customHeight="1" x14ac:dyDescent="0.25">
      <c r="A28" s="106"/>
      <c r="B28" s="79" t="s">
        <v>125</v>
      </c>
      <c r="C28" s="71" t="s">
        <v>364</v>
      </c>
      <c r="D28" s="278"/>
    </row>
    <row r="29" spans="1:4" ht="14.4" thickBot="1" x14ac:dyDescent="0.3">
      <c r="A29" s="277"/>
      <c r="B29" s="80" t="s">
        <v>126</v>
      </c>
      <c r="C29" s="269" t="s">
        <v>37</v>
      </c>
      <c r="D29" s="58"/>
    </row>
    <row r="30" spans="1:4" s="54" customFormat="1" ht="16.5" customHeight="1" thickBot="1" x14ac:dyDescent="0.3">
      <c r="A30" s="111" t="s">
        <v>61</v>
      </c>
      <c r="B30" s="266"/>
      <c r="C30" s="267" t="s">
        <v>49</v>
      </c>
      <c r="D30" s="259"/>
    </row>
    <row r="31" spans="1:4" s="63" customFormat="1" ht="12" customHeight="1" thickBot="1" x14ac:dyDescent="0.3">
      <c r="A31" s="111" t="s">
        <v>62</v>
      </c>
      <c r="B31" s="112"/>
      <c r="C31" s="113" t="s">
        <v>47</v>
      </c>
      <c r="D31" s="263">
        <f>+D26+D27+D30</f>
        <v>28640</v>
      </c>
    </row>
    <row r="32" spans="1:4" ht="12" customHeight="1" x14ac:dyDescent="0.25">
      <c r="A32" s="114"/>
      <c r="B32" s="114"/>
      <c r="C32" s="115"/>
      <c r="D32" s="261"/>
    </row>
    <row r="33" spans="1:4" ht="12" customHeight="1" thickBot="1" x14ac:dyDescent="0.3">
      <c r="A33" s="116"/>
      <c r="B33" s="117"/>
      <c r="C33" s="117"/>
      <c r="D33" s="262"/>
    </row>
    <row r="34" spans="1:4" ht="12" customHeight="1" thickBot="1" x14ac:dyDescent="0.3">
      <c r="A34" s="118"/>
      <c r="B34" s="119"/>
      <c r="C34" s="120" t="s">
        <v>98</v>
      </c>
      <c r="D34" s="263"/>
    </row>
    <row r="35" spans="1:4" ht="12" customHeight="1" thickBot="1" x14ac:dyDescent="0.3">
      <c r="A35" s="89" t="s">
        <v>55</v>
      </c>
      <c r="B35" s="23"/>
      <c r="C35" s="67" t="s">
        <v>28</v>
      </c>
      <c r="D35" s="209">
        <f>SUM(D36:D40)</f>
        <v>24740</v>
      </c>
    </row>
    <row r="36" spans="1:4" ht="12" customHeight="1" x14ac:dyDescent="0.25">
      <c r="A36" s="121"/>
      <c r="B36" s="78" t="s">
        <v>138</v>
      </c>
      <c r="C36" s="10" t="s">
        <v>86</v>
      </c>
      <c r="D36" s="55">
        <v>9772</v>
      </c>
    </row>
    <row r="37" spans="1:4" ht="12" customHeight="1" x14ac:dyDescent="0.25">
      <c r="A37" s="122"/>
      <c r="B37" s="77" t="s">
        <v>139</v>
      </c>
      <c r="C37" s="8" t="s">
        <v>219</v>
      </c>
      <c r="D37" s="57">
        <v>1333</v>
      </c>
    </row>
    <row r="38" spans="1:4" s="63" customFormat="1" ht="12" customHeight="1" x14ac:dyDescent="0.25">
      <c r="A38" s="122"/>
      <c r="B38" s="77" t="s">
        <v>140</v>
      </c>
      <c r="C38" s="8" t="s">
        <v>159</v>
      </c>
      <c r="D38" s="57">
        <v>13635</v>
      </c>
    </row>
    <row r="39" spans="1:4" ht="12" customHeight="1" x14ac:dyDescent="0.25">
      <c r="A39" s="122"/>
      <c r="B39" s="77" t="s">
        <v>141</v>
      </c>
      <c r="C39" s="8" t="s">
        <v>220</v>
      </c>
      <c r="D39" s="57"/>
    </row>
    <row r="40" spans="1:4" ht="12" customHeight="1" thickBot="1" x14ac:dyDescent="0.3">
      <c r="A40" s="122"/>
      <c r="B40" s="77" t="s">
        <v>149</v>
      </c>
      <c r="C40" s="8" t="s">
        <v>221</v>
      </c>
      <c r="D40" s="57"/>
    </row>
    <row r="41" spans="1:4" ht="12" customHeight="1" thickBot="1" x14ac:dyDescent="0.3">
      <c r="A41" s="89" t="s">
        <v>56</v>
      </c>
      <c r="B41" s="23"/>
      <c r="C41" s="67" t="s">
        <v>44</v>
      </c>
      <c r="D41" s="209">
        <f>SUM(D42:D45)</f>
        <v>3900</v>
      </c>
    </row>
    <row r="42" spans="1:4" ht="12" customHeight="1" x14ac:dyDescent="0.25">
      <c r="A42" s="121"/>
      <c r="B42" s="78" t="s">
        <v>144</v>
      </c>
      <c r="C42" s="10" t="s">
        <v>299</v>
      </c>
      <c r="D42" s="55"/>
    </row>
    <row r="43" spans="1:4" ht="15" customHeight="1" x14ac:dyDescent="0.25">
      <c r="A43" s="122"/>
      <c r="B43" s="77" t="s">
        <v>145</v>
      </c>
      <c r="C43" s="8" t="s">
        <v>223</v>
      </c>
      <c r="D43" s="57">
        <v>3900</v>
      </c>
    </row>
    <row r="44" spans="1:4" x14ac:dyDescent="0.25">
      <c r="A44" s="122"/>
      <c r="B44" s="77" t="s">
        <v>148</v>
      </c>
      <c r="C44" s="8" t="s">
        <v>99</v>
      </c>
      <c r="D44" s="57"/>
    </row>
    <row r="45" spans="1:4" ht="15" customHeight="1" thickBot="1" x14ac:dyDescent="0.3">
      <c r="A45" s="122"/>
      <c r="B45" s="77" t="s">
        <v>156</v>
      </c>
      <c r="C45" s="8" t="s">
        <v>41</v>
      </c>
      <c r="D45" s="57"/>
    </row>
    <row r="46" spans="1:4" ht="14.25" customHeight="1" thickBot="1" x14ac:dyDescent="0.3">
      <c r="A46" s="89" t="s">
        <v>57</v>
      </c>
      <c r="B46" s="23"/>
      <c r="C46" s="23" t="s">
        <v>42</v>
      </c>
      <c r="D46" s="239"/>
    </row>
    <row r="47" spans="1:4" ht="13.8" thickBot="1" x14ac:dyDescent="0.3">
      <c r="A47" s="111" t="s">
        <v>58</v>
      </c>
      <c r="B47" s="266"/>
      <c r="C47" s="267" t="s">
        <v>45</v>
      </c>
      <c r="D47" s="259"/>
    </row>
    <row r="48" spans="1:4" ht="13.8" thickBot="1" x14ac:dyDescent="0.3">
      <c r="A48" s="89" t="s">
        <v>59</v>
      </c>
      <c r="B48" s="110"/>
      <c r="C48" s="123" t="s">
        <v>43</v>
      </c>
      <c r="D48" s="264">
        <f>+D35+D41+D46+D47</f>
        <v>28640</v>
      </c>
    </row>
    <row r="49" spans="1:4" ht="13.8" thickBot="1" x14ac:dyDescent="0.3">
      <c r="A49" s="124"/>
      <c r="B49" s="125"/>
      <c r="C49" s="125"/>
      <c r="D49" s="265"/>
    </row>
    <row r="50" spans="1:4" ht="13.8" thickBot="1" x14ac:dyDescent="0.3">
      <c r="A50" s="126" t="s">
        <v>250</v>
      </c>
      <c r="B50" s="127"/>
      <c r="C50" s="128"/>
      <c r="D50" s="65">
        <v>1</v>
      </c>
    </row>
    <row r="51" spans="1:4" ht="13.8" thickBot="1" x14ac:dyDescent="0.3">
      <c r="A51" s="126" t="s">
        <v>251</v>
      </c>
      <c r="B51" s="127"/>
      <c r="C51" s="128"/>
      <c r="D51" s="65">
        <v>0</v>
      </c>
    </row>
  </sheetData>
  <sheetProtection formatCells="0"/>
  <mergeCells count="2">
    <mergeCell ref="A2:B2"/>
    <mergeCell ref="A5:B5"/>
  </mergeCells>
  <phoneticPr fontId="25" type="noConversion"/>
  <printOptions horizontalCentered="1"/>
  <pageMargins left="0.17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1"/>
  <sheetViews>
    <sheetView workbookViewId="0">
      <selection activeCell="D1" sqref="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90"/>
      <c r="B1" s="91"/>
      <c r="C1" s="132"/>
      <c r="D1" s="131" t="s">
        <v>475</v>
      </c>
    </row>
    <row r="2" spans="1:4" s="59" customFormat="1" ht="25.5" customHeight="1" x14ac:dyDescent="0.25">
      <c r="A2" s="547" t="s">
        <v>246</v>
      </c>
      <c r="B2" s="548"/>
      <c r="C2" s="129" t="s">
        <v>257</v>
      </c>
      <c r="D2" s="133" t="s">
        <v>104</v>
      </c>
    </row>
    <row r="3" spans="1:4" s="59" customFormat="1" ht="16.2" thickBot="1" x14ac:dyDescent="0.3">
      <c r="A3" s="93" t="s">
        <v>245</v>
      </c>
      <c r="B3" s="94"/>
      <c r="C3" s="130" t="s">
        <v>103</v>
      </c>
      <c r="D3" s="135" t="s">
        <v>104</v>
      </c>
    </row>
    <row r="4" spans="1:4" s="60" customFormat="1" ht="15.9" customHeight="1" thickBot="1" x14ac:dyDescent="0.35">
      <c r="A4" s="95"/>
      <c r="B4" s="95"/>
      <c r="C4" s="95"/>
      <c r="D4" s="96" t="s">
        <v>91</v>
      </c>
    </row>
    <row r="5" spans="1:4" ht="13.8" thickBot="1" x14ac:dyDescent="0.3">
      <c r="A5" s="549" t="s">
        <v>247</v>
      </c>
      <c r="B5" s="550"/>
      <c r="C5" s="97" t="s">
        <v>92</v>
      </c>
      <c r="D5" s="98" t="s">
        <v>93</v>
      </c>
    </row>
    <row r="6" spans="1:4" s="54" customFormat="1" ht="12.9" customHeight="1" thickBot="1" x14ac:dyDescent="0.3">
      <c r="A6" s="86">
        <v>1</v>
      </c>
      <c r="B6" s="87">
        <v>2</v>
      </c>
      <c r="C6" s="87">
        <v>3</v>
      </c>
      <c r="D6" s="88">
        <v>4</v>
      </c>
    </row>
    <row r="7" spans="1:4" s="54" customFormat="1" ht="15.9" customHeight="1" thickBot="1" x14ac:dyDescent="0.3">
      <c r="A7" s="99"/>
      <c r="B7" s="100"/>
      <c r="C7" s="100" t="s">
        <v>94</v>
      </c>
      <c r="D7" s="101"/>
    </row>
    <row r="8" spans="1:4" s="61" customFormat="1" ht="12" customHeight="1" thickBot="1" x14ac:dyDescent="0.3">
      <c r="A8" s="86" t="s">
        <v>55</v>
      </c>
      <c r="B8" s="102"/>
      <c r="C8" s="103" t="s">
        <v>252</v>
      </c>
      <c r="D8" s="209">
        <f>SUM(D9:D16)</f>
        <v>0</v>
      </c>
    </row>
    <row r="9" spans="1:4" s="61" customFormat="1" ht="12" customHeight="1" x14ac:dyDescent="0.25">
      <c r="A9" s="106"/>
      <c r="B9" s="105" t="s">
        <v>138</v>
      </c>
      <c r="C9" s="11" t="s">
        <v>186</v>
      </c>
      <c r="D9" s="257"/>
    </row>
    <row r="10" spans="1:4" s="61" customFormat="1" ht="12" customHeight="1" x14ac:dyDescent="0.25">
      <c r="A10" s="104"/>
      <c r="B10" s="105" t="s">
        <v>139</v>
      </c>
      <c r="C10" s="8" t="s">
        <v>187</v>
      </c>
      <c r="D10" s="207"/>
    </row>
    <row r="11" spans="1:4" s="61" customFormat="1" ht="12" customHeight="1" x14ac:dyDescent="0.25">
      <c r="A11" s="104"/>
      <c r="B11" s="105" t="s">
        <v>140</v>
      </c>
      <c r="C11" s="8" t="s">
        <v>188</v>
      </c>
      <c r="D11" s="207"/>
    </row>
    <row r="12" spans="1:4" s="61" customFormat="1" ht="12" customHeight="1" x14ac:dyDescent="0.25">
      <c r="A12" s="104"/>
      <c r="B12" s="105" t="s">
        <v>141</v>
      </c>
      <c r="C12" s="8" t="s">
        <v>189</v>
      </c>
      <c r="D12" s="207"/>
    </row>
    <row r="13" spans="1:4" s="61" customFormat="1" ht="12" customHeight="1" x14ac:dyDescent="0.25">
      <c r="A13" s="104"/>
      <c r="B13" s="105" t="s">
        <v>161</v>
      </c>
      <c r="C13" s="7" t="s">
        <v>190</v>
      </c>
      <c r="D13" s="207"/>
    </row>
    <row r="14" spans="1:4" s="61" customFormat="1" ht="12" customHeight="1" x14ac:dyDescent="0.25">
      <c r="A14" s="107"/>
      <c r="B14" s="105" t="s">
        <v>142</v>
      </c>
      <c r="C14" s="8" t="s">
        <v>191</v>
      </c>
      <c r="D14" s="258"/>
    </row>
    <row r="15" spans="1:4" s="62" customFormat="1" ht="12" customHeight="1" x14ac:dyDescent="0.25">
      <c r="A15" s="104"/>
      <c r="B15" s="105" t="s">
        <v>143</v>
      </c>
      <c r="C15" s="8" t="s">
        <v>32</v>
      </c>
      <c r="D15" s="207"/>
    </row>
    <row r="16" spans="1:4" s="62" customFormat="1" ht="12" customHeight="1" thickBot="1" x14ac:dyDescent="0.3">
      <c r="A16" s="108"/>
      <c r="B16" s="109" t="s">
        <v>150</v>
      </c>
      <c r="C16" s="7" t="s">
        <v>244</v>
      </c>
      <c r="D16" s="208"/>
    </row>
    <row r="17" spans="1:4" s="61" customFormat="1" ht="12" customHeight="1" thickBot="1" x14ac:dyDescent="0.3">
      <c r="A17" s="86" t="s">
        <v>56</v>
      </c>
      <c r="B17" s="102"/>
      <c r="C17" s="103" t="s">
        <v>33</v>
      </c>
      <c r="D17" s="209">
        <f>SUM(D18:D21)</f>
        <v>0</v>
      </c>
    </row>
    <row r="18" spans="1:4" s="62" customFormat="1" ht="12" customHeight="1" x14ac:dyDescent="0.25">
      <c r="A18" s="104"/>
      <c r="B18" s="105" t="s">
        <v>144</v>
      </c>
      <c r="C18" s="10" t="s">
        <v>29</v>
      </c>
      <c r="D18" s="207"/>
    </row>
    <row r="19" spans="1:4" s="62" customFormat="1" ht="12" customHeight="1" x14ac:dyDescent="0.25">
      <c r="A19" s="104"/>
      <c r="B19" s="105" t="s">
        <v>145</v>
      </c>
      <c r="C19" s="8" t="s">
        <v>30</v>
      </c>
      <c r="D19" s="207"/>
    </row>
    <row r="20" spans="1:4" s="62" customFormat="1" ht="12" customHeight="1" x14ac:dyDescent="0.25">
      <c r="A20" s="104"/>
      <c r="B20" s="105" t="s">
        <v>146</v>
      </c>
      <c r="C20" s="8" t="s">
        <v>31</v>
      </c>
      <c r="D20" s="207"/>
    </row>
    <row r="21" spans="1:4" s="62" customFormat="1" ht="12" customHeight="1" thickBot="1" x14ac:dyDescent="0.3">
      <c r="A21" s="104"/>
      <c r="B21" s="105" t="s">
        <v>147</v>
      </c>
      <c r="C21" s="8" t="s">
        <v>30</v>
      </c>
      <c r="D21" s="207"/>
    </row>
    <row r="22" spans="1:4" s="62" customFormat="1" ht="12" customHeight="1" thickBot="1" x14ac:dyDescent="0.3">
      <c r="A22" s="89" t="s">
        <v>57</v>
      </c>
      <c r="B22" s="67"/>
      <c r="C22" s="67" t="s">
        <v>34</v>
      </c>
      <c r="D22" s="209">
        <f>+D23+D24</f>
        <v>0</v>
      </c>
    </row>
    <row r="23" spans="1:4" s="61" customFormat="1" ht="12" customHeight="1" x14ac:dyDescent="0.25">
      <c r="A23" s="254"/>
      <c r="B23" s="273" t="s">
        <v>118</v>
      </c>
      <c r="C23" s="71" t="s">
        <v>272</v>
      </c>
      <c r="D23" s="278"/>
    </row>
    <row r="24" spans="1:4" s="61" customFormat="1" ht="12" customHeight="1" thickBot="1" x14ac:dyDescent="0.3">
      <c r="A24" s="271"/>
      <c r="B24" s="272" t="s">
        <v>119</v>
      </c>
      <c r="C24" s="72" t="s">
        <v>276</v>
      </c>
      <c r="D24" s="279"/>
    </row>
    <row r="25" spans="1:4" s="61" customFormat="1" ht="12" customHeight="1" thickBot="1" x14ac:dyDescent="0.3">
      <c r="A25" s="89" t="s">
        <v>58</v>
      </c>
      <c r="B25" s="102"/>
      <c r="C25" s="67" t="s">
        <v>50</v>
      </c>
      <c r="D25" s="239">
        <v>36321</v>
      </c>
    </row>
    <row r="26" spans="1:4" s="61" customFormat="1" ht="12" customHeight="1" thickBot="1" x14ac:dyDescent="0.3">
      <c r="A26" s="86" t="s">
        <v>59</v>
      </c>
      <c r="B26" s="81"/>
      <c r="C26" s="67" t="s">
        <v>46</v>
      </c>
      <c r="D26" s="260">
        <f>D8+D17+D22+D25</f>
        <v>36321</v>
      </c>
    </row>
    <row r="27" spans="1:4" s="62" customFormat="1" ht="12" customHeight="1" thickBot="1" x14ac:dyDescent="0.3">
      <c r="A27" s="268" t="s">
        <v>60</v>
      </c>
      <c r="B27" s="276"/>
      <c r="C27" s="270" t="s">
        <v>48</v>
      </c>
      <c r="D27" s="280">
        <f>+D28+D29</f>
        <v>0</v>
      </c>
    </row>
    <row r="28" spans="1:4" s="62" customFormat="1" ht="15" customHeight="1" x14ac:dyDescent="0.25">
      <c r="A28" s="106"/>
      <c r="B28" s="79" t="s">
        <v>125</v>
      </c>
      <c r="C28" s="71" t="s">
        <v>364</v>
      </c>
      <c r="D28" s="278"/>
    </row>
    <row r="29" spans="1:4" s="62" customFormat="1" ht="15" customHeight="1" thickBot="1" x14ac:dyDescent="0.3">
      <c r="A29" s="277"/>
      <c r="B29" s="80" t="s">
        <v>126</v>
      </c>
      <c r="C29" s="269" t="s">
        <v>37</v>
      </c>
      <c r="D29" s="58"/>
    </row>
    <row r="30" spans="1:4" ht="13.8" thickBot="1" x14ac:dyDescent="0.3">
      <c r="A30" s="111" t="s">
        <v>61</v>
      </c>
      <c r="B30" s="266"/>
      <c r="C30" s="267" t="s">
        <v>49</v>
      </c>
      <c r="D30" s="259"/>
    </row>
    <row r="31" spans="1:4" s="54" customFormat="1" ht="16.5" customHeight="1" thickBot="1" x14ac:dyDescent="0.3">
      <c r="A31" s="111" t="s">
        <v>62</v>
      </c>
      <c r="B31" s="112"/>
      <c r="C31" s="113" t="s">
        <v>47</v>
      </c>
      <c r="D31" s="263">
        <f>+D26+D27+D30</f>
        <v>36321</v>
      </c>
    </row>
    <row r="32" spans="1:4" s="63" customFormat="1" ht="12" customHeight="1" x14ac:dyDescent="0.25">
      <c r="A32" s="114"/>
      <c r="B32" s="114"/>
      <c r="C32" s="115"/>
      <c r="D32" s="261"/>
    </row>
    <row r="33" spans="1:4" ht="12" customHeight="1" thickBot="1" x14ac:dyDescent="0.3">
      <c r="A33" s="116"/>
      <c r="B33" s="117"/>
      <c r="C33" s="117"/>
      <c r="D33" s="262"/>
    </row>
    <row r="34" spans="1:4" ht="12" customHeight="1" thickBot="1" x14ac:dyDescent="0.3">
      <c r="A34" s="118"/>
      <c r="B34" s="119"/>
      <c r="C34" s="120" t="s">
        <v>98</v>
      </c>
      <c r="D34" s="263"/>
    </row>
    <row r="35" spans="1:4" ht="12" customHeight="1" thickBot="1" x14ac:dyDescent="0.3">
      <c r="A35" s="89" t="s">
        <v>55</v>
      </c>
      <c r="B35" s="23"/>
      <c r="C35" s="67" t="s">
        <v>28</v>
      </c>
      <c r="D35" s="209">
        <f>SUM(D36:D40)</f>
        <v>35058</v>
      </c>
    </row>
    <row r="36" spans="1:4" ht="12" customHeight="1" x14ac:dyDescent="0.25">
      <c r="A36" s="121"/>
      <c r="B36" s="78" t="s">
        <v>138</v>
      </c>
      <c r="C36" s="10" t="s">
        <v>86</v>
      </c>
      <c r="D36" s="55"/>
    </row>
    <row r="37" spans="1:4" ht="12" customHeight="1" x14ac:dyDescent="0.25">
      <c r="A37" s="122"/>
      <c r="B37" s="77" t="s">
        <v>139</v>
      </c>
      <c r="C37" s="8" t="s">
        <v>219</v>
      </c>
      <c r="D37" s="57"/>
    </row>
    <row r="38" spans="1:4" ht="12" customHeight="1" x14ac:dyDescent="0.25">
      <c r="A38" s="122"/>
      <c r="B38" s="77" t="s">
        <v>140</v>
      </c>
      <c r="C38" s="8" t="s">
        <v>159</v>
      </c>
      <c r="D38" s="57">
        <v>31316</v>
      </c>
    </row>
    <row r="39" spans="1:4" s="63" customFormat="1" ht="12" customHeight="1" x14ac:dyDescent="0.25">
      <c r="A39" s="122"/>
      <c r="B39" s="77" t="s">
        <v>141</v>
      </c>
      <c r="C39" s="8" t="s">
        <v>220</v>
      </c>
      <c r="D39" s="57">
        <v>3742</v>
      </c>
    </row>
    <row r="40" spans="1:4" ht="12" customHeight="1" thickBot="1" x14ac:dyDescent="0.3">
      <c r="A40" s="122"/>
      <c r="B40" s="77" t="s">
        <v>149</v>
      </c>
      <c r="C40" s="8" t="s">
        <v>221</v>
      </c>
      <c r="D40" s="57"/>
    </row>
    <row r="41" spans="1:4" ht="12" customHeight="1" thickBot="1" x14ac:dyDescent="0.3">
      <c r="A41" s="89" t="s">
        <v>56</v>
      </c>
      <c r="B41" s="23"/>
      <c r="C41" s="67" t="s">
        <v>44</v>
      </c>
      <c r="D41" s="209">
        <f>SUM(D42:D45)</f>
        <v>1263</v>
      </c>
    </row>
    <row r="42" spans="1:4" ht="12" customHeight="1" x14ac:dyDescent="0.25">
      <c r="A42" s="121"/>
      <c r="B42" s="78" t="s">
        <v>144</v>
      </c>
      <c r="C42" s="10" t="s">
        <v>299</v>
      </c>
      <c r="D42" s="55">
        <v>1263</v>
      </c>
    </row>
    <row r="43" spans="1:4" ht="12" customHeight="1" x14ac:dyDescent="0.25">
      <c r="A43" s="122"/>
      <c r="B43" s="77" t="s">
        <v>145</v>
      </c>
      <c r="C43" s="8" t="s">
        <v>223</v>
      </c>
      <c r="D43" s="57"/>
    </row>
    <row r="44" spans="1:4" ht="15" customHeight="1" x14ac:dyDescent="0.25">
      <c r="A44" s="122"/>
      <c r="B44" s="77" t="s">
        <v>148</v>
      </c>
      <c r="C44" s="8" t="s">
        <v>99</v>
      </c>
      <c r="D44" s="57"/>
    </row>
    <row r="45" spans="1:4" ht="13.8" thickBot="1" x14ac:dyDescent="0.3">
      <c r="A45" s="122"/>
      <c r="B45" s="77" t="s">
        <v>156</v>
      </c>
      <c r="C45" s="8" t="s">
        <v>41</v>
      </c>
      <c r="D45" s="57"/>
    </row>
    <row r="46" spans="1:4" ht="15" customHeight="1" thickBot="1" x14ac:dyDescent="0.3">
      <c r="A46" s="89" t="s">
        <v>57</v>
      </c>
      <c r="B46" s="23"/>
      <c r="C46" s="23" t="s">
        <v>42</v>
      </c>
      <c r="D46" s="239"/>
    </row>
    <row r="47" spans="1:4" ht="14.25" customHeight="1" thickBot="1" x14ac:dyDescent="0.3">
      <c r="A47" s="111" t="s">
        <v>58</v>
      </c>
      <c r="B47" s="266"/>
      <c r="C47" s="267" t="s">
        <v>45</v>
      </c>
      <c r="D47" s="259"/>
    </row>
    <row r="48" spans="1:4" ht="13.8" thickBot="1" x14ac:dyDescent="0.3">
      <c r="A48" s="89" t="s">
        <v>59</v>
      </c>
      <c r="B48" s="110"/>
      <c r="C48" s="123" t="s">
        <v>43</v>
      </c>
      <c r="D48" s="264">
        <f>+D35+D41+D46+D47</f>
        <v>36321</v>
      </c>
    </row>
    <row r="49" spans="1:4" ht="13.8" thickBot="1" x14ac:dyDescent="0.3">
      <c r="A49" s="124"/>
      <c r="B49" s="125"/>
      <c r="C49" s="125"/>
      <c r="D49" s="265"/>
    </row>
    <row r="50" spans="1:4" ht="13.8" thickBot="1" x14ac:dyDescent="0.3">
      <c r="A50" s="126" t="s">
        <v>250</v>
      </c>
      <c r="B50" s="127"/>
      <c r="C50" s="128"/>
      <c r="D50" s="65"/>
    </row>
    <row r="51" spans="1:4" ht="13.8" thickBot="1" x14ac:dyDescent="0.3">
      <c r="A51" s="126" t="s">
        <v>251</v>
      </c>
      <c r="B51" s="127"/>
      <c r="C51" s="128"/>
      <c r="D51" s="65"/>
    </row>
  </sheetData>
  <sheetProtection formatCells="0"/>
  <mergeCells count="2">
    <mergeCell ref="A2:B2"/>
    <mergeCell ref="A5:B5"/>
  </mergeCells>
  <phoneticPr fontId="25" type="noConversion"/>
  <printOptions horizontalCentered="1"/>
  <pageMargins left="0.17" right="0.32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"/>
  <sheetViews>
    <sheetView workbookViewId="0">
      <selection activeCell="D1" sqref="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90"/>
      <c r="B1" s="91"/>
      <c r="C1" s="132"/>
      <c r="D1" s="131" t="s">
        <v>476</v>
      </c>
    </row>
    <row r="2" spans="1:4" s="59" customFormat="1" ht="25.5" customHeight="1" x14ac:dyDescent="0.25">
      <c r="A2" s="547" t="s">
        <v>246</v>
      </c>
      <c r="B2" s="548"/>
      <c r="C2" s="129" t="s">
        <v>257</v>
      </c>
      <c r="D2" s="133" t="s">
        <v>104</v>
      </c>
    </row>
    <row r="3" spans="1:4" s="59" customFormat="1" ht="16.2" thickBot="1" x14ac:dyDescent="0.3">
      <c r="A3" s="93" t="s">
        <v>245</v>
      </c>
      <c r="B3" s="94"/>
      <c r="C3" s="130" t="s">
        <v>106</v>
      </c>
      <c r="D3" s="135" t="s">
        <v>105</v>
      </c>
    </row>
    <row r="4" spans="1:4" s="60" customFormat="1" ht="15.9" customHeight="1" thickBot="1" x14ac:dyDescent="0.35">
      <c r="A4" s="95"/>
      <c r="B4" s="95"/>
      <c r="C4" s="95"/>
      <c r="D4" s="96" t="s">
        <v>91</v>
      </c>
    </row>
    <row r="5" spans="1:4" ht="13.8" thickBot="1" x14ac:dyDescent="0.3">
      <c r="A5" s="549" t="s">
        <v>247</v>
      </c>
      <c r="B5" s="550"/>
      <c r="C5" s="97" t="s">
        <v>92</v>
      </c>
      <c r="D5" s="98" t="s">
        <v>93</v>
      </c>
    </row>
    <row r="6" spans="1:4" s="54" customFormat="1" ht="12.9" customHeight="1" thickBot="1" x14ac:dyDescent="0.3">
      <c r="A6" s="86">
        <v>1</v>
      </c>
      <c r="B6" s="87">
        <v>2</v>
      </c>
      <c r="C6" s="87">
        <v>3</v>
      </c>
      <c r="D6" s="88">
        <v>4</v>
      </c>
    </row>
    <row r="7" spans="1:4" s="54" customFormat="1" ht="15.9" customHeight="1" thickBot="1" x14ac:dyDescent="0.3">
      <c r="A7" s="99"/>
      <c r="B7" s="100"/>
      <c r="C7" s="100" t="s">
        <v>94</v>
      </c>
      <c r="D7" s="101"/>
    </row>
    <row r="8" spans="1:4" s="61" customFormat="1" ht="12" customHeight="1" thickBot="1" x14ac:dyDescent="0.3">
      <c r="A8" s="86" t="s">
        <v>55</v>
      </c>
      <c r="B8" s="102"/>
      <c r="C8" s="103" t="s">
        <v>252</v>
      </c>
      <c r="D8" s="209">
        <f>SUM(D9:D16)</f>
        <v>0</v>
      </c>
    </row>
    <row r="9" spans="1:4" s="61" customFormat="1" ht="12" customHeight="1" x14ac:dyDescent="0.25">
      <c r="A9" s="106"/>
      <c r="B9" s="105" t="s">
        <v>138</v>
      </c>
      <c r="C9" s="11" t="s">
        <v>186</v>
      </c>
      <c r="D9" s="257"/>
    </row>
    <row r="10" spans="1:4" s="61" customFormat="1" ht="12" customHeight="1" x14ac:dyDescent="0.25">
      <c r="A10" s="104"/>
      <c r="B10" s="105" t="s">
        <v>139</v>
      </c>
      <c r="C10" s="8" t="s">
        <v>187</v>
      </c>
      <c r="D10" s="207"/>
    </row>
    <row r="11" spans="1:4" s="61" customFormat="1" ht="12" customHeight="1" x14ac:dyDescent="0.25">
      <c r="A11" s="104"/>
      <c r="B11" s="105" t="s">
        <v>140</v>
      </c>
      <c r="C11" s="8" t="s">
        <v>188</v>
      </c>
      <c r="D11" s="207"/>
    </row>
    <row r="12" spans="1:4" s="61" customFormat="1" ht="12" customHeight="1" x14ac:dyDescent="0.25">
      <c r="A12" s="104"/>
      <c r="B12" s="105" t="s">
        <v>141</v>
      </c>
      <c r="C12" s="8" t="s">
        <v>189</v>
      </c>
      <c r="D12" s="207"/>
    </row>
    <row r="13" spans="1:4" s="61" customFormat="1" ht="12" customHeight="1" x14ac:dyDescent="0.25">
      <c r="A13" s="104"/>
      <c r="B13" s="105" t="s">
        <v>161</v>
      </c>
      <c r="C13" s="7" t="s">
        <v>190</v>
      </c>
      <c r="D13" s="207"/>
    </row>
    <row r="14" spans="1:4" s="61" customFormat="1" ht="12" customHeight="1" x14ac:dyDescent="0.25">
      <c r="A14" s="107"/>
      <c r="B14" s="105" t="s">
        <v>142</v>
      </c>
      <c r="C14" s="8" t="s">
        <v>191</v>
      </c>
      <c r="D14" s="258"/>
    </row>
    <row r="15" spans="1:4" s="62" customFormat="1" ht="12" customHeight="1" x14ac:dyDescent="0.25">
      <c r="A15" s="104"/>
      <c r="B15" s="105" t="s">
        <v>143</v>
      </c>
      <c r="C15" s="8" t="s">
        <v>32</v>
      </c>
      <c r="D15" s="207"/>
    </row>
    <row r="16" spans="1:4" s="62" customFormat="1" ht="12" customHeight="1" thickBot="1" x14ac:dyDescent="0.3">
      <c r="A16" s="108"/>
      <c r="B16" s="109" t="s">
        <v>150</v>
      </c>
      <c r="C16" s="7" t="s">
        <v>244</v>
      </c>
      <c r="D16" s="208"/>
    </row>
    <row r="17" spans="1:4" s="61" customFormat="1" ht="12" customHeight="1" thickBot="1" x14ac:dyDescent="0.3">
      <c r="A17" s="86" t="s">
        <v>56</v>
      </c>
      <c r="B17" s="102"/>
      <c r="C17" s="103" t="s">
        <v>33</v>
      </c>
      <c r="D17" s="209">
        <f>SUM(D18:D21)</f>
        <v>0</v>
      </c>
    </row>
    <row r="18" spans="1:4" s="62" customFormat="1" ht="12" customHeight="1" x14ac:dyDescent="0.25">
      <c r="A18" s="104"/>
      <c r="B18" s="105" t="s">
        <v>144</v>
      </c>
      <c r="C18" s="10" t="s">
        <v>29</v>
      </c>
      <c r="D18" s="207"/>
    </row>
    <row r="19" spans="1:4" s="62" customFormat="1" ht="12" customHeight="1" x14ac:dyDescent="0.25">
      <c r="A19" s="104"/>
      <c r="B19" s="105" t="s">
        <v>145</v>
      </c>
      <c r="C19" s="8" t="s">
        <v>30</v>
      </c>
      <c r="D19" s="207"/>
    </row>
    <row r="20" spans="1:4" s="62" customFormat="1" ht="12" customHeight="1" x14ac:dyDescent="0.25">
      <c r="A20" s="104"/>
      <c r="B20" s="105" t="s">
        <v>146</v>
      </c>
      <c r="C20" s="8" t="s">
        <v>31</v>
      </c>
      <c r="D20" s="207"/>
    </row>
    <row r="21" spans="1:4" s="62" customFormat="1" ht="12" customHeight="1" thickBot="1" x14ac:dyDescent="0.3">
      <c r="A21" s="104"/>
      <c r="B21" s="105" t="s">
        <v>147</v>
      </c>
      <c r="C21" s="8" t="s">
        <v>30</v>
      </c>
      <c r="D21" s="207"/>
    </row>
    <row r="22" spans="1:4" s="62" customFormat="1" ht="12" customHeight="1" thickBot="1" x14ac:dyDescent="0.3">
      <c r="A22" s="89" t="s">
        <v>57</v>
      </c>
      <c r="B22" s="67"/>
      <c r="C22" s="67" t="s">
        <v>34</v>
      </c>
      <c r="D22" s="209">
        <f>+D23+D24</f>
        <v>0</v>
      </c>
    </row>
    <row r="23" spans="1:4" s="61" customFormat="1" ht="12" customHeight="1" x14ac:dyDescent="0.25">
      <c r="A23" s="254"/>
      <c r="B23" s="273" t="s">
        <v>118</v>
      </c>
      <c r="C23" s="71" t="s">
        <v>272</v>
      </c>
      <c r="D23" s="278"/>
    </row>
    <row r="24" spans="1:4" s="61" customFormat="1" ht="12" customHeight="1" thickBot="1" x14ac:dyDescent="0.3">
      <c r="A24" s="271"/>
      <c r="B24" s="272" t="s">
        <v>119</v>
      </c>
      <c r="C24" s="72" t="s">
        <v>276</v>
      </c>
      <c r="D24" s="279"/>
    </row>
    <row r="25" spans="1:4" s="61" customFormat="1" ht="12" customHeight="1" thickBot="1" x14ac:dyDescent="0.3">
      <c r="A25" s="89" t="s">
        <v>58</v>
      </c>
      <c r="B25" s="102"/>
      <c r="C25" s="67" t="s">
        <v>50</v>
      </c>
      <c r="D25" s="239">
        <v>5590</v>
      </c>
    </row>
    <row r="26" spans="1:4" s="61" customFormat="1" ht="12" customHeight="1" thickBot="1" x14ac:dyDescent="0.3">
      <c r="A26" s="86" t="s">
        <v>59</v>
      </c>
      <c r="B26" s="81"/>
      <c r="C26" s="67" t="s">
        <v>46</v>
      </c>
      <c r="D26" s="260"/>
    </row>
    <row r="27" spans="1:4" s="62" customFormat="1" ht="12" customHeight="1" thickBot="1" x14ac:dyDescent="0.3">
      <c r="A27" s="268" t="s">
        <v>60</v>
      </c>
      <c r="B27" s="276"/>
      <c r="C27" s="270" t="s">
        <v>48</v>
      </c>
      <c r="D27" s="280"/>
    </row>
    <row r="28" spans="1:4" s="62" customFormat="1" ht="15" customHeight="1" x14ac:dyDescent="0.25">
      <c r="A28" s="106"/>
      <c r="B28" s="79" t="s">
        <v>125</v>
      </c>
      <c r="C28" s="71" t="s">
        <v>364</v>
      </c>
      <c r="D28" s="278"/>
    </row>
    <row r="29" spans="1:4" s="62" customFormat="1" ht="15" customHeight="1" thickBot="1" x14ac:dyDescent="0.3">
      <c r="A29" s="277"/>
      <c r="B29" s="80" t="s">
        <v>126</v>
      </c>
      <c r="C29" s="269" t="s">
        <v>37</v>
      </c>
      <c r="D29" s="58"/>
    </row>
    <row r="30" spans="1:4" ht="13.8" thickBot="1" x14ac:dyDescent="0.3">
      <c r="A30" s="111" t="s">
        <v>61</v>
      </c>
      <c r="B30" s="266"/>
      <c r="C30" s="267" t="s">
        <v>49</v>
      </c>
      <c r="D30" s="259"/>
    </row>
    <row r="31" spans="1:4" s="54" customFormat="1" ht="16.5" customHeight="1" thickBot="1" x14ac:dyDescent="0.3">
      <c r="A31" s="111" t="s">
        <v>62</v>
      </c>
      <c r="B31" s="112"/>
      <c r="C31" s="113" t="s">
        <v>47</v>
      </c>
      <c r="D31" s="263">
        <f>+D26+D27+D30</f>
        <v>0</v>
      </c>
    </row>
    <row r="32" spans="1:4" s="63" customFormat="1" ht="12" customHeight="1" x14ac:dyDescent="0.25">
      <c r="A32" s="114"/>
      <c r="B32" s="114"/>
      <c r="C32" s="115"/>
      <c r="D32" s="261"/>
    </row>
    <row r="33" spans="1:4" ht="12" customHeight="1" thickBot="1" x14ac:dyDescent="0.3">
      <c r="A33" s="116"/>
      <c r="B33" s="117"/>
      <c r="C33" s="117"/>
      <c r="D33" s="262"/>
    </row>
    <row r="34" spans="1:4" ht="12" customHeight="1" thickBot="1" x14ac:dyDescent="0.3">
      <c r="A34" s="118"/>
      <c r="B34" s="119"/>
      <c r="C34" s="120" t="s">
        <v>98</v>
      </c>
      <c r="D34" s="263"/>
    </row>
    <row r="35" spans="1:4" ht="12" customHeight="1" thickBot="1" x14ac:dyDescent="0.3">
      <c r="A35" s="89" t="s">
        <v>55</v>
      </c>
      <c r="B35" s="23"/>
      <c r="C35" s="67" t="s">
        <v>28</v>
      </c>
      <c r="D35" s="209">
        <f>SUM(D36:D40)</f>
        <v>5528</v>
      </c>
    </row>
    <row r="36" spans="1:4" ht="12" customHeight="1" x14ac:dyDescent="0.25">
      <c r="A36" s="121"/>
      <c r="B36" s="78" t="s">
        <v>138</v>
      </c>
      <c r="C36" s="10" t="s">
        <v>86</v>
      </c>
      <c r="D36" s="55">
        <v>2777</v>
      </c>
    </row>
    <row r="37" spans="1:4" ht="12" customHeight="1" x14ac:dyDescent="0.25">
      <c r="A37" s="122"/>
      <c r="B37" s="77" t="s">
        <v>139</v>
      </c>
      <c r="C37" s="8" t="s">
        <v>219</v>
      </c>
      <c r="D37" s="57">
        <v>547</v>
      </c>
    </row>
    <row r="38" spans="1:4" ht="12" customHeight="1" x14ac:dyDescent="0.25">
      <c r="A38" s="122"/>
      <c r="B38" s="77" t="s">
        <v>140</v>
      </c>
      <c r="C38" s="8" t="s">
        <v>159</v>
      </c>
      <c r="D38" s="57">
        <v>2204</v>
      </c>
    </row>
    <row r="39" spans="1:4" s="63" customFormat="1" ht="12" customHeight="1" x14ac:dyDescent="0.25">
      <c r="A39" s="122"/>
      <c r="B39" s="77" t="s">
        <v>141</v>
      </c>
      <c r="C39" s="8" t="s">
        <v>220</v>
      </c>
      <c r="D39" s="57"/>
    </row>
    <row r="40" spans="1:4" ht="12" customHeight="1" thickBot="1" x14ac:dyDescent="0.3">
      <c r="A40" s="122"/>
      <c r="B40" s="77" t="s">
        <v>149</v>
      </c>
      <c r="C40" s="8" t="s">
        <v>221</v>
      </c>
      <c r="D40" s="57"/>
    </row>
    <row r="41" spans="1:4" ht="12" customHeight="1" thickBot="1" x14ac:dyDescent="0.3">
      <c r="A41" s="89" t="s">
        <v>56</v>
      </c>
      <c r="B41" s="23"/>
      <c r="C41" s="67" t="s">
        <v>44</v>
      </c>
      <c r="D41" s="209">
        <f>SUM(D42:D45)</f>
        <v>62</v>
      </c>
    </row>
    <row r="42" spans="1:4" ht="12" customHeight="1" x14ac:dyDescent="0.25">
      <c r="A42" s="121"/>
      <c r="B42" s="78" t="s">
        <v>144</v>
      </c>
      <c r="C42" s="10" t="s">
        <v>299</v>
      </c>
      <c r="D42" s="55">
        <v>62</v>
      </c>
    </row>
    <row r="43" spans="1:4" ht="12" customHeight="1" x14ac:dyDescent="0.25">
      <c r="A43" s="122"/>
      <c r="B43" s="77" t="s">
        <v>145</v>
      </c>
      <c r="C43" s="8" t="s">
        <v>223</v>
      </c>
      <c r="D43" s="57"/>
    </row>
    <row r="44" spans="1:4" ht="15" customHeight="1" x14ac:dyDescent="0.25">
      <c r="A44" s="122"/>
      <c r="B44" s="77" t="s">
        <v>148</v>
      </c>
      <c r="C44" s="8" t="s">
        <v>99</v>
      </c>
      <c r="D44" s="57"/>
    </row>
    <row r="45" spans="1:4" ht="13.8" thickBot="1" x14ac:dyDescent="0.3">
      <c r="A45" s="122"/>
      <c r="B45" s="77" t="s">
        <v>156</v>
      </c>
      <c r="C45" s="8" t="s">
        <v>41</v>
      </c>
      <c r="D45" s="57"/>
    </row>
    <row r="46" spans="1:4" ht="15" customHeight="1" thickBot="1" x14ac:dyDescent="0.3">
      <c r="A46" s="89" t="s">
        <v>57</v>
      </c>
      <c r="B46" s="23"/>
      <c r="C46" s="23" t="s">
        <v>42</v>
      </c>
      <c r="D46" s="239"/>
    </row>
    <row r="47" spans="1:4" ht="14.25" customHeight="1" thickBot="1" x14ac:dyDescent="0.3">
      <c r="A47" s="111" t="s">
        <v>58</v>
      </c>
      <c r="B47" s="266"/>
      <c r="C47" s="267" t="s">
        <v>45</v>
      </c>
      <c r="D47" s="259"/>
    </row>
    <row r="48" spans="1:4" ht="13.8" thickBot="1" x14ac:dyDescent="0.3">
      <c r="A48" s="89" t="s">
        <v>59</v>
      </c>
      <c r="B48" s="110"/>
      <c r="C48" s="123" t="s">
        <v>43</v>
      </c>
      <c r="D48" s="264">
        <f>+D35+D41+D46+D47</f>
        <v>5590</v>
      </c>
    </row>
    <row r="49" spans="1:4" ht="13.8" thickBot="1" x14ac:dyDescent="0.3">
      <c r="A49" s="124"/>
      <c r="B49" s="125"/>
      <c r="C49" s="125"/>
      <c r="D49" s="265"/>
    </row>
    <row r="50" spans="1:4" ht="13.8" thickBot="1" x14ac:dyDescent="0.3">
      <c r="A50" s="126" t="s">
        <v>250</v>
      </c>
      <c r="B50" s="127"/>
      <c r="C50" s="128"/>
      <c r="D50" s="65">
        <v>1</v>
      </c>
    </row>
    <row r="51" spans="1:4" ht="13.8" thickBot="1" x14ac:dyDescent="0.3">
      <c r="A51" s="126" t="s">
        <v>251</v>
      </c>
      <c r="B51" s="127"/>
      <c r="C51" s="128"/>
      <c r="D51" s="65"/>
    </row>
  </sheetData>
  <sheetProtection formatCells="0"/>
  <mergeCells count="2">
    <mergeCell ref="A2:B2"/>
    <mergeCell ref="A5:B5"/>
  </mergeCells>
  <phoneticPr fontId="25" type="noConversion"/>
  <printOptions horizontalCentered="1"/>
  <pageMargins left="0.17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9</vt:i4>
      </vt:variant>
    </vt:vector>
  </HeadingPairs>
  <TitlesOfParts>
    <vt:vector size="25" baseType="lpstr">
      <vt:lpstr>1.sz.mell.</vt:lpstr>
      <vt:lpstr>2.1.sz.mell  </vt:lpstr>
      <vt:lpstr>2.2.sz.mell  </vt:lpstr>
      <vt:lpstr>3.sz.mell.</vt:lpstr>
      <vt:lpstr>4. sz. mell</vt:lpstr>
      <vt:lpstr>4.1. sz. mell</vt:lpstr>
      <vt:lpstr>4.2. sz. mell</vt:lpstr>
      <vt:lpstr>4.3. sz. mell</vt:lpstr>
      <vt:lpstr>4.4. sz. mell</vt:lpstr>
      <vt:lpstr>4.5. sz. mell</vt:lpstr>
      <vt:lpstr>4.6. sz. mell</vt:lpstr>
      <vt:lpstr>5. sz. mell</vt:lpstr>
      <vt:lpstr>6. sz. mell.</vt:lpstr>
      <vt:lpstr>7. sz. mell.</vt:lpstr>
      <vt:lpstr>8. mell</vt:lpstr>
      <vt:lpstr>Munka2</vt:lpstr>
      <vt:lpstr>'4. sz. mell'!Nyomtatási_cím</vt:lpstr>
      <vt:lpstr>'4.1. sz. mell'!Nyomtatási_cím</vt:lpstr>
      <vt:lpstr>'4.2. sz. mell'!Nyomtatási_cím</vt:lpstr>
      <vt:lpstr>'4.3. sz. mell'!Nyomtatási_cím</vt:lpstr>
      <vt:lpstr>'4.4. sz. mell'!Nyomtatási_cím</vt:lpstr>
      <vt:lpstr>'4.5. sz. mell'!Nyomtatási_cím</vt:lpstr>
      <vt:lpstr>'5. sz. mell'!Nyomtatási_cím</vt:lpstr>
      <vt:lpstr>'6. sz. mell.'!Nyomtatási_cím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Violetta</cp:lastModifiedBy>
  <cp:lastPrinted>2020-06-29T09:29:40Z</cp:lastPrinted>
  <dcterms:created xsi:type="dcterms:W3CDTF">1999-10-30T10:30:45Z</dcterms:created>
  <dcterms:modified xsi:type="dcterms:W3CDTF">2020-06-29T09:54:20Z</dcterms:modified>
</cp:coreProperties>
</file>