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20\1. 2020. 02. 19\1-2020. (II. 20.) rendelet - Diósberény 2020. évi költségvetése\"/>
    </mc:Choice>
  </mc:AlternateContent>
  <xr:revisionPtr revIDLastSave="0" documentId="13_ncr:1_{B336B264-66F3-49C5-922D-73844F8EE5CE}" xr6:coauthVersionLast="45" xr6:coauthVersionMax="45" xr10:uidLastSave="{00000000-0000-0000-0000-000000000000}"/>
  <bookViews>
    <workbookView xWindow="-120" yWindow="-120" windowWidth="29040" windowHeight="15840" tabRatio="776" firstSheet="1" activeTab="3" xr2:uid="{00000000-000D-0000-FFFF-FFFF00000000}"/>
  </bookViews>
  <sheets>
    <sheet name="1.sz.mell. Működési mérleg" sheetId="1" r:id="rId1"/>
    <sheet name="2.sz.mell. Felhalmozási mérleg" sheetId="2" r:id="rId2"/>
    <sheet name="3.sz.mell. Kiemelt előirányzat." sheetId="3" r:id="rId3"/>
    <sheet name="4.sz.mell. Köt.,Önk., Államig. " sheetId="4" r:id="rId4"/>
  </sheets>
  <definedNames>
    <definedName name="_xlnm.Print_Area" localSheetId="0">'1.sz.mell. Működési mérleg'!$A$1:$E$27</definedName>
    <definedName name="_xlnm.Print_Area" localSheetId="1">'2.sz.mell. Felhalmozási mérleg'!$A$1:$E$29</definedName>
    <definedName name="_xlnm.Print_Area" localSheetId="2">'3.sz.mell. Kiemelt előirányzat.'!$A$1:$C$152</definedName>
    <definedName name="_xlnm.Print_Area" localSheetId="3">'4.sz.mell. Köt.,Önk., Államig. '!$A$1:$E$154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C15" i="1"/>
  <c r="E139" i="4" l="1"/>
  <c r="D139" i="4"/>
  <c r="C139" i="4"/>
  <c r="E134" i="4"/>
  <c r="D134" i="4"/>
  <c r="C134" i="4"/>
  <c r="E129" i="4"/>
  <c r="D129" i="4"/>
  <c r="C129" i="4"/>
  <c r="E125" i="4"/>
  <c r="D125" i="4"/>
  <c r="C125" i="4"/>
  <c r="E121" i="4"/>
  <c r="D121" i="4"/>
  <c r="C121" i="4"/>
  <c r="E107" i="4"/>
  <c r="D107" i="4"/>
  <c r="C107" i="4"/>
  <c r="E91" i="4"/>
  <c r="D91" i="4"/>
  <c r="C91" i="4"/>
  <c r="E78" i="4"/>
  <c r="D78" i="4"/>
  <c r="C78" i="4"/>
  <c r="E74" i="4"/>
  <c r="D74" i="4"/>
  <c r="C74" i="4"/>
  <c r="E71" i="4"/>
  <c r="D71" i="4"/>
  <c r="C71" i="4"/>
  <c r="E66" i="4"/>
  <c r="D66" i="4"/>
  <c r="C66" i="4"/>
  <c r="E62" i="4"/>
  <c r="D62" i="4"/>
  <c r="C62" i="4"/>
  <c r="E56" i="4"/>
  <c r="D56" i="4"/>
  <c r="C56" i="4"/>
  <c r="E51" i="4"/>
  <c r="D51" i="4"/>
  <c r="C51" i="4"/>
  <c r="E45" i="4"/>
  <c r="D45" i="4"/>
  <c r="C45" i="4"/>
  <c r="E34" i="4"/>
  <c r="D34" i="4"/>
  <c r="C34" i="4"/>
  <c r="C28" i="4"/>
  <c r="C27" i="4" s="1"/>
  <c r="E27" i="4"/>
  <c r="D27" i="4"/>
  <c r="E20" i="4"/>
  <c r="D20" i="4"/>
  <c r="C20" i="4"/>
  <c r="E13" i="4"/>
  <c r="D13" i="4"/>
  <c r="C13" i="4"/>
  <c r="E6" i="4"/>
  <c r="D6" i="4"/>
  <c r="C6" i="4"/>
  <c r="C133" i="3"/>
  <c r="C143" i="3" s="1"/>
  <c r="C120" i="3"/>
  <c r="C106" i="3"/>
  <c r="C90" i="3"/>
  <c r="C70" i="3"/>
  <c r="C83" i="3" s="1"/>
  <c r="C55" i="3"/>
  <c r="C50" i="3"/>
  <c r="C44" i="3"/>
  <c r="C33" i="3"/>
  <c r="C27" i="3"/>
  <c r="C26" i="3" s="1"/>
  <c r="C19" i="3"/>
  <c r="C12" i="3"/>
  <c r="C5" i="3"/>
  <c r="E26" i="2"/>
  <c r="C20" i="2"/>
  <c r="C14" i="2"/>
  <c r="E13" i="2"/>
  <c r="C13" i="2"/>
  <c r="E24" i="1"/>
  <c r="C21" i="1"/>
  <c r="C16" i="1"/>
  <c r="E27" i="2" l="1"/>
  <c r="C24" i="1"/>
  <c r="C26" i="2"/>
  <c r="D124" i="4"/>
  <c r="C61" i="4"/>
  <c r="C152" i="3"/>
  <c r="C123" i="3"/>
  <c r="C144" i="3" s="1"/>
  <c r="E25" i="1"/>
  <c r="C27" i="1" s="1"/>
  <c r="C27" i="2"/>
  <c r="D61" i="4"/>
  <c r="E84" i="4"/>
  <c r="C144" i="4"/>
  <c r="D84" i="4"/>
  <c r="E61" i="4"/>
  <c r="D144" i="4"/>
  <c r="E124" i="4"/>
  <c r="C84" i="4"/>
  <c r="C124" i="4"/>
  <c r="E144" i="4"/>
  <c r="C60" i="3"/>
  <c r="C84" i="3" s="1"/>
  <c r="C25" i="1"/>
  <c r="D145" i="4" l="1"/>
  <c r="D154" i="4"/>
  <c r="D153" i="4"/>
  <c r="E145" i="4"/>
  <c r="E85" i="4"/>
  <c r="C145" i="4"/>
  <c r="C85" i="4"/>
  <c r="C151" i="3"/>
  <c r="E153" i="4"/>
  <c r="C153" i="4"/>
  <c r="E154" i="4"/>
  <c r="C154" i="4"/>
  <c r="D85" i="4"/>
</calcChain>
</file>

<file path=xl/sharedStrings.xml><?xml version="1.0" encoding="utf-8"?>
<sst xmlns="http://schemas.openxmlformats.org/spreadsheetml/2006/main" count="735" uniqueCount="340">
  <si>
    <t xml:space="preserve">I. Működési célú bevételek és kiadások mérlege
</t>
  </si>
  <si>
    <t>Diósberény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</si>
  <si>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</si>
  <si>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</si>
  <si>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</si>
  <si>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</si>
  <si>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</si>
  <si>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</si>
  <si>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</si>
  <si>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</si>
  <si>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</si>
  <si>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</si>
  <si>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</si>
  <si>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</si>
  <si>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</si>
  <si>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</si>
  <si>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</si>
  <si>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</si>
  <si>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</si>
  <si>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</si>
  <si>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</si>
  <si>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</si>
  <si>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</si>
  <si>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</si>
  <si>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</si>
  <si>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</si>
  <si>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</si>
  <si>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</si>
  <si>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ÁHK.visszatérítendő kölcsön</t>
  </si>
  <si>
    <t>9.</t>
  </si>
  <si>
    <t>Költségvetési bevételek összesen  (1.+2.+4.+5.+7.+8.)</t>
  </si>
  <si>
    <t>Költségvetési kiadások összesen (1.+...+8.)</t>
  </si>
  <si>
    <t>10.</t>
  </si>
  <si>
    <t>Hiány belső finanszírozásának bevételei (11.+…+14. )</t>
  </si>
  <si>
    <t>Értékpapír vásárlása, visszavásárlása</t>
  </si>
  <si>
    <t>11.</t>
  </si>
  <si>
    <t xml:space="preserve">   Költségvetési maradvány igénybevétele </t>
  </si>
  <si>
    <t>Likviditási célú hitelek törlesztése</t>
  </si>
  <si>
    <t>12.</t>
  </si>
  <si>
    <t xml:space="preserve">   Vállalkozási maradvány igénybevétele </t>
  </si>
  <si>
    <t>Rövid lejáratú hitelek törlesztése</t>
  </si>
  <si>
    <t>13.</t>
  </si>
  <si>
    <t xml:space="preserve">   Betét visszavonásából származó bevétel </t>
  </si>
  <si>
    <t>Hosszú lejáratú hitelek törlesztése</t>
  </si>
  <si>
    <t>14.</t>
  </si>
  <si>
    <t xml:space="preserve">   Egyéb belső finanszírozási bevételek</t>
  </si>
  <si>
    <t>Kölcsön törlesztése</t>
  </si>
  <si>
    <t>15.</t>
  </si>
  <si>
    <t xml:space="preserve">Hiány külső finanszírozásának bevételei (16.+17.) </t>
  </si>
  <si>
    <t>Forgatási célú belföldi, külföldi értékpapírok vásárlása</t>
  </si>
  <si>
    <t>16.</t>
  </si>
  <si>
    <t xml:space="preserve">   Likviditási célú hitelek, kölcsönök felvétele</t>
  </si>
  <si>
    <t>ÁHB megelőlegezések visszafizetése</t>
  </si>
  <si>
    <t>17.</t>
  </si>
  <si>
    <t xml:space="preserve">   Értékpapírok bevételei</t>
  </si>
  <si>
    <t>Központi ir.szervi támogatások folyósítása</t>
  </si>
  <si>
    <t>18.</t>
  </si>
  <si>
    <t>Működési célú finanszírozási bevételek összesen (10.+15.)</t>
  </si>
  <si>
    <t>Működési célú finanszírozási kiadások összesen (10.+...+17.)</t>
  </si>
  <si>
    <t>19.</t>
  </si>
  <si>
    <t>BEVÉTEL ÖSSZESEN (9.+18.)</t>
  </si>
  <si>
    <t>KIADÁSOK ÖSSZESEN (9.+18.)</t>
  </si>
  <si>
    <t>20.</t>
  </si>
  <si>
    <t>Költségvetési hiány:</t>
  </si>
  <si>
    <t>Költségvetési többlet:</t>
  </si>
  <si>
    <t>21.</t>
  </si>
  <si>
    <t>Tárgyévi  hiány:</t>
  </si>
  <si>
    <t>Tárgyévi  többlet:</t>
  </si>
  <si>
    <t>1. sz. melléklet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</si>
  <si>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</si>
  <si>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</si>
  <si>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</si>
  <si>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</si>
  <si>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</si>
  <si>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</si>
  <si>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</si>
  <si>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</si>
  <si>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</si>
  <si>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</si>
  <si>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</si>
  <si>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</si>
  <si>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</si>
  <si>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</si>
  <si>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</si>
  <si>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</si>
  <si>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</si>
  <si>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</si>
  <si>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                                                            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</si>
  <si>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</si>
  <si>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</si>
  <si>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</si>
  <si>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</si>
  <si>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</si>
  <si>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</si>
  <si>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</si>
  <si>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</si>
  <si>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</si>
  <si>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</si>
  <si>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</si>
  <si>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</si>
  <si>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</si>
  <si>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</si>
  <si>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</si>
  <si>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</si>
  <si>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</si>
  <si>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</si>
  <si>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</si>
  <si>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</si>
  <si>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</si>
  <si>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</si>
  <si>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</si>
  <si>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</si>
  <si>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</si>
  <si>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</si>
  <si>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</si>
  <si>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</si>
  <si>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</si>
  <si>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</si>
  <si>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</si>
  <si>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</si>
  <si>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</si>
  <si>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</si>
  <si>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</si>
  <si>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</si>
  <si>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</si>
  <si>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</si>
  <si>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</si>
  <si>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</si>
  <si>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</si>
  <si>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</si>
  <si>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</si>
  <si>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</si>
  <si>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</si>
  <si>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</si>
  <si>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</si>
  <si>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</si>
  <si>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</si>
  <si>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</si>
  <si>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</si>
  <si>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</si>
  <si>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</si>
  <si>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</si>
  <si>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</si>
  <si>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</si>
  <si>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</si>
  <si>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</si>
  <si>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</si>
  <si>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</si>
  <si>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</si>
  <si>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</si>
  <si>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</si>
  <si>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</si>
  <si>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</si>
  <si>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</si>
  <si>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</si>
  <si>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</si>
  <si>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</si>
  <si>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</si>
  <si>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</si>
  <si>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</si>
  <si>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</si>
  <si>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</si>
  <si>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</si>
  <si>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</si>
  <si>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</si>
  <si>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</si>
  <si>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</si>
  <si>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</si>
  <si>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</si>
  <si>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</si>
  <si>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</si>
  <si>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</si>
  <si>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</si>
  <si>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</si>
  <si>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</si>
  <si>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</si>
  <si>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</si>
  <si>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</si>
  <si>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</si>
  <si>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</si>
  <si>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</si>
  <si>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</si>
  <si>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</si>
  <si>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</si>
  <si>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</si>
  <si>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</si>
  <si>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</si>
  <si>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</si>
  <si>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</si>
  <si>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</si>
  <si>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</si>
  <si>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</si>
  <si>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</si>
  <si>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</si>
  <si>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</si>
  <si>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</si>
  <si>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</si>
  <si>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</si>
  <si>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</si>
  <si>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</si>
  <si>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</si>
  <si>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</si>
  <si>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</si>
  <si>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</si>
  <si>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</si>
  <si>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</si>
  <si>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</si>
  <si>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</si>
  <si>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</si>
  <si>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</si>
  <si>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</si>
  <si>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</si>
  <si>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</si>
  <si>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</si>
  <si>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</si>
  <si>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</si>
  <si>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</si>
  <si>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</si>
  <si>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</si>
  <si>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</si>
  <si>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</si>
  <si>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</si>
  <si>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</si>
  <si>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</si>
  <si>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</si>
  <si>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</si>
  <si>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</si>
  <si>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</si>
  <si>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</si>
  <si>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</si>
  <si>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</si>
  <si>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</si>
  <si>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</si>
  <si>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</si>
  <si>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</si>
  <si>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</si>
  <si>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</si>
  <si>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</si>
  <si>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</si>
  <si>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</si>
  <si>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</si>
  <si>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</si>
  <si>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</si>
  <si>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</si>
  <si>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</si>
  <si>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</si>
  <si>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</si>
  <si>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</si>
  <si>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</si>
  <si>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</si>
  <si>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</si>
  <si>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</si>
  <si>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</si>
  <si>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</si>
  <si>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</si>
  <si>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</si>
  <si>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</si>
  <si>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</si>
  <si>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</si>
  <si>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</si>
  <si>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</si>
  <si>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</si>
  <si>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</si>
  <si>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</si>
  <si>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</si>
  <si>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</si>
  <si>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</si>
  <si>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</si>
  <si>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</si>
  <si>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</si>
  <si>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</si>
  <si>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</si>
  <si>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</si>
  <si>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</si>
  <si>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</si>
  <si>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</si>
  <si>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</si>
  <si>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</si>
  <si>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</si>
  <si>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</si>
  <si>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</si>
  <si>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</si>
  <si>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</si>
  <si>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</si>
  <si>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</si>
  <si>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</si>
  <si>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</si>
  <si>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</si>
  <si>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</si>
  <si>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</si>
  <si>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</si>
  <si>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</si>
  <si>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</si>
  <si>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</si>
  <si>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</si>
  <si>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</si>
  <si>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</si>
  <si>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</si>
  <si>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</si>
  <si>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</si>
  <si>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</si>
  <si>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</si>
  <si>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</si>
  <si>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</si>
  <si>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</si>
  <si>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</si>
  <si>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</si>
  <si>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</si>
  <si>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</si>
  <si>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</si>
  <si>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</si>
  <si>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</si>
  <si>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</si>
  <si>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</si>
  <si>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</si>
  <si>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</si>
  <si>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</si>
  <si>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</si>
  <si>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</si>
  <si>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</si>
  <si>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</si>
  <si>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</si>
  <si>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</si>
  <si>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</si>
  <si>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</si>
  <si>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</si>
  <si>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</si>
  <si>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</si>
  <si>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</si>
  <si>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</si>
  <si>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</si>
  <si>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Helyi adók  (4.1.1.+4.1.2.)</t>
  </si>
  <si>
    <t>Rövid lejáratú 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</si>
  <si>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</si>
  <si>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</si>
  <si>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2.5.-ből   - Garancia- és kezességvállalásból kifizetés ÁH-n belülre</t>
  </si>
  <si>
    <t>Központi, irányítószervi támogatások folyósítása</t>
  </si>
  <si>
    <t>KIADÁSOK ÖSSZESEN: (4.+9.)</t>
  </si>
  <si>
    <t>2020 évi előirányzat</t>
  </si>
  <si>
    <t>2020.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</si>
</sst>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2"/>
      <name val="Times New Roman CE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94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center" textRotation="180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164" fontId="3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textRotation="180" wrapText="1"/>
    </xf>
    <xf numFmtId="164" fontId="8" fillId="0" borderId="8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Continuous" vertical="center" wrapText="1"/>
    </xf>
    <xf numFmtId="164" fontId="10" fillId="0" borderId="0" xfId="0" applyNumberFormat="1" applyFont="1" applyAlignment="1">
      <alignment horizontal="centerContinuous" vertical="center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0" xfId="1"/>
    <xf numFmtId="0" fontId="14" fillId="0" borderId="0" xfId="1" applyFont="1"/>
    <xf numFmtId="0" fontId="18" fillId="0" borderId="11" xfId="0" applyFont="1" applyBorder="1" applyAlignment="1">
      <alignment horizontal="right"/>
    </xf>
    <xf numFmtId="0" fontId="1" fillId="0" borderId="3" xfId="1" applyFont="1" applyBorder="1" applyAlignment="1">
      <alignment horizontal="center" vertical="center" wrapText="1"/>
    </xf>
    <xf numFmtId="0" fontId="19" fillId="0" borderId="0" xfId="1" applyFont="1"/>
    <xf numFmtId="164" fontId="1" fillId="0" borderId="1" xfId="1" applyNumberFormat="1" applyFont="1" applyBorder="1" applyAlignment="1">
      <alignment horizontal="right" vertical="center" wrapText="1" indent="1"/>
    </xf>
    <xf numFmtId="164" fontId="15" fillId="0" borderId="9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" fillId="0" borderId="3" xfId="1" applyNumberFormat="1" applyFont="1" applyBorder="1" applyAlignment="1">
      <alignment horizontal="righ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Border="1" applyAlignment="1">
      <alignment horizontal="right" vertical="center" wrapText="1" inden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7" fillId="0" borderId="3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9" fillId="0" borderId="0" xfId="1" applyFont="1"/>
    <xf numFmtId="49" fontId="17" fillId="0" borderId="6" xfId="0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8" fillId="0" borderId="11" xfId="0" applyFont="1" applyBorder="1" applyAlignment="1">
      <alignment horizontal="right" vertical="center"/>
    </xf>
    <xf numFmtId="49" fontId="12" fillId="0" borderId="0" xfId="1" applyNumberFormat="1" applyAlignment="1">
      <alignment horizontal="center" vertical="center"/>
    </xf>
    <xf numFmtId="0" fontId="12" fillId="0" borderId="0" xfId="1" applyAlignment="1">
      <alignment horizontal="right" vertical="center" indent="1"/>
    </xf>
    <xf numFmtId="49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164" fontId="9" fillId="0" borderId="0" xfId="1" applyNumberFormat="1" applyFont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 indent="1"/>
    </xf>
    <xf numFmtId="164" fontId="17" fillId="0" borderId="13" xfId="0" quotePrefix="1" applyNumberFormat="1" applyFont="1" applyBorder="1" applyAlignment="1">
      <alignment horizontal="right" vertical="center" wrapText="1" indent="1"/>
    </xf>
    <xf numFmtId="0" fontId="21" fillId="0" borderId="11" xfId="0" applyFont="1" applyBorder="1" applyAlignment="1">
      <alignment horizontal="right" vertical="center"/>
    </xf>
    <xf numFmtId="0" fontId="4" fillId="0" borderId="0" xfId="1" applyFont="1"/>
    <xf numFmtId="49" fontId="17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22" fillId="0" borderId="0" xfId="1" applyFont="1" applyAlignment="1">
      <alignment wrapText="1"/>
    </xf>
    <xf numFmtId="0" fontId="23" fillId="0" borderId="11" xfId="0" applyFont="1" applyBorder="1" applyAlignment="1">
      <alignment horizontal="right" vertical="center"/>
    </xf>
    <xf numFmtId="0" fontId="22" fillId="0" borderId="0" xfId="1" applyFont="1"/>
    <xf numFmtId="0" fontId="17" fillId="0" borderId="3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164" fontId="17" fillId="0" borderId="3" xfId="1" applyNumberFormat="1" applyFont="1" applyBorder="1" applyAlignment="1">
      <alignment horizontal="right" vertical="center" wrapText="1"/>
    </xf>
    <xf numFmtId="164" fontId="16" fillId="0" borderId="4" xfId="1" applyNumberFormat="1" applyFont="1" applyBorder="1" applyAlignment="1" applyProtection="1">
      <alignment horizontal="right" vertical="center" wrapText="1"/>
      <protection locked="0"/>
    </xf>
    <xf numFmtId="164" fontId="16" fillId="0" borderId="5" xfId="1" applyNumberFormat="1" applyFont="1" applyBorder="1" applyAlignment="1" applyProtection="1">
      <alignment horizontal="right" vertical="center" wrapText="1"/>
      <protection locked="0"/>
    </xf>
    <xf numFmtId="164" fontId="16" fillId="0" borderId="12" xfId="1" applyNumberFormat="1" applyFont="1" applyBorder="1" applyAlignment="1" applyProtection="1">
      <alignment horizontal="right" vertical="center" wrapText="1"/>
      <protection locked="0"/>
    </xf>
    <xf numFmtId="164" fontId="16" fillId="0" borderId="4" xfId="1" applyNumberFormat="1" applyFont="1" applyBorder="1" applyAlignment="1">
      <alignment horizontal="right" vertical="center" wrapText="1"/>
    </xf>
    <xf numFmtId="164" fontId="16" fillId="0" borderId="2" xfId="1" applyNumberFormat="1" applyFont="1" applyBorder="1" applyAlignment="1" applyProtection="1">
      <alignment horizontal="right" vertical="center" wrapText="1"/>
      <protection locked="0"/>
    </xf>
    <xf numFmtId="164" fontId="17" fillId="0" borderId="3" xfId="1" applyNumberFormat="1" applyFont="1" applyBorder="1" applyAlignment="1" applyProtection="1">
      <alignment horizontal="right" vertical="center" wrapText="1"/>
      <protection locked="0"/>
    </xf>
    <xf numFmtId="0" fontId="16" fillId="0" borderId="0" xfId="1" applyFont="1"/>
    <xf numFmtId="164" fontId="17" fillId="0" borderId="1" xfId="1" applyNumberFormat="1" applyFont="1" applyBorder="1" applyAlignment="1">
      <alignment horizontal="right" vertical="center" wrapText="1"/>
    </xf>
    <xf numFmtId="164" fontId="16" fillId="0" borderId="9" xfId="1" applyNumberFormat="1" applyFont="1" applyBorder="1" applyAlignment="1" applyProtection="1">
      <alignment horizontal="right" vertical="center" wrapText="1"/>
      <protection locked="0"/>
    </xf>
    <xf numFmtId="164" fontId="16" fillId="0" borderId="10" xfId="1" applyNumberFormat="1" applyFont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Border="1" applyAlignment="1">
      <alignment horizontal="right" vertical="center" wrapText="1"/>
    </xf>
    <xf numFmtId="164" fontId="17" fillId="0" borderId="3" xfId="0" quotePrefix="1" applyNumberFormat="1" applyFont="1" applyBorder="1" applyAlignment="1">
      <alignment horizontal="right" vertical="center" wrapText="1"/>
    </xf>
    <xf numFmtId="0" fontId="24" fillId="0" borderId="0" xfId="1" applyFont="1"/>
    <xf numFmtId="0" fontId="25" fillId="0" borderId="0" xfId="1" applyFont="1"/>
    <xf numFmtId="49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7" fillId="0" borderId="3" xfId="1" applyFont="1" applyBorder="1" applyAlignment="1">
      <alignment horizontal="right"/>
    </xf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0" borderId="3" xfId="1" applyFont="1" applyBorder="1" applyAlignment="1">
      <alignment vertical="center" wrapText="1"/>
    </xf>
    <xf numFmtId="164" fontId="17" fillId="0" borderId="3" xfId="1" applyNumberFormat="1" applyFont="1" applyBorder="1" applyAlignment="1">
      <alignment horizontal="right" vertical="center" wrapText="1" indent="1"/>
    </xf>
    <xf numFmtId="49" fontId="22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 wrapText="1"/>
    </xf>
    <xf numFmtId="0" fontId="9" fillId="0" borderId="0" xfId="1" applyFont="1" applyAlignment="1">
      <alignment horizontal="center"/>
    </xf>
    <xf numFmtId="164" fontId="13" fillId="0" borderId="11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3" fillId="0" borderId="11" xfId="1" applyNumberFormat="1" applyFont="1" applyBorder="1" applyAlignment="1">
      <alignment horizontal="left"/>
    </xf>
    <xf numFmtId="164" fontId="23" fillId="0" borderId="11" xfId="1" applyNumberFormat="1" applyFont="1" applyBorder="1" applyAlignment="1">
      <alignment horizontal="left" vertical="center"/>
    </xf>
    <xf numFmtId="164" fontId="17" fillId="0" borderId="0" xfId="1" applyNumberFormat="1" applyFont="1" applyAlignment="1">
      <alignment horizontal="center" vertical="center"/>
    </xf>
    <xf numFmtId="164" fontId="23" fillId="0" borderId="11" xfId="1" applyNumberFormat="1" applyFont="1" applyBorder="1" applyAlignment="1">
      <alignment horizontal="left"/>
    </xf>
    <xf numFmtId="0" fontId="17" fillId="0" borderId="3" xfId="1" applyFont="1" applyBorder="1" applyAlignment="1">
      <alignment horizontal="left"/>
    </xf>
    <xf numFmtId="0" fontId="17" fillId="0" borderId="0" xfId="1" applyFont="1" applyAlignment="1">
      <alignment horizontal="center"/>
    </xf>
    <xf numFmtId="164" fontId="4" fillId="0" borderId="3" xfId="0" applyNumberFormat="1" applyFont="1" applyBorder="1" applyAlignment="1">
      <alignment horizontal="centerContinuous" vertical="center" wrapText="1"/>
    </xf>
    <xf numFmtId="164" fontId="7" fillId="0" borderId="4" xfId="0" applyNumberFormat="1" applyFont="1" applyBorder="1" applyAlignment="1">
      <alignment horizontal="left" vertical="center" wrapText="1" indent="1"/>
    </xf>
    <xf numFmtId="164" fontId="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>
      <alignment horizontal="left" vertical="center" wrapText="1" indent="1"/>
    </xf>
    <xf numFmtId="164" fontId="7" fillId="0" borderId="5" xfId="0" applyNumberFormat="1" applyFont="1" applyBorder="1" applyAlignment="1" applyProtection="1">
      <alignment horizontal="left" vertical="center" wrapText="1" indent="1"/>
      <protection locked="0"/>
    </xf>
    <xf numFmtId="164" fontId="4" fillId="0" borderId="3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2" fillId="0" borderId="7" xfId="0" applyNumberFormat="1" applyFont="1" applyBorder="1" applyAlignment="1">
      <alignment horizontal="left" vertical="center" wrapText="1" indent="1"/>
    </xf>
    <xf numFmtId="164" fontId="2" fillId="0" borderId="7" xfId="0" applyNumberFormat="1" applyFont="1" applyBorder="1" applyAlignment="1">
      <alignment horizontal="right" vertical="center" wrapText="1" indent="1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" fillId="0" borderId="5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right" vertical="center" wrapText="1" indent="1"/>
    </xf>
    <xf numFmtId="164" fontId="10" fillId="0" borderId="0" xfId="0" applyNumberFormat="1" applyFont="1" applyAlignment="1">
      <alignment horizontal="center" wrapText="1"/>
    </xf>
    <xf numFmtId="164" fontId="10" fillId="0" borderId="5" xfId="0" applyNumberFormat="1" applyFont="1" applyBorder="1" applyAlignment="1">
      <alignment horizontal="left" vertical="center" wrapText="1" inden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 applyProtection="1">
      <alignment horizontal="left" vertical="center" wrapText="1" indent="1"/>
      <protection locked="0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right" vertical="center" wrapText="1" indent="1"/>
    </xf>
    <xf numFmtId="164" fontId="7" fillId="0" borderId="5" xfId="0" applyNumberFormat="1" applyFont="1" applyBorder="1" applyAlignment="1">
      <alignment horizontal="left" vertical="center" wrapText="1" indent="2"/>
    </xf>
    <xf numFmtId="164" fontId="7" fillId="0" borderId="4" xfId="0" applyNumberFormat="1" applyFont="1" applyBorder="1" applyAlignment="1" applyProtection="1">
      <alignment horizontal="left" vertical="center" wrapText="1" indent="1"/>
      <protection locked="0"/>
    </xf>
    <xf numFmtId="164" fontId="7" fillId="0" borderId="4" xfId="0" applyNumberFormat="1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horizontal="left" vertical="center" wrapText="1" indent="2"/>
    </xf>
    <xf numFmtId="49" fontId="1" fillId="0" borderId="3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 indent="1"/>
    </xf>
    <xf numFmtId="164" fontId="1" fillId="0" borderId="3" xfId="1" applyNumberFormat="1" applyFont="1" applyBorder="1" applyAlignment="1">
      <alignment horizontal="right" vertical="center" wrapText="1"/>
    </xf>
    <xf numFmtId="49" fontId="15" fillId="0" borderId="4" xfId="1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/>
      <protection locked="0"/>
    </xf>
    <xf numFmtId="49" fontId="15" fillId="0" borderId="5" xfId="1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 indent="1"/>
    </xf>
    <xf numFmtId="164" fontId="15" fillId="0" borderId="5" xfId="1" applyNumberFormat="1" applyFont="1" applyBorder="1" applyAlignment="1" applyProtection="1">
      <alignment horizontal="right" vertical="center" wrapText="1"/>
      <protection locked="0"/>
    </xf>
    <xf numFmtId="49" fontId="15" fillId="0" borderId="12" xfId="1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164" fontId="15" fillId="0" borderId="12" xfId="1" applyNumberFormat="1" applyFont="1" applyBorder="1" applyAlignment="1" applyProtection="1">
      <alignment horizontal="right" vertical="center" wrapText="1"/>
      <protection locked="0"/>
    </xf>
    <xf numFmtId="164" fontId="9" fillId="0" borderId="3" xfId="1" applyNumberFormat="1" applyFont="1" applyBorder="1" applyAlignment="1">
      <alignment horizontal="right" vertical="center" wrapText="1"/>
    </xf>
    <xf numFmtId="164" fontId="15" fillId="0" borderId="4" xfId="1" applyNumberFormat="1" applyFont="1" applyBorder="1" applyAlignment="1">
      <alignment horizontal="right" vertical="center" wrapText="1"/>
    </xf>
    <xf numFmtId="164" fontId="12" fillId="0" borderId="5" xfId="1" applyNumberFormat="1" applyBorder="1" applyAlignment="1" applyProtection="1">
      <alignment horizontal="right" vertical="center" wrapText="1"/>
      <protection locked="0"/>
    </xf>
    <xf numFmtId="164" fontId="12" fillId="0" borderId="12" xfId="1" applyNumberFormat="1" applyBorder="1" applyAlignment="1" applyProtection="1">
      <alignment horizontal="right" vertical="center" wrapText="1"/>
      <protection locked="0"/>
    </xf>
    <xf numFmtId="164" fontId="12" fillId="0" borderId="4" xfId="1" applyNumberFormat="1" applyBorder="1" applyAlignment="1" applyProtection="1">
      <alignment horizontal="right" vertical="center" wrapText="1"/>
      <protection locked="0"/>
    </xf>
    <xf numFmtId="49" fontId="17" fillId="0" borderId="3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  <protection locked="0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1"/>
    </xf>
    <xf numFmtId="0" fontId="1" fillId="0" borderId="1" xfId="1" applyFont="1" applyBorder="1" applyAlignment="1">
      <alignment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 wrapText="1" indent="1"/>
    </xf>
    <xf numFmtId="0" fontId="15" fillId="0" borderId="5" xfId="1" applyFont="1" applyBorder="1" applyAlignment="1">
      <alignment horizontal="left" vertical="center" wrapText="1" indent="1"/>
    </xf>
    <xf numFmtId="0" fontId="15" fillId="0" borderId="7" xfId="1" applyFont="1" applyBorder="1" applyAlignment="1">
      <alignment horizontal="left" vertical="center" wrapText="1" indent="1"/>
    </xf>
    <xf numFmtId="0" fontId="15" fillId="0" borderId="5" xfId="1" applyFont="1" applyBorder="1" applyAlignment="1">
      <alignment horizontal="left" indent="6"/>
    </xf>
    <xf numFmtId="0" fontId="15" fillId="0" borderId="5" xfId="1" applyFont="1" applyBorder="1" applyAlignment="1">
      <alignment horizontal="left" vertical="center" wrapText="1" indent="6"/>
    </xf>
    <xf numFmtId="49" fontId="15" fillId="0" borderId="7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vertical="center" wrapText="1" indent="6"/>
    </xf>
    <xf numFmtId="49" fontId="15" fillId="0" borderId="10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 wrapText="1" indent="6"/>
    </xf>
    <xf numFmtId="0" fontId="1" fillId="0" borderId="3" xfId="1" applyFont="1" applyBorder="1" applyAlignment="1">
      <alignment vertical="center" wrapText="1"/>
    </xf>
    <xf numFmtId="0" fontId="15" fillId="0" borderId="12" xfId="1" applyFont="1" applyBorder="1" applyAlignment="1">
      <alignment horizontal="left" vertical="center" wrapText="1" indent="1"/>
    </xf>
    <xf numFmtId="0" fontId="15" fillId="0" borderId="4" xfId="1" applyFont="1" applyBorder="1" applyAlignment="1">
      <alignment horizontal="left" vertical="center" wrapText="1" indent="6"/>
    </xf>
    <xf numFmtId="0" fontId="9" fillId="0" borderId="3" xfId="1" applyFont="1" applyBorder="1" applyAlignment="1">
      <alignment horizontal="left" vertical="center" wrapText="1" indent="1"/>
    </xf>
    <xf numFmtId="0" fontId="15" fillId="0" borderId="4" xfId="1" applyFont="1" applyBorder="1" applyAlignment="1">
      <alignment horizontal="left" vertical="center" wrapText="1" indent="1"/>
    </xf>
    <xf numFmtId="0" fontId="9" fillId="0" borderId="3" xfId="1" applyFont="1" applyBorder="1" applyAlignment="1">
      <alignment horizontal="left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right" vertical="center" wrapText="1" indent="1"/>
    </xf>
    <xf numFmtId="49" fontId="17" fillId="0" borderId="0" xfId="1" applyNumberFormat="1" applyFont="1" applyAlignment="1">
      <alignment horizontal="left" vertical="center" wrapText="1"/>
    </xf>
    <xf numFmtId="49" fontId="17" fillId="0" borderId="3" xfId="1" applyNumberFormat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left" vertical="center" wrapText="1" indent="1"/>
    </xf>
    <xf numFmtId="49" fontId="16" fillId="0" borderId="4" xfId="1" applyNumberFormat="1" applyFont="1" applyBorder="1" applyAlignment="1">
      <alignment horizontal="center" vertical="center" wrapText="1"/>
    </xf>
    <xf numFmtId="49" fontId="16" fillId="0" borderId="5" xfId="1" applyNumberFormat="1" applyFont="1" applyBorder="1" applyAlignment="1">
      <alignment horizontal="center" vertical="center" wrapText="1"/>
    </xf>
    <xf numFmtId="49" fontId="16" fillId="0" borderId="1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indent="1"/>
    </xf>
    <xf numFmtId="0" fontId="17" fillId="0" borderId="1" xfId="1" applyFont="1" applyBorder="1" applyAlignment="1">
      <alignment vertical="center" wrapText="1"/>
    </xf>
    <xf numFmtId="49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left" vertical="center" wrapText="1" indent="1"/>
    </xf>
    <xf numFmtId="0" fontId="16" fillId="0" borderId="5" xfId="1" applyFont="1" applyBorder="1" applyAlignment="1">
      <alignment horizontal="left" vertical="center" wrapText="1" indent="1"/>
    </xf>
    <xf numFmtId="0" fontId="16" fillId="0" borderId="7" xfId="1" applyFont="1" applyBorder="1" applyAlignment="1">
      <alignment horizontal="left" vertical="center" wrapText="1" indent="1"/>
    </xf>
    <xf numFmtId="0" fontId="16" fillId="0" borderId="5" xfId="1" applyFont="1" applyBorder="1" applyAlignment="1">
      <alignment horizontal="left" indent="6"/>
    </xf>
    <xf numFmtId="0" fontId="16" fillId="0" borderId="5" xfId="1" applyFont="1" applyBorder="1" applyAlignment="1">
      <alignment horizontal="left" vertical="center" wrapText="1" indent="6"/>
    </xf>
    <xf numFmtId="49" fontId="16" fillId="0" borderId="7" xfId="1" applyNumberFormat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left" vertical="center" wrapText="1" indent="6"/>
    </xf>
    <xf numFmtId="49" fontId="16" fillId="0" borderId="10" xfId="1" applyNumberFormat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left" vertical="center" wrapText="1" indent="6"/>
    </xf>
    <xf numFmtId="0" fontId="16" fillId="0" borderId="12" xfId="1" applyFont="1" applyBorder="1" applyAlignment="1">
      <alignment horizontal="left" vertical="center" wrapText="1" indent="1"/>
    </xf>
    <xf numFmtId="0" fontId="16" fillId="0" borderId="4" xfId="1" applyFont="1" applyBorder="1" applyAlignment="1">
      <alignment horizontal="left" vertical="center" wrapText="1" indent="6"/>
    </xf>
    <xf numFmtId="0" fontId="16" fillId="0" borderId="4" xfId="1" applyFont="1" applyBorder="1" applyAlignment="1">
      <alignment horizontal="left" vertical="center" wrapText="1" inden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006666"/>
      <color rgb="FF008080"/>
      <color rgb="FF009999"/>
      <color rgb="FF00CC99"/>
      <color rgb="FF00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G28"/>
  <sheetViews>
    <sheetView zoomScaleNormal="100" workbookViewId="0">
      <selection activeCell="D32" sqref="D32"/>
    </sheetView>
  </sheetViews>
  <sheetFormatPr defaultRowHeight="15" x14ac:dyDescent="0.25"/>
  <cols>
    <col min="1" max="1" width="5.85546875" style="1" customWidth="1"/>
    <col min="2" max="2" width="47.28515625" style="8" customWidth="1"/>
    <col min="3" max="3" width="14" style="1" customWidth="1"/>
    <col min="4" max="4" width="47.28515625" style="1" customWidth="1"/>
    <col min="5" max="5" width="14" style="1" customWidth="1"/>
    <col min="6" max="7" width="4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3" width="4.140625" style="1" customWidth="1"/>
    <col min="264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9" width="4.140625" style="1" customWidth="1"/>
    <col min="520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5" width="4.140625" style="1" customWidth="1"/>
    <col min="776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1" width="4.140625" style="1" customWidth="1"/>
    <col min="1032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7" width="4.140625" style="1" customWidth="1"/>
    <col min="1288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3" width="4.140625" style="1" customWidth="1"/>
    <col min="1544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9" width="4.140625" style="1" customWidth="1"/>
    <col min="1800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5" width="4.140625" style="1" customWidth="1"/>
    <col min="2056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1" width="4.140625" style="1" customWidth="1"/>
    <col min="2312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7" width="4.140625" style="1" customWidth="1"/>
    <col min="2568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3" width="4.140625" style="1" customWidth="1"/>
    <col min="2824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9" width="4.140625" style="1" customWidth="1"/>
    <col min="3080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5" width="4.140625" style="1" customWidth="1"/>
    <col min="3336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1" width="4.140625" style="1" customWidth="1"/>
    <col min="3592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7" width="4.140625" style="1" customWidth="1"/>
    <col min="3848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3" width="4.140625" style="1" customWidth="1"/>
    <col min="4104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9" width="4.140625" style="1" customWidth="1"/>
    <col min="4360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5" width="4.140625" style="1" customWidth="1"/>
    <col min="4616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1" width="4.140625" style="1" customWidth="1"/>
    <col min="4872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7" width="4.140625" style="1" customWidth="1"/>
    <col min="5128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3" width="4.140625" style="1" customWidth="1"/>
    <col min="5384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9" width="4.140625" style="1" customWidth="1"/>
    <col min="5640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5" width="4.140625" style="1" customWidth="1"/>
    <col min="5896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1" width="4.140625" style="1" customWidth="1"/>
    <col min="6152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7" width="4.140625" style="1" customWidth="1"/>
    <col min="6408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3" width="4.140625" style="1" customWidth="1"/>
    <col min="6664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9" width="4.140625" style="1" customWidth="1"/>
    <col min="6920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5" width="4.140625" style="1" customWidth="1"/>
    <col min="7176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1" width="4.140625" style="1" customWidth="1"/>
    <col min="7432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7" width="4.140625" style="1" customWidth="1"/>
    <col min="7688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3" width="4.140625" style="1" customWidth="1"/>
    <col min="7944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9" width="4.140625" style="1" customWidth="1"/>
    <col min="8200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5" width="4.140625" style="1" customWidth="1"/>
    <col min="8456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1" width="4.140625" style="1" customWidth="1"/>
    <col min="8712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7" width="4.140625" style="1" customWidth="1"/>
    <col min="8968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3" width="4.140625" style="1" customWidth="1"/>
    <col min="9224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9" width="4.140625" style="1" customWidth="1"/>
    <col min="9480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5" width="4.140625" style="1" customWidth="1"/>
    <col min="9736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1" width="4.140625" style="1" customWidth="1"/>
    <col min="9992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7" width="4.140625" style="1" customWidth="1"/>
    <col min="10248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3" width="4.140625" style="1" customWidth="1"/>
    <col min="10504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9" width="4.140625" style="1" customWidth="1"/>
    <col min="10760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5" width="4.140625" style="1" customWidth="1"/>
    <col min="11016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1" width="4.140625" style="1" customWidth="1"/>
    <col min="11272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7" width="4.140625" style="1" customWidth="1"/>
    <col min="11528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3" width="4.140625" style="1" customWidth="1"/>
    <col min="11784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9" width="4.140625" style="1" customWidth="1"/>
    <col min="12040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5" width="4.140625" style="1" customWidth="1"/>
    <col min="12296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1" width="4.140625" style="1" customWidth="1"/>
    <col min="12552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7" width="4.140625" style="1" customWidth="1"/>
    <col min="12808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3" width="4.140625" style="1" customWidth="1"/>
    <col min="13064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9" width="4.140625" style="1" customWidth="1"/>
    <col min="13320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5" width="4.140625" style="1" customWidth="1"/>
    <col min="13576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1" width="4.140625" style="1" customWidth="1"/>
    <col min="13832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7" width="4.140625" style="1" customWidth="1"/>
    <col min="14088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3" width="4.140625" style="1" customWidth="1"/>
    <col min="14344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9" width="4.140625" style="1" customWidth="1"/>
    <col min="14600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5" width="4.140625" style="1" customWidth="1"/>
    <col min="14856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1" width="4.140625" style="1" customWidth="1"/>
    <col min="15112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7" width="4.140625" style="1" customWidth="1"/>
    <col min="15368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3" width="4.140625" style="1" customWidth="1"/>
    <col min="15624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9" width="4.140625" style="1" customWidth="1"/>
    <col min="15880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5" width="4.140625" style="1" customWidth="1"/>
    <col min="16136" max="16384" width="9.140625" style="1"/>
  </cols>
  <sheetData>
    <row r="1" spans="1:7" x14ac:dyDescent="0.25">
      <c r="A1" s="15"/>
      <c r="B1" s="16"/>
      <c r="C1" s="15"/>
      <c r="D1" s="89" t="s">
        <v>68</v>
      </c>
      <c r="E1" s="89"/>
    </row>
    <row r="2" spans="1:7" ht="31.5" x14ac:dyDescent="0.25">
      <c r="A2" s="15"/>
      <c r="B2" s="17" t="s">
        <v>0</v>
      </c>
      <c r="C2" s="18"/>
      <c r="D2" s="18"/>
      <c r="E2" s="18"/>
      <c r="F2" s="12"/>
      <c r="G2" s="2"/>
    </row>
    <row r="3" spans="1:7" s="9" customFormat="1" ht="24.75" customHeight="1" thickBot="1" x14ac:dyDescent="0.3">
      <c r="A3" s="113"/>
      <c r="B3" s="11" t="s">
        <v>1</v>
      </c>
      <c r="C3" s="10" t="s">
        <v>2</v>
      </c>
      <c r="D3" s="113"/>
      <c r="E3" s="10" t="s">
        <v>2</v>
      </c>
      <c r="F3" s="12"/>
      <c r="G3" s="2"/>
    </row>
    <row r="4" spans="1:7" ht="15.75" thickBot="1" x14ac:dyDescent="0.3">
      <c r="A4" s="85" t="s">
        <v>3</v>
      </c>
      <c r="B4" s="99" t="s">
        <v>4</v>
      </c>
      <c r="C4" s="99"/>
      <c r="D4" s="99" t="s">
        <v>5</v>
      </c>
      <c r="E4" s="99"/>
      <c r="F4" s="12"/>
      <c r="G4" s="2"/>
    </row>
    <row r="5" spans="1:7" s="3" customFormat="1" ht="26.25" thickBot="1" x14ac:dyDescent="0.3">
      <c r="A5" s="86"/>
      <c r="B5" s="4" t="s">
        <v>6</v>
      </c>
      <c r="C5" s="4" t="s">
        <v>339</v>
      </c>
      <c r="D5" s="4" t="s">
        <v>6</v>
      </c>
      <c r="E5" s="4" t="s">
        <v>339</v>
      </c>
      <c r="F5" s="12"/>
      <c r="G5" s="2"/>
    </row>
    <row r="6" spans="1:7" s="5" customFormat="1" ht="13.5" thickBot="1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  <c r="F6" s="12"/>
      <c r="G6" s="2"/>
    </row>
    <row r="7" spans="1:7" x14ac:dyDescent="0.25">
      <c r="A7" s="6" t="s">
        <v>10</v>
      </c>
      <c r="B7" s="100" t="s">
        <v>11</v>
      </c>
      <c r="C7" s="101">
        <v>98556869</v>
      </c>
      <c r="D7" s="100" t="s">
        <v>12</v>
      </c>
      <c r="E7" s="101">
        <v>9469330</v>
      </c>
      <c r="F7" s="12"/>
      <c r="G7" s="2"/>
    </row>
    <row r="8" spans="1:7" ht="25.5" x14ac:dyDescent="0.25">
      <c r="A8" s="7" t="s">
        <v>13</v>
      </c>
      <c r="B8" s="102" t="s">
        <v>14</v>
      </c>
      <c r="C8" s="103">
        <v>1603313</v>
      </c>
      <c r="D8" s="102" t="s">
        <v>15</v>
      </c>
      <c r="E8" s="103">
        <v>1649303</v>
      </c>
      <c r="F8" s="12"/>
      <c r="G8" s="2"/>
    </row>
    <row r="9" spans="1:7" x14ac:dyDescent="0.25">
      <c r="A9" s="7" t="s">
        <v>7</v>
      </c>
      <c r="B9" s="102" t="s">
        <v>16</v>
      </c>
      <c r="C9" s="103"/>
      <c r="D9" s="114" t="s">
        <v>17</v>
      </c>
      <c r="E9" s="103">
        <v>21519654</v>
      </c>
      <c r="F9" s="12"/>
      <c r="G9" s="2"/>
    </row>
    <row r="10" spans="1:7" x14ac:dyDescent="0.25">
      <c r="A10" s="7" t="s">
        <v>8</v>
      </c>
      <c r="B10" s="102" t="s">
        <v>18</v>
      </c>
      <c r="C10" s="103">
        <v>11292000</v>
      </c>
      <c r="D10" s="102" t="s">
        <v>19</v>
      </c>
      <c r="E10" s="103">
        <v>3542000</v>
      </c>
      <c r="F10" s="12"/>
      <c r="G10" s="2"/>
    </row>
    <row r="11" spans="1:7" x14ac:dyDescent="0.25">
      <c r="A11" s="7" t="s">
        <v>9</v>
      </c>
      <c r="B11" s="104" t="s">
        <v>20</v>
      </c>
      <c r="C11" s="103">
        <v>36000</v>
      </c>
      <c r="D11" s="102" t="s">
        <v>21</v>
      </c>
      <c r="E11" s="103">
        <v>81207794</v>
      </c>
      <c r="F11" s="12"/>
      <c r="G11" s="2"/>
    </row>
    <row r="12" spans="1:7" x14ac:dyDescent="0.25">
      <c r="A12" s="7" t="s">
        <v>22</v>
      </c>
      <c r="B12" s="102" t="s">
        <v>23</v>
      </c>
      <c r="C12" s="103"/>
      <c r="D12" s="102" t="s">
        <v>24</v>
      </c>
      <c r="E12" s="103">
        <v>8700000</v>
      </c>
      <c r="F12" s="12"/>
      <c r="G12" s="2"/>
    </row>
    <row r="13" spans="1:7" x14ac:dyDescent="0.25">
      <c r="A13" s="7" t="s">
        <v>25</v>
      </c>
      <c r="B13" s="102" t="s">
        <v>26</v>
      </c>
      <c r="C13" s="103">
        <v>2075004</v>
      </c>
      <c r="D13" s="105"/>
      <c r="E13" s="103"/>
      <c r="F13" s="12"/>
      <c r="G13" s="2"/>
    </row>
    <row r="14" spans="1:7" ht="15.75" thickBot="1" x14ac:dyDescent="0.3">
      <c r="A14" s="115" t="s">
        <v>27</v>
      </c>
      <c r="B14" s="116" t="s">
        <v>28</v>
      </c>
      <c r="C14" s="103">
        <v>313580</v>
      </c>
      <c r="D14" s="105"/>
      <c r="E14" s="103"/>
      <c r="F14" s="12"/>
      <c r="G14" s="2"/>
    </row>
    <row r="15" spans="1:7" ht="15.75" thickBot="1" x14ac:dyDescent="0.3">
      <c r="A15" s="4" t="s">
        <v>29</v>
      </c>
      <c r="B15" s="106" t="s">
        <v>30</v>
      </c>
      <c r="C15" s="107">
        <f>SUM(C7,C8,C10,C11,C13,C14)</f>
        <v>113876766</v>
      </c>
      <c r="D15" s="106" t="s">
        <v>31</v>
      </c>
      <c r="E15" s="107">
        <f>SUM(E7:E14)</f>
        <v>126088081</v>
      </c>
      <c r="F15" s="12"/>
      <c r="G15" s="2"/>
    </row>
    <row r="16" spans="1:7" x14ac:dyDescent="0.25">
      <c r="A16" s="117" t="s">
        <v>32</v>
      </c>
      <c r="B16" s="108" t="s">
        <v>33</v>
      </c>
      <c r="C16" s="109">
        <f>SUM(C17:C20)</f>
        <v>16153590</v>
      </c>
      <c r="D16" s="102" t="s">
        <v>34</v>
      </c>
      <c r="E16" s="110"/>
      <c r="F16" s="12"/>
      <c r="G16" s="2"/>
    </row>
    <row r="17" spans="1:7" x14ac:dyDescent="0.25">
      <c r="A17" s="115" t="s">
        <v>35</v>
      </c>
      <c r="B17" s="102" t="s">
        <v>36</v>
      </c>
      <c r="C17" s="103">
        <v>16153590</v>
      </c>
      <c r="D17" s="102" t="s">
        <v>37</v>
      </c>
      <c r="E17" s="103"/>
      <c r="F17" s="12"/>
      <c r="G17" s="2"/>
    </row>
    <row r="18" spans="1:7" x14ac:dyDescent="0.25">
      <c r="A18" s="115" t="s">
        <v>38</v>
      </c>
      <c r="B18" s="102" t="s">
        <v>39</v>
      </c>
      <c r="C18" s="103"/>
      <c r="D18" s="102" t="s">
        <v>40</v>
      </c>
      <c r="E18" s="103"/>
      <c r="F18" s="12"/>
      <c r="G18" s="2"/>
    </row>
    <row r="19" spans="1:7" x14ac:dyDescent="0.25">
      <c r="A19" s="115" t="s">
        <v>41</v>
      </c>
      <c r="B19" s="102" t="s">
        <v>42</v>
      </c>
      <c r="C19" s="103"/>
      <c r="D19" s="102" t="s">
        <v>43</v>
      </c>
      <c r="E19" s="103"/>
      <c r="F19" s="12"/>
      <c r="G19" s="2"/>
    </row>
    <row r="20" spans="1:7" x14ac:dyDescent="0.25">
      <c r="A20" s="115" t="s">
        <v>44</v>
      </c>
      <c r="B20" s="102" t="s">
        <v>45</v>
      </c>
      <c r="C20" s="103"/>
      <c r="D20" s="104" t="s">
        <v>46</v>
      </c>
      <c r="E20" s="103"/>
      <c r="F20" s="12"/>
      <c r="G20" s="2"/>
    </row>
    <row r="21" spans="1:7" x14ac:dyDescent="0.25">
      <c r="A21" s="115" t="s">
        <v>47</v>
      </c>
      <c r="B21" s="111" t="s">
        <v>48</v>
      </c>
      <c r="C21" s="112">
        <f>SUM(C22:C23)</f>
        <v>0</v>
      </c>
      <c r="D21" s="102" t="s">
        <v>49</v>
      </c>
      <c r="E21" s="103"/>
      <c r="F21" s="12"/>
      <c r="G21" s="2"/>
    </row>
    <row r="22" spans="1:7" x14ac:dyDescent="0.25">
      <c r="A22" s="115" t="s">
        <v>50</v>
      </c>
      <c r="B22" s="104" t="s">
        <v>51</v>
      </c>
      <c r="C22" s="110"/>
      <c r="D22" s="118" t="s">
        <v>52</v>
      </c>
      <c r="E22" s="110">
        <v>3942275</v>
      </c>
      <c r="F22" s="12"/>
      <c r="G22" s="2"/>
    </row>
    <row r="23" spans="1:7" ht="15.75" thickBot="1" x14ac:dyDescent="0.3">
      <c r="A23" s="115" t="s">
        <v>53</v>
      </c>
      <c r="B23" s="102" t="s">
        <v>54</v>
      </c>
      <c r="C23" s="103"/>
      <c r="D23" s="116" t="s">
        <v>55</v>
      </c>
      <c r="E23" s="103"/>
      <c r="F23" s="12"/>
      <c r="G23" s="2"/>
    </row>
    <row r="24" spans="1:7" ht="26.25" thickBot="1" x14ac:dyDescent="0.3">
      <c r="A24" s="4" t="s">
        <v>56</v>
      </c>
      <c r="B24" s="106" t="s">
        <v>57</v>
      </c>
      <c r="C24" s="107">
        <f>SUM(C16,C21)</f>
        <v>16153590</v>
      </c>
      <c r="D24" s="106" t="s">
        <v>58</v>
      </c>
      <c r="E24" s="107">
        <f>SUM(E16:E23)</f>
        <v>3942275</v>
      </c>
      <c r="F24" s="12"/>
      <c r="G24" s="2"/>
    </row>
    <row r="25" spans="1:7" ht="15.75" thickBot="1" x14ac:dyDescent="0.3">
      <c r="A25" s="4" t="s">
        <v>59</v>
      </c>
      <c r="B25" s="106" t="s">
        <v>60</v>
      </c>
      <c r="C25" s="107">
        <f>SUM(C15,C24)</f>
        <v>130030356</v>
      </c>
      <c r="D25" s="106" t="s">
        <v>61</v>
      </c>
      <c r="E25" s="107">
        <f>SUM(E15,E24)</f>
        <v>130030356</v>
      </c>
      <c r="F25" s="12"/>
      <c r="G25" s="2"/>
    </row>
    <row r="26" spans="1:7" ht="15.75" thickBot="1" x14ac:dyDescent="0.3">
      <c r="A26" s="4" t="s">
        <v>62</v>
      </c>
      <c r="B26" s="106" t="s">
        <v>63</v>
      </c>
      <c r="C26" s="107"/>
      <c r="D26" s="106" t="s">
        <v>64</v>
      </c>
      <c r="E26" s="107"/>
      <c r="F26" s="12"/>
      <c r="G26" s="2"/>
    </row>
    <row r="27" spans="1:7" ht="15.75" thickBot="1" x14ac:dyDescent="0.3">
      <c r="A27" s="4" t="s">
        <v>65</v>
      </c>
      <c r="B27" s="106" t="s">
        <v>66</v>
      </c>
      <c r="C27" s="107" t="str">
        <f>IF(C15+C16-E25&lt;0,E25-(C15+C16),"-")</f>
        <v>-</v>
      </c>
      <c r="D27" s="106" t="s">
        <v>67</v>
      </c>
      <c r="E27" s="107"/>
      <c r="F27" s="12"/>
      <c r="G27" s="2"/>
    </row>
    <row r="28" spans="1:7" ht="18.75" x14ac:dyDescent="0.25">
      <c r="B28" s="13"/>
      <c r="C28" s="13"/>
      <c r="D28" s="13"/>
    </row>
  </sheetData>
  <mergeCells count="2">
    <mergeCell ref="A4:A5"/>
    <mergeCell ref="D1:E1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G29"/>
  <sheetViews>
    <sheetView zoomScaleNormal="100" workbookViewId="0">
      <selection activeCell="H16" sqref="H16"/>
    </sheetView>
  </sheetViews>
  <sheetFormatPr defaultRowHeight="15" x14ac:dyDescent="0.25"/>
  <cols>
    <col min="1" max="1" width="5.85546875" style="1" customWidth="1"/>
    <col min="2" max="2" width="50.42578125" style="8" customWidth="1"/>
    <col min="3" max="3" width="12.7109375" style="1" customWidth="1"/>
    <col min="4" max="4" width="51.8554687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51.8554687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51.8554687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51.8554687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51.8554687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51.8554687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51.8554687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51.8554687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51.8554687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51.8554687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51.8554687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51.8554687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51.8554687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51.8554687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51.8554687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51.8554687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51.8554687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51.8554687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51.8554687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51.8554687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51.8554687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51.8554687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51.8554687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51.8554687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51.8554687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51.8554687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51.8554687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51.8554687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51.8554687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51.8554687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51.8554687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51.8554687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51.8554687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51.8554687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51.8554687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51.8554687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51.8554687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51.8554687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51.8554687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51.8554687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51.8554687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51.8554687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51.8554687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51.8554687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51.8554687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51.8554687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51.8554687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51.8554687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51.8554687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51.8554687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51.8554687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51.8554687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51.8554687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51.8554687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51.8554687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51.8554687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51.8554687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51.8554687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51.8554687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51.8554687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51.8554687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51.8554687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51.8554687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51.8554687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7" x14ac:dyDescent="0.25">
      <c r="A1" s="15"/>
      <c r="B1" s="16"/>
      <c r="C1" s="15"/>
      <c r="D1" s="89" t="s">
        <v>106</v>
      </c>
      <c r="E1" s="89"/>
    </row>
    <row r="2" spans="1:7" ht="31.5" x14ac:dyDescent="0.25">
      <c r="A2" s="15"/>
      <c r="B2" s="17" t="s">
        <v>69</v>
      </c>
      <c r="C2" s="18"/>
      <c r="D2" s="18"/>
      <c r="E2" s="18"/>
      <c r="F2" s="12"/>
    </row>
    <row r="3" spans="1:7" ht="16.5" thickBot="1" x14ac:dyDescent="0.3">
      <c r="A3" s="15"/>
      <c r="B3" s="11" t="s">
        <v>1</v>
      </c>
      <c r="C3" s="14" t="s">
        <v>2</v>
      </c>
      <c r="D3" s="15"/>
      <c r="E3" s="14" t="s">
        <v>2</v>
      </c>
      <c r="F3" s="12"/>
    </row>
    <row r="4" spans="1:7" ht="13.5" customHeight="1" thickBot="1" x14ac:dyDescent="0.3">
      <c r="A4" s="87" t="s">
        <v>3</v>
      </c>
      <c r="B4" s="99" t="s">
        <v>4</v>
      </c>
      <c r="C4" s="99"/>
      <c r="D4" s="99" t="s">
        <v>5</v>
      </c>
      <c r="E4" s="99"/>
      <c r="F4" s="12"/>
    </row>
    <row r="5" spans="1:7" s="3" customFormat="1" ht="26.25" thickBot="1" x14ac:dyDescent="0.3">
      <c r="A5" s="88"/>
      <c r="B5" s="4" t="s">
        <v>6</v>
      </c>
      <c r="C5" s="4" t="s">
        <v>338</v>
      </c>
      <c r="D5" s="4" t="s">
        <v>6</v>
      </c>
      <c r="E5" s="4" t="s">
        <v>339</v>
      </c>
      <c r="F5" s="12"/>
    </row>
    <row r="6" spans="1:7" s="3" customFormat="1" ht="13.5" thickBot="1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  <c r="F6" s="12"/>
    </row>
    <row r="7" spans="1:7" x14ac:dyDescent="0.25">
      <c r="A7" s="6" t="s">
        <v>10</v>
      </c>
      <c r="B7" s="100" t="s">
        <v>70</v>
      </c>
      <c r="C7" s="101"/>
      <c r="D7" s="100" t="s">
        <v>71</v>
      </c>
      <c r="E7" s="101">
        <v>5561200</v>
      </c>
      <c r="F7" s="12"/>
    </row>
    <row r="8" spans="1:7" x14ac:dyDescent="0.25">
      <c r="A8" s="7" t="s">
        <v>13</v>
      </c>
      <c r="B8" s="102" t="s">
        <v>72</v>
      </c>
      <c r="C8" s="101"/>
      <c r="D8" s="102" t="s">
        <v>73</v>
      </c>
      <c r="E8" s="103"/>
      <c r="F8" s="12"/>
    </row>
    <row r="9" spans="1:7" x14ac:dyDescent="0.25">
      <c r="A9" s="7" t="s">
        <v>7</v>
      </c>
      <c r="B9" s="102" t="s">
        <v>74</v>
      </c>
      <c r="C9" s="103"/>
      <c r="D9" s="102" t="s">
        <v>75</v>
      </c>
      <c r="E9" s="103">
        <v>4574233</v>
      </c>
      <c r="F9" s="12"/>
    </row>
    <row r="10" spans="1:7" x14ac:dyDescent="0.25">
      <c r="A10" s="7" t="s">
        <v>8</v>
      </c>
      <c r="B10" s="102" t="s">
        <v>76</v>
      </c>
      <c r="C10" s="103"/>
      <c r="D10" s="102" t="s">
        <v>77</v>
      </c>
      <c r="E10" s="103"/>
      <c r="F10" s="12"/>
    </row>
    <row r="11" spans="1:7" x14ac:dyDescent="0.25">
      <c r="A11" s="7" t="s">
        <v>9</v>
      </c>
      <c r="B11" s="102" t="s">
        <v>78</v>
      </c>
      <c r="C11" s="103"/>
      <c r="D11" s="102" t="s">
        <v>79</v>
      </c>
      <c r="E11" s="103"/>
      <c r="F11" s="12"/>
    </row>
    <row r="12" spans="1:7" ht="15.75" thickBot="1" x14ac:dyDescent="0.3">
      <c r="A12" s="7" t="s">
        <v>22</v>
      </c>
      <c r="B12" s="102" t="s">
        <v>80</v>
      </c>
      <c r="C12" s="103"/>
      <c r="D12" s="105" t="s">
        <v>24</v>
      </c>
      <c r="E12" s="103"/>
      <c r="F12" s="12"/>
    </row>
    <row r="13" spans="1:7" ht="15.75" thickBot="1" x14ac:dyDescent="0.3">
      <c r="A13" s="4" t="s">
        <v>25</v>
      </c>
      <c r="B13" s="106" t="s">
        <v>81</v>
      </c>
      <c r="C13" s="107">
        <f>SUM(C7,C9,C10,C12)</f>
        <v>0</v>
      </c>
      <c r="D13" s="106" t="s">
        <v>82</v>
      </c>
      <c r="E13" s="107">
        <f>SUM(E7,E9,E11,E12)</f>
        <v>10135433</v>
      </c>
      <c r="F13" s="12"/>
    </row>
    <row r="14" spans="1:7" x14ac:dyDescent="0.25">
      <c r="A14" s="19" t="s">
        <v>27</v>
      </c>
      <c r="B14" s="108" t="s">
        <v>83</v>
      </c>
      <c r="C14" s="119">
        <f>SUM(C15:C19)</f>
        <v>10135433</v>
      </c>
      <c r="D14" s="102" t="s">
        <v>34</v>
      </c>
      <c r="E14" s="101"/>
      <c r="F14" s="12"/>
    </row>
    <row r="15" spans="1:7" x14ac:dyDescent="0.25">
      <c r="A15" s="19" t="s">
        <v>29</v>
      </c>
      <c r="B15" s="120" t="s">
        <v>84</v>
      </c>
      <c r="C15" s="103">
        <v>10135433</v>
      </c>
      <c r="D15" s="102" t="s">
        <v>85</v>
      </c>
      <c r="E15" s="103"/>
      <c r="F15" s="12"/>
    </row>
    <row r="16" spans="1:7" x14ac:dyDescent="0.25">
      <c r="A16" s="19" t="s">
        <v>32</v>
      </c>
      <c r="B16" s="120" t="s">
        <v>86</v>
      </c>
      <c r="C16" s="103"/>
      <c r="D16" s="102" t="s">
        <v>40</v>
      </c>
      <c r="E16" s="103"/>
      <c r="F16" s="12"/>
      <c r="G16" s="1" t="s">
        <v>87</v>
      </c>
    </row>
    <row r="17" spans="1:6" x14ac:dyDescent="0.25">
      <c r="A17" s="19" t="s">
        <v>35</v>
      </c>
      <c r="B17" s="120" t="s">
        <v>88</v>
      </c>
      <c r="C17" s="103"/>
      <c r="D17" s="102" t="s">
        <v>43</v>
      </c>
      <c r="E17" s="103"/>
      <c r="F17" s="12"/>
    </row>
    <row r="18" spans="1:6" x14ac:dyDescent="0.25">
      <c r="A18" s="19" t="s">
        <v>38</v>
      </c>
      <c r="B18" s="120" t="s">
        <v>89</v>
      </c>
      <c r="C18" s="103"/>
      <c r="D18" s="104" t="s">
        <v>46</v>
      </c>
      <c r="E18" s="103"/>
      <c r="F18" s="12"/>
    </row>
    <row r="19" spans="1:6" x14ac:dyDescent="0.25">
      <c r="A19" s="19" t="s">
        <v>41</v>
      </c>
      <c r="B19" s="120" t="s">
        <v>90</v>
      </c>
      <c r="C19" s="103"/>
      <c r="D19" s="102" t="s">
        <v>91</v>
      </c>
      <c r="E19" s="103"/>
      <c r="F19" s="12"/>
    </row>
    <row r="20" spans="1:6" x14ac:dyDescent="0.25">
      <c r="A20" s="19" t="s">
        <v>44</v>
      </c>
      <c r="B20" s="111" t="s">
        <v>92</v>
      </c>
      <c r="C20" s="112">
        <f>SUM(C21:C25)</f>
        <v>0</v>
      </c>
      <c r="D20" s="100" t="s">
        <v>93</v>
      </c>
      <c r="E20" s="103"/>
      <c r="F20" s="12"/>
    </row>
    <row r="21" spans="1:6" x14ac:dyDescent="0.25">
      <c r="A21" s="19" t="s">
        <v>47</v>
      </c>
      <c r="B21" s="120" t="s">
        <v>94</v>
      </c>
      <c r="C21" s="103"/>
      <c r="D21" s="100" t="s">
        <v>95</v>
      </c>
      <c r="E21" s="103"/>
      <c r="F21" s="12"/>
    </row>
    <row r="22" spans="1:6" x14ac:dyDescent="0.25">
      <c r="A22" s="19" t="s">
        <v>50</v>
      </c>
      <c r="B22" s="120" t="s">
        <v>96</v>
      </c>
      <c r="C22" s="103"/>
      <c r="D22" s="121"/>
      <c r="E22" s="103"/>
      <c r="F22" s="12"/>
    </row>
    <row r="23" spans="1:6" x14ac:dyDescent="0.25">
      <c r="A23" s="19" t="s">
        <v>53</v>
      </c>
      <c r="B23" s="120" t="s">
        <v>97</v>
      </c>
      <c r="C23" s="103"/>
      <c r="D23" s="121"/>
      <c r="E23" s="103"/>
      <c r="F23" s="12"/>
    </row>
    <row r="24" spans="1:6" x14ac:dyDescent="0.25">
      <c r="A24" s="19" t="s">
        <v>56</v>
      </c>
      <c r="B24" s="122" t="s">
        <v>98</v>
      </c>
      <c r="C24" s="103"/>
      <c r="D24" s="105"/>
      <c r="E24" s="103"/>
      <c r="F24" s="12"/>
    </row>
    <row r="25" spans="1:6" ht="15.75" thickBot="1" x14ac:dyDescent="0.3">
      <c r="A25" s="19" t="s">
        <v>59</v>
      </c>
      <c r="B25" s="123" t="s">
        <v>99</v>
      </c>
      <c r="C25" s="103"/>
      <c r="D25" s="121"/>
      <c r="E25" s="103"/>
      <c r="F25" s="12"/>
    </row>
    <row r="26" spans="1:6" ht="26.25" thickBot="1" x14ac:dyDescent="0.3">
      <c r="A26" s="4" t="s">
        <v>62</v>
      </c>
      <c r="B26" s="106" t="s">
        <v>100</v>
      </c>
      <c r="C26" s="107">
        <f>SUM(C14,C20)</f>
        <v>10135433</v>
      </c>
      <c r="D26" s="106" t="s">
        <v>101</v>
      </c>
      <c r="E26" s="107">
        <f>SUM(E14:E25)</f>
        <v>0</v>
      </c>
      <c r="F26" s="12"/>
    </row>
    <row r="27" spans="1:6" ht="15.75" thickBot="1" x14ac:dyDescent="0.3">
      <c r="A27" s="4" t="s">
        <v>65</v>
      </c>
      <c r="B27" s="106" t="s">
        <v>102</v>
      </c>
      <c r="C27" s="107">
        <f>SUM(C13,C26)</f>
        <v>10135433</v>
      </c>
      <c r="D27" s="106" t="s">
        <v>103</v>
      </c>
      <c r="E27" s="107">
        <f>SUM(E13,E26)</f>
        <v>10135433</v>
      </c>
      <c r="F27" s="12"/>
    </row>
    <row r="28" spans="1:6" ht="15.75" thickBot="1" x14ac:dyDescent="0.3">
      <c r="A28" s="4" t="s">
        <v>104</v>
      </c>
      <c r="B28" s="106" t="s">
        <v>63</v>
      </c>
      <c r="C28" s="107"/>
      <c r="D28" s="106" t="s">
        <v>64</v>
      </c>
      <c r="E28" s="107"/>
      <c r="F28" s="12"/>
    </row>
    <row r="29" spans="1:6" ht="15.75" thickBot="1" x14ac:dyDescent="0.3">
      <c r="A29" s="4" t="s">
        <v>105</v>
      </c>
      <c r="B29" s="106" t="s">
        <v>66</v>
      </c>
      <c r="C29" s="107"/>
      <c r="D29" s="106" t="s">
        <v>67</v>
      </c>
      <c r="E29" s="107"/>
      <c r="F29" s="12"/>
    </row>
  </sheetData>
  <mergeCells count="2">
    <mergeCell ref="A4:A5"/>
    <mergeCell ref="D1:E1"/>
  </mergeCells>
  <pageMargins left="0.7" right="0.7" top="0.75" bottom="0.75" header="0.3" footer="0.3"/>
  <pageSetup paperSize="9" scale="97" orientation="landscape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</sheetPr>
  <dimension ref="A1:I152"/>
  <sheetViews>
    <sheetView topLeftCell="A131" zoomScaleNormal="100" workbookViewId="0">
      <selection activeCell="C150" sqref="C150"/>
    </sheetView>
  </sheetViews>
  <sheetFormatPr defaultRowHeight="15.75" x14ac:dyDescent="0.25"/>
  <cols>
    <col min="1" max="1" width="8.140625" style="42" customWidth="1"/>
    <col min="2" max="2" width="78.5703125" style="20" customWidth="1"/>
    <col min="3" max="3" width="18.5703125" style="43" customWidth="1"/>
    <col min="4" max="4" width="7.7109375" style="20" customWidth="1"/>
    <col min="5" max="256" width="9.140625" style="20"/>
    <col min="257" max="257" width="8.140625" style="20" customWidth="1"/>
    <col min="258" max="258" width="78.5703125" style="20" customWidth="1"/>
    <col min="259" max="259" width="18.5703125" style="20" customWidth="1"/>
    <col min="260" max="260" width="7.7109375" style="20" customWidth="1"/>
    <col min="261" max="512" width="9.140625" style="20"/>
    <col min="513" max="513" width="8.140625" style="20" customWidth="1"/>
    <col min="514" max="514" width="78.5703125" style="20" customWidth="1"/>
    <col min="515" max="515" width="18.5703125" style="20" customWidth="1"/>
    <col min="516" max="516" width="7.7109375" style="20" customWidth="1"/>
    <col min="517" max="768" width="9.140625" style="20"/>
    <col min="769" max="769" width="8.140625" style="20" customWidth="1"/>
    <col min="770" max="770" width="78.5703125" style="20" customWidth="1"/>
    <col min="771" max="771" width="18.5703125" style="20" customWidth="1"/>
    <col min="772" max="772" width="7.7109375" style="20" customWidth="1"/>
    <col min="773" max="1024" width="9.140625" style="20"/>
    <col min="1025" max="1025" width="8.140625" style="20" customWidth="1"/>
    <col min="1026" max="1026" width="78.5703125" style="20" customWidth="1"/>
    <col min="1027" max="1027" width="18.5703125" style="20" customWidth="1"/>
    <col min="1028" max="1028" width="7.7109375" style="20" customWidth="1"/>
    <col min="1029" max="1280" width="9.140625" style="20"/>
    <col min="1281" max="1281" width="8.140625" style="20" customWidth="1"/>
    <col min="1282" max="1282" width="78.5703125" style="20" customWidth="1"/>
    <col min="1283" max="1283" width="18.5703125" style="20" customWidth="1"/>
    <col min="1284" max="1284" width="7.7109375" style="20" customWidth="1"/>
    <col min="1285" max="1536" width="9.140625" style="20"/>
    <col min="1537" max="1537" width="8.140625" style="20" customWidth="1"/>
    <col min="1538" max="1538" width="78.5703125" style="20" customWidth="1"/>
    <col min="1539" max="1539" width="18.5703125" style="20" customWidth="1"/>
    <col min="1540" max="1540" width="7.7109375" style="20" customWidth="1"/>
    <col min="1541" max="1792" width="9.140625" style="20"/>
    <col min="1793" max="1793" width="8.140625" style="20" customWidth="1"/>
    <col min="1794" max="1794" width="78.5703125" style="20" customWidth="1"/>
    <col min="1795" max="1795" width="18.5703125" style="20" customWidth="1"/>
    <col min="1796" max="1796" width="7.7109375" style="20" customWidth="1"/>
    <col min="1797" max="2048" width="9.140625" style="20"/>
    <col min="2049" max="2049" width="8.140625" style="20" customWidth="1"/>
    <col min="2050" max="2050" width="78.5703125" style="20" customWidth="1"/>
    <col min="2051" max="2051" width="18.5703125" style="20" customWidth="1"/>
    <col min="2052" max="2052" width="7.7109375" style="20" customWidth="1"/>
    <col min="2053" max="2304" width="9.140625" style="20"/>
    <col min="2305" max="2305" width="8.140625" style="20" customWidth="1"/>
    <col min="2306" max="2306" width="78.5703125" style="20" customWidth="1"/>
    <col min="2307" max="2307" width="18.5703125" style="20" customWidth="1"/>
    <col min="2308" max="2308" width="7.7109375" style="20" customWidth="1"/>
    <col min="2309" max="2560" width="9.140625" style="20"/>
    <col min="2561" max="2561" width="8.140625" style="20" customWidth="1"/>
    <col min="2562" max="2562" width="78.5703125" style="20" customWidth="1"/>
    <col min="2563" max="2563" width="18.5703125" style="20" customWidth="1"/>
    <col min="2564" max="2564" width="7.7109375" style="20" customWidth="1"/>
    <col min="2565" max="2816" width="9.140625" style="20"/>
    <col min="2817" max="2817" width="8.140625" style="20" customWidth="1"/>
    <col min="2818" max="2818" width="78.5703125" style="20" customWidth="1"/>
    <col min="2819" max="2819" width="18.5703125" style="20" customWidth="1"/>
    <col min="2820" max="2820" width="7.7109375" style="20" customWidth="1"/>
    <col min="2821" max="3072" width="9.140625" style="20"/>
    <col min="3073" max="3073" width="8.140625" style="20" customWidth="1"/>
    <col min="3074" max="3074" width="78.5703125" style="20" customWidth="1"/>
    <col min="3075" max="3075" width="18.5703125" style="20" customWidth="1"/>
    <col min="3076" max="3076" width="7.7109375" style="20" customWidth="1"/>
    <col min="3077" max="3328" width="9.140625" style="20"/>
    <col min="3329" max="3329" width="8.140625" style="20" customWidth="1"/>
    <col min="3330" max="3330" width="78.5703125" style="20" customWidth="1"/>
    <col min="3331" max="3331" width="18.5703125" style="20" customWidth="1"/>
    <col min="3332" max="3332" width="7.7109375" style="20" customWidth="1"/>
    <col min="3333" max="3584" width="9.140625" style="20"/>
    <col min="3585" max="3585" width="8.140625" style="20" customWidth="1"/>
    <col min="3586" max="3586" width="78.5703125" style="20" customWidth="1"/>
    <col min="3587" max="3587" width="18.5703125" style="20" customWidth="1"/>
    <col min="3588" max="3588" width="7.7109375" style="20" customWidth="1"/>
    <col min="3589" max="3840" width="9.140625" style="20"/>
    <col min="3841" max="3841" width="8.140625" style="20" customWidth="1"/>
    <col min="3842" max="3842" width="78.5703125" style="20" customWidth="1"/>
    <col min="3843" max="3843" width="18.5703125" style="20" customWidth="1"/>
    <col min="3844" max="3844" width="7.7109375" style="20" customWidth="1"/>
    <col min="3845" max="4096" width="9.140625" style="20"/>
    <col min="4097" max="4097" width="8.140625" style="20" customWidth="1"/>
    <col min="4098" max="4098" width="78.5703125" style="20" customWidth="1"/>
    <col min="4099" max="4099" width="18.5703125" style="20" customWidth="1"/>
    <col min="4100" max="4100" width="7.7109375" style="20" customWidth="1"/>
    <col min="4101" max="4352" width="9.140625" style="20"/>
    <col min="4353" max="4353" width="8.140625" style="20" customWidth="1"/>
    <col min="4354" max="4354" width="78.5703125" style="20" customWidth="1"/>
    <col min="4355" max="4355" width="18.5703125" style="20" customWidth="1"/>
    <col min="4356" max="4356" width="7.7109375" style="20" customWidth="1"/>
    <col min="4357" max="4608" width="9.140625" style="20"/>
    <col min="4609" max="4609" width="8.140625" style="20" customWidth="1"/>
    <col min="4610" max="4610" width="78.5703125" style="20" customWidth="1"/>
    <col min="4611" max="4611" width="18.5703125" style="20" customWidth="1"/>
    <col min="4612" max="4612" width="7.7109375" style="20" customWidth="1"/>
    <col min="4613" max="4864" width="9.140625" style="20"/>
    <col min="4865" max="4865" width="8.140625" style="20" customWidth="1"/>
    <col min="4866" max="4866" width="78.5703125" style="20" customWidth="1"/>
    <col min="4867" max="4867" width="18.5703125" style="20" customWidth="1"/>
    <col min="4868" max="4868" width="7.7109375" style="20" customWidth="1"/>
    <col min="4869" max="5120" width="9.140625" style="20"/>
    <col min="5121" max="5121" width="8.140625" style="20" customWidth="1"/>
    <col min="5122" max="5122" width="78.5703125" style="20" customWidth="1"/>
    <col min="5123" max="5123" width="18.5703125" style="20" customWidth="1"/>
    <col min="5124" max="5124" width="7.7109375" style="20" customWidth="1"/>
    <col min="5125" max="5376" width="9.140625" style="20"/>
    <col min="5377" max="5377" width="8.140625" style="20" customWidth="1"/>
    <col min="5378" max="5378" width="78.5703125" style="20" customWidth="1"/>
    <col min="5379" max="5379" width="18.5703125" style="20" customWidth="1"/>
    <col min="5380" max="5380" width="7.7109375" style="20" customWidth="1"/>
    <col min="5381" max="5632" width="9.140625" style="20"/>
    <col min="5633" max="5633" width="8.140625" style="20" customWidth="1"/>
    <col min="5634" max="5634" width="78.5703125" style="20" customWidth="1"/>
    <col min="5635" max="5635" width="18.5703125" style="20" customWidth="1"/>
    <col min="5636" max="5636" width="7.7109375" style="20" customWidth="1"/>
    <col min="5637" max="5888" width="9.140625" style="20"/>
    <col min="5889" max="5889" width="8.140625" style="20" customWidth="1"/>
    <col min="5890" max="5890" width="78.5703125" style="20" customWidth="1"/>
    <col min="5891" max="5891" width="18.5703125" style="20" customWidth="1"/>
    <col min="5892" max="5892" width="7.7109375" style="20" customWidth="1"/>
    <col min="5893" max="6144" width="9.140625" style="20"/>
    <col min="6145" max="6145" width="8.140625" style="20" customWidth="1"/>
    <col min="6146" max="6146" width="78.5703125" style="20" customWidth="1"/>
    <col min="6147" max="6147" width="18.5703125" style="20" customWidth="1"/>
    <col min="6148" max="6148" width="7.7109375" style="20" customWidth="1"/>
    <col min="6149" max="6400" width="9.140625" style="20"/>
    <col min="6401" max="6401" width="8.140625" style="20" customWidth="1"/>
    <col min="6402" max="6402" width="78.5703125" style="20" customWidth="1"/>
    <col min="6403" max="6403" width="18.5703125" style="20" customWidth="1"/>
    <col min="6404" max="6404" width="7.7109375" style="20" customWidth="1"/>
    <col min="6405" max="6656" width="9.140625" style="20"/>
    <col min="6657" max="6657" width="8.140625" style="20" customWidth="1"/>
    <col min="6658" max="6658" width="78.5703125" style="20" customWidth="1"/>
    <col min="6659" max="6659" width="18.5703125" style="20" customWidth="1"/>
    <col min="6660" max="6660" width="7.7109375" style="20" customWidth="1"/>
    <col min="6661" max="6912" width="9.140625" style="20"/>
    <col min="6913" max="6913" width="8.140625" style="20" customWidth="1"/>
    <col min="6914" max="6914" width="78.5703125" style="20" customWidth="1"/>
    <col min="6915" max="6915" width="18.5703125" style="20" customWidth="1"/>
    <col min="6916" max="6916" width="7.7109375" style="20" customWidth="1"/>
    <col min="6917" max="7168" width="9.140625" style="20"/>
    <col min="7169" max="7169" width="8.140625" style="20" customWidth="1"/>
    <col min="7170" max="7170" width="78.5703125" style="20" customWidth="1"/>
    <col min="7171" max="7171" width="18.5703125" style="20" customWidth="1"/>
    <col min="7172" max="7172" width="7.7109375" style="20" customWidth="1"/>
    <col min="7173" max="7424" width="9.140625" style="20"/>
    <col min="7425" max="7425" width="8.140625" style="20" customWidth="1"/>
    <col min="7426" max="7426" width="78.5703125" style="20" customWidth="1"/>
    <col min="7427" max="7427" width="18.5703125" style="20" customWidth="1"/>
    <col min="7428" max="7428" width="7.7109375" style="20" customWidth="1"/>
    <col min="7429" max="7680" width="9.140625" style="20"/>
    <col min="7681" max="7681" width="8.140625" style="20" customWidth="1"/>
    <col min="7682" max="7682" width="78.5703125" style="20" customWidth="1"/>
    <col min="7683" max="7683" width="18.5703125" style="20" customWidth="1"/>
    <col min="7684" max="7684" width="7.7109375" style="20" customWidth="1"/>
    <col min="7685" max="7936" width="9.140625" style="20"/>
    <col min="7937" max="7937" width="8.140625" style="20" customWidth="1"/>
    <col min="7938" max="7938" width="78.5703125" style="20" customWidth="1"/>
    <col min="7939" max="7939" width="18.5703125" style="20" customWidth="1"/>
    <col min="7940" max="7940" width="7.7109375" style="20" customWidth="1"/>
    <col min="7941" max="8192" width="9.140625" style="20"/>
    <col min="8193" max="8193" width="8.140625" style="20" customWidth="1"/>
    <col min="8194" max="8194" width="78.5703125" style="20" customWidth="1"/>
    <col min="8195" max="8195" width="18.5703125" style="20" customWidth="1"/>
    <col min="8196" max="8196" width="7.7109375" style="20" customWidth="1"/>
    <col min="8197" max="8448" width="9.140625" style="20"/>
    <col min="8449" max="8449" width="8.140625" style="20" customWidth="1"/>
    <col min="8450" max="8450" width="78.5703125" style="20" customWidth="1"/>
    <col min="8451" max="8451" width="18.5703125" style="20" customWidth="1"/>
    <col min="8452" max="8452" width="7.7109375" style="20" customWidth="1"/>
    <col min="8453" max="8704" width="9.140625" style="20"/>
    <col min="8705" max="8705" width="8.140625" style="20" customWidth="1"/>
    <col min="8706" max="8706" width="78.5703125" style="20" customWidth="1"/>
    <col min="8707" max="8707" width="18.5703125" style="20" customWidth="1"/>
    <col min="8708" max="8708" width="7.7109375" style="20" customWidth="1"/>
    <col min="8709" max="8960" width="9.140625" style="20"/>
    <col min="8961" max="8961" width="8.140625" style="20" customWidth="1"/>
    <col min="8962" max="8962" width="78.5703125" style="20" customWidth="1"/>
    <col min="8963" max="8963" width="18.5703125" style="20" customWidth="1"/>
    <col min="8964" max="8964" width="7.7109375" style="20" customWidth="1"/>
    <col min="8965" max="9216" width="9.140625" style="20"/>
    <col min="9217" max="9217" width="8.140625" style="20" customWidth="1"/>
    <col min="9218" max="9218" width="78.5703125" style="20" customWidth="1"/>
    <col min="9219" max="9219" width="18.5703125" style="20" customWidth="1"/>
    <col min="9220" max="9220" width="7.7109375" style="20" customWidth="1"/>
    <col min="9221" max="9472" width="9.140625" style="20"/>
    <col min="9473" max="9473" width="8.140625" style="20" customWidth="1"/>
    <col min="9474" max="9474" width="78.5703125" style="20" customWidth="1"/>
    <col min="9475" max="9475" width="18.5703125" style="20" customWidth="1"/>
    <col min="9476" max="9476" width="7.7109375" style="20" customWidth="1"/>
    <col min="9477" max="9728" width="9.140625" style="20"/>
    <col min="9729" max="9729" width="8.140625" style="20" customWidth="1"/>
    <col min="9730" max="9730" width="78.5703125" style="20" customWidth="1"/>
    <col min="9731" max="9731" width="18.5703125" style="20" customWidth="1"/>
    <col min="9732" max="9732" width="7.7109375" style="20" customWidth="1"/>
    <col min="9733" max="9984" width="9.140625" style="20"/>
    <col min="9985" max="9985" width="8.140625" style="20" customWidth="1"/>
    <col min="9986" max="9986" width="78.5703125" style="20" customWidth="1"/>
    <col min="9987" max="9987" width="18.5703125" style="20" customWidth="1"/>
    <col min="9988" max="9988" width="7.7109375" style="20" customWidth="1"/>
    <col min="9989" max="10240" width="9.140625" style="20"/>
    <col min="10241" max="10241" width="8.140625" style="20" customWidth="1"/>
    <col min="10242" max="10242" width="78.5703125" style="20" customWidth="1"/>
    <col min="10243" max="10243" width="18.5703125" style="20" customWidth="1"/>
    <col min="10244" max="10244" width="7.7109375" style="20" customWidth="1"/>
    <col min="10245" max="10496" width="9.140625" style="20"/>
    <col min="10497" max="10497" width="8.140625" style="20" customWidth="1"/>
    <col min="10498" max="10498" width="78.5703125" style="20" customWidth="1"/>
    <col min="10499" max="10499" width="18.5703125" style="20" customWidth="1"/>
    <col min="10500" max="10500" width="7.7109375" style="20" customWidth="1"/>
    <col min="10501" max="10752" width="9.140625" style="20"/>
    <col min="10753" max="10753" width="8.140625" style="20" customWidth="1"/>
    <col min="10754" max="10754" width="78.5703125" style="20" customWidth="1"/>
    <col min="10755" max="10755" width="18.5703125" style="20" customWidth="1"/>
    <col min="10756" max="10756" width="7.7109375" style="20" customWidth="1"/>
    <col min="10757" max="11008" width="9.140625" style="20"/>
    <col min="11009" max="11009" width="8.140625" style="20" customWidth="1"/>
    <col min="11010" max="11010" width="78.5703125" style="20" customWidth="1"/>
    <col min="11011" max="11011" width="18.5703125" style="20" customWidth="1"/>
    <col min="11012" max="11012" width="7.7109375" style="20" customWidth="1"/>
    <col min="11013" max="11264" width="9.140625" style="20"/>
    <col min="11265" max="11265" width="8.140625" style="20" customWidth="1"/>
    <col min="11266" max="11266" width="78.5703125" style="20" customWidth="1"/>
    <col min="11267" max="11267" width="18.5703125" style="20" customWidth="1"/>
    <col min="11268" max="11268" width="7.7109375" style="20" customWidth="1"/>
    <col min="11269" max="11520" width="9.140625" style="20"/>
    <col min="11521" max="11521" width="8.140625" style="20" customWidth="1"/>
    <col min="11522" max="11522" width="78.5703125" style="20" customWidth="1"/>
    <col min="11523" max="11523" width="18.5703125" style="20" customWidth="1"/>
    <col min="11524" max="11524" width="7.7109375" style="20" customWidth="1"/>
    <col min="11525" max="11776" width="9.140625" style="20"/>
    <col min="11777" max="11777" width="8.140625" style="20" customWidth="1"/>
    <col min="11778" max="11778" width="78.5703125" style="20" customWidth="1"/>
    <col min="11779" max="11779" width="18.5703125" style="20" customWidth="1"/>
    <col min="11780" max="11780" width="7.7109375" style="20" customWidth="1"/>
    <col min="11781" max="12032" width="9.140625" style="20"/>
    <col min="12033" max="12033" width="8.140625" style="20" customWidth="1"/>
    <col min="12034" max="12034" width="78.5703125" style="20" customWidth="1"/>
    <col min="12035" max="12035" width="18.5703125" style="20" customWidth="1"/>
    <col min="12036" max="12036" width="7.7109375" style="20" customWidth="1"/>
    <col min="12037" max="12288" width="9.140625" style="20"/>
    <col min="12289" max="12289" width="8.140625" style="20" customWidth="1"/>
    <col min="12290" max="12290" width="78.5703125" style="20" customWidth="1"/>
    <col min="12291" max="12291" width="18.5703125" style="20" customWidth="1"/>
    <col min="12292" max="12292" width="7.7109375" style="20" customWidth="1"/>
    <col min="12293" max="12544" width="9.140625" style="20"/>
    <col min="12545" max="12545" width="8.140625" style="20" customWidth="1"/>
    <col min="12546" max="12546" width="78.5703125" style="20" customWidth="1"/>
    <col min="12547" max="12547" width="18.5703125" style="20" customWidth="1"/>
    <col min="12548" max="12548" width="7.7109375" style="20" customWidth="1"/>
    <col min="12549" max="12800" width="9.140625" style="20"/>
    <col min="12801" max="12801" width="8.140625" style="20" customWidth="1"/>
    <col min="12802" max="12802" width="78.5703125" style="20" customWidth="1"/>
    <col min="12803" max="12803" width="18.5703125" style="20" customWidth="1"/>
    <col min="12804" max="12804" width="7.7109375" style="20" customWidth="1"/>
    <col min="12805" max="13056" width="9.140625" style="20"/>
    <col min="13057" max="13057" width="8.140625" style="20" customWidth="1"/>
    <col min="13058" max="13058" width="78.5703125" style="20" customWidth="1"/>
    <col min="13059" max="13059" width="18.5703125" style="20" customWidth="1"/>
    <col min="13060" max="13060" width="7.7109375" style="20" customWidth="1"/>
    <col min="13061" max="13312" width="9.140625" style="20"/>
    <col min="13313" max="13313" width="8.140625" style="20" customWidth="1"/>
    <col min="13314" max="13314" width="78.5703125" style="20" customWidth="1"/>
    <col min="13315" max="13315" width="18.5703125" style="20" customWidth="1"/>
    <col min="13316" max="13316" width="7.7109375" style="20" customWidth="1"/>
    <col min="13317" max="13568" width="9.140625" style="20"/>
    <col min="13569" max="13569" width="8.140625" style="20" customWidth="1"/>
    <col min="13570" max="13570" width="78.5703125" style="20" customWidth="1"/>
    <col min="13571" max="13571" width="18.5703125" style="20" customWidth="1"/>
    <col min="13572" max="13572" width="7.7109375" style="20" customWidth="1"/>
    <col min="13573" max="13824" width="9.140625" style="20"/>
    <col min="13825" max="13825" width="8.140625" style="20" customWidth="1"/>
    <col min="13826" max="13826" width="78.5703125" style="20" customWidth="1"/>
    <col min="13827" max="13827" width="18.5703125" style="20" customWidth="1"/>
    <col min="13828" max="13828" width="7.7109375" style="20" customWidth="1"/>
    <col min="13829" max="14080" width="9.140625" style="20"/>
    <col min="14081" max="14081" width="8.140625" style="20" customWidth="1"/>
    <col min="14082" max="14082" width="78.5703125" style="20" customWidth="1"/>
    <col min="14083" max="14083" width="18.5703125" style="20" customWidth="1"/>
    <col min="14084" max="14084" width="7.7109375" style="20" customWidth="1"/>
    <col min="14085" max="14336" width="9.140625" style="20"/>
    <col min="14337" max="14337" width="8.140625" style="20" customWidth="1"/>
    <col min="14338" max="14338" width="78.5703125" style="20" customWidth="1"/>
    <col min="14339" max="14339" width="18.5703125" style="20" customWidth="1"/>
    <col min="14340" max="14340" width="7.7109375" style="20" customWidth="1"/>
    <col min="14341" max="14592" width="9.140625" style="20"/>
    <col min="14593" max="14593" width="8.140625" style="20" customWidth="1"/>
    <col min="14594" max="14594" width="78.5703125" style="20" customWidth="1"/>
    <col min="14595" max="14595" width="18.5703125" style="20" customWidth="1"/>
    <col min="14596" max="14596" width="7.7109375" style="20" customWidth="1"/>
    <col min="14597" max="14848" width="9.140625" style="20"/>
    <col min="14849" max="14849" width="8.140625" style="20" customWidth="1"/>
    <col min="14850" max="14850" width="78.5703125" style="20" customWidth="1"/>
    <col min="14851" max="14851" width="18.5703125" style="20" customWidth="1"/>
    <col min="14852" max="14852" width="7.7109375" style="20" customWidth="1"/>
    <col min="14853" max="15104" width="9.140625" style="20"/>
    <col min="15105" max="15105" width="8.140625" style="20" customWidth="1"/>
    <col min="15106" max="15106" width="78.5703125" style="20" customWidth="1"/>
    <col min="15107" max="15107" width="18.5703125" style="20" customWidth="1"/>
    <col min="15108" max="15108" width="7.7109375" style="20" customWidth="1"/>
    <col min="15109" max="15360" width="9.140625" style="20"/>
    <col min="15361" max="15361" width="8.140625" style="20" customWidth="1"/>
    <col min="15362" max="15362" width="78.5703125" style="20" customWidth="1"/>
    <col min="15363" max="15363" width="18.5703125" style="20" customWidth="1"/>
    <col min="15364" max="15364" width="7.7109375" style="20" customWidth="1"/>
    <col min="15365" max="15616" width="9.140625" style="20"/>
    <col min="15617" max="15617" width="8.140625" style="20" customWidth="1"/>
    <col min="15618" max="15618" width="78.5703125" style="20" customWidth="1"/>
    <col min="15619" max="15619" width="18.5703125" style="20" customWidth="1"/>
    <col min="15620" max="15620" width="7.7109375" style="20" customWidth="1"/>
    <col min="15621" max="15872" width="9.140625" style="20"/>
    <col min="15873" max="15873" width="8.140625" style="20" customWidth="1"/>
    <col min="15874" max="15874" width="78.5703125" style="20" customWidth="1"/>
    <col min="15875" max="15875" width="18.5703125" style="20" customWidth="1"/>
    <col min="15876" max="15876" width="7.7109375" style="20" customWidth="1"/>
    <col min="15877" max="16128" width="9.140625" style="20"/>
    <col min="16129" max="16129" width="8.140625" style="20" customWidth="1"/>
    <col min="16130" max="16130" width="78.5703125" style="20" customWidth="1"/>
    <col min="16131" max="16131" width="18.5703125" style="20" customWidth="1"/>
    <col min="16132" max="16132" width="7.7109375" style="20" customWidth="1"/>
    <col min="16133" max="16384" width="9.140625" style="20"/>
  </cols>
  <sheetData>
    <row r="1" spans="1:3" ht="15.95" customHeight="1" x14ac:dyDescent="0.25">
      <c r="A1" s="92" t="s">
        <v>107</v>
      </c>
      <c r="B1" s="92"/>
      <c r="C1" s="92"/>
    </row>
    <row r="2" spans="1:3" ht="15.95" customHeight="1" thickBot="1" x14ac:dyDescent="0.3">
      <c r="A2" s="91"/>
      <c r="B2" s="91"/>
      <c r="C2" s="49" t="s">
        <v>2</v>
      </c>
    </row>
    <row r="3" spans="1:3" ht="32.25" thickBot="1" x14ac:dyDescent="0.3">
      <c r="A3" s="124" t="s">
        <v>3</v>
      </c>
      <c r="B3" s="23" t="s">
        <v>108</v>
      </c>
      <c r="C3" s="23" t="s">
        <v>339</v>
      </c>
    </row>
    <row r="4" spans="1:3" s="21" customFormat="1" ht="16.5" thickBot="1" x14ac:dyDescent="0.25">
      <c r="A4" s="125">
        <v>1</v>
      </c>
      <c r="B4" s="126">
        <v>2</v>
      </c>
      <c r="C4" s="126">
        <v>3</v>
      </c>
    </row>
    <row r="5" spans="1:3" s="21" customFormat="1" ht="16.5" thickBot="1" x14ac:dyDescent="0.25">
      <c r="A5" s="124" t="s">
        <v>10</v>
      </c>
      <c r="B5" s="127" t="s">
        <v>109</v>
      </c>
      <c r="C5" s="128">
        <f>SUM(C6:C11)</f>
        <v>98556869</v>
      </c>
    </row>
    <row r="6" spans="1:3" s="21" customFormat="1" x14ac:dyDescent="0.2">
      <c r="A6" s="129" t="s">
        <v>110</v>
      </c>
      <c r="B6" s="130" t="s">
        <v>111</v>
      </c>
      <c r="C6" s="131">
        <v>13746080</v>
      </c>
    </row>
    <row r="7" spans="1:3" s="21" customFormat="1" x14ac:dyDescent="0.2">
      <c r="A7" s="132" t="s">
        <v>112</v>
      </c>
      <c r="B7" s="133" t="s">
        <v>113</v>
      </c>
      <c r="C7" s="134">
        <v>56219370</v>
      </c>
    </row>
    <row r="8" spans="1:3" s="21" customFormat="1" x14ac:dyDescent="0.2">
      <c r="A8" s="132" t="s">
        <v>114</v>
      </c>
      <c r="B8" s="133" t="s">
        <v>115</v>
      </c>
      <c r="C8" s="134">
        <v>26791419</v>
      </c>
    </row>
    <row r="9" spans="1:3" s="21" customFormat="1" x14ac:dyDescent="0.2">
      <c r="A9" s="132" t="s">
        <v>116</v>
      </c>
      <c r="B9" s="133" t="s">
        <v>117</v>
      </c>
      <c r="C9" s="134">
        <v>1800000</v>
      </c>
    </row>
    <row r="10" spans="1:3" s="21" customFormat="1" x14ac:dyDescent="0.2">
      <c r="A10" s="132" t="s">
        <v>118</v>
      </c>
      <c r="B10" s="133" t="s">
        <v>119</v>
      </c>
      <c r="C10" s="134"/>
    </row>
    <row r="11" spans="1:3" s="21" customFormat="1" ht="16.5" thickBot="1" x14ac:dyDescent="0.25">
      <c r="A11" s="135" t="s">
        <v>120</v>
      </c>
      <c r="B11" s="136" t="s">
        <v>121</v>
      </c>
      <c r="C11" s="134"/>
    </row>
    <row r="12" spans="1:3" s="21" customFormat="1" ht="16.5" thickBot="1" x14ac:dyDescent="0.25">
      <c r="A12" s="124" t="s">
        <v>13</v>
      </c>
      <c r="B12" s="137" t="s">
        <v>122</v>
      </c>
      <c r="C12" s="128">
        <f>SUM(C13:C18)</f>
        <v>1603313</v>
      </c>
    </row>
    <row r="13" spans="1:3" s="21" customFormat="1" x14ac:dyDescent="0.2">
      <c r="A13" s="129" t="s">
        <v>123</v>
      </c>
      <c r="B13" s="130" t="s">
        <v>124</v>
      </c>
      <c r="C13" s="131"/>
    </row>
    <row r="14" spans="1:3" s="21" customFormat="1" x14ac:dyDescent="0.2">
      <c r="A14" s="132" t="s">
        <v>125</v>
      </c>
      <c r="B14" s="133" t="s">
        <v>126</v>
      </c>
      <c r="C14" s="134"/>
    </row>
    <row r="15" spans="1:3" s="21" customFormat="1" x14ac:dyDescent="0.2">
      <c r="A15" s="132" t="s">
        <v>127</v>
      </c>
      <c r="B15" s="133" t="s">
        <v>128</v>
      </c>
      <c r="C15" s="134"/>
    </row>
    <row r="16" spans="1:3" s="21" customFormat="1" x14ac:dyDescent="0.2">
      <c r="A16" s="132" t="s">
        <v>129</v>
      </c>
      <c r="B16" s="133" t="s">
        <v>130</v>
      </c>
      <c r="C16" s="134"/>
    </row>
    <row r="17" spans="1:9" s="21" customFormat="1" x14ac:dyDescent="0.2">
      <c r="A17" s="132" t="s">
        <v>131</v>
      </c>
      <c r="B17" s="133" t="s">
        <v>132</v>
      </c>
      <c r="C17" s="134">
        <v>1603313</v>
      </c>
    </row>
    <row r="18" spans="1:9" s="21" customFormat="1" ht="16.5" thickBot="1" x14ac:dyDescent="0.25">
      <c r="A18" s="135" t="s">
        <v>133</v>
      </c>
      <c r="B18" s="136" t="s">
        <v>134</v>
      </c>
      <c r="C18" s="138"/>
      <c r="I18" s="50"/>
    </row>
    <row r="19" spans="1:9" s="21" customFormat="1" ht="16.5" thickBot="1" x14ac:dyDescent="0.25">
      <c r="A19" s="124" t="s">
        <v>7</v>
      </c>
      <c r="B19" s="127" t="s">
        <v>135</v>
      </c>
      <c r="C19" s="128">
        <f>C20+C21+C22+C23+C24</f>
        <v>0</v>
      </c>
    </row>
    <row r="20" spans="1:9" s="21" customFormat="1" x14ac:dyDescent="0.2">
      <c r="A20" s="129" t="s">
        <v>136</v>
      </c>
      <c r="B20" s="130" t="s">
        <v>137</v>
      </c>
      <c r="C20" s="131"/>
    </row>
    <row r="21" spans="1:9" s="21" customFormat="1" x14ac:dyDescent="0.2">
      <c r="A21" s="132" t="s">
        <v>138</v>
      </c>
      <c r="B21" s="133" t="s">
        <v>139</v>
      </c>
      <c r="C21" s="134"/>
    </row>
    <row r="22" spans="1:9" s="21" customFormat="1" x14ac:dyDescent="0.2">
      <c r="A22" s="132" t="s">
        <v>140</v>
      </c>
      <c r="B22" s="133" t="s">
        <v>141</v>
      </c>
      <c r="C22" s="134"/>
    </row>
    <row r="23" spans="1:9" s="21" customFormat="1" x14ac:dyDescent="0.2">
      <c r="A23" s="132" t="s">
        <v>142</v>
      </c>
      <c r="B23" s="133" t="s">
        <v>143</v>
      </c>
      <c r="C23" s="134"/>
    </row>
    <row r="24" spans="1:9" s="21" customFormat="1" x14ac:dyDescent="0.2">
      <c r="A24" s="132" t="s">
        <v>144</v>
      </c>
      <c r="B24" s="133" t="s">
        <v>145</v>
      </c>
      <c r="C24" s="134"/>
    </row>
    <row r="25" spans="1:9" s="21" customFormat="1" ht="16.5" thickBot="1" x14ac:dyDescent="0.25">
      <c r="A25" s="135" t="s">
        <v>146</v>
      </c>
      <c r="B25" s="136" t="s">
        <v>147</v>
      </c>
      <c r="C25" s="138"/>
    </row>
    <row r="26" spans="1:9" s="21" customFormat="1" ht="16.5" thickBot="1" x14ac:dyDescent="0.25">
      <c r="A26" s="124" t="s">
        <v>148</v>
      </c>
      <c r="B26" s="127" t="s">
        <v>149</v>
      </c>
      <c r="C26" s="139">
        <f>SUM(C27,C30,C31,C32)</f>
        <v>11292000</v>
      </c>
    </row>
    <row r="27" spans="1:9" s="21" customFormat="1" x14ac:dyDescent="0.2">
      <c r="A27" s="129" t="s">
        <v>150</v>
      </c>
      <c r="B27" s="130" t="s">
        <v>151</v>
      </c>
      <c r="C27" s="140">
        <f>SUM(C28:C29)</f>
        <v>10492000</v>
      </c>
    </row>
    <row r="28" spans="1:9" s="21" customFormat="1" x14ac:dyDescent="0.2">
      <c r="A28" s="132" t="s">
        <v>152</v>
      </c>
      <c r="B28" s="133" t="s">
        <v>153</v>
      </c>
      <c r="C28" s="134">
        <v>2992000</v>
      </c>
    </row>
    <row r="29" spans="1:9" s="21" customFormat="1" x14ac:dyDescent="0.2">
      <c r="A29" s="132" t="s">
        <v>154</v>
      </c>
      <c r="B29" s="133" t="s">
        <v>155</v>
      </c>
      <c r="C29" s="134">
        <v>7500000</v>
      </c>
    </row>
    <row r="30" spans="1:9" s="21" customFormat="1" x14ac:dyDescent="0.2">
      <c r="A30" s="132" t="s">
        <v>156</v>
      </c>
      <c r="B30" s="133" t="s">
        <v>157</v>
      </c>
      <c r="C30" s="134">
        <v>750000</v>
      </c>
    </row>
    <row r="31" spans="1:9" s="21" customFormat="1" x14ac:dyDescent="0.2">
      <c r="A31" s="132" t="s">
        <v>158</v>
      </c>
      <c r="B31" s="133" t="s">
        <v>159</v>
      </c>
      <c r="C31" s="134"/>
    </row>
    <row r="32" spans="1:9" s="21" customFormat="1" ht="16.5" thickBot="1" x14ac:dyDescent="0.25">
      <c r="A32" s="135" t="s">
        <v>160</v>
      </c>
      <c r="B32" s="136" t="s">
        <v>161</v>
      </c>
      <c r="C32" s="138">
        <v>50000</v>
      </c>
    </row>
    <row r="33" spans="1:3" s="21" customFormat="1" ht="16.5" thickBot="1" x14ac:dyDescent="0.25">
      <c r="A33" s="124" t="s">
        <v>9</v>
      </c>
      <c r="B33" s="127" t="s">
        <v>162</v>
      </c>
      <c r="C33" s="128">
        <f>SUM(C34:C43)</f>
        <v>2075004</v>
      </c>
    </row>
    <row r="34" spans="1:3" s="21" customFormat="1" x14ac:dyDescent="0.2">
      <c r="A34" s="129" t="s">
        <v>163</v>
      </c>
      <c r="B34" s="130" t="s">
        <v>164</v>
      </c>
      <c r="C34" s="131"/>
    </row>
    <row r="35" spans="1:3" s="21" customFormat="1" x14ac:dyDescent="0.2">
      <c r="A35" s="132" t="s">
        <v>165</v>
      </c>
      <c r="B35" s="133" t="s">
        <v>166</v>
      </c>
      <c r="C35" s="134">
        <v>522836</v>
      </c>
    </row>
    <row r="36" spans="1:3" s="21" customFormat="1" x14ac:dyDescent="0.2">
      <c r="A36" s="132" t="s">
        <v>167</v>
      </c>
      <c r="B36" s="133" t="s">
        <v>168</v>
      </c>
      <c r="C36" s="134">
        <v>848000</v>
      </c>
    </row>
    <row r="37" spans="1:3" s="21" customFormat="1" x14ac:dyDescent="0.2">
      <c r="A37" s="132" t="s">
        <v>169</v>
      </c>
      <c r="B37" s="133" t="s">
        <v>170</v>
      </c>
      <c r="C37" s="134">
        <v>378562</v>
      </c>
    </row>
    <row r="38" spans="1:3" s="21" customFormat="1" x14ac:dyDescent="0.2">
      <c r="A38" s="132" t="s">
        <v>171</v>
      </c>
      <c r="B38" s="133" t="s">
        <v>172</v>
      </c>
      <c r="C38" s="134"/>
    </row>
    <row r="39" spans="1:3" s="21" customFormat="1" x14ac:dyDescent="0.2">
      <c r="A39" s="132" t="s">
        <v>173</v>
      </c>
      <c r="B39" s="133" t="s">
        <v>174</v>
      </c>
      <c r="C39" s="134">
        <v>325606</v>
      </c>
    </row>
    <row r="40" spans="1:3" s="21" customFormat="1" x14ac:dyDescent="0.2">
      <c r="A40" s="132" t="s">
        <v>175</v>
      </c>
      <c r="B40" s="133" t="s">
        <v>176</v>
      </c>
      <c r="C40" s="134"/>
    </row>
    <row r="41" spans="1:3" s="21" customFormat="1" x14ac:dyDescent="0.2">
      <c r="A41" s="132" t="s">
        <v>177</v>
      </c>
      <c r="B41" s="133" t="s">
        <v>178</v>
      </c>
      <c r="C41" s="134"/>
    </row>
    <row r="42" spans="1:3" s="21" customFormat="1" x14ac:dyDescent="0.2">
      <c r="A42" s="132" t="s">
        <v>179</v>
      </c>
      <c r="B42" s="133" t="s">
        <v>180</v>
      </c>
      <c r="C42" s="141"/>
    </row>
    <row r="43" spans="1:3" s="21" customFormat="1" ht="16.5" thickBot="1" x14ac:dyDescent="0.25">
      <c r="A43" s="135" t="s">
        <v>181</v>
      </c>
      <c r="B43" s="136" t="s">
        <v>26</v>
      </c>
      <c r="C43" s="142"/>
    </row>
    <row r="44" spans="1:3" s="21" customFormat="1" ht="16.5" thickBot="1" x14ac:dyDescent="0.25">
      <c r="A44" s="124" t="s">
        <v>22</v>
      </c>
      <c r="B44" s="127" t="s">
        <v>182</v>
      </c>
      <c r="C44" s="128">
        <f>SUM(C45:C49)</f>
        <v>0</v>
      </c>
    </row>
    <row r="45" spans="1:3" s="21" customFormat="1" x14ac:dyDescent="0.2">
      <c r="A45" s="129" t="s">
        <v>183</v>
      </c>
      <c r="B45" s="130" t="s">
        <v>184</v>
      </c>
      <c r="C45" s="143"/>
    </row>
    <row r="46" spans="1:3" s="21" customFormat="1" x14ac:dyDescent="0.2">
      <c r="A46" s="132" t="s">
        <v>185</v>
      </c>
      <c r="B46" s="133" t="s">
        <v>186</v>
      </c>
      <c r="C46" s="141"/>
    </row>
    <row r="47" spans="1:3" s="21" customFormat="1" x14ac:dyDescent="0.2">
      <c r="A47" s="132" t="s">
        <v>187</v>
      </c>
      <c r="B47" s="133" t="s">
        <v>188</v>
      </c>
      <c r="C47" s="141"/>
    </row>
    <row r="48" spans="1:3" s="21" customFormat="1" x14ac:dyDescent="0.2">
      <c r="A48" s="132" t="s">
        <v>189</v>
      </c>
      <c r="B48" s="133" t="s">
        <v>190</v>
      </c>
      <c r="C48" s="141"/>
    </row>
    <row r="49" spans="1:3" s="21" customFormat="1" ht="16.5" thickBot="1" x14ac:dyDescent="0.25">
      <c r="A49" s="135" t="s">
        <v>191</v>
      </c>
      <c r="B49" s="136" t="s">
        <v>192</v>
      </c>
      <c r="C49" s="142"/>
    </row>
    <row r="50" spans="1:3" s="21" customFormat="1" ht="16.5" thickBot="1" x14ac:dyDescent="0.25">
      <c r="A50" s="124" t="s">
        <v>193</v>
      </c>
      <c r="B50" s="127" t="s">
        <v>194</v>
      </c>
      <c r="C50" s="128">
        <f>SUM(C51:C53)</f>
        <v>349580</v>
      </c>
    </row>
    <row r="51" spans="1:3" s="21" customFormat="1" x14ac:dyDescent="0.2">
      <c r="A51" s="129" t="s">
        <v>195</v>
      </c>
      <c r="B51" s="130" t="s">
        <v>196</v>
      </c>
      <c r="C51" s="131"/>
    </row>
    <row r="52" spans="1:3" s="21" customFormat="1" x14ac:dyDescent="0.2">
      <c r="A52" s="132" t="s">
        <v>197</v>
      </c>
      <c r="B52" s="133" t="s">
        <v>198</v>
      </c>
      <c r="C52" s="134">
        <v>313580</v>
      </c>
    </row>
    <row r="53" spans="1:3" s="21" customFormat="1" x14ac:dyDescent="0.2">
      <c r="A53" s="132" t="s">
        <v>199</v>
      </c>
      <c r="B53" s="133" t="s">
        <v>200</v>
      </c>
      <c r="C53" s="134">
        <v>36000</v>
      </c>
    </row>
    <row r="54" spans="1:3" s="21" customFormat="1" ht="16.5" thickBot="1" x14ac:dyDescent="0.25">
      <c r="A54" s="135" t="s">
        <v>201</v>
      </c>
      <c r="B54" s="136" t="s">
        <v>202</v>
      </c>
      <c r="C54" s="138"/>
    </row>
    <row r="55" spans="1:3" s="21" customFormat="1" ht="16.5" thickBot="1" x14ac:dyDescent="0.25">
      <c r="A55" s="124" t="s">
        <v>27</v>
      </c>
      <c r="B55" s="137" t="s">
        <v>203</v>
      </c>
      <c r="C55" s="128">
        <f>C56+C57+C58</f>
        <v>0</v>
      </c>
    </row>
    <row r="56" spans="1:3" s="21" customFormat="1" x14ac:dyDescent="0.2">
      <c r="A56" s="129" t="s">
        <v>204</v>
      </c>
      <c r="B56" s="130" t="s">
        <v>205</v>
      </c>
      <c r="C56" s="141"/>
    </row>
    <row r="57" spans="1:3" s="21" customFormat="1" x14ac:dyDescent="0.2">
      <c r="A57" s="132" t="s">
        <v>206</v>
      </c>
      <c r="B57" s="133" t="s">
        <v>207</v>
      </c>
      <c r="C57" s="141"/>
    </row>
    <row r="58" spans="1:3" s="21" customFormat="1" x14ac:dyDescent="0.2">
      <c r="A58" s="132" t="s">
        <v>208</v>
      </c>
      <c r="B58" s="133" t="s">
        <v>209</v>
      </c>
      <c r="C58" s="141"/>
    </row>
    <row r="59" spans="1:3" s="21" customFormat="1" ht="16.5" thickBot="1" x14ac:dyDescent="0.25">
      <c r="A59" s="135" t="s">
        <v>210</v>
      </c>
      <c r="B59" s="136" t="s">
        <v>211</v>
      </c>
      <c r="C59" s="141"/>
    </row>
    <row r="60" spans="1:3" s="21" customFormat="1" ht="16.5" thickBot="1" x14ac:dyDescent="0.25">
      <c r="A60" s="124" t="s">
        <v>29</v>
      </c>
      <c r="B60" s="127" t="s">
        <v>212</v>
      </c>
      <c r="C60" s="139">
        <f>SUM(C5,C12,C19,C26,C33,C44,C50,C55)</f>
        <v>113876766</v>
      </c>
    </row>
    <row r="61" spans="1:3" s="21" customFormat="1" ht="16.5" thickBot="1" x14ac:dyDescent="0.25">
      <c r="A61" s="144" t="s">
        <v>32</v>
      </c>
      <c r="B61" s="137" t="s">
        <v>213</v>
      </c>
      <c r="C61" s="128"/>
    </row>
    <row r="62" spans="1:3" s="21" customFormat="1" x14ac:dyDescent="0.2">
      <c r="A62" s="129" t="s">
        <v>214</v>
      </c>
      <c r="B62" s="130" t="s">
        <v>215</v>
      </c>
      <c r="C62" s="141"/>
    </row>
    <row r="63" spans="1:3" s="21" customFormat="1" x14ac:dyDescent="0.2">
      <c r="A63" s="132" t="s">
        <v>216</v>
      </c>
      <c r="B63" s="133" t="s">
        <v>217</v>
      </c>
      <c r="C63" s="141"/>
    </row>
    <row r="64" spans="1:3" s="21" customFormat="1" ht="16.5" thickBot="1" x14ac:dyDescent="0.25">
      <c r="A64" s="135" t="s">
        <v>218</v>
      </c>
      <c r="B64" s="136" t="s">
        <v>219</v>
      </c>
      <c r="C64" s="141"/>
    </row>
    <row r="65" spans="1:3" s="21" customFormat="1" ht="16.5" thickBot="1" x14ac:dyDescent="0.25">
      <c r="A65" s="144" t="s">
        <v>35</v>
      </c>
      <c r="B65" s="137" t="s">
        <v>220</v>
      </c>
      <c r="C65" s="128"/>
    </row>
    <row r="66" spans="1:3" s="21" customFormat="1" x14ac:dyDescent="0.2">
      <c r="A66" s="129" t="s">
        <v>221</v>
      </c>
      <c r="B66" s="130" t="s">
        <v>222</v>
      </c>
      <c r="C66" s="141"/>
    </row>
    <row r="67" spans="1:3" s="21" customFormat="1" x14ac:dyDescent="0.2">
      <c r="A67" s="132" t="s">
        <v>223</v>
      </c>
      <c r="B67" s="133" t="s">
        <v>224</v>
      </c>
      <c r="C67" s="141"/>
    </row>
    <row r="68" spans="1:3" s="21" customFormat="1" x14ac:dyDescent="0.2">
      <c r="A68" s="132" t="s">
        <v>225</v>
      </c>
      <c r="B68" s="133" t="s">
        <v>226</v>
      </c>
      <c r="C68" s="141"/>
    </row>
    <row r="69" spans="1:3" s="21" customFormat="1" ht="16.5" thickBot="1" x14ac:dyDescent="0.25">
      <c r="A69" s="135" t="s">
        <v>227</v>
      </c>
      <c r="B69" s="136" t="s">
        <v>228</v>
      </c>
      <c r="C69" s="141"/>
    </row>
    <row r="70" spans="1:3" s="21" customFormat="1" ht="16.5" thickBot="1" x14ac:dyDescent="0.25">
      <c r="A70" s="144" t="s">
        <v>38</v>
      </c>
      <c r="B70" s="137" t="s">
        <v>229</v>
      </c>
      <c r="C70" s="128">
        <f>SUM(C71:C72)</f>
        <v>26289023</v>
      </c>
    </row>
    <row r="71" spans="1:3" s="21" customFormat="1" x14ac:dyDescent="0.2">
      <c r="A71" s="129" t="s">
        <v>230</v>
      </c>
      <c r="B71" s="130" t="s">
        <v>231</v>
      </c>
      <c r="C71" s="141">
        <v>26289023</v>
      </c>
    </row>
    <row r="72" spans="1:3" s="21" customFormat="1" ht="16.5" thickBot="1" x14ac:dyDescent="0.25">
      <c r="A72" s="135" t="s">
        <v>232</v>
      </c>
      <c r="B72" s="136" t="s">
        <v>233</v>
      </c>
      <c r="C72" s="141"/>
    </row>
    <row r="73" spans="1:3" s="21" customFormat="1" ht="16.5" thickBot="1" x14ac:dyDescent="0.25">
      <c r="A73" s="144" t="s">
        <v>41</v>
      </c>
      <c r="B73" s="137" t="s">
        <v>234</v>
      </c>
      <c r="C73" s="128"/>
    </row>
    <row r="74" spans="1:3" s="21" customFormat="1" x14ac:dyDescent="0.2">
      <c r="A74" s="129" t="s">
        <v>235</v>
      </c>
      <c r="B74" s="130" t="s">
        <v>236</v>
      </c>
      <c r="C74" s="141"/>
    </row>
    <row r="75" spans="1:3" s="21" customFormat="1" x14ac:dyDescent="0.2">
      <c r="A75" s="132" t="s">
        <v>237</v>
      </c>
      <c r="B75" s="133" t="s">
        <v>238</v>
      </c>
      <c r="C75" s="141"/>
    </row>
    <row r="76" spans="1:3" s="21" customFormat="1" ht="16.5" thickBot="1" x14ac:dyDescent="0.25">
      <c r="A76" s="135" t="s">
        <v>239</v>
      </c>
      <c r="B76" s="136" t="s">
        <v>240</v>
      </c>
      <c r="C76" s="141"/>
    </row>
    <row r="77" spans="1:3" s="21" customFormat="1" ht="16.5" thickBot="1" x14ac:dyDescent="0.25">
      <c r="A77" s="144" t="s">
        <v>44</v>
      </c>
      <c r="B77" s="137" t="s">
        <v>241</v>
      </c>
      <c r="C77" s="128"/>
    </row>
    <row r="78" spans="1:3" s="21" customFormat="1" x14ac:dyDescent="0.2">
      <c r="A78" s="145" t="s">
        <v>242</v>
      </c>
      <c r="B78" s="130" t="s">
        <v>243</v>
      </c>
      <c r="C78" s="141"/>
    </row>
    <row r="79" spans="1:3" s="21" customFormat="1" x14ac:dyDescent="0.2">
      <c r="A79" s="146" t="s">
        <v>244</v>
      </c>
      <c r="B79" s="133" t="s">
        <v>245</v>
      </c>
      <c r="C79" s="141"/>
    </row>
    <row r="80" spans="1:3" s="21" customFormat="1" x14ac:dyDescent="0.2">
      <c r="A80" s="146" t="s">
        <v>246</v>
      </c>
      <c r="B80" s="133" t="s">
        <v>247</v>
      </c>
      <c r="C80" s="141"/>
    </row>
    <row r="81" spans="1:9" s="21" customFormat="1" ht="16.5" thickBot="1" x14ac:dyDescent="0.25">
      <c r="A81" s="147" t="s">
        <v>248</v>
      </c>
      <c r="B81" s="136" t="s">
        <v>249</v>
      </c>
      <c r="C81" s="141"/>
    </row>
    <row r="82" spans="1:9" s="21" customFormat="1" ht="16.5" thickBot="1" x14ac:dyDescent="0.25">
      <c r="A82" s="144" t="s">
        <v>47</v>
      </c>
      <c r="B82" s="137" t="s">
        <v>250</v>
      </c>
      <c r="C82" s="148"/>
    </row>
    <row r="83" spans="1:9" s="21" customFormat="1" ht="16.5" thickBot="1" x14ac:dyDescent="0.25">
      <c r="A83" s="144" t="s">
        <v>50</v>
      </c>
      <c r="B83" s="137" t="s">
        <v>251</v>
      </c>
      <c r="C83" s="139">
        <f>SUM(C61,C65,C70,C73,C77,C82)</f>
        <v>26289023</v>
      </c>
    </row>
    <row r="84" spans="1:9" s="21" customFormat="1" ht="27" customHeight="1" thickBot="1" x14ac:dyDescent="0.25">
      <c r="A84" s="149" t="s">
        <v>53</v>
      </c>
      <c r="B84" s="150" t="s">
        <v>252</v>
      </c>
      <c r="C84" s="139">
        <f>SUM(C60,C83)</f>
        <v>140165789</v>
      </c>
    </row>
    <row r="85" spans="1:9" s="21" customFormat="1" x14ac:dyDescent="0.2">
      <c r="A85" s="44"/>
      <c r="B85" s="45"/>
      <c r="C85" s="46"/>
    </row>
    <row r="86" spans="1:9" ht="16.5" customHeight="1" x14ac:dyDescent="0.25">
      <c r="A86" s="92" t="s">
        <v>253</v>
      </c>
      <c r="B86" s="92"/>
      <c r="C86" s="92"/>
      <c r="I86" s="20" t="s">
        <v>254</v>
      </c>
    </row>
    <row r="87" spans="1:9" ht="16.5" customHeight="1" thickBot="1" x14ac:dyDescent="0.3">
      <c r="A87" s="93"/>
      <c r="B87" s="93"/>
      <c r="C87" s="22" t="s">
        <v>2</v>
      </c>
    </row>
    <row r="88" spans="1:9" ht="32.25" thickBot="1" x14ac:dyDescent="0.3">
      <c r="A88" s="124" t="s">
        <v>3</v>
      </c>
      <c r="B88" s="23" t="s">
        <v>255</v>
      </c>
      <c r="C88" s="23" t="s">
        <v>339</v>
      </c>
    </row>
    <row r="89" spans="1:9" s="24" customFormat="1" ht="16.5" thickBot="1" x14ac:dyDescent="0.25">
      <c r="A89" s="124">
        <v>1</v>
      </c>
      <c r="B89" s="23">
        <v>2</v>
      </c>
      <c r="C89" s="23">
        <v>3</v>
      </c>
    </row>
    <row r="90" spans="1:9" ht="16.5" thickBot="1" x14ac:dyDescent="0.3">
      <c r="A90" s="125" t="s">
        <v>10</v>
      </c>
      <c r="B90" s="151" t="s">
        <v>256</v>
      </c>
      <c r="C90" s="25">
        <f>SUM(C91:C95)</f>
        <v>117388081</v>
      </c>
    </row>
    <row r="91" spans="1:9" x14ac:dyDescent="0.25">
      <c r="A91" s="152" t="s">
        <v>110</v>
      </c>
      <c r="B91" s="153" t="s">
        <v>257</v>
      </c>
      <c r="C91" s="26">
        <v>9469330</v>
      </c>
    </row>
    <row r="92" spans="1:9" x14ac:dyDescent="0.25">
      <c r="A92" s="132" t="s">
        <v>112</v>
      </c>
      <c r="B92" s="154" t="s">
        <v>15</v>
      </c>
      <c r="C92" s="27">
        <v>1649303</v>
      </c>
    </row>
    <row r="93" spans="1:9" x14ac:dyDescent="0.25">
      <c r="A93" s="132" t="s">
        <v>114</v>
      </c>
      <c r="B93" s="154" t="s">
        <v>258</v>
      </c>
      <c r="C93" s="28">
        <v>21519654</v>
      </c>
    </row>
    <row r="94" spans="1:9" x14ac:dyDescent="0.25">
      <c r="A94" s="132" t="s">
        <v>116</v>
      </c>
      <c r="B94" s="154" t="s">
        <v>19</v>
      </c>
      <c r="C94" s="28">
        <v>3542000</v>
      </c>
    </row>
    <row r="95" spans="1:9" x14ac:dyDescent="0.25">
      <c r="A95" s="132" t="s">
        <v>259</v>
      </c>
      <c r="B95" s="155" t="s">
        <v>21</v>
      </c>
      <c r="C95" s="28">
        <v>81207794</v>
      </c>
    </row>
    <row r="96" spans="1:9" x14ac:dyDescent="0.25">
      <c r="A96" s="132" t="s">
        <v>120</v>
      </c>
      <c r="B96" s="154" t="s">
        <v>260</v>
      </c>
      <c r="C96" s="28">
        <v>550000</v>
      </c>
    </row>
    <row r="97" spans="1:3" x14ac:dyDescent="0.25">
      <c r="A97" s="132" t="s">
        <v>261</v>
      </c>
      <c r="B97" s="156" t="s">
        <v>262</v>
      </c>
      <c r="C97" s="28"/>
    </row>
    <row r="98" spans="1:3" x14ac:dyDescent="0.25">
      <c r="A98" s="132" t="s">
        <v>263</v>
      </c>
      <c r="B98" s="157" t="s">
        <v>264</v>
      </c>
      <c r="C98" s="28"/>
    </row>
    <row r="99" spans="1:3" x14ac:dyDescent="0.25">
      <c r="A99" s="132" t="s">
        <v>265</v>
      </c>
      <c r="B99" s="157" t="s">
        <v>266</v>
      </c>
      <c r="C99" s="28"/>
    </row>
    <row r="100" spans="1:3" x14ac:dyDescent="0.25">
      <c r="A100" s="132" t="s">
        <v>267</v>
      </c>
      <c r="B100" s="156" t="s">
        <v>268</v>
      </c>
      <c r="C100" s="28">
        <v>79837794</v>
      </c>
    </row>
    <row r="101" spans="1:3" x14ac:dyDescent="0.25">
      <c r="A101" s="132" t="s">
        <v>269</v>
      </c>
      <c r="B101" s="156" t="s">
        <v>270</v>
      </c>
      <c r="C101" s="28"/>
    </row>
    <row r="102" spans="1:3" x14ac:dyDescent="0.25">
      <c r="A102" s="132" t="s">
        <v>271</v>
      </c>
      <c r="B102" s="157" t="s">
        <v>272</v>
      </c>
      <c r="C102" s="28"/>
    </row>
    <row r="103" spans="1:3" x14ac:dyDescent="0.25">
      <c r="A103" s="158" t="s">
        <v>273</v>
      </c>
      <c r="B103" s="159" t="s">
        <v>274</v>
      </c>
      <c r="C103" s="28"/>
    </row>
    <row r="104" spans="1:3" x14ac:dyDescent="0.25">
      <c r="A104" s="132" t="s">
        <v>275</v>
      </c>
      <c r="B104" s="159" t="s">
        <v>276</v>
      </c>
      <c r="C104" s="28"/>
    </row>
    <row r="105" spans="1:3" ht="16.5" thickBot="1" x14ac:dyDescent="0.3">
      <c r="A105" s="160" t="s">
        <v>277</v>
      </c>
      <c r="B105" s="161" t="s">
        <v>278</v>
      </c>
      <c r="C105" s="29">
        <v>820000</v>
      </c>
    </row>
    <row r="106" spans="1:3" ht="16.5" thickBot="1" x14ac:dyDescent="0.3">
      <c r="A106" s="124" t="s">
        <v>13</v>
      </c>
      <c r="B106" s="162" t="s">
        <v>279</v>
      </c>
      <c r="C106" s="30">
        <f>SUM(C107,C109,C111)</f>
        <v>10135433</v>
      </c>
    </row>
    <row r="107" spans="1:3" x14ac:dyDescent="0.25">
      <c r="A107" s="129" t="s">
        <v>123</v>
      </c>
      <c r="B107" s="154" t="s">
        <v>71</v>
      </c>
      <c r="C107" s="31">
        <v>5561200</v>
      </c>
    </row>
    <row r="108" spans="1:3" x14ac:dyDescent="0.25">
      <c r="A108" s="129" t="s">
        <v>125</v>
      </c>
      <c r="B108" s="163" t="s">
        <v>280</v>
      </c>
      <c r="C108" s="31"/>
    </row>
    <row r="109" spans="1:3" x14ac:dyDescent="0.25">
      <c r="A109" s="129" t="s">
        <v>127</v>
      </c>
      <c r="B109" s="163" t="s">
        <v>75</v>
      </c>
      <c r="C109" s="27">
        <v>4574233</v>
      </c>
    </row>
    <row r="110" spans="1:3" x14ac:dyDescent="0.25">
      <c r="A110" s="129" t="s">
        <v>129</v>
      </c>
      <c r="B110" s="163" t="s">
        <v>281</v>
      </c>
      <c r="C110" s="27"/>
    </row>
    <row r="111" spans="1:3" x14ac:dyDescent="0.25">
      <c r="A111" s="129" t="s">
        <v>131</v>
      </c>
      <c r="B111" s="136" t="s">
        <v>79</v>
      </c>
      <c r="C111" s="27"/>
    </row>
    <row r="112" spans="1:3" x14ac:dyDescent="0.25">
      <c r="A112" s="129" t="s">
        <v>133</v>
      </c>
      <c r="B112" s="133" t="s">
        <v>282</v>
      </c>
      <c r="C112" s="27"/>
    </row>
    <row r="113" spans="1:3" x14ac:dyDescent="0.25">
      <c r="A113" s="129" t="s">
        <v>283</v>
      </c>
      <c r="B113" s="164" t="s">
        <v>284</v>
      </c>
      <c r="C113" s="27"/>
    </row>
    <row r="114" spans="1:3" x14ac:dyDescent="0.25">
      <c r="A114" s="129" t="s">
        <v>285</v>
      </c>
      <c r="B114" s="157" t="s">
        <v>266</v>
      </c>
      <c r="C114" s="27"/>
    </row>
    <row r="115" spans="1:3" x14ac:dyDescent="0.25">
      <c r="A115" s="129" t="s">
        <v>286</v>
      </c>
      <c r="B115" s="157" t="s">
        <v>287</v>
      </c>
      <c r="C115" s="27"/>
    </row>
    <row r="116" spans="1:3" x14ac:dyDescent="0.25">
      <c r="A116" s="129" t="s">
        <v>288</v>
      </c>
      <c r="B116" s="157" t="s">
        <v>289</v>
      </c>
      <c r="C116" s="27"/>
    </row>
    <row r="117" spans="1:3" x14ac:dyDescent="0.25">
      <c r="A117" s="129" t="s">
        <v>290</v>
      </c>
      <c r="B117" s="157" t="s">
        <v>272</v>
      </c>
      <c r="C117" s="27"/>
    </row>
    <row r="118" spans="1:3" x14ac:dyDescent="0.25">
      <c r="A118" s="129" t="s">
        <v>291</v>
      </c>
      <c r="B118" s="157" t="s">
        <v>292</v>
      </c>
      <c r="C118" s="27"/>
    </row>
    <row r="119" spans="1:3" ht="16.5" thickBot="1" x14ac:dyDescent="0.3">
      <c r="A119" s="158" t="s">
        <v>293</v>
      </c>
      <c r="B119" s="157" t="s">
        <v>294</v>
      </c>
      <c r="C119" s="28"/>
    </row>
    <row r="120" spans="1:3" ht="16.5" thickBot="1" x14ac:dyDescent="0.3">
      <c r="A120" s="124" t="s">
        <v>7</v>
      </c>
      <c r="B120" s="165" t="s">
        <v>295</v>
      </c>
      <c r="C120" s="30">
        <f>SUM(C121:C122)</f>
        <v>8700000</v>
      </c>
    </row>
    <row r="121" spans="1:3" x14ac:dyDescent="0.25">
      <c r="A121" s="129" t="s">
        <v>136</v>
      </c>
      <c r="B121" s="166" t="s">
        <v>296</v>
      </c>
      <c r="C121" s="31">
        <v>8700000</v>
      </c>
    </row>
    <row r="122" spans="1:3" ht="16.5" thickBot="1" x14ac:dyDescent="0.3">
      <c r="A122" s="135" t="s">
        <v>138</v>
      </c>
      <c r="B122" s="163" t="s">
        <v>297</v>
      </c>
      <c r="C122" s="28"/>
    </row>
    <row r="123" spans="1:3" ht="16.5" thickBot="1" x14ac:dyDescent="0.3">
      <c r="A123" s="124" t="s">
        <v>8</v>
      </c>
      <c r="B123" s="165" t="s">
        <v>298</v>
      </c>
      <c r="C123" s="30">
        <f>SUM(C90,C106,C120)</f>
        <v>136223514</v>
      </c>
    </row>
    <row r="124" spans="1:3" ht="16.5" thickBot="1" x14ac:dyDescent="0.3">
      <c r="A124" s="124" t="s">
        <v>9</v>
      </c>
      <c r="B124" s="165" t="s">
        <v>299</v>
      </c>
      <c r="C124" s="30"/>
    </row>
    <row r="125" spans="1:3" x14ac:dyDescent="0.25">
      <c r="A125" s="129" t="s">
        <v>163</v>
      </c>
      <c r="B125" s="166" t="s">
        <v>300</v>
      </c>
      <c r="C125" s="27"/>
    </row>
    <row r="126" spans="1:3" x14ac:dyDescent="0.25">
      <c r="A126" s="129" t="s">
        <v>165</v>
      </c>
      <c r="B126" s="166" t="s">
        <v>301</v>
      </c>
      <c r="C126" s="27"/>
    </row>
    <row r="127" spans="1:3" ht="16.5" thickBot="1" x14ac:dyDescent="0.3">
      <c r="A127" s="158" t="s">
        <v>167</v>
      </c>
      <c r="B127" s="155" t="s">
        <v>302</v>
      </c>
      <c r="C127" s="27"/>
    </row>
    <row r="128" spans="1:3" ht="16.5" thickBot="1" x14ac:dyDescent="0.3">
      <c r="A128" s="124" t="s">
        <v>22</v>
      </c>
      <c r="B128" s="165" t="s">
        <v>303</v>
      </c>
      <c r="C128" s="30"/>
    </row>
    <row r="129" spans="1:9" x14ac:dyDescent="0.25">
      <c r="A129" s="129" t="s">
        <v>183</v>
      </c>
      <c r="B129" s="166" t="s">
        <v>304</v>
      </c>
      <c r="C129" s="27"/>
    </row>
    <row r="130" spans="1:9" x14ac:dyDescent="0.25">
      <c r="A130" s="129" t="s">
        <v>185</v>
      </c>
      <c r="B130" s="166" t="s">
        <v>305</v>
      </c>
      <c r="C130" s="27"/>
    </row>
    <row r="131" spans="1:9" x14ac:dyDescent="0.25">
      <c r="A131" s="129" t="s">
        <v>187</v>
      </c>
      <c r="B131" s="166" t="s">
        <v>306</v>
      </c>
      <c r="C131" s="27"/>
    </row>
    <row r="132" spans="1:9" ht="16.5" thickBot="1" x14ac:dyDescent="0.3">
      <c r="A132" s="158" t="s">
        <v>189</v>
      </c>
      <c r="B132" s="155" t="s">
        <v>307</v>
      </c>
      <c r="C132" s="27"/>
    </row>
    <row r="133" spans="1:9" ht="16.5" thickBot="1" x14ac:dyDescent="0.3">
      <c r="A133" s="124" t="s">
        <v>25</v>
      </c>
      <c r="B133" s="165" t="s">
        <v>308</v>
      </c>
      <c r="C133" s="32">
        <f>C134+C135+C136+C137</f>
        <v>3942275</v>
      </c>
    </row>
    <row r="134" spans="1:9" x14ac:dyDescent="0.25">
      <c r="A134" s="129" t="s">
        <v>195</v>
      </c>
      <c r="B134" s="166" t="s">
        <v>309</v>
      </c>
      <c r="C134" s="27"/>
    </row>
    <row r="135" spans="1:9" x14ac:dyDescent="0.25">
      <c r="A135" s="129" t="s">
        <v>197</v>
      </c>
      <c r="B135" s="166" t="s">
        <v>310</v>
      </c>
      <c r="C135" s="27">
        <v>3942275</v>
      </c>
    </row>
    <row r="136" spans="1:9" x14ac:dyDescent="0.25">
      <c r="A136" s="129" t="s">
        <v>199</v>
      </c>
      <c r="B136" s="166" t="s">
        <v>311</v>
      </c>
      <c r="C136" s="27"/>
    </row>
    <row r="137" spans="1:9" ht="16.5" thickBot="1" x14ac:dyDescent="0.3">
      <c r="A137" s="158" t="s">
        <v>201</v>
      </c>
      <c r="B137" s="155" t="s">
        <v>312</v>
      </c>
      <c r="C137" s="27"/>
    </row>
    <row r="138" spans="1:9" ht="16.5" thickBot="1" x14ac:dyDescent="0.3">
      <c r="A138" s="124" t="s">
        <v>27</v>
      </c>
      <c r="B138" s="165" t="s">
        <v>313</v>
      </c>
      <c r="C138" s="33"/>
    </row>
    <row r="139" spans="1:9" x14ac:dyDescent="0.25">
      <c r="A139" s="129" t="s">
        <v>204</v>
      </c>
      <c r="B139" s="166" t="s">
        <v>314</v>
      </c>
      <c r="C139" s="27"/>
    </row>
    <row r="140" spans="1:9" x14ac:dyDescent="0.25">
      <c r="A140" s="129" t="s">
        <v>206</v>
      </c>
      <c r="B140" s="166" t="s">
        <v>315</v>
      </c>
      <c r="C140" s="27"/>
    </row>
    <row r="141" spans="1:9" x14ac:dyDescent="0.25">
      <c r="A141" s="129" t="s">
        <v>208</v>
      </c>
      <c r="B141" s="166" t="s">
        <v>316</v>
      </c>
      <c r="C141" s="27"/>
    </row>
    <row r="142" spans="1:9" ht="16.5" thickBot="1" x14ac:dyDescent="0.3">
      <c r="A142" s="129" t="s">
        <v>210</v>
      </c>
      <c r="B142" s="166" t="s">
        <v>317</v>
      </c>
      <c r="C142" s="27"/>
    </row>
    <row r="143" spans="1:9" ht="16.5" thickBot="1" x14ac:dyDescent="0.3">
      <c r="A143" s="124" t="s">
        <v>29</v>
      </c>
      <c r="B143" s="165" t="s">
        <v>318</v>
      </c>
      <c r="C143" s="34">
        <f>C124+C128+C133+C138</f>
        <v>3942275</v>
      </c>
      <c r="F143" s="35"/>
      <c r="G143" s="36"/>
      <c r="H143" s="36"/>
      <c r="I143" s="36"/>
    </row>
    <row r="144" spans="1:9" s="21" customFormat="1" ht="16.5" thickBot="1" x14ac:dyDescent="0.25">
      <c r="A144" s="149" t="s">
        <v>32</v>
      </c>
      <c r="B144" s="150" t="s">
        <v>319</v>
      </c>
      <c r="C144" s="34">
        <f>SUM(C123,C143)</f>
        <v>140165789</v>
      </c>
    </row>
    <row r="145" spans="1:3" s="21" customFormat="1" ht="16.5" thickBot="1" x14ac:dyDescent="0.25">
      <c r="A145" s="37"/>
      <c r="B145" s="47"/>
      <c r="C145" s="48"/>
    </row>
    <row r="146" spans="1:3" ht="16.5" thickBot="1" x14ac:dyDescent="0.3">
      <c r="A146" s="167" t="s">
        <v>320</v>
      </c>
      <c r="B146" s="167"/>
      <c r="C146" s="38">
        <v>2</v>
      </c>
    </row>
    <row r="147" spans="1:3" ht="16.5" thickBot="1" x14ac:dyDescent="0.3">
      <c r="A147" s="167" t="s">
        <v>321</v>
      </c>
      <c r="B147" s="167"/>
      <c r="C147" s="38">
        <v>3</v>
      </c>
    </row>
    <row r="148" spans="1:3" ht="16.5" customHeight="1" x14ac:dyDescent="0.25">
      <c r="A148" s="39"/>
      <c r="B148" s="40"/>
      <c r="C148" s="40"/>
    </row>
    <row r="149" spans="1:3" x14ac:dyDescent="0.25">
      <c r="A149" s="90" t="s">
        <v>322</v>
      </c>
      <c r="B149" s="90"/>
      <c r="C149" s="90"/>
    </row>
    <row r="150" spans="1:3" ht="15" customHeight="1" thickBot="1" x14ac:dyDescent="0.3">
      <c r="A150" s="91"/>
      <c r="B150" s="91"/>
      <c r="C150" s="41" t="s">
        <v>2</v>
      </c>
    </row>
    <row r="151" spans="1:3" ht="19.5" customHeight="1" thickBot="1" x14ac:dyDescent="0.3">
      <c r="A151" s="168">
        <v>1</v>
      </c>
      <c r="B151" s="169" t="s">
        <v>323</v>
      </c>
      <c r="C151" s="170">
        <f>+C60-C123</f>
        <v>-22346748</v>
      </c>
    </row>
    <row r="152" spans="1:3" ht="25.5" customHeight="1" thickBot="1" x14ac:dyDescent="0.3">
      <c r="A152" s="168" t="s">
        <v>13</v>
      </c>
      <c r="B152" s="169" t="s">
        <v>324</v>
      </c>
      <c r="C152" s="170">
        <f>+C83-C143</f>
        <v>22346748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9370078740157483" right="0.39370078740157483" top="0.74803149606299213" bottom="0.39370078740157483" header="0.39370078740157483" footer="0.31496062992125984"/>
  <pageSetup paperSize="9" scale="80" orientation="portrait" r:id="rId1"/>
  <headerFooter>
    <oddHeader>&amp;C&amp;"Times New Roman,Félkövér"Diósberény Község Önkormányzata 
2020. ÉVI KÖLTSÉGVETÉSÉNEK ÖSSZEVONT MÉRLEGE&amp;R&amp;"Times New Roman,Félkövér dőlt"3. sz. melléklet</oddHeader>
  </headerFooter>
  <rowBreaks count="2" manualBreakCount="2">
    <brk id="60" max="2" man="1"/>
    <brk id="105" max="2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99"/>
  </sheetPr>
  <dimension ref="A1:I155"/>
  <sheetViews>
    <sheetView tabSelected="1" view="pageLayout" zoomScaleNormal="100" workbookViewId="0">
      <selection activeCell="B11" sqref="B11"/>
    </sheetView>
  </sheetViews>
  <sheetFormatPr defaultRowHeight="15" x14ac:dyDescent="0.25"/>
  <cols>
    <col min="1" max="1" width="9" style="82" bestFit="1" customWidth="1"/>
    <col min="2" max="2" width="76.7109375" style="55" customWidth="1"/>
    <col min="3" max="3" width="21.140625" style="83" customWidth="1"/>
    <col min="4" max="4" width="25" style="55" customWidth="1"/>
    <col min="5" max="5" width="27.140625" style="55" customWidth="1"/>
    <col min="6" max="256" width="9.140625" style="55"/>
    <col min="257" max="257" width="13.7109375" style="55" customWidth="1"/>
    <col min="258" max="258" width="76.7109375" style="55" customWidth="1"/>
    <col min="259" max="259" width="21.140625" style="55" customWidth="1"/>
    <col min="260" max="260" width="25" style="55" customWidth="1"/>
    <col min="261" max="261" width="27.140625" style="55" customWidth="1"/>
    <col min="262" max="512" width="9.140625" style="55"/>
    <col min="513" max="513" width="13.7109375" style="55" customWidth="1"/>
    <col min="514" max="514" width="76.7109375" style="55" customWidth="1"/>
    <col min="515" max="515" width="21.140625" style="55" customWidth="1"/>
    <col min="516" max="516" width="25" style="55" customWidth="1"/>
    <col min="517" max="517" width="27.140625" style="55" customWidth="1"/>
    <col min="518" max="768" width="9.140625" style="55"/>
    <col min="769" max="769" width="13.7109375" style="55" customWidth="1"/>
    <col min="770" max="770" width="76.7109375" style="55" customWidth="1"/>
    <col min="771" max="771" width="21.140625" style="55" customWidth="1"/>
    <col min="772" max="772" width="25" style="55" customWidth="1"/>
    <col min="773" max="773" width="27.140625" style="55" customWidth="1"/>
    <col min="774" max="1024" width="9.140625" style="55"/>
    <col min="1025" max="1025" width="13.7109375" style="55" customWidth="1"/>
    <col min="1026" max="1026" width="76.7109375" style="55" customWidth="1"/>
    <col min="1027" max="1027" width="21.140625" style="55" customWidth="1"/>
    <col min="1028" max="1028" width="25" style="55" customWidth="1"/>
    <col min="1029" max="1029" width="27.140625" style="55" customWidth="1"/>
    <col min="1030" max="1280" width="9.140625" style="55"/>
    <col min="1281" max="1281" width="13.7109375" style="55" customWidth="1"/>
    <col min="1282" max="1282" width="76.7109375" style="55" customWidth="1"/>
    <col min="1283" max="1283" width="21.140625" style="55" customWidth="1"/>
    <col min="1284" max="1284" width="25" style="55" customWidth="1"/>
    <col min="1285" max="1285" width="27.140625" style="55" customWidth="1"/>
    <col min="1286" max="1536" width="9.140625" style="55"/>
    <col min="1537" max="1537" width="13.7109375" style="55" customWidth="1"/>
    <col min="1538" max="1538" width="76.7109375" style="55" customWidth="1"/>
    <col min="1539" max="1539" width="21.140625" style="55" customWidth="1"/>
    <col min="1540" max="1540" width="25" style="55" customWidth="1"/>
    <col min="1541" max="1541" width="27.140625" style="55" customWidth="1"/>
    <col min="1542" max="1792" width="9.140625" style="55"/>
    <col min="1793" max="1793" width="13.7109375" style="55" customWidth="1"/>
    <col min="1794" max="1794" width="76.7109375" style="55" customWidth="1"/>
    <col min="1795" max="1795" width="21.140625" style="55" customWidth="1"/>
    <col min="1796" max="1796" width="25" style="55" customWidth="1"/>
    <col min="1797" max="1797" width="27.140625" style="55" customWidth="1"/>
    <col min="1798" max="2048" width="9.140625" style="55"/>
    <col min="2049" max="2049" width="13.7109375" style="55" customWidth="1"/>
    <col min="2050" max="2050" width="76.7109375" style="55" customWidth="1"/>
    <col min="2051" max="2051" width="21.140625" style="55" customWidth="1"/>
    <col min="2052" max="2052" width="25" style="55" customWidth="1"/>
    <col min="2053" max="2053" width="27.140625" style="55" customWidth="1"/>
    <col min="2054" max="2304" width="9.140625" style="55"/>
    <col min="2305" max="2305" width="13.7109375" style="55" customWidth="1"/>
    <col min="2306" max="2306" width="76.7109375" style="55" customWidth="1"/>
    <col min="2307" max="2307" width="21.140625" style="55" customWidth="1"/>
    <col min="2308" max="2308" width="25" style="55" customWidth="1"/>
    <col min="2309" max="2309" width="27.140625" style="55" customWidth="1"/>
    <col min="2310" max="2560" width="9.140625" style="55"/>
    <col min="2561" max="2561" width="13.7109375" style="55" customWidth="1"/>
    <col min="2562" max="2562" width="76.7109375" style="55" customWidth="1"/>
    <col min="2563" max="2563" width="21.140625" style="55" customWidth="1"/>
    <col min="2564" max="2564" width="25" style="55" customWidth="1"/>
    <col min="2565" max="2565" width="27.140625" style="55" customWidth="1"/>
    <col min="2566" max="2816" width="9.140625" style="55"/>
    <col min="2817" max="2817" width="13.7109375" style="55" customWidth="1"/>
    <col min="2818" max="2818" width="76.7109375" style="55" customWidth="1"/>
    <col min="2819" max="2819" width="21.140625" style="55" customWidth="1"/>
    <col min="2820" max="2820" width="25" style="55" customWidth="1"/>
    <col min="2821" max="2821" width="27.140625" style="55" customWidth="1"/>
    <col min="2822" max="3072" width="9.140625" style="55"/>
    <col min="3073" max="3073" width="13.7109375" style="55" customWidth="1"/>
    <col min="3074" max="3074" width="76.7109375" style="55" customWidth="1"/>
    <col min="3075" max="3075" width="21.140625" style="55" customWidth="1"/>
    <col min="3076" max="3076" width="25" style="55" customWidth="1"/>
    <col min="3077" max="3077" width="27.140625" style="55" customWidth="1"/>
    <col min="3078" max="3328" width="9.140625" style="55"/>
    <col min="3329" max="3329" width="13.7109375" style="55" customWidth="1"/>
    <col min="3330" max="3330" width="76.7109375" style="55" customWidth="1"/>
    <col min="3331" max="3331" width="21.140625" style="55" customWidth="1"/>
    <col min="3332" max="3332" width="25" style="55" customWidth="1"/>
    <col min="3333" max="3333" width="27.140625" style="55" customWidth="1"/>
    <col min="3334" max="3584" width="9.140625" style="55"/>
    <col min="3585" max="3585" width="13.7109375" style="55" customWidth="1"/>
    <col min="3586" max="3586" width="76.7109375" style="55" customWidth="1"/>
    <col min="3587" max="3587" width="21.140625" style="55" customWidth="1"/>
    <col min="3588" max="3588" width="25" style="55" customWidth="1"/>
    <col min="3589" max="3589" width="27.140625" style="55" customWidth="1"/>
    <col min="3590" max="3840" width="9.140625" style="55"/>
    <col min="3841" max="3841" width="13.7109375" style="55" customWidth="1"/>
    <col min="3842" max="3842" width="76.7109375" style="55" customWidth="1"/>
    <col min="3843" max="3843" width="21.140625" style="55" customWidth="1"/>
    <col min="3844" max="3844" width="25" style="55" customWidth="1"/>
    <col min="3845" max="3845" width="27.140625" style="55" customWidth="1"/>
    <col min="3846" max="4096" width="9.140625" style="55"/>
    <col min="4097" max="4097" width="13.7109375" style="55" customWidth="1"/>
    <col min="4098" max="4098" width="76.7109375" style="55" customWidth="1"/>
    <col min="4099" max="4099" width="21.140625" style="55" customWidth="1"/>
    <col min="4100" max="4100" width="25" style="55" customWidth="1"/>
    <col min="4101" max="4101" width="27.140625" style="55" customWidth="1"/>
    <col min="4102" max="4352" width="9.140625" style="55"/>
    <col min="4353" max="4353" width="13.7109375" style="55" customWidth="1"/>
    <col min="4354" max="4354" width="76.7109375" style="55" customWidth="1"/>
    <col min="4355" max="4355" width="21.140625" style="55" customWidth="1"/>
    <col min="4356" max="4356" width="25" style="55" customWidth="1"/>
    <col min="4357" max="4357" width="27.140625" style="55" customWidth="1"/>
    <col min="4358" max="4608" width="9.140625" style="55"/>
    <col min="4609" max="4609" width="13.7109375" style="55" customWidth="1"/>
    <col min="4610" max="4610" width="76.7109375" style="55" customWidth="1"/>
    <col min="4611" max="4611" width="21.140625" style="55" customWidth="1"/>
    <col min="4612" max="4612" width="25" style="55" customWidth="1"/>
    <col min="4613" max="4613" width="27.140625" style="55" customWidth="1"/>
    <col min="4614" max="4864" width="9.140625" style="55"/>
    <col min="4865" max="4865" width="13.7109375" style="55" customWidth="1"/>
    <col min="4866" max="4866" width="76.7109375" style="55" customWidth="1"/>
    <col min="4867" max="4867" width="21.140625" style="55" customWidth="1"/>
    <col min="4868" max="4868" width="25" style="55" customWidth="1"/>
    <col min="4869" max="4869" width="27.140625" style="55" customWidth="1"/>
    <col min="4870" max="5120" width="9.140625" style="55"/>
    <col min="5121" max="5121" width="13.7109375" style="55" customWidth="1"/>
    <col min="5122" max="5122" width="76.7109375" style="55" customWidth="1"/>
    <col min="5123" max="5123" width="21.140625" style="55" customWidth="1"/>
    <col min="5124" max="5124" width="25" style="55" customWidth="1"/>
    <col min="5125" max="5125" width="27.140625" style="55" customWidth="1"/>
    <col min="5126" max="5376" width="9.140625" style="55"/>
    <col min="5377" max="5377" width="13.7109375" style="55" customWidth="1"/>
    <col min="5378" max="5378" width="76.7109375" style="55" customWidth="1"/>
    <col min="5379" max="5379" width="21.140625" style="55" customWidth="1"/>
    <col min="5380" max="5380" width="25" style="55" customWidth="1"/>
    <col min="5381" max="5381" width="27.140625" style="55" customWidth="1"/>
    <col min="5382" max="5632" width="9.140625" style="55"/>
    <col min="5633" max="5633" width="13.7109375" style="55" customWidth="1"/>
    <col min="5634" max="5634" width="76.7109375" style="55" customWidth="1"/>
    <col min="5635" max="5635" width="21.140625" style="55" customWidth="1"/>
    <col min="5636" max="5636" width="25" style="55" customWidth="1"/>
    <col min="5637" max="5637" width="27.140625" style="55" customWidth="1"/>
    <col min="5638" max="5888" width="9.140625" style="55"/>
    <col min="5889" max="5889" width="13.7109375" style="55" customWidth="1"/>
    <col min="5890" max="5890" width="76.7109375" style="55" customWidth="1"/>
    <col min="5891" max="5891" width="21.140625" style="55" customWidth="1"/>
    <col min="5892" max="5892" width="25" style="55" customWidth="1"/>
    <col min="5893" max="5893" width="27.140625" style="55" customWidth="1"/>
    <col min="5894" max="6144" width="9.140625" style="55"/>
    <col min="6145" max="6145" width="13.7109375" style="55" customWidth="1"/>
    <col min="6146" max="6146" width="76.7109375" style="55" customWidth="1"/>
    <col min="6147" max="6147" width="21.140625" style="55" customWidth="1"/>
    <col min="6148" max="6148" width="25" style="55" customWidth="1"/>
    <col min="6149" max="6149" width="27.140625" style="55" customWidth="1"/>
    <col min="6150" max="6400" width="9.140625" style="55"/>
    <col min="6401" max="6401" width="13.7109375" style="55" customWidth="1"/>
    <col min="6402" max="6402" width="76.7109375" style="55" customWidth="1"/>
    <col min="6403" max="6403" width="21.140625" style="55" customWidth="1"/>
    <col min="6404" max="6404" width="25" style="55" customWidth="1"/>
    <col min="6405" max="6405" width="27.140625" style="55" customWidth="1"/>
    <col min="6406" max="6656" width="9.140625" style="55"/>
    <col min="6657" max="6657" width="13.7109375" style="55" customWidth="1"/>
    <col min="6658" max="6658" width="76.7109375" style="55" customWidth="1"/>
    <col min="6659" max="6659" width="21.140625" style="55" customWidth="1"/>
    <col min="6660" max="6660" width="25" style="55" customWidth="1"/>
    <col min="6661" max="6661" width="27.140625" style="55" customWidth="1"/>
    <col min="6662" max="6912" width="9.140625" style="55"/>
    <col min="6913" max="6913" width="13.7109375" style="55" customWidth="1"/>
    <col min="6914" max="6914" width="76.7109375" style="55" customWidth="1"/>
    <col min="6915" max="6915" width="21.140625" style="55" customWidth="1"/>
    <col min="6916" max="6916" width="25" style="55" customWidth="1"/>
    <col min="6917" max="6917" width="27.140625" style="55" customWidth="1"/>
    <col min="6918" max="7168" width="9.140625" style="55"/>
    <col min="7169" max="7169" width="13.7109375" style="55" customWidth="1"/>
    <col min="7170" max="7170" width="76.7109375" style="55" customWidth="1"/>
    <col min="7171" max="7171" width="21.140625" style="55" customWidth="1"/>
    <col min="7172" max="7172" width="25" style="55" customWidth="1"/>
    <col min="7173" max="7173" width="27.140625" style="55" customWidth="1"/>
    <col min="7174" max="7424" width="9.140625" style="55"/>
    <col min="7425" max="7425" width="13.7109375" style="55" customWidth="1"/>
    <col min="7426" max="7426" width="76.7109375" style="55" customWidth="1"/>
    <col min="7427" max="7427" width="21.140625" style="55" customWidth="1"/>
    <col min="7428" max="7428" width="25" style="55" customWidth="1"/>
    <col min="7429" max="7429" width="27.140625" style="55" customWidth="1"/>
    <col min="7430" max="7680" width="9.140625" style="55"/>
    <col min="7681" max="7681" width="13.7109375" style="55" customWidth="1"/>
    <col min="7682" max="7682" width="76.7109375" style="55" customWidth="1"/>
    <col min="7683" max="7683" width="21.140625" style="55" customWidth="1"/>
    <col min="7684" max="7684" width="25" style="55" customWidth="1"/>
    <col min="7685" max="7685" width="27.140625" style="55" customWidth="1"/>
    <col min="7686" max="7936" width="9.140625" style="55"/>
    <col min="7937" max="7937" width="13.7109375" style="55" customWidth="1"/>
    <col min="7938" max="7938" width="76.7109375" style="55" customWidth="1"/>
    <col min="7939" max="7939" width="21.140625" style="55" customWidth="1"/>
    <col min="7940" max="7940" width="25" style="55" customWidth="1"/>
    <col min="7941" max="7941" width="27.140625" style="55" customWidth="1"/>
    <col min="7942" max="8192" width="9.140625" style="55"/>
    <col min="8193" max="8193" width="13.7109375" style="55" customWidth="1"/>
    <col min="8194" max="8194" width="76.7109375" style="55" customWidth="1"/>
    <col min="8195" max="8195" width="21.140625" style="55" customWidth="1"/>
    <col min="8196" max="8196" width="25" style="55" customWidth="1"/>
    <col min="8197" max="8197" width="27.140625" style="55" customWidth="1"/>
    <col min="8198" max="8448" width="9.140625" style="55"/>
    <col min="8449" max="8449" width="13.7109375" style="55" customWidth="1"/>
    <col min="8450" max="8450" width="76.7109375" style="55" customWidth="1"/>
    <col min="8451" max="8451" width="21.140625" style="55" customWidth="1"/>
    <col min="8452" max="8452" width="25" style="55" customWidth="1"/>
    <col min="8453" max="8453" width="27.140625" style="55" customWidth="1"/>
    <col min="8454" max="8704" width="9.140625" style="55"/>
    <col min="8705" max="8705" width="13.7109375" style="55" customWidth="1"/>
    <col min="8706" max="8706" width="76.7109375" style="55" customWidth="1"/>
    <col min="8707" max="8707" width="21.140625" style="55" customWidth="1"/>
    <col min="8708" max="8708" width="25" style="55" customWidth="1"/>
    <col min="8709" max="8709" width="27.140625" style="55" customWidth="1"/>
    <col min="8710" max="8960" width="9.140625" style="55"/>
    <col min="8961" max="8961" width="13.7109375" style="55" customWidth="1"/>
    <col min="8962" max="8962" width="76.7109375" style="55" customWidth="1"/>
    <col min="8963" max="8963" width="21.140625" style="55" customWidth="1"/>
    <col min="8964" max="8964" width="25" style="55" customWidth="1"/>
    <col min="8965" max="8965" width="27.140625" style="55" customWidth="1"/>
    <col min="8966" max="9216" width="9.140625" style="55"/>
    <col min="9217" max="9217" width="13.7109375" style="55" customWidth="1"/>
    <col min="9218" max="9218" width="76.7109375" style="55" customWidth="1"/>
    <col min="9219" max="9219" width="21.140625" style="55" customWidth="1"/>
    <col min="9220" max="9220" width="25" style="55" customWidth="1"/>
    <col min="9221" max="9221" width="27.140625" style="55" customWidth="1"/>
    <col min="9222" max="9472" width="9.140625" style="55"/>
    <col min="9473" max="9473" width="13.7109375" style="55" customWidth="1"/>
    <col min="9474" max="9474" width="76.7109375" style="55" customWidth="1"/>
    <col min="9475" max="9475" width="21.140625" style="55" customWidth="1"/>
    <col min="9476" max="9476" width="25" style="55" customWidth="1"/>
    <col min="9477" max="9477" width="27.140625" style="55" customWidth="1"/>
    <col min="9478" max="9728" width="9.140625" style="55"/>
    <col min="9729" max="9729" width="13.7109375" style="55" customWidth="1"/>
    <col min="9730" max="9730" width="76.7109375" style="55" customWidth="1"/>
    <col min="9731" max="9731" width="21.140625" style="55" customWidth="1"/>
    <col min="9732" max="9732" width="25" style="55" customWidth="1"/>
    <col min="9733" max="9733" width="27.140625" style="55" customWidth="1"/>
    <col min="9734" max="9984" width="9.140625" style="55"/>
    <col min="9985" max="9985" width="13.7109375" style="55" customWidth="1"/>
    <col min="9986" max="9986" width="76.7109375" style="55" customWidth="1"/>
    <col min="9987" max="9987" width="21.140625" style="55" customWidth="1"/>
    <col min="9988" max="9988" width="25" style="55" customWidth="1"/>
    <col min="9989" max="9989" width="27.140625" style="55" customWidth="1"/>
    <col min="9990" max="10240" width="9.140625" style="55"/>
    <col min="10241" max="10241" width="13.7109375" style="55" customWidth="1"/>
    <col min="10242" max="10242" width="76.7109375" style="55" customWidth="1"/>
    <col min="10243" max="10243" width="21.140625" style="55" customWidth="1"/>
    <col min="10244" max="10244" width="25" style="55" customWidth="1"/>
    <col min="10245" max="10245" width="27.140625" style="55" customWidth="1"/>
    <col min="10246" max="10496" width="9.140625" style="55"/>
    <col min="10497" max="10497" width="13.7109375" style="55" customWidth="1"/>
    <col min="10498" max="10498" width="76.7109375" style="55" customWidth="1"/>
    <col min="10499" max="10499" width="21.140625" style="55" customWidth="1"/>
    <col min="10500" max="10500" width="25" style="55" customWidth="1"/>
    <col min="10501" max="10501" width="27.140625" style="55" customWidth="1"/>
    <col min="10502" max="10752" width="9.140625" style="55"/>
    <col min="10753" max="10753" width="13.7109375" style="55" customWidth="1"/>
    <col min="10754" max="10754" width="76.7109375" style="55" customWidth="1"/>
    <col min="10755" max="10755" width="21.140625" style="55" customWidth="1"/>
    <col min="10756" max="10756" width="25" style="55" customWidth="1"/>
    <col min="10757" max="10757" width="27.140625" style="55" customWidth="1"/>
    <col min="10758" max="11008" width="9.140625" style="55"/>
    <col min="11009" max="11009" width="13.7109375" style="55" customWidth="1"/>
    <col min="11010" max="11010" width="76.7109375" style="55" customWidth="1"/>
    <col min="11011" max="11011" width="21.140625" style="55" customWidth="1"/>
    <col min="11012" max="11012" width="25" style="55" customWidth="1"/>
    <col min="11013" max="11013" width="27.140625" style="55" customWidth="1"/>
    <col min="11014" max="11264" width="9.140625" style="55"/>
    <col min="11265" max="11265" width="13.7109375" style="55" customWidth="1"/>
    <col min="11266" max="11266" width="76.7109375" style="55" customWidth="1"/>
    <col min="11267" max="11267" width="21.140625" style="55" customWidth="1"/>
    <col min="11268" max="11268" width="25" style="55" customWidth="1"/>
    <col min="11269" max="11269" width="27.140625" style="55" customWidth="1"/>
    <col min="11270" max="11520" width="9.140625" style="55"/>
    <col min="11521" max="11521" width="13.7109375" style="55" customWidth="1"/>
    <col min="11522" max="11522" width="76.7109375" style="55" customWidth="1"/>
    <col min="11523" max="11523" width="21.140625" style="55" customWidth="1"/>
    <col min="11524" max="11524" width="25" style="55" customWidth="1"/>
    <col min="11525" max="11525" width="27.140625" style="55" customWidth="1"/>
    <col min="11526" max="11776" width="9.140625" style="55"/>
    <col min="11777" max="11777" width="13.7109375" style="55" customWidth="1"/>
    <col min="11778" max="11778" width="76.7109375" style="55" customWidth="1"/>
    <col min="11779" max="11779" width="21.140625" style="55" customWidth="1"/>
    <col min="11780" max="11780" width="25" style="55" customWidth="1"/>
    <col min="11781" max="11781" width="27.140625" style="55" customWidth="1"/>
    <col min="11782" max="12032" width="9.140625" style="55"/>
    <col min="12033" max="12033" width="13.7109375" style="55" customWidth="1"/>
    <col min="12034" max="12034" width="76.7109375" style="55" customWidth="1"/>
    <col min="12035" max="12035" width="21.140625" style="55" customWidth="1"/>
    <col min="12036" max="12036" width="25" style="55" customWidth="1"/>
    <col min="12037" max="12037" width="27.140625" style="55" customWidth="1"/>
    <col min="12038" max="12288" width="9.140625" style="55"/>
    <col min="12289" max="12289" width="13.7109375" style="55" customWidth="1"/>
    <col min="12290" max="12290" width="76.7109375" style="55" customWidth="1"/>
    <col min="12291" max="12291" width="21.140625" style="55" customWidth="1"/>
    <col min="12292" max="12292" width="25" style="55" customWidth="1"/>
    <col min="12293" max="12293" width="27.140625" style="55" customWidth="1"/>
    <col min="12294" max="12544" width="9.140625" style="55"/>
    <col min="12545" max="12545" width="13.7109375" style="55" customWidth="1"/>
    <col min="12546" max="12546" width="76.7109375" style="55" customWidth="1"/>
    <col min="12547" max="12547" width="21.140625" style="55" customWidth="1"/>
    <col min="12548" max="12548" width="25" style="55" customWidth="1"/>
    <col min="12549" max="12549" width="27.140625" style="55" customWidth="1"/>
    <col min="12550" max="12800" width="9.140625" style="55"/>
    <col min="12801" max="12801" width="13.7109375" style="55" customWidth="1"/>
    <col min="12802" max="12802" width="76.7109375" style="55" customWidth="1"/>
    <col min="12803" max="12803" width="21.140625" style="55" customWidth="1"/>
    <col min="12804" max="12804" width="25" style="55" customWidth="1"/>
    <col min="12805" max="12805" width="27.140625" style="55" customWidth="1"/>
    <col min="12806" max="13056" width="9.140625" style="55"/>
    <col min="13057" max="13057" width="13.7109375" style="55" customWidth="1"/>
    <col min="13058" max="13058" width="76.7109375" style="55" customWidth="1"/>
    <col min="13059" max="13059" width="21.140625" style="55" customWidth="1"/>
    <col min="13060" max="13060" width="25" style="55" customWidth="1"/>
    <col min="13061" max="13061" width="27.140625" style="55" customWidth="1"/>
    <col min="13062" max="13312" width="9.140625" style="55"/>
    <col min="13313" max="13313" width="13.7109375" style="55" customWidth="1"/>
    <col min="13314" max="13314" width="76.7109375" style="55" customWidth="1"/>
    <col min="13315" max="13315" width="21.140625" style="55" customWidth="1"/>
    <col min="13316" max="13316" width="25" style="55" customWidth="1"/>
    <col min="13317" max="13317" width="27.140625" style="55" customWidth="1"/>
    <col min="13318" max="13568" width="9.140625" style="55"/>
    <col min="13569" max="13569" width="13.7109375" style="55" customWidth="1"/>
    <col min="13570" max="13570" width="76.7109375" style="55" customWidth="1"/>
    <col min="13571" max="13571" width="21.140625" style="55" customWidth="1"/>
    <col min="13572" max="13572" width="25" style="55" customWidth="1"/>
    <col min="13573" max="13573" width="27.140625" style="55" customWidth="1"/>
    <col min="13574" max="13824" width="9.140625" style="55"/>
    <col min="13825" max="13825" width="13.7109375" style="55" customWidth="1"/>
    <col min="13826" max="13826" width="76.7109375" style="55" customWidth="1"/>
    <col min="13827" max="13827" width="21.140625" style="55" customWidth="1"/>
    <col min="13828" max="13828" width="25" style="55" customWidth="1"/>
    <col min="13829" max="13829" width="27.140625" style="55" customWidth="1"/>
    <col min="13830" max="14080" width="9.140625" style="55"/>
    <col min="14081" max="14081" width="13.7109375" style="55" customWidth="1"/>
    <col min="14082" max="14082" width="76.7109375" style="55" customWidth="1"/>
    <col min="14083" max="14083" width="21.140625" style="55" customWidth="1"/>
    <col min="14084" max="14084" width="25" style="55" customWidth="1"/>
    <col min="14085" max="14085" width="27.140625" style="55" customWidth="1"/>
    <col min="14086" max="14336" width="9.140625" style="55"/>
    <col min="14337" max="14337" width="13.7109375" style="55" customWidth="1"/>
    <col min="14338" max="14338" width="76.7109375" style="55" customWidth="1"/>
    <col min="14339" max="14339" width="21.140625" style="55" customWidth="1"/>
    <col min="14340" max="14340" width="25" style="55" customWidth="1"/>
    <col min="14341" max="14341" width="27.140625" style="55" customWidth="1"/>
    <col min="14342" max="14592" width="9.140625" style="55"/>
    <col min="14593" max="14593" width="13.7109375" style="55" customWidth="1"/>
    <col min="14594" max="14594" width="76.7109375" style="55" customWidth="1"/>
    <col min="14595" max="14595" width="21.140625" style="55" customWidth="1"/>
    <col min="14596" max="14596" width="25" style="55" customWidth="1"/>
    <col min="14597" max="14597" width="27.140625" style="55" customWidth="1"/>
    <col min="14598" max="14848" width="9.140625" style="55"/>
    <col min="14849" max="14849" width="13.7109375" style="55" customWidth="1"/>
    <col min="14850" max="14850" width="76.7109375" style="55" customWidth="1"/>
    <col min="14851" max="14851" width="21.140625" style="55" customWidth="1"/>
    <col min="14852" max="14852" width="25" style="55" customWidth="1"/>
    <col min="14853" max="14853" width="27.140625" style="55" customWidth="1"/>
    <col min="14854" max="15104" width="9.140625" style="55"/>
    <col min="15105" max="15105" width="13.7109375" style="55" customWidth="1"/>
    <col min="15106" max="15106" width="76.7109375" style="55" customWidth="1"/>
    <col min="15107" max="15107" width="21.140625" style="55" customWidth="1"/>
    <col min="15108" max="15108" width="25" style="55" customWidth="1"/>
    <col min="15109" max="15109" width="27.140625" style="55" customWidth="1"/>
    <col min="15110" max="15360" width="9.140625" style="55"/>
    <col min="15361" max="15361" width="13.7109375" style="55" customWidth="1"/>
    <col min="15362" max="15362" width="76.7109375" style="55" customWidth="1"/>
    <col min="15363" max="15363" width="21.140625" style="55" customWidth="1"/>
    <col min="15364" max="15364" width="25" style="55" customWidth="1"/>
    <col min="15365" max="15365" width="27.140625" style="55" customWidth="1"/>
    <col min="15366" max="15616" width="9.140625" style="55"/>
    <col min="15617" max="15617" width="13.7109375" style="55" customWidth="1"/>
    <col min="15618" max="15618" width="76.7109375" style="55" customWidth="1"/>
    <col min="15619" max="15619" width="21.140625" style="55" customWidth="1"/>
    <col min="15620" max="15620" width="25" style="55" customWidth="1"/>
    <col min="15621" max="15621" width="27.140625" style="55" customWidth="1"/>
    <col min="15622" max="15872" width="9.140625" style="55"/>
    <col min="15873" max="15873" width="13.7109375" style="55" customWidth="1"/>
    <col min="15874" max="15874" width="76.7109375" style="55" customWidth="1"/>
    <col min="15875" max="15875" width="21.140625" style="55" customWidth="1"/>
    <col min="15876" max="15876" width="25" style="55" customWidth="1"/>
    <col min="15877" max="15877" width="27.140625" style="55" customWidth="1"/>
    <col min="15878" max="16128" width="9.140625" style="55"/>
    <col min="16129" max="16129" width="13.7109375" style="55" customWidth="1"/>
    <col min="16130" max="16130" width="76.7109375" style="55" customWidth="1"/>
    <col min="16131" max="16131" width="21.140625" style="55" customWidth="1"/>
    <col min="16132" max="16132" width="25" style="55" customWidth="1"/>
    <col min="16133" max="16133" width="27.140625" style="55" customWidth="1"/>
    <col min="16134" max="16384" width="9.140625" style="55"/>
  </cols>
  <sheetData>
    <row r="1" spans="1:5" s="53" customFormat="1" ht="47.25" customHeight="1" x14ac:dyDescent="0.25">
      <c r="A1" s="171" t="s">
        <v>325</v>
      </c>
      <c r="B1" s="171"/>
      <c r="C1" s="52" t="s">
        <v>326</v>
      </c>
      <c r="D1" s="52" t="s">
        <v>327</v>
      </c>
      <c r="E1" s="52" t="s">
        <v>328</v>
      </c>
    </row>
    <row r="2" spans="1:5" s="53" customFormat="1" ht="15.75" x14ac:dyDescent="0.25">
      <c r="A2" s="51"/>
      <c r="B2" s="52" t="s">
        <v>107</v>
      </c>
      <c r="C2" s="52"/>
      <c r="D2" s="52"/>
      <c r="E2" s="52"/>
    </row>
    <row r="3" spans="1:5" ht="15.95" customHeight="1" thickBot="1" x14ac:dyDescent="0.3">
      <c r="A3" s="94"/>
      <c r="B3" s="94"/>
      <c r="C3" s="54"/>
      <c r="D3" s="54"/>
      <c r="E3" s="54" t="s">
        <v>2</v>
      </c>
    </row>
    <row r="4" spans="1:5" ht="16.5" thickBot="1" x14ac:dyDescent="0.3">
      <c r="A4" s="172" t="s">
        <v>329</v>
      </c>
      <c r="B4" s="56" t="s">
        <v>330</v>
      </c>
      <c r="C4" s="56" t="s">
        <v>339</v>
      </c>
      <c r="D4" s="56" t="s">
        <v>339</v>
      </c>
      <c r="E4" s="56" t="s">
        <v>339</v>
      </c>
    </row>
    <row r="5" spans="1:5" s="58" customFormat="1" ht="16.5" thickBot="1" x14ac:dyDescent="0.3">
      <c r="A5" s="173">
        <v>1</v>
      </c>
      <c r="B5" s="57">
        <v>2</v>
      </c>
      <c r="C5" s="57">
        <v>3</v>
      </c>
      <c r="D5" s="57">
        <v>4</v>
      </c>
      <c r="E5" s="57">
        <v>5</v>
      </c>
    </row>
    <row r="6" spans="1:5" ht="16.5" thickBot="1" x14ac:dyDescent="0.3">
      <c r="A6" s="172" t="s">
        <v>10</v>
      </c>
      <c r="B6" s="174" t="s">
        <v>109</v>
      </c>
      <c r="C6" s="59">
        <f>SUM(C7:C12)</f>
        <v>94306869</v>
      </c>
      <c r="D6" s="59">
        <f>SUM(D7:D12)</f>
        <v>4250000</v>
      </c>
      <c r="E6" s="59">
        <f>SUM(E7:E12)</f>
        <v>0</v>
      </c>
    </row>
    <row r="7" spans="1:5" ht="15.75" x14ac:dyDescent="0.25">
      <c r="A7" s="175" t="s">
        <v>110</v>
      </c>
      <c r="B7" s="130" t="s">
        <v>111</v>
      </c>
      <c r="C7" s="60">
        <v>13746080</v>
      </c>
      <c r="D7" s="60"/>
      <c r="E7" s="60"/>
    </row>
    <row r="8" spans="1:5" ht="15.75" x14ac:dyDescent="0.25">
      <c r="A8" s="176" t="s">
        <v>112</v>
      </c>
      <c r="B8" s="133" t="s">
        <v>113</v>
      </c>
      <c r="C8" s="61">
        <v>56219370</v>
      </c>
      <c r="D8" s="61"/>
      <c r="E8" s="61"/>
    </row>
    <row r="9" spans="1:5" ht="15.75" x14ac:dyDescent="0.25">
      <c r="A9" s="176" t="s">
        <v>114</v>
      </c>
      <c r="B9" s="133" t="s">
        <v>115</v>
      </c>
      <c r="C9" s="61">
        <v>22541419</v>
      </c>
      <c r="D9" s="61">
        <v>4250000</v>
      </c>
      <c r="E9" s="61"/>
    </row>
    <row r="10" spans="1:5" ht="15.75" x14ac:dyDescent="0.25">
      <c r="A10" s="176" t="s">
        <v>116</v>
      </c>
      <c r="B10" s="133" t="s">
        <v>117</v>
      </c>
      <c r="C10" s="61">
        <v>1800000</v>
      </c>
      <c r="D10" s="61"/>
      <c r="E10" s="61"/>
    </row>
    <row r="11" spans="1:5" ht="15.75" x14ac:dyDescent="0.25">
      <c r="A11" s="176" t="s">
        <v>118</v>
      </c>
      <c r="B11" s="133" t="s">
        <v>119</v>
      </c>
      <c r="C11" s="61"/>
      <c r="D11" s="61"/>
      <c r="E11" s="61"/>
    </row>
    <row r="12" spans="1:5" ht="16.5" thickBot="1" x14ac:dyDescent="0.3">
      <c r="A12" s="177" t="s">
        <v>120</v>
      </c>
      <c r="B12" s="136" t="s">
        <v>121</v>
      </c>
      <c r="C12" s="61"/>
      <c r="D12" s="61"/>
      <c r="E12" s="61"/>
    </row>
    <row r="13" spans="1:5" ht="16.5" thickBot="1" x14ac:dyDescent="0.3">
      <c r="A13" s="172" t="s">
        <v>13</v>
      </c>
      <c r="B13" s="137" t="s">
        <v>122</v>
      </c>
      <c r="C13" s="59">
        <f>SUM(C14:C18)</f>
        <v>1603313</v>
      </c>
      <c r="D13" s="59">
        <f>SUM(D14:D18)</f>
        <v>0</v>
      </c>
      <c r="E13" s="59">
        <f>SUM(E14:E18)</f>
        <v>0</v>
      </c>
    </row>
    <row r="14" spans="1:5" ht="15.75" x14ac:dyDescent="0.25">
      <c r="A14" s="175" t="s">
        <v>123</v>
      </c>
      <c r="B14" s="130" t="s">
        <v>124</v>
      </c>
      <c r="C14" s="60"/>
      <c r="D14" s="60"/>
      <c r="E14" s="60"/>
    </row>
    <row r="15" spans="1:5" ht="15.75" x14ac:dyDescent="0.25">
      <c r="A15" s="176" t="s">
        <v>125</v>
      </c>
      <c r="B15" s="133" t="s">
        <v>126</v>
      </c>
      <c r="C15" s="61"/>
      <c r="D15" s="61"/>
      <c r="E15" s="61"/>
    </row>
    <row r="16" spans="1:5" ht="15.75" x14ac:dyDescent="0.25">
      <c r="A16" s="176" t="s">
        <v>127</v>
      </c>
      <c r="B16" s="133" t="s">
        <v>128</v>
      </c>
      <c r="C16" s="61"/>
      <c r="D16" s="61"/>
      <c r="E16" s="61"/>
    </row>
    <row r="17" spans="1:5" ht="15.75" x14ac:dyDescent="0.25">
      <c r="A17" s="176" t="s">
        <v>129</v>
      </c>
      <c r="B17" s="133" t="s">
        <v>130</v>
      </c>
      <c r="C17" s="61"/>
      <c r="D17" s="61"/>
      <c r="E17" s="61"/>
    </row>
    <row r="18" spans="1:5" ht="15.75" x14ac:dyDescent="0.25">
      <c r="A18" s="176" t="s">
        <v>131</v>
      </c>
      <c r="B18" s="133" t="s">
        <v>132</v>
      </c>
      <c r="C18" s="61">
        <v>1603313</v>
      </c>
      <c r="D18" s="61"/>
      <c r="E18" s="61"/>
    </row>
    <row r="19" spans="1:5" ht="16.5" thickBot="1" x14ac:dyDescent="0.3">
      <c r="A19" s="177" t="s">
        <v>133</v>
      </c>
      <c r="B19" s="136" t="s">
        <v>134</v>
      </c>
      <c r="C19" s="62"/>
      <c r="D19" s="62"/>
      <c r="E19" s="62"/>
    </row>
    <row r="20" spans="1:5" ht="16.5" thickBot="1" x14ac:dyDescent="0.3">
      <c r="A20" s="172" t="s">
        <v>7</v>
      </c>
      <c r="B20" s="174" t="s">
        <v>135</v>
      </c>
      <c r="C20" s="59">
        <f>SUM(C21:C25)</f>
        <v>0</v>
      </c>
      <c r="D20" s="59">
        <f>SUM(D21:D25)</f>
        <v>0</v>
      </c>
      <c r="E20" s="59">
        <f>SUM(E21:E25)</f>
        <v>0</v>
      </c>
    </row>
    <row r="21" spans="1:5" ht="15.75" x14ac:dyDescent="0.25">
      <c r="A21" s="175" t="s">
        <v>136</v>
      </c>
      <c r="B21" s="130" t="s">
        <v>137</v>
      </c>
      <c r="C21" s="60"/>
      <c r="D21" s="60"/>
      <c r="E21" s="60"/>
    </row>
    <row r="22" spans="1:5" ht="15.75" x14ac:dyDescent="0.25">
      <c r="A22" s="176" t="s">
        <v>138</v>
      </c>
      <c r="B22" s="133" t="s">
        <v>139</v>
      </c>
      <c r="C22" s="61"/>
      <c r="D22" s="61"/>
      <c r="E22" s="61"/>
    </row>
    <row r="23" spans="1:5" ht="15.75" x14ac:dyDescent="0.25">
      <c r="A23" s="176" t="s">
        <v>140</v>
      </c>
      <c r="B23" s="133" t="s">
        <v>141</v>
      </c>
      <c r="C23" s="61"/>
      <c r="D23" s="61"/>
      <c r="E23" s="61"/>
    </row>
    <row r="24" spans="1:5" ht="15.75" x14ac:dyDescent="0.25">
      <c r="A24" s="176" t="s">
        <v>142</v>
      </c>
      <c r="B24" s="133" t="s">
        <v>143</v>
      </c>
      <c r="C24" s="61"/>
      <c r="D24" s="61"/>
      <c r="E24" s="61"/>
    </row>
    <row r="25" spans="1:5" ht="15.75" x14ac:dyDescent="0.25">
      <c r="A25" s="176" t="s">
        <v>144</v>
      </c>
      <c r="B25" s="133" t="s">
        <v>145</v>
      </c>
      <c r="C25" s="61"/>
      <c r="D25" s="61"/>
      <c r="E25" s="61"/>
    </row>
    <row r="26" spans="1:5" ht="16.5" thickBot="1" x14ac:dyDescent="0.3">
      <c r="A26" s="177" t="s">
        <v>146</v>
      </c>
      <c r="B26" s="136" t="s">
        <v>147</v>
      </c>
      <c r="C26" s="62"/>
      <c r="D26" s="62"/>
      <c r="E26" s="62"/>
    </row>
    <row r="27" spans="1:5" ht="16.5" thickBot="1" x14ac:dyDescent="0.3">
      <c r="A27" s="172" t="s">
        <v>148</v>
      </c>
      <c r="B27" s="174" t="s">
        <v>149</v>
      </c>
      <c r="C27" s="59">
        <f>SUM(C28,C31,C32,C33)</f>
        <v>11292000</v>
      </c>
      <c r="D27" s="59">
        <f>SUM(D28,D31,D32,D33)</f>
        <v>0</v>
      </c>
      <c r="E27" s="59">
        <f>SUM(E28,E31,E32,E33)</f>
        <v>0</v>
      </c>
    </row>
    <row r="28" spans="1:5" ht="15.75" x14ac:dyDescent="0.25">
      <c r="A28" s="175" t="s">
        <v>150</v>
      </c>
      <c r="B28" s="130" t="s">
        <v>331</v>
      </c>
      <c r="C28" s="63">
        <f>C29+C30</f>
        <v>10492000</v>
      </c>
      <c r="D28" s="63"/>
      <c r="E28" s="63"/>
    </row>
    <row r="29" spans="1:5" ht="15.75" x14ac:dyDescent="0.25">
      <c r="A29" s="176" t="s">
        <v>152</v>
      </c>
      <c r="B29" s="133" t="s">
        <v>153</v>
      </c>
      <c r="C29" s="61">
        <v>2992000</v>
      </c>
      <c r="D29" s="61"/>
      <c r="E29" s="61"/>
    </row>
    <row r="30" spans="1:5" ht="15.75" x14ac:dyDescent="0.25">
      <c r="A30" s="176" t="s">
        <v>154</v>
      </c>
      <c r="B30" s="133" t="s">
        <v>155</v>
      </c>
      <c r="C30" s="61">
        <v>7500000</v>
      </c>
      <c r="D30" s="61"/>
      <c r="E30" s="61"/>
    </row>
    <row r="31" spans="1:5" ht="15.75" x14ac:dyDescent="0.25">
      <c r="A31" s="176" t="s">
        <v>156</v>
      </c>
      <c r="B31" s="133" t="s">
        <v>157</v>
      </c>
      <c r="C31" s="61">
        <v>750000</v>
      </c>
      <c r="D31" s="61"/>
      <c r="E31" s="61"/>
    </row>
    <row r="32" spans="1:5" ht="15.75" x14ac:dyDescent="0.25">
      <c r="A32" s="176" t="s">
        <v>158</v>
      </c>
      <c r="B32" s="133" t="s">
        <v>159</v>
      </c>
      <c r="C32" s="61"/>
      <c r="D32" s="61"/>
      <c r="E32" s="61"/>
    </row>
    <row r="33" spans="1:5" ht="16.5" thickBot="1" x14ac:dyDescent="0.3">
      <c r="A33" s="177" t="s">
        <v>160</v>
      </c>
      <c r="B33" s="136" t="s">
        <v>161</v>
      </c>
      <c r="C33" s="62">
        <v>50000</v>
      </c>
      <c r="D33" s="62"/>
      <c r="E33" s="62"/>
    </row>
    <row r="34" spans="1:5" ht="16.5" thickBot="1" x14ac:dyDescent="0.3">
      <c r="A34" s="172" t="s">
        <v>9</v>
      </c>
      <c r="B34" s="174" t="s">
        <v>162</v>
      </c>
      <c r="C34" s="59">
        <f>SUM(C35:C44)</f>
        <v>666750</v>
      </c>
      <c r="D34" s="59">
        <f>SUM(D35:D44)</f>
        <v>1408254</v>
      </c>
      <c r="E34" s="59">
        <f>SUM(E35:E44)</f>
        <v>0</v>
      </c>
    </row>
    <row r="35" spans="1:5" ht="15.75" x14ac:dyDescent="0.25">
      <c r="A35" s="175" t="s">
        <v>163</v>
      </c>
      <c r="B35" s="130" t="s">
        <v>164</v>
      </c>
      <c r="C35" s="60"/>
      <c r="D35" s="60"/>
      <c r="E35" s="60"/>
    </row>
    <row r="36" spans="1:5" ht="15.75" x14ac:dyDescent="0.25">
      <c r="A36" s="176" t="s">
        <v>165</v>
      </c>
      <c r="B36" s="133" t="s">
        <v>166</v>
      </c>
      <c r="C36" s="61">
        <v>50000</v>
      </c>
      <c r="D36" s="61">
        <v>472836</v>
      </c>
      <c r="E36" s="61"/>
    </row>
    <row r="37" spans="1:5" ht="15.75" x14ac:dyDescent="0.25">
      <c r="A37" s="176" t="s">
        <v>167</v>
      </c>
      <c r="B37" s="133" t="s">
        <v>168</v>
      </c>
      <c r="C37" s="61">
        <v>400000</v>
      </c>
      <c r="D37" s="61">
        <v>448000</v>
      </c>
      <c r="E37" s="61"/>
    </row>
    <row r="38" spans="1:5" ht="15.75" x14ac:dyDescent="0.25">
      <c r="A38" s="176" t="s">
        <v>169</v>
      </c>
      <c r="B38" s="133" t="s">
        <v>170</v>
      </c>
      <c r="C38" s="61">
        <v>75000</v>
      </c>
      <c r="D38" s="61">
        <v>303562</v>
      </c>
      <c r="E38" s="61"/>
    </row>
    <row r="39" spans="1:5" ht="15.75" x14ac:dyDescent="0.25">
      <c r="A39" s="176" t="s">
        <v>171</v>
      </c>
      <c r="B39" s="133" t="s">
        <v>172</v>
      </c>
      <c r="C39" s="61"/>
      <c r="D39" s="61"/>
      <c r="E39" s="61"/>
    </row>
    <row r="40" spans="1:5" ht="15.75" x14ac:dyDescent="0.25">
      <c r="A40" s="176" t="s">
        <v>173</v>
      </c>
      <c r="B40" s="133" t="s">
        <v>174</v>
      </c>
      <c r="C40" s="61">
        <v>141750</v>
      </c>
      <c r="D40" s="61">
        <v>183856</v>
      </c>
      <c r="E40" s="61"/>
    </row>
    <row r="41" spans="1:5" ht="15.75" x14ac:dyDescent="0.25">
      <c r="A41" s="176" t="s">
        <v>175</v>
      </c>
      <c r="B41" s="133" t="s">
        <v>176</v>
      </c>
      <c r="C41" s="61"/>
      <c r="D41" s="61"/>
      <c r="E41" s="61"/>
    </row>
    <row r="42" spans="1:5" ht="15.75" x14ac:dyDescent="0.25">
      <c r="A42" s="176" t="s">
        <v>177</v>
      </c>
      <c r="B42" s="133" t="s">
        <v>178</v>
      </c>
      <c r="C42" s="61"/>
      <c r="D42" s="61"/>
      <c r="E42" s="61"/>
    </row>
    <row r="43" spans="1:5" ht="15.75" x14ac:dyDescent="0.25">
      <c r="A43" s="176" t="s">
        <v>179</v>
      </c>
      <c r="B43" s="133" t="s">
        <v>180</v>
      </c>
      <c r="C43" s="61"/>
      <c r="D43" s="61"/>
      <c r="E43" s="61"/>
    </row>
    <row r="44" spans="1:5" ht="16.5" thickBot="1" x14ac:dyDescent="0.3">
      <c r="A44" s="177" t="s">
        <v>181</v>
      </c>
      <c r="B44" s="136" t="s">
        <v>26</v>
      </c>
      <c r="C44" s="62"/>
      <c r="D44" s="62"/>
      <c r="E44" s="62"/>
    </row>
    <row r="45" spans="1:5" ht="16.5" thickBot="1" x14ac:dyDescent="0.3">
      <c r="A45" s="172" t="s">
        <v>22</v>
      </c>
      <c r="B45" s="174" t="s">
        <v>182</v>
      </c>
      <c r="C45" s="59">
        <f>SUM(C46:C50)</f>
        <v>0</v>
      </c>
      <c r="D45" s="59">
        <f>SUM(D46:D50)</f>
        <v>0</v>
      </c>
      <c r="E45" s="59">
        <f>SUM(E46:E50)</f>
        <v>0</v>
      </c>
    </row>
    <row r="46" spans="1:5" ht="15.75" x14ac:dyDescent="0.25">
      <c r="A46" s="175" t="s">
        <v>183</v>
      </c>
      <c r="B46" s="130" t="s">
        <v>184</v>
      </c>
      <c r="C46" s="60"/>
      <c r="D46" s="60"/>
      <c r="E46" s="60"/>
    </row>
    <row r="47" spans="1:5" ht="15.75" x14ac:dyDescent="0.25">
      <c r="A47" s="176" t="s">
        <v>185</v>
      </c>
      <c r="B47" s="133" t="s">
        <v>186</v>
      </c>
      <c r="C47" s="61"/>
      <c r="D47" s="61"/>
      <c r="E47" s="61"/>
    </row>
    <row r="48" spans="1:5" ht="15.75" x14ac:dyDescent="0.25">
      <c r="A48" s="176" t="s">
        <v>187</v>
      </c>
      <c r="B48" s="133" t="s">
        <v>188</v>
      </c>
      <c r="C48" s="61"/>
      <c r="D48" s="61"/>
      <c r="E48" s="61"/>
    </row>
    <row r="49" spans="1:5" ht="15.75" x14ac:dyDescent="0.25">
      <c r="A49" s="176" t="s">
        <v>189</v>
      </c>
      <c r="B49" s="133" t="s">
        <v>190</v>
      </c>
      <c r="C49" s="61"/>
      <c r="D49" s="61"/>
      <c r="E49" s="61"/>
    </row>
    <row r="50" spans="1:5" ht="16.5" thickBot="1" x14ac:dyDescent="0.3">
      <c r="A50" s="178" t="s">
        <v>191</v>
      </c>
      <c r="B50" s="179" t="s">
        <v>192</v>
      </c>
      <c r="C50" s="64"/>
      <c r="D50" s="64"/>
      <c r="E50" s="64"/>
    </row>
    <row r="51" spans="1:5" ht="16.5" thickBot="1" x14ac:dyDescent="0.3">
      <c r="A51" s="172" t="s">
        <v>193</v>
      </c>
      <c r="B51" s="174" t="s">
        <v>194</v>
      </c>
      <c r="C51" s="59">
        <f>SUM(C52:C54)</f>
        <v>36000</v>
      </c>
      <c r="D51" s="59">
        <f>SUM(D52:D54)</f>
        <v>313580</v>
      </c>
      <c r="E51" s="59">
        <f>SUM(E52:E54)</f>
        <v>0</v>
      </c>
    </row>
    <row r="52" spans="1:5" ht="15.75" x14ac:dyDescent="0.25">
      <c r="A52" s="175" t="s">
        <v>195</v>
      </c>
      <c r="B52" s="130" t="s">
        <v>196</v>
      </c>
      <c r="C52" s="60"/>
      <c r="D52" s="60"/>
      <c r="E52" s="60"/>
    </row>
    <row r="53" spans="1:5" ht="15.75" x14ac:dyDescent="0.25">
      <c r="A53" s="176" t="s">
        <v>197</v>
      </c>
      <c r="B53" s="133" t="s">
        <v>198</v>
      </c>
      <c r="C53" s="61"/>
      <c r="D53" s="61">
        <v>313580</v>
      </c>
      <c r="E53" s="61"/>
    </row>
    <row r="54" spans="1:5" ht="15.75" x14ac:dyDescent="0.25">
      <c r="A54" s="176" t="s">
        <v>199</v>
      </c>
      <c r="B54" s="133" t="s">
        <v>200</v>
      </c>
      <c r="C54" s="61">
        <v>36000</v>
      </c>
      <c r="D54" s="61"/>
      <c r="E54" s="61"/>
    </row>
    <row r="55" spans="1:5" ht="16.5" thickBot="1" x14ac:dyDescent="0.3">
      <c r="A55" s="177" t="s">
        <v>201</v>
      </c>
      <c r="B55" s="136" t="s">
        <v>202</v>
      </c>
      <c r="C55" s="62"/>
      <c r="D55" s="62"/>
      <c r="E55" s="62"/>
    </row>
    <row r="56" spans="1:5" ht="16.5" thickBot="1" x14ac:dyDescent="0.3">
      <c r="A56" s="172" t="s">
        <v>27</v>
      </c>
      <c r="B56" s="137" t="s">
        <v>203</v>
      </c>
      <c r="C56" s="59">
        <f>SUM(C57:C59)</f>
        <v>0</v>
      </c>
      <c r="D56" s="59">
        <f>SUM(D57:D59)</f>
        <v>0</v>
      </c>
      <c r="E56" s="59">
        <f>SUM(E57:E59)</f>
        <v>0</v>
      </c>
    </row>
    <row r="57" spans="1:5" ht="15.75" x14ac:dyDescent="0.25">
      <c r="A57" s="175" t="s">
        <v>204</v>
      </c>
      <c r="B57" s="130" t="s">
        <v>205</v>
      </c>
      <c r="C57" s="61"/>
      <c r="D57" s="61"/>
      <c r="E57" s="61"/>
    </row>
    <row r="58" spans="1:5" ht="15.75" x14ac:dyDescent="0.25">
      <c r="A58" s="176" t="s">
        <v>206</v>
      </c>
      <c r="B58" s="133" t="s">
        <v>207</v>
      </c>
      <c r="C58" s="61"/>
      <c r="D58" s="61"/>
      <c r="E58" s="61"/>
    </row>
    <row r="59" spans="1:5" ht="15.75" x14ac:dyDescent="0.25">
      <c r="A59" s="176" t="s">
        <v>208</v>
      </c>
      <c r="B59" s="133" t="s">
        <v>209</v>
      </c>
      <c r="C59" s="61"/>
      <c r="D59" s="61"/>
      <c r="E59" s="61"/>
    </row>
    <row r="60" spans="1:5" ht="16.5" thickBot="1" x14ac:dyDescent="0.3">
      <c r="A60" s="177" t="s">
        <v>210</v>
      </c>
      <c r="B60" s="136" t="s">
        <v>211</v>
      </c>
      <c r="C60" s="61"/>
      <c r="D60" s="61"/>
      <c r="E60" s="61"/>
    </row>
    <row r="61" spans="1:5" ht="16.5" thickBot="1" x14ac:dyDescent="0.3">
      <c r="A61" s="172" t="s">
        <v>29</v>
      </c>
      <c r="B61" s="174" t="s">
        <v>212</v>
      </c>
      <c r="C61" s="59">
        <f>SUM(C6,C13,C20,C27,C34,C45,C51,C56)</f>
        <v>107904932</v>
      </c>
      <c r="D61" s="59">
        <f>SUM(D6,D13,D20,D27,D34,D45,D51,D56)</f>
        <v>5971834</v>
      </c>
      <c r="E61" s="59">
        <f>SUM(E6,E13,E27,E34)</f>
        <v>0</v>
      </c>
    </row>
    <row r="62" spans="1:5" ht="16.5" thickBot="1" x14ac:dyDescent="0.3">
      <c r="A62" s="144" t="s">
        <v>32</v>
      </c>
      <c r="B62" s="137" t="s">
        <v>213</v>
      </c>
      <c r="C62" s="59">
        <f>SUM(C63:C65)</f>
        <v>0</v>
      </c>
      <c r="D62" s="59">
        <f>SUM(D63:D65)</f>
        <v>0</v>
      </c>
      <c r="E62" s="59">
        <f>SUM(E63:E65)</f>
        <v>0</v>
      </c>
    </row>
    <row r="63" spans="1:5" ht="15.75" x14ac:dyDescent="0.25">
      <c r="A63" s="175" t="s">
        <v>214</v>
      </c>
      <c r="B63" s="130" t="s">
        <v>215</v>
      </c>
      <c r="C63" s="61"/>
      <c r="D63" s="61"/>
      <c r="E63" s="61"/>
    </row>
    <row r="64" spans="1:5" ht="15.75" x14ac:dyDescent="0.25">
      <c r="A64" s="176" t="s">
        <v>216</v>
      </c>
      <c r="B64" s="133" t="s">
        <v>217</v>
      </c>
      <c r="C64" s="61"/>
      <c r="D64" s="61"/>
      <c r="E64" s="61"/>
    </row>
    <row r="65" spans="1:5" ht="16.5" thickBot="1" x14ac:dyDescent="0.3">
      <c r="A65" s="177" t="s">
        <v>218</v>
      </c>
      <c r="B65" s="136" t="s">
        <v>332</v>
      </c>
      <c r="C65" s="61"/>
      <c r="D65" s="61"/>
      <c r="E65" s="61"/>
    </row>
    <row r="66" spans="1:5" ht="16.5" thickBot="1" x14ac:dyDescent="0.3">
      <c r="A66" s="144" t="s">
        <v>35</v>
      </c>
      <c r="B66" s="137" t="s">
        <v>220</v>
      </c>
      <c r="C66" s="59">
        <f>SUM(C67:C70)</f>
        <v>0</v>
      </c>
      <c r="D66" s="59">
        <f>SUM(D67:D70)</f>
        <v>0</v>
      </c>
      <c r="E66" s="59">
        <f>SUM(E67:E70)</f>
        <v>0</v>
      </c>
    </row>
    <row r="67" spans="1:5" ht="15.75" x14ac:dyDescent="0.25">
      <c r="A67" s="175" t="s">
        <v>221</v>
      </c>
      <c r="B67" s="130" t="s">
        <v>222</v>
      </c>
      <c r="C67" s="61"/>
      <c r="D67" s="61"/>
      <c r="E67" s="61"/>
    </row>
    <row r="68" spans="1:5" ht="15.75" x14ac:dyDescent="0.25">
      <c r="A68" s="176" t="s">
        <v>223</v>
      </c>
      <c r="B68" s="133" t="s">
        <v>224</v>
      </c>
      <c r="C68" s="61"/>
      <c r="D68" s="61"/>
      <c r="E68" s="61"/>
    </row>
    <row r="69" spans="1:5" ht="15.75" x14ac:dyDescent="0.25">
      <c r="A69" s="176" t="s">
        <v>225</v>
      </c>
      <c r="B69" s="133" t="s">
        <v>226</v>
      </c>
      <c r="C69" s="61"/>
      <c r="D69" s="61"/>
      <c r="E69" s="61"/>
    </row>
    <row r="70" spans="1:5" ht="16.5" thickBot="1" x14ac:dyDescent="0.3">
      <c r="A70" s="177" t="s">
        <v>227</v>
      </c>
      <c r="B70" s="136" t="s">
        <v>228</v>
      </c>
      <c r="C70" s="61"/>
      <c r="D70" s="61"/>
      <c r="E70" s="61"/>
    </row>
    <row r="71" spans="1:5" ht="16.5" thickBot="1" x14ac:dyDescent="0.3">
      <c r="A71" s="144" t="s">
        <v>38</v>
      </c>
      <c r="B71" s="137" t="s">
        <v>229</v>
      </c>
      <c r="C71" s="59">
        <f>SUM(C72:C73)</f>
        <v>25461177</v>
      </c>
      <c r="D71" s="59">
        <f>SUM(D72:D73)</f>
        <v>827846</v>
      </c>
      <c r="E71" s="59">
        <f>SUM(E72:E73)</f>
        <v>0</v>
      </c>
    </row>
    <row r="72" spans="1:5" ht="15.75" x14ac:dyDescent="0.25">
      <c r="A72" s="175" t="s">
        <v>230</v>
      </c>
      <c r="B72" s="130" t="s">
        <v>231</v>
      </c>
      <c r="C72" s="61">
        <v>25461177</v>
      </c>
      <c r="D72" s="61">
        <v>827846</v>
      </c>
      <c r="E72" s="61"/>
    </row>
    <row r="73" spans="1:5" ht="16.5" thickBot="1" x14ac:dyDescent="0.3">
      <c r="A73" s="177" t="s">
        <v>232</v>
      </c>
      <c r="B73" s="136" t="s">
        <v>233</v>
      </c>
      <c r="C73" s="61"/>
      <c r="D73" s="61"/>
      <c r="E73" s="61"/>
    </row>
    <row r="74" spans="1:5" ht="16.5" thickBot="1" x14ac:dyDescent="0.3">
      <c r="A74" s="144" t="s">
        <v>41</v>
      </c>
      <c r="B74" s="137" t="s">
        <v>234</v>
      </c>
      <c r="C74" s="59">
        <f>SUM(C75:C77)</f>
        <v>0</v>
      </c>
      <c r="D74" s="59">
        <f>SUM(D75:D77)</f>
        <v>0</v>
      </c>
      <c r="E74" s="59">
        <f>SUM(E75:E77)</f>
        <v>0</v>
      </c>
    </row>
    <row r="75" spans="1:5" ht="15.75" x14ac:dyDescent="0.25">
      <c r="A75" s="175" t="s">
        <v>235</v>
      </c>
      <c r="B75" s="130" t="s">
        <v>236</v>
      </c>
      <c r="C75" s="61"/>
      <c r="D75" s="61"/>
      <c r="E75" s="61"/>
    </row>
    <row r="76" spans="1:5" ht="15.75" x14ac:dyDescent="0.25">
      <c r="A76" s="176" t="s">
        <v>237</v>
      </c>
      <c r="B76" s="133" t="s">
        <v>238</v>
      </c>
      <c r="C76" s="61"/>
      <c r="D76" s="61"/>
      <c r="E76" s="61"/>
    </row>
    <row r="77" spans="1:5" ht="16.5" thickBot="1" x14ac:dyDescent="0.3">
      <c r="A77" s="177" t="s">
        <v>239</v>
      </c>
      <c r="B77" s="136" t="s">
        <v>240</v>
      </c>
      <c r="C77" s="61"/>
      <c r="D77" s="61"/>
      <c r="E77" s="61"/>
    </row>
    <row r="78" spans="1:5" ht="16.5" thickBot="1" x14ac:dyDescent="0.3">
      <c r="A78" s="144" t="s">
        <v>44</v>
      </c>
      <c r="B78" s="137" t="s">
        <v>241</v>
      </c>
      <c r="C78" s="59">
        <f>SUM(C79:C82)</f>
        <v>0</v>
      </c>
      <c r="D78" s="59">
        <f>SUM(D79:D82)</f>
        <v>0</v>
      </c>
      <c r="E78" s="59">
        <f>SUM(E79:E82)</f>
        <v>0</v>
      </c>
    </row>
    <row r="79" spans="1:5" ht="15.75" x14ac:dyDescent="0.25">
      <c r="A79" s="145" t="s">
        <v>242</v>
      </c>
      <c r="B79" s="130" t="s">
        <v>243</v>
      </c>
      <c r="C79" s="61"/>
      <c r="D79" s="61"/>
      <c r="E79" s="61"/>
    </row>
    <row r="80" spans="1:5" ht="15.75" x14ac:dyDescent="0.25">
      <c r="A80" s="145" t="s">
        <v>244</v>
      </c>
      <c r="B80" s="133" t="s">
        <v>245</v>
      </c>
      <c r="C80" s="61"/>
      <c r="D80" s="61"/>
      <c r="E80" s="61"/>
    </row>
    <row r="81" spans="1:9" ht="15.75" x14ac:dyDescent="0.25">
      <c r="A81" s="145" t="s">
        <v>246</v>
      </c>
      <c r="B81" s="133" t="s">
        <v>247</v>
      </c>
      <c r="C81" s="61"/>
      <c r="D81" s="61"/>
      <c r="E81" s="61"/>
    </row>
    <row r="82" spans="1:9" ht="16.5" thickBot="1" x14ac:dyDescent="0.3">
      <c r="A82" s="145" t="s">
        <v>248</v>
      </c>
      <c r="B82" s="136" t="s">
        <v>249</v>
      </c>
      <c r="C82" s="61"/>
      <c r="D82" s="61"/>
      <c r="E82" s="61"/>
    </row>
    <row r="83" spans="1:9" ht="16.5" thickBot="1" x14ac:dyDescent="0.3">
      <c r="A83" s="144" t="s">
        <v>47</v>
      </c>
      <c r="B83" s="137" t="s">
        <v>250</v>
      </c>
      <c r="C83" s="65"/>
      <c r="D83" s="65"/>
      <c r="E83" s="65"/>
    </row>
    <row r="84" spans="1:9" ht="16.5" thickBot="1" x14ac:dyDescent="0.3">
      <c r="A84" s="144" t="s">
        <v>50</v>
      </c>
      <c r="B84" s="137" t="s">
        <v>251</v>
      </c>
      <c r="C84" s="59">
        <f>SUM(C62,C66,C71,C74,C78,C83)</f>
        <v>25461177</v>
      </c>
      <c r="D84" s="59">
        <f>SUM(D62,D66,D71,D74,D78,D83)</f>
        <v>827846</v>
      </c>
      <c r="E84" s="59">
        <f>SUM(E62,E66,E71,E74,E78,E83)</f>
        <v>0</v>
      </c>
    </row>
    <row r="85" spans="1:9" ht="30.75" customHeight="1" thickBot="1" x14ac:dyDescent="0.3">
      <c r="A85" s="149" t="s">
        <v>53</v>
      </c>
      <c r="B85" s="150" t="s">
        <v>252</v>
      </c>
      <c r="C85" s="59">
        <f>SUM(C61,C84)</f>
        <v>133366109</v>
      </c>
      <c r="D85" s="59">
        <f>SUM(D61,D84)</f>
        <v>6799680</v>
      </c>
      <c r="E85" s="59">
        <f>SUM(E61,E84)</f>
        <v>0</v>
      </c>
    </row>
    <row r="86" spans="1:9" ht="15.75" x14ac:dyDescent="0.25">
      <c r="A86" s="44"/>
      <c r="B86" s="45"/>
      <c r="C86" s="84"/>
      <c r="D86" s="84"/>
      <c r="E86" s="84"/>
    </row>
    <row r="87" spans="1:9" ht="16.5" customHeight="1" x14ac:dyDescent="0.25">
      <c r="A87" s="95" t="s">
        <v>253</v>
      </c>
      <c r="B87" s="95"/>
      <c r="C87" s="95"/>
      <c r="D87" s="66"/>
      <c r="E87" s="66"/>
      <c r="I87" s="55" t="s">
        <v>254</v>
      </c>
    </row>
    <row r="88" spans="1:9" ht="16.5" customHeight="1" thickBot="1" x14ac:dyDescent="0.3">
      <c r="A88" s="96"/>
      <c r="B88" s="96"/>
      <c r="C88" s="54"/>
      <c r="D88" s="54"/>
      <c r="E88" s="54" t="s">
        <v>2</v>
      </c>
    </row>
    <row r="89" spans="1:9" ht="16.5" thickBot="1" x14ac:dyDescent="0.3">
      <c r="A89" s="172" t="s">
        <v>329</v>
      </c>
      <c r="B89" s="56" t="s">
        <v>255</v>
      </c>
      <c r="C89" s="56" t="s">
        <v>339</v>
      </c>
      <c r="D89" s="56" t="s">
        <v>339</v>
      </c>
      <c r="E89" s="56" t="s">
        <v>339</v>
      </c>
    </row>
    <row r="90" spans="1:9" s="58" customFormat="1" ht="16.5" thickBot="1" x14ac:dyDescent="0.3">
      <c r="A90" s="172">
        <v>1</v>
      </c>
      <c r="B90" s="56">
        <v>2</v>
      </c>
      <c r="C90" s="56">
        <v>3</v>
      </c>
      <c r="D90" s="56">
        <v>4</v>
      </c>
      <c r="E90" s="56">
        <v>5</v>
      </c>
    </row>
    <row r="91" spans="1:9" ht="16.5" thickBot="1" x14ac:dyDescent="0.3">
      <c r="A91" s="173" t="s">
        <v>10</v>
      </c>
      <c r="B91" s="180" t="s">
        <v>333</v>
      </c>
      <c r="C91" s="67">
        <f>SUM(C92:C96)</f>
        <v>111045601</v>
      </c>
      <c r="D91" s="67">
        <f>SUM(D92:D96)</f>
        <v>6342480</v>
      </c>
      <c r="E91" s="67">
        <f>SUM(E92:E96)</f>
        <v>0</v>
      </c>
    </row>
    <row r="92" spans="1:9" ht="15.75" x14ac:dyDescent="0.25">
      <c r="A92" s="181" t="s">
        <v>110</v>
      </c>
      <c r="B92" s="182" t="s">
        <v>257</v>
      </c>
      <c r="C92" s="68">
        <v>6717730</v>
      </c>
      <c r="D92" s="68">
        <v>2751600</v>
      </c>
      <c r="E92" s="68"/>
    </row>
    <row r="93" spans="1:9" ht="15.75" x14ac:dyDescent="0.25">
      <c r="A93" s="176" t="s">
        <v>112</v>
      </c>
      <c r="B93" s="183" t="s">
        <v>15</v>
      </c>
      <c r="C93" s="61">
        <v>1167773</v>
      </c>
      <c r="D93" s="61">
        <v>481530</v>
      </c>
      <c r="E93" s="61"/>
    </row>
    <row r="94" spans="1:9" ht="15.75" x14ac:dyDescent="0.25">
      <c r="A94" s="176" t="s">
        <v>114</v>
      </c>
      <c r="B94" s="183" t="s">
        <v>258</v>
      </c>
      <c r="C94" s="62">
        <v>18610304</v>
      </c>
      <c r="D94" s="62">
        <v>2909350</v>
      </c>
      <c r="E94" s="62"/>
    </row>
    <row r="95" spans="1:9" ht="15.75" x14ac:dyDescent="0.25">
      <c r="A95" s="176" t="s">
        <v>116</v>
      </c>
      <c r="B95" s="183" t="s">
        <v>19</v>
      </c>
      <c r="C95" s="62">
        <v>3542000</v>
      </c>
      <c r="D95" s="62"/>
      <c r="E95" s="62"/>
    </row>
    <row r="96" spans="1:9" ht="15.75" x14ac:dyDescent="0.25">
      <c r="A96" s="176" t="s">
        <v>259</v>
      </c>
      <c r="B96" s="184" t="s">
        <v>21</v>
      </c>
      <c r="C96" s="62">
        <v>81007794</v>
      </c>
      <c r="D96" s="62">
        <v>200000</v>
      </c>
      <c r="E96" s="62"/>
    </row>
    <row r="97" spans="1:5" ht="15.75" x14ac:dyDescent="0.25">
      <c r="A97" s="176" t="s">
        <v>120</v>
      </c>
      <c r="B97" s="183" t="s">
        <v>260</v>
      </c>
      <c r="C97" s="62">
        <v>550000</v>
      </c>
      <c r="D97" s="62"/>
      <c r="E97" s="62"/>
    </row>
    <row r="98" spans="1:5" ht="15.75" x14ac:dyDescent="0.25">
      <c r="A98" s="176" t="s">
        <v>261</v>
      </c>
      <c r="B98" s="185" t="s">
        <v>262</v>
      </c>
      <c r="C98" s="62"/>
      <c r="D98" s="62"/>
      <c r="E98" s="62"/>
    </row>
    <row r="99" spans="1:5" ht="15.75" x14ac:dyDescent="0.25">
      <c r="A99" s="176" t="s">
        <v>263</v>
      </c>
      <c r="B99" s="186" t="s">
        <v>264</v>
      </c>
      <c r="C99" s="62"/>
      <c r="D99" s="62"/>
      <c r="E99" s="62"/>
    </row>
    <row r="100" spans="1:5" ht="15.75" x14ac:dyDescent="0.25">
      <c r="A100" s="176" t="s">
        <v>265</v>
      </c>
      <c r="B100" s="186" t="s">
        <v>266</v>
      </c>
      <c r="C100" s="62"/>
      <c r="D100" s="62"/>
      <c r="E100" s="62"/>
    </row>
    <row r="101" spans="1:5" ht="15.75" x14ac:dyDescent="0.25">
      <c r="A101" s="176" t="s">
        <v>267</v>
      </c>
      <c r="B101" s="185" t="s">
        <v>268</v>
      </c>
      <c r="C101" s="62">
        <v>79837794</v>
      </c>
      <c r="D101" s="62"/>
      <c r="E101" s="62"/>
    </row>
    <row r="102" spans="1:5" ht="15.75" x14ac:dyDescent="0.25">
      <c r="A102" s="176" t="s">
        <v>269</v>
      </c>
      <c r="B102" s="185" t="s">
        <v>270</v>
      </c>
      <c r="C102" s="62"/>
      <c r="D102" s="62"/>
      <c r="E102" s="62"/>
    </row>
    <row r="103" spans="1:5" ht="15.75" x14ac:dyDescent="0.25">
      <c r="A103" s="176" t="s">
        <v>271</v>
      </c>
      <c r="B103" s="186" t="s">
        <v>272</v>
      </c>
      <c r="C103" s="62"/>
      <c r="D103" s="62"/>
      <c r="E103" s="62"/>
    </row>
    <row r="104" spans="1:5" ht="15.75" x14ac:dyDescent="0.25">
      <c r="A104" s="187" t="s">
        <v>273</v>
      </c>
      <c r="B104" s="188" t="s">
        <v>274</v>
      </c>
      <c r="C104" s="62"/>
      <c r="D104" s="62"/>
      <c r="E104" s="62"/>
    </row>
    <row r="105" spans="1:5" ht="15.75" x14ac:dyDescent="0.25">
      <c r="A105" s="176" t="s">
        <v>275</v>
      </c>
      <c r="B105" s="188" t="s">
        <v>276</v>
      </c>
      <c r="C105" s="62"/>
      <c r="D105" s="62"/>
      <c r="E105" s="62"/>
    </row>
    <row r="106" spans="1:5" ht="16.5" thickBot="1" x14ac:dyDescent="0.3">
      <c r="A106" s="189" t="s">
        <v>277</v>
      </c>
      <c r="B106" s="190" t="s">
        <v>278</v>
      </c>
      <c r="C106" s="69">
        <v>620000</v>
      </c>
      <c r="D106" s="69">
        <v>200000</v>
      </c>
      <c r="E106" s="69"/>
    </row>
    <row r="107" spans="1:5" ht="16.5" thickBot="1" x14ac:dyDescent="0.3">
      <c r="A107" s="172" t="s">
        <v>13</v>
      </c>
      <c r="B107" s="80" t="s">
        <v>334</v>
      </c>
      <c r="C107" s="59">
        <f>SUM(C108,C110,C112)</f>
        <v>9678233</v>
      </c>
      <c r="D107" s="59">
        <f>SUM(D108,D110,D112)</f>
        <v>457200</v>
      </c>
      <c r="E107" s="59">
        <f>SUM(E108,E110,E112)</f>
        <v>0</v>
      </c>
    </row>
    <row r="108" spans="1:5" ht="15.75" x14ac:dyDescent="0.25">
      <c r="A108" s="175" t="s">
        <v>123</v>
      </c>
      <c r="B108" s="183" t="s">
        <v>71</v>
      </c>
      <c r="C108" s="60">
        <v>5104000</v>
      </c>
      <c r="D108" s="60">
        <v>457200</v>
      </c>
      <c r="E108" s="60"/>
    </row>
    <row r="109" spans="1:5" ht="15.75" x14ac:dyDescent="0.25">
      <c r="A109" s="175" t="s">
        <v>125</v>
      </c>
      <c r="B109" s="191" t="s">
        <v>280</v>
      </c>
      <c r="C109" s="60"/>
      <c r="D109" s="60"/>
      <c r="E109" s="60"/>
    </row>
    <row r="110" spans="1:5" ht="15.75" x14ac:dyDescent="0.25">
      <c r="A110" s="175" t="s">
        <v>127</v>
      </c>
      <c r="B110" s="191" t="s">
        <v>75</v>
      </c>
      <c r="C110" s="61">
        <v>4574233</v>
      </c>
      <c r="D110" s="61"/>
      <c r="E110" s="61"/>
    </row>
    <row r="111" spans="1:5" ht="15.75" x14ac:dyDescent="0.25">
      <c r="A111" s="175" t="s">
        <v>129</v>
      </c>
      <c r="B111" s="191" t="s">
        <v>281</v>
      </c>
      <c r="C111" s="61"/>
      <c r="D111" s="61"/>
      <c r="E111" s="61"/>
    </row>
    <row r="112" spans="1:5" ht="15.75" x14ac:dyDescent="0.25">
      <c r="A112" s="175" t="s">
        <v>131</v>
      </c>
      <c r="B112" s="136" t="s">
        <v>79</v>
      </c>
      <c r="C112" s="61"/>
      <c r="D112" s="61"/>
      <c r="E112" s="61"/>
    </row>
    <row r="113" spans="1:5" ht="15.75" x14ac:dyDescent="0.25">
      <c r="A113" s="175" t="s">
        <v>133</v>
      </c>
      <c r="B113" s="133" t="s">
        <v>335</v>
      </c>
      <c r="C113" s="61"/>
      <c r="D113" s="61"/>
      <c r="E113" s="61"/>
    </row>
    <row r="114" spans="1:5" ht="15.75" x14ac:dyDescent="0.25">
      <c r="A114" s="175" t="s">
        <v>283</v>
      </c>
      <c r="B114" s="192" t="s">
        <v>284</v>
      </c>
      <c r="C114" s="61"/>
      <c r="D114" s="61"/>
      <c r="E114" s="61"/>
    </row>
    <row r="115" spans="1:5" ht="15.75" x14ac:dyDescent="0.25">
      <c r="A115" s="175" t="s">
        <v>285</v>
      </c>
      <c r="B115" s="186" t="s">
        <v>266</v>
      </c>
      <c r="C115" s="61"/>
      <c r="D115" s="61"/>
      <c r="E115" s="61"/>
    </row>
    <row r="116" spans="1:5" ht="15.75" x14ac:dyDescent="0.25">
      <c r="A116" s="175" t="s">
        <v>286</v>
      </c>
      <c r="B116" s="186" t="s">
        <v>287</v>
      </c>
      <c r="C116" s="61"/>
      <c r="D116" s="61"/>
      <c r="E116" s="61"/>
    </row>
    <row r="117" spans="1:5" ht="15.75" x14ac:dyDescent="0.25">
      <c r="A117" s="175" t="s">
        <v>288</v>
      </c>
      <c r="B117" s="186" t="s">
        <v>289</v>
      </c>
      <c r="C117" s="61"/>
      <c r="D117" s="61"/>
      <c r="E117" s="61"/>
    </row>
    <row r="118" spans="1:5" ht="15.75" x14ac:dyDescent="0.25">
      <c r="A118" s="175" t="s">
        <v>290</v>
      </c>
      <c r="B118" s="186" t="s">
        <v>272</v>
      </c>
      <c r="C118" s="61"/>
      <c r="D118" s="61"/>
      <c r="E118" s="61"/>
    </row>
    <row r="119" spans="1:5" ht="15.75" x14ac:dyDescent="0.25">
      <c r="A119" s="175" t="s">
        <v>291</v>
      </c>
      <c r="B119" s="186" t="s">
        <v>292</v>
      </c>
      <c r="C119" s="61"/>
      <c r="D119" s="61"/>
      <c r="E119" s="61"/>
    </row>
    <row r="120" spans="1:5" ht="16.5" thickBot="1" x14ac:dyDescent="0.3">
      <c r="A120" s="187" t="s">
        <v>293</v>
      </c>
      <c r="B120" s="186" t="s">
        <v>294</v>
      </c>
      <c r="C120" s="62"/>
      <c r="D120" s="62"/>
      <c r="E120" s="62"/>
    </row>
    <row r="121" spans="1:5" ht="16.5" thickBot="1" x14ac:dyDescent="0.3">
      <c r="A121" s="172" t="s">
        <v>7</v>
      </c>
      <c r="B121" s="174" t="s">
        <v>295</v>
      </c>
      <c r="C121" s="59">
        <f>SUM(C122:C123)</f>
        <v>8700000</v>
      </c>
      <c r="D121" s="59">
        <f>SUM(D122:D123)</f>
        <v>0</v>
      </c>
      <c r="E121" s="59">
        <f>SUM(E122:E123)</f>
        <v>0</v>
      </c>
    </row>
    <row r="122" spans="1:5" ht="15.75" x14ac:dyDescent="0.25">
      <c r="A122" s="175" t="s">
        <v>136</v>
      </c>
      <c r="B122" s="193" t="s">
        <v>296</v>
      </c>
      <c r="C122" s="60">
        <v>8700000</v>
      </c>
      <c r="D122" s="60"/>
      <c r="E122" s="60"/>
    </row>
    <row r="123" spans="1:5" ht="16.5" thickBot="1" x14ac:dyDescent="0.3">
      <c r="A123" s="177" t="s">
        <v>138</v>
      </c>
      <c r="B123" s="191" t="s">
        <v>297</v>
      </c>
      <c r="C123" s="62"/>
      <c r="D123" s="62"/>
      <c r="E123" s="62"/>
    </row>
    <row r="124" spans="1:5" ht="16.5" thickBot="1" x14ac:dyDescent="0.3">
      <c r="A124" s="172" t="s">
        <v>8</v>
      </c>
      <c r="B124" s="174" t="s">
        <v>298</v>
      </c>
      <c r="C124" s="59">
        <f>SUM(C91,C107,C121)</f>
        <v>129423834</v>
      </c>
      <c r="D124" s="59">
        <f>SUM(D91,D107,D121)</f>
        <v>6799680</v>
      </c>
      <c r="E124" s="59">
        <f>SUM(E91,E107,E121)</f>
        <v>0</v>
      </c>
    </row>
    <row r="125" spans="1:5" ht="16.5" thickBot="1" x14ac:dyDescent="0.3">
      <c r="A125" s="172" t="s">
        <v>9</v>
      </c>
      <c r="B125" s="174" t="s">
        <v>299</v>
      </c>
      <c r="C125" s="59">
        <f>SUM(C126:C128)</f>
        <v>0</v>
      </c>
      <c r="D125" s="59">
        <f>SUM(D126:D128)</f>
        <v>0</v>
      </c>
      <c r="E125" s="59">
        <f>SUM(E126:E128)</f>
        <v>0</v>
      </c>
    </row>
    <row r="126" spans="1:5" ht="15.75" x14ac:dyDescent="0.25">
      <c r="A126" s="175" t="s">
        <v>163</v>
      </c>
      <c r="B126" s="193" t="s">
        <v>300</v>
      </c>
      <c r="C126" s="61"/>
      <c r="D126" s="61"/>
      <c r="E126" s="61"/>
    </row>
    <row r="127" spans="1:5" ht="15.75" x14ac:dyDescent="0.25">
      <c r="A127" s="175" t="s">
        <v>165</v>
      </c>
      <c r="B127" s="193" t="s">
        <v>301</v>
      </c>
      <c r="C127" s="61"/>
      <c r="D127" s="61"/>
      <c r="E127" s="61"/>
    </row>
    <row r="128" spans="1:5" ht="16.5" thickBot="1" x14ac:dyDescent="0.3">
      <c r="A128" s="187" t="s">
        <v>167</v>
      </c>
      <c r="B128" s="184" t="s">
        <v>302</v>
      </c>
      <c r="C128" s="61"/>
      <c r="D128" s="61"/>
      <c r="E128" s="61"/>
    </row>
    <row r="129" spans="1:9" ht="16.5" thickBot="1" x14ac:dyDescent="0.3">
      <c r="A129" s="172" t="s">
        <v>22</v>
      </c>
      <c r="B129" s="174" t="s">
        <v>303</v>
      </c>
      <c r="C129" s="59">
        <f>SUM(C130:C133)</f>
        <v>0</v>
      </c>
      <c r="D129" s="59">
        <f>SUM(D130:D133)</f>
        <v>0</v>
      </c>
      <c r="E129" s="59">
        <f>SUM(E130:E133)</f>
        <v>0</v>
      </c>
    </row>
    <row r="130" spans="1:9" ht="15.75" x14ac:dyDescent="0.25">
      <c r="A130" s="175" t="s">
        <v>183</v>
      </c>
      <c r="B130" s="193" t="s">
        <v>304</v>
      </c>
      <c r="C130" s="61"/>
      <c r="D130" s="61"/>
      <c r="E130" s="61"/>
    </row>
    <row r="131" spans="1:9" ht="15.75" x14ac:dyDescent="0.25">
      <c r="A131" s="176" t="s">
        <v>185</v>
      </c>
      <c r="B131" s="183" t="s">
        <v>305</v>
      </c>
      <c r="C131" s="61"/>
      <c r="D131" s="61"/>
      <c r="E131" s="61"/>
    </row>
    <row r="132" spans="1:9" ht="15.75" x14ac:dyDescent="0.25">
      <c r="A132" s="176" t="s">
        <v>187</v>
      </c>
      <c r="B132" s="183" t="s">
        <v>306</v>
      </c>
      <c r="C132" s="61"/>
      <c r="D132" s="61"/>
      <c r="E132" s="61"/>
    </row>
    <row r="133" spans="1:9" ht="16.5" thickBot="1" x14ac:dyDescent="0.3">
      <c r="A133" s="187" t="s">
        <v>189</v>
      </c>
      <c r="B133" s="184" t="s">
        <v>307</v>
      </c>
      <c r="C133" s="61"/>
      <c r="D133" s="61"/>
      <c r="E133" s="61"/>
    </row>
    <row r="134" spans="1:9" ht="16.5" thickBot="1" x14ac:dyDescent="0.3">
      <c r="A134" s="172" t="s">
        <v>25</v>
      </c>
      <c r="B134" s="174" t="s">
        <v>308</v>
      </c>
      <c r="C134" s="59">
        <f>SUM(C135:C138)</f>
        <v>3942275</v>
      </c>
      <c r="D134" s="59">
        <f>SUM(D135:D138)</f>
        <v>0</v>
      </c>
      <c r="E134" s="59">
        <f>SUM(E135:E138)</f>
        <v>0</v>
      </c>
    </row>
    <row r="135" spans="1:9" ht="15.75" x14ac:dyDescent="0.25">
      <c r="A135" s="175" t="s">
        <v>195</v>
      </c>
      <c r="B135" s="193" t="s">
        <v>309</v>
      </c>
      <c r="C135" s="61"/>
      <c r="D135" s="61"/>
      <c r="E135" s="61"/>
    </row>
    <row r="136" spans="1:9" ht="15.75" x14ac:dyDescent="0.25">
      <c r="A136" s="175" t="s">
        <v>197</v>
      </c>
      <c r="B136" s="193" t="s">
        <v>310</v>
      </c>
      <c r="C136" s="61">
        <v>3942275</v>
      </c>
      <c r="D136" s="61"/>
      <c r="E136" s="61"/>
    </row>
    <row r="137" spans="1:9" ht="15.75" x14ac:dyDescent="0.25">
      <c r="A137" s="175" t="s">
        <v>199</v>
      </c>
      <c r="B137" s="193" t="s">
        <v>311</v>
      </c>
      <c r="C137" s="61"/>
      <c r="D137" s="61"/>
      <c r="E137" s="61"/>
    </row>
    <row r="138" spans="1:9" ht="16.5" thickBot="1" x14ac:dyDescent="0.3">
      <c r="A138" s="187" t="s">
        <v>201</v>
      </c>
      <c r="B138" s="184" t="s">
        <v>336</v>
      </c>
      <c r="C138" s="61"/>
      <c r="D138" s="61"/>
      <c r="E138" s="61"/>
    </row>
    <row r="139" spans="1:9" ht="16.5" thickBot="1" x14ac:dyDescent="0.3">
      <c r="A139" s="172" t="s">
        <v>27</v>
      </c>
      <c r="B139" s="174" t="s">
        <v>313</v>
      </c>
      <c r="C139" s="70">
        <f>SUM(C140:C143)</f>
        <v>0</v>
      </c>
      <c r="D139" s="70">
        <f>SUM(D140:D143)</f>
        <v>0</v>
      </c>
      <c r="E139" s="70">
        <f>SUM(E140:E143)</f>
        <v>0</v>
      </c>
    </row>
    <row r="140" spans="1:9" ht="15.75" x14ac:dyDescent="0.25">
      <c r="A140" s="175" t="s">
        <v>204</v>
      </c>
      <c r="B140" s="193" t="s">
        <v>314</v>
      </c>
      <c r="C140" s="61"/>
      <c r="D140" s="61"/>
      <c r="E140" s="61"/>
    </row>
    <row r="141" spans="1:9" ht="15.75" x14ac:dyDescent="0.25">
      <c r="A141" s="175" t="s">
        <v>206</v>
      </c>
      <c r="B141" s="193" t="s">
        <v>315</v>
      </c>
      <c r="C141" s="61"/>
      <c r="D141" s="61"/>
      <c r="E141" s="61"/>
    </row>
    <row r="142" spans="1:9" ht="15.75" x14ac:dyDescent="0.25">
      <c r="A142" s="175" t="s">
        <v>208</v>
      </c>
      <c r="B142" s="193" t="s">
        <v>316</v>
      </c>
      <c r="C142" s="61"/>
      <c r="D142" s="61"/>
      <c r="E142" s="61"/>
    </row>
    <row r="143" spans="1:9" ht="16.5" thickBot="1" x14ac:dyDescent="0.3">
      <c r="A143" s="175" t="s">
        <v>210</v>
      </c>
      <c r="B143" s="193" t="s">
        <v>317</v>
      </c>
      <c r="C143" s="61"/>
      <c r="D143" s="61"/>
      <c r="E143" s="61"/>
    </row>
    <row r="144" spans="1:9" ht="16.5" thickBot="1" x14ac:dyDescent="0.3">
      <c r="A144" s="172" t="s">
        <v>29</v>
      </c>
      <c r="B144" s="174" t="s">
        <v>318</v>
      </c>
      <c r="C144" s="71">
        <f>SUM(C125,C129,C134,C139)</f>
        <v>3942275</v>
      </c>
      <c r="D144" s="71">
        <f>SUM(D125,D129,D134,D139)</f>
        <v>0</v>
      </c>
      <c r="E144" s="71">
        <f>SUM(E125,E129,E134,E139)</f>
        <v>0</v>
      </c>
      <c r="F144" s="72"/>
      <c r="G144" s="73"/>
      <c r="H144" s="73"/>
      <c r="I144" s="73"/>
    </row>
    <row r="145" spans="1:5" ht="16.5" thickBot="1" x14ac:dyDescent="0.3">
      <c r="A145" s="149" t="s">
        <v>32</v>
      </c>
      <c r="B145" s="150" t="s">
        <v>337</v>
      </c>
      <c r="C145" s="71">
        <f>SUM(C124,C144)</f>
        <v>133366109</v>
      </c>
      <c r="D145" s="71">
        <f>SUM(D124,D144)</f>
        <v>6799680</v>
      </c>
      <c r="E145" s="71">
        <f>SUM(E124,E144)</f>
        <v>0</v>
      </c>
    </row>
    <row r="146" spans="1:5" ht="16.5" thickBot="1" x14ac:dyDescent="0.3">
      <c r="A146" s="74"/>
      <c r="B146" s="66"/>
      <c r="C146" s="75"/>
      <c r="D146" s="75"/>
      <c r="E146" s="75"/>
    </row>
    <row r="147" spans="1:5" ht="16.5" thickBot="1" x14ac:dyDescent="0.3">
      <c r="A147" s="97" t="s">
        <v>320</v>
      </c>
      <c r="B147" s="97"/>
      <c r="C147" s="76">
        <v>1</v>
      </c>
      <c r="D147" s="76">
        <v>1</v>
      </c>
      <c r="E147" s="76"/>
    </row>
    <row r="148" spans="1:5" ht="16.5" thickBot="1" x14ac:dyDescent="0.3">
      <c r="A148" s="97" t="s">
        <v>321</v>
      </c>
      <c r="B148" s="97"/>
      <c r="C148" s="76">
        <v>3</v>
      </c>
      <c r="D148" s="76">
        <v>0</v>
      </c>
      <c r="E148" s="76"/>
    </row>
    <row r="149" spans="1:5" ht="15.75" x14ac:dyDescent="0.25">
      <c r="A149" s="77"/>
      <c r="B149" s="78"/>
      <c r="C149" s="79"/>
      <c r="D149" s="66"/>
      <c r="E149" s="66"/>
    </row>
    <row r="150" spans="1:5" ht="15.75" x14ac:dyDescent="0.25">
      <c r="A150" s="98" t="s">
        <v>322</v>
      </c>
      <c r="B150" s="98"/>
      <c r="C150" s="98"/>
      <c r="D150" s="98"/>
      <c r="E150" s="98"/>
    </row>
    <row r="151" spans="1:5" ht="15.75" x14ac:dyDescent="0.25">
      <c r="A151" s="78"/>
      <c r="B151" s="78"/>
      <c r="C151" s="78"/>
      <c r="D151" s="78"/>
      <c r="E151" s="78"/>
    </row>
    <row r="152" spans="1:5" ht="16.5" thickBot="1" x14ac:dyDescent="0.3">
      <c r="A152" s="94"/>
      <c r="B152" s="94"/>
      <c r="C152" s="54"/>
      <c r="D152" s="54"/>
      <c r="E152" s="54" t="s">
        <v>2</v>
      </c>
    </row>
    <row r="153" spans="1:5" ht="32.25" thickBot="1" x14ac:dyDescent="0.3">
      <c r="A153" s="56">
        <v>1</v>
      </c>
      <c r="B153" s="80" t="s">
        <v>323</v>
      </c>
      <c r="C153" s="81">
        <f>+C61-C124</f>
        <v>-21518902</v>
      </c>
      <c r="D153" s="81">
        <f>+D61-D124</f>
        <v>-827846</v>
      </c>
      <c r="E153" s="81">
        <f>+E61-E124</f>
        <v>0</v>
      </c>
    </row>
    <row r="154" spans="1:5" ht="32.25" thickBot="1" x14ac:dyDescent="0.3">
      <c r="A154" s="56" t="s">
        <v>13</v>
      </c>
      <c r="B154" s="80" t="s">
        <v>324</v>
      </c>
      <c r="C154" s="81">
        <f>+C84-C144</f>
        <v>21518902</v>
      </c>
      <c r="D154" s="81">
        <f>+D84-D144</f>
        <v>827846</v>
      </c>
      <c r="E154" s="81">
        <f>+E84-E144</f>
        <v>0</v>
      </c>
    </row>
    <row r="155" spans="1:5" ht="15.75" x14ac:dyDescent="0.25">
      <c r="A155" s="74"/>
      <c r="B155" s="66"/>
      <c r="C155" s="75"/>
      <c r="D155" s="66"/>
      <c r="E155" s="66"/>
    </row>
  </sheetData>
  <mergeCells count="8">
    <mergeCell ref="A1:B1"/>
    <mergeCell ref="A152:B152"/>
    <mergeCell ref="A3:B3"/>
    <mergeCell ref="A87:C87"/>
    <mergeCell ref="A88:B88"/>
    <mergeCell ref="A147:B147"/>
    <mergeCell ref="A148:B148"/>
    <mergeCell ref="A150:E150"/>
  </mergeCells>
  <printOptions horizontalCentered="1"/>
  <pageMargins left="0.39370078740157483" right="0.39370078740157483" top="0.74803149606299213" bottom="0.39370078740157483" header="0.55118110236220474" footer="0.31496062992125984"/>
  <pageSetup paperSize="9" scale="55" orientation="portrait" r:id="rId1"/>
  <headerFooter>
    <oddHeader>&amp;L&amp;"Times New Roman,Félkövér"2020. &amp;C&amp;"Times New Roman,Félkövér"Diósberény Község Önkormányzata&amp;R&amp;"Times New Roman,Félkövér dőlt"4. sz. melléklet</oddHeader>
  </headerFooter>
  <rowBreaks count="1" manualBreakCount="1">
    <brk id="8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1.sz.mell. Működési mérleg</vt:lpstr>
      <vt:lpstr>2.sz.mell. Felhalmozási mérleg</vt:lpstr>
      <vt:lpstr>3.sz.mell. Kiemelt előirányzat.</vt:lpstr>
      <vt:lpstr>4.sz.mell. Köt.,Önk., Államig. </vt:lpstr>
      <vt:lpstr>'1.sz.mell. Működési mérleg'!Nyomtatási_terület</vt:lpstr>
      <vt:lpstr>'2.sz.mell. Felhalmozási mérleg'!Nyomtatási_terület</vt:lpstr>
      <vt:lpstr>'3.sz.mell. Kiemelt előirányzat.'!Nyomtatási_terület</vt:lpstr>
      <vt:lpstr>'4.sz.mell. Köt.,Önk., Államig.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2020-02-20T08:24:41Z</cp:lastPrinted>
  <dcterms:created xsi:type="dcterms:W3CDTF">2019-02-13T07:50:41Z</dcterms:created>
  <dcterms:modified xsi:type="dcterms:W3CDTF">2020-02-20T08:25:42Z</dcterms:modified>
</cp:coreProperties>
</file>