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19200" windowHeight="10815" firstSheet="1" activeTab="4"/>
  </bookViews>
  <sheets>
    <sheet name="1. Ktgv.mérlege" sheetId="1" r:id="rId1"/>
    <sheet name="2. Ktgv.egys." sheetId="19" r:id="rId2"/>
    <sheet name="3.államházt.belüli tám." sheetId="32" r:id="rId3"/>
    <sheet name="4.önk.ktgv.várh.bevételek" sheetId="34" r:id="rId4"/>
    <sheet name="5.Beruházások feladatonként" sheetId="31" r:id="rId5"/>
    <sheet name="Munka2" sheetId="23" r:id="rId6"/>
    <sheet name="Munka3" sheetId="25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'4.önk.ktgv.várh.bevételek'!$A$1:$K$61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J54" i="34" l="1"/>
  <c r="J26" i="34"/>
  <c r="J49" i="34"/>
  <c r="J41" i="34"/>
  <c r="I31" i="34"/>
  <c r="J20" i="34"/>
  <c r="J13" i="34"/>
  <c r="J5" i="34"/>
  <c r="J60" i="34" l="1"/>
  <c r="J21" i="32"/>
  <c r="L18" i="32" s="1"/>
  <c r="L14" i="32"/>
  <c r="J7" i="32"/>
  <c r="L5" i="32" s="1"/>
  <c r="M4" i="32" l="1"/>
  <c r="N3" i="32" s="1"/>
  <c r="D64" i="19" l="1"/>
  <c r="E64" i="19"/>
  <c r="F64" i="19"/>
  <c r="G64" i="19"/>
  <c r="C64" i="19"/>
  <c r="D63" i="19"/>
  <c r="E63" i="19"/>
  <c r="F63" i="19"/>
  <c r="C63" i="19"/>
  <c r="C53" i="19"/>
  <c r="C52" i="19"/>
  <c r="C51" i="19"/>
  <c r="D29" i="19" l="1"/>
  <c r="D31" i="19" s="1"/>
  <c r="E29" i="19"/>
  <c r="E31" i="19" s="1"/>
  <c r="F29" i="19"/>
  <c r="F31" i="19" s="1"/>
  <c r="C29" i="19"/>
  <c r="C31" i="19" s="1"/>
  <c r="G28" i="19"/>
  <c r="C27" i="31" l="1"/>
  <c r="C20" i="31"/>
  <c r="C29" i="31" s="1"/>
  <c r="C54" i="19" l="1"/>
  <c r="G58" i="19" l="1"/>
  <c r="C26" i="19" l="1"/>
  <c r="G10" i="19" l="1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C33" i="19" s="1"/>
  <c r="G19" i="19"/>
  <c r="G23" i="19"/>
  <c r="G24" i="19"/>
  <c r="G25" i="19"/>
  <c r="D26" i="19"/>
  <c r="E26" i="19"/>
  <c r="E33" i="19" s="1"/>
  <c r="F26" i="19"/>
  <c r="F33" i="19" s="1"/>
  <c r="G27" i="19"/>
  <c r="G30" i="19"/>
  <c r="G32" i="19"/>
  <c r="C36" i="19"/>
  <c r="D36" i="19"/>
  <c r="E36" i="19"/>
  <c r="F36" i="19"/>
  <c r="G37" i="19"/>
  <c r="G38" i="19"/>
  <c r="C39" i="19"/>
  <c r="D39" i="19"/>
  <c r="E39" i="19"/>
  <c r="F39" i="19"/>
  <c r="G40" i="19"/>
  <c r="G41" i="19"/>
  <c r="C42" i="19"/>
  <c r="D42" i="19"/>
  <c r="E42" i="19"/>
  <c r="F42" i="19"/>
  <c r="G43" i="19"/>
  <c r="G45" i="19"/>
  <c r="G46" i="19"/>
  <c r="C47" i="19"/>
  <c r="G48" i="19"/>
  <c r="G49" i="19"/>
  <c r="G51" i="19"/>
  <c r="G52" i="19"/>
  <c r="G53" i="19"/>
  <c r="D54" i="19"/>
  <c r="E54" i="19"/>
  <c r="F54" i="19"/>
  <c r="G57" i="19"/>
  <c r="G59" i="19"/>
  <c r="C60" i="19"/>
  <c r="D60" i="19"/>
  <c r="E60" i="19"/>
  <c r="F60" i="19"/>
  <c r="G61" i="19"/>
  <c r="G62" i="19"/>
  <c r="C67" i="19"/>
  <c r="G67" i="19" s="1"/>
  <c r="G68" i="19"/>
  <c r="G69" i="19"/>
  <c r="G70" i="19"/>
  <c r="G71" i="19"/>
  <c r="P18" i="1"/>
  <c r="P22" i="1"/>
  <c r="P25" i="1"/>
  <c r="H18" i="1"/>
  <c r="H22" i="1"/>
  <c r="H25" i="1"/>
  <c r="D50" i="19" l="1"/>
  <c r="D55" i="19" s="1"/>
  <c r="G47" i="19"/>
  <c r="F50" i="19"/>
  <c r="F55" i="19" s="1"/>
  <c r="G39" i="19"/>
  <c r="G54" i="19"/>
  <c r="G60" i="19"/>
  <c r="E50" i="19"/>
  <c r="E55" i="19" s="1"/>
  <c r="C50" i="19"/>
  <c r="G29" i="19"/>
  <c r="G31" i="19" s="1"/>
  <c r="P26" i="1"/>
  <c r="G26" i="19"/>
  <c r="G15" i="19"/>
  <c r="H26" i="1"/>
  <c r="G42" i="19"/>
  <c r="G36" i="19"/>
  <c r="G63" i="19"/>
  <c r="D18" i="19"/>
  <c r="G50" i="19" l="1"/>
  <c r="G55" i="19" s="1"/>
  <c r="C55" i="19"/>
  <c r="G18" i="19"/>
  <c r="G20" i="19" s="1"/>
  <c r="G21" i="19" s="1"/>
  <c r="G33" i="19" s="1"/>
  <c r="D20" i="19"/>
  <c r="D21" i="19" s="1"/>
  <c r="D33" i="1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<sst xmlns="http://schemas.openxmlformats.org/spreadsheetml/2006/main" count="242" uniqueCount="217">
  <si>
    <t>Közhatalmi bevételek</t>
  </si>
  <si>
    <t>Működési bevételek</t>
  </si>
  <si>
    <t>Felhalmozási célú támogatások ÁH-on belülről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</si>
  <si>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</si>
  <si>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</si>
  <si>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</si>
  <si>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</si>
  <si>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</si>
  <si>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</si>
  <si>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</si>
  <si>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</si>
  <si>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</si>
  <si>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</si>
  <si>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</si>
  <si>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</si>
  <si>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</si>
  <si>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</si>
  <si>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</si>
  <si>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</si>
  <si>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</si>
  <si>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</si>
  <si>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</si>
  <si>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</si>
  <si>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</si>
  <si>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Külső finanszírozási műveletek(hitel felvétele)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</si>
  <si>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</si>
  <si>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</si>
  <si>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</si>
  <si>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</si>
  <si>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</si>
  <si>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</si>
  <si>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</si>
  <si>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</si>
  <si>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</si>
  <si>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</si>
  <si>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</si>
  <si>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</si>
  <si>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</si>
  <si>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</si>
  <si>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</si>
  <si>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</si>
  <si>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</si>
  <si>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</si>
  <si>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</si>
  <si>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</si>
  <si>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</si>
  <si>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</si>
  <si>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</si>
  <si>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</si>
  <si>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</si>
  <si>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</si>
  <si>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</si>
  <si>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</si>
  <si>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</si>
  <si>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</si>
  <si>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</si>
  <si>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</si>
  <si>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</si>
  <si>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</si>
  <si>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</si>
  <si>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</si>
  <si>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</si>
  <si>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</si>
  <si>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</si>
  <si>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</si>
  <si>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</si>
  <si>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</si>
  <si>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</si>
  <si>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</si>
  <si>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</si>
  <si>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</si>
  <si>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</si>
  <si>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</si>
  <si>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</si>
  <si>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</si>
  <si>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</si>
  <si>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</si>
  <si>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</si>
  <si>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</si>
  <si>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</si>
  <si>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</si>
  <si>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</si>
  <si>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</si>
  <si>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</si>
  <si>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</si>
  <si>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</si>
  <si>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>Ellátottak pénzbeli juttatásai/Önkormányzati segélyek</t>
  </si>
  <si>
    <t>4. Ellátottak pénzbeli juttatásai/Önkormányzati segélyek</t>
  </si>
  <si>
    <t>2.számú melléklet</t>
  </si>
  <si>
    <t>Áht. 24.§ (4) a) szerint Fülöpszállás Községi Önkormányzat módosított összevont  mérlege közgazdasági tagolásban</t>
  </si>
  <si>
    <t>2015.évi Önkormányzati beruházások feladatonként</t>
  </si>
  <si>
    <t>2015.évi Beruházási kiadások részletezése</t>
  </si>
  <si>
    <t>2015. er./mód.ei (ezer Ft-ban)</t>
  </si>
  <si>
    <t>1. Közmunkaprogram beruházási kiadásai</t>
  </si>
  <si>
    <t>2. Piaccsarnok létesítése (2.rész)</t>
  </si>
  <si>
    <t>3. Közvilágítás- Balázspuszta</t>
  </si>
  <si>
    <t>4. Közvilágítás- Thököly</t>
  </si>
  <si>
    <t>5.Településrendezési terv (1.rész)</t>
  </si>
  <si>
    <t xml:space="preserve">6. Energetikai beruházás közintézményekben- napelemes rendszer kiépítése </t>
  </si>
  <si>
    <t xml:space="preserve">7.. Közösségi szolgáltatásokra falubusz beszerzése </t>
  </si>
  <si>
    <t>8. Kisértékű tárgyi eszközök beszerzése (önkormányzat +intézmények+pályázatok)</t>
  </si>
  <si>
    <t>9. Földterület vásárlása- mg programhoz</t>
  </si>
  <si>
    <t>10. Új óvoda építése (2015.évi részteljesítés)</t>
  </si>
  <si>
    <t>11. Kamerák felszerelése (4 db bővítés)</t>
  </si>
  <si>
    <t>12. Közvilágítás- Kálvin utca</t>
  </si>
  <si>
    <t>Beruházások összesen</t>
  </si>
  <si>
    <t>2015.évi Felújítási kiadások részletezése</t>
  </si>
  <si>
    <t>2015. m.ei (ezer Ft-ban)</t>
  </si>
  <si>
    <t>1. Fülöpszállás Kossuth L.utca és Kiskunság tér belterületi út és járda felújítása</t>
  </si>
  <si>
    <t>2. Tető felújítás- Fülöpszállás 579/1 Hrsz.( szakiskola, konyha épület)</t>
  </si>
  <si>
    <t>3. Hungaricum pályázat - épület felújítása</t>
  </si>
  <si>
    <t>Felújítások összesen</t>
  </si>
  <si>
    <t>13.Önk-i tulajdonban lévő épületek fejlesztése, korszerűsítése (adósságkonszolidációban nem részesült önkormányzatok fejlesztési c.támogatása támogatói okirat szerint)</t>
  </si>
  <si>
    <t>10. Belső finanszírozás (maradvány, értékpapír, áll.támog.előlege)</t>
  </si>
  <si>
    <t>10. Belső finanszírozás (értékpapír, el.évi támog.előleg elsz)</t>
  </si>
  <si>
    <t>Belső finanszírozási műveletek- értékpapír ért.</t>
  </si>
  <si>
    <t>Belső finan.műveletek- 2016.évi áll.tám.előlegezése.</t>
  </si>
  <si>
    <t>Belső finansz.bevétlek összesen:</t>
  </si>
  <si>
    <t>FINANSZÍROZÁSIBEVÉTELEK ÖSSZESEN</t>
  </si>
  <si>
    <t>FELHALMOZÁSI C.BEVÉTELEK</t>
  </si>
  <si>
    <t>Felhalmozási célú támogatások (ÁH-on belülről)</t>
  </si>
  <si>
    <t>Belső finansz.kiadásai</t>
  </si>
  <si>
    <t>Külső finanszírozás kiadásai</t>
  </si>
  <si>
    <t>FINANSZÍROZÁSI KIADÁSOK MINDÖSSZESEN:</t>
  </si>
  <si>
    <t>Céltartalékok (pályázatok)</t>
  </si>
  <si>
    <t>3.sz. melléklet</t>
  </si>
  <si>
    <t>2.sz. melléklet szerinti általános működési és ágazati feladatok támogatása</t>
  </si>
  <si>
    <t>I.</t>
  </si>
  <si>
    <t>Helyi önkormányzatok működésének általános támogatása és központosított elői.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</si>
  <si>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</si>
  <si>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</si>
  <si>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</si>
  <si>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</si>
  <si>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</si>
  <si>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</si>
  <si>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</si>
  <si>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</si>
  <si>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</si>
  <si>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</si>
  <si>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e)</t>
  </si>
  <si>
    <t>Működési célú központosított előirányzatok (külterület)</t>
  </si>
  <si>
    <t>3 Egyéb önkormányzati feladatok támogatása(6.318.000- beszámít:804.670)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</si>
  <si>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</si>
  <si>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</si>
  <si>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</si>
  <si>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</si>
  <si>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</si>
  <si>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</si>
  <si>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</si>
  <si>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</si>
  <si>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</si>
  <si>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</si>
  <si>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</si>
  <si>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Gyermekétkeztetés támogatása (finansz. elismert dolg bért+üzemeltetési.(5b)</t>
  </si>
  <si>
    <t>4.Szoc. dolgozók  ágazati pótléka</t>
  </si>
  <si>
    <t>IV.</t>
  </si>
  <si>
    <t>Tellepülési önkormányzatok kulturális feladatainak támogatása</t>
  </si>
  <si>
    <t>V.</t>
  </si>
  <si>
    <t>Működési célú költségvetési támogatások és kiegészítő támogatások</t>
  </si>
  <si>
    <t>VI.</t>
  </si>
  <si>
    <t>Elszámolásból származó bevételek</t>
  </si>
  <si>
    <t>Szociális étkeztetés©-55360</t>
  </si>
  <si>
    <t xml:space="preserve">Önkormányzati bevételek részletezése feladatonként </t>
  </si>
  <si>
    <t xml:space="preserve">2015. </t>
  </si>
  <si>
    <t>Önkormányzat költségvetési támogatásaiból származó bevételek</t>
  </si>
  <si>
    <t>Helyi önkormányzatok működésének általános támogatása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</si>
  <si>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</si>
  <si>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</si>
  <si>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</si>
  <si>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költségvetési kiegészítő támogatások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</si>
  <si>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</si>
  <si>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</si>
  <si>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</si>
  <si>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</si>
  <si>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Közfoglalkoztatási programokra pályázati támogatás</t>
  </si>
  <si>
    <t>Nyári diákmunka program pályázati támogatás</t>
  </si>
  <si>
    <t>Hungaricumok gyűjtése pályázati támogatás</t>
  </si>
  <si>
    <t>Gépjárműadók</t>
  </si>
  <si>
    <t>Helyi iparűzési adó</t>
  </si>
  <si>
    <t>Talajterhelési díj</t>
  </si>
  <si>
    <t>Bírságok, pótlékok</t>
  </si>
  <si>
    <t>Egyéb közhatalmi bevételek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</si>
  <si>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</si>
  <si>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</si>
  <si>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</si>
  <si>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</si>
  <si>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díjbevételek</t>
  </si>
  <si>
    <t>Házi gondozottak térítési díjbevételek</t>
  </si>
  <si>
    <t>Kiszámlázott ÁFA és ÁFA visszatérítése</t>
  </si>
  <si>
    <t>Kamatbevételek</t>
  </si>
  <si>
    <t>Egyéb működési bevételek</t>
  </si>
  <si>
    <t>Piaccsarnok pályázati támogatás</t>
  </si>
  <si>
    <t>Közfoglalkoztatás pályázat - eszköz beszerzés támogatása</t>
  </si>
  <si>
    <t>Napelemes rendszer telepítése fülöpszálláson- (EU) pály.támogatás</t>
  </si>
  <si>
    <t>Közösségi c.szolgáltatásra mikrobusz beszerzéséhez p.támogatás</t>
  </si>
  <si>
    <t>Felhalmozási célú átvett pénzeszközök</t>
  </si>
  <si>
    <t>VII.</t>
  </si>
  <si>
    <t>Finanszírozási bevételek</t>
  </si>
  <si>
    <t>Hitel felvétele (piaccsarnok)</t>
  </si>
  <si>
    <t>Előző évi pénzmaradvány igénybevétele</t>
  </si>
  <si>
    <t>Előfinanszírozási hitel (Falugondnoki  program 2015)</t>
  </si>
  <si>
    <t>Bevételek 2015. költségvetési évre mindösszesen:</t>
  </si>
  <si>
    <t>(intézményi bevételek nélkül)</t>
  </si>
  <si>
    <t>Házi segítségnyújtás (d)-145000</t>
  </si>
  <si>
    <t>VII</t>
  </si>
  <si>
    <t>Adósságkonsz.-ban nem részesülő települések fejlesztési célú támogatása</t>
  </si>
  <si>
    <t>Államháztartáson belülről származó mc.támogatások előirányzatai 2015. költségvetési évre</t>
  </si>
  <si>
    <t>Készletértékesítés+266</t>
  </si>
  <si>
    <t>Szolgáltatások ellenértéke+2129</t>
  </si>
  <si>
    <t>Adósságkonsz.-ban nem részesülő önk. Felhalm.c támogatása</t>
  </si>
  <si>
    <t>Állami támogatás (2016.évi) dec-i megelőlegezése</t>
  </si>
  <si>
    <t>Értékpapír értékesítése</t>
  </si>
  <si>
    <t>1.számú melléklet az 1/2016.(II.5.) számú rendelethez/1. számú melléklet az 1/2015.(II.19.) számú rendelethez</t>
  </si>
  <si>
    <t>2.számú melléklet az 1/2016.(II.5.) számú rendelethez/2. számú melléklet az 1/2015.(II.19.) számú rendelethez</t>
  </si>
  <si>
    <t>3.számú melléklet az 1/2016.(II.5.) számú rendelethez/3. számú melléklet az 1/2015.(II.19.) számú rendelethez</t>
  </si>
  <si>
    <t>4.számú melléklet az 1/2016.(II.5.) számú rendelethez/4.számú melléklet az 1/2015.(II.19.) számú rendelethez</t>
  </si>
  <si>
    <t>5.számú melléklet az 1/2016.(II.5.)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</si>
</sst>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_ \f\ő"/>
    <numFmt numFmtId="165" formatCode="#,##0\ &quot;Ft&quot;"/>
  </numFmts>
  <fonts count="4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sz val="12"/>
      <name val="Arial CE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2"/>
      <color rgb="FFC00000"/>
      <name val="Arial CE"/>
      <charset val="238"/>
    </font>
    <font>
      <b/>
      <sz val="14"/>
      <color rgb="FFC0000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b/>
      <sz val="10"/>
      <color rgb="FFC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22" fillId="0" borderId="0"/>
  </cellStyleXfs>
  <cellXfs count="225">
    <xf numFmtId="0" fontId="0" fillId="0" borderId="0" xfId="0"/>
    <xf numFmtId="0" fontId="1" fillId="0" borderId="0" xfId="2"/>
    <xf numFmtId="0" fontId="1" fillId="0" borderId="0" xfId="2" applyFill="1" applyAlignment="1">
      <alignment horizontal="right"/>
    </xf>
    <xf numFmtId="0" fontId="4" fillId="0" borderId="2" xfId="2" applyFont="1" applyBorder="1" applyAlignment="1">
      <alignment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8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5" fillId="0" borderId="2" xfId="2" applyFont="1" applyFill="1" applyBorder="1" applyAlignment="1">
      <alignment horizontal="left" vertical="center" wrapText="1"/>
    </xf>
    <xf numFmtId="3" fontId="7" fillId="0" borderId="2" xfId="2" applyNumberFormat="1" applyFont="1" applyFill="1" applyBorder="1" applyAlignment="1">
      <alignment horizontal="right" vertical="center" wrapText="1"/>
    </xf>
    <xf numFmtId="3" fontId="7" fillId="0" borderId="3" xfId="2" applyNumberFormat="1" applyFont="1" applyFill="1" applyBorder="1" applyAlignment="1">
      <alignment horizontal="right" vertical="center" wrapText="1"/>
    </xf>
    <xf numFmtId="3" fontId="7" fillId="0" borderId="4" xfId="2" applyNumberFormat="1" applyFont="1" applyFill="1" applyBorder="1" applyAlignment="1">
      <alignment horizontal="right" vertical="center" wrapText="1"/>
    </xf>
    <xf numFmtId="0" fontId="11" fillId="0" borderId="2" xfId="2" applyFont="1" applyFill="1" applyBorder="1" applyAlignment="1">
      <alignment vertical="center" wrapText="1"/>
    </xf>
    <xf numFmtId="3" fontId="9" fillId="0" borderId="2" xfId="2" applyNumberFormat="1" applyFont="1" applyFill="1" applyBorder="1" applyAlignment="1">
      <alignment horizontal="right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3" fontId="9" fillId="0" borderId="4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0" fontId="5" fillId="0" borderId="2" xfId="2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 wrapText="1"/>
    </xf>
    <xf numFmtId="3" fontId="9" fillId="3" borderId="5" xfId="2" applyNumberFormat="1" applyFont="1" applyFill="1" applyBorder="1" applyAlignment="1">
      <alignment horizontal="right" vertical="center" wrapText="1"/>
    </xf>
    <xf numFmtId="3" fontId="7" fillId="3" borderId="5" xfId="2" applyNumberFormat="1" applyFont="1" applyFill="1" applyBorder="1" applyAlignment="1">
      <alignment horizontal="right" vertical="center" wrapText="1"/>
    </xf>
    <xf numFmtId="3" fontId="9" fillId="3" borderId="6" xfId="2" applyNumberFormat="1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3" borderId="11" xfId="2" applyNumberFormat="1" applyFont="1" applyFill="1" applyBorder="1" applyAlignment="1">
      <alignment horizontal="right" vertical="center" wrapText="1"/>
    </xf>
    <xf numFmtId="0" fontId="11" fillId="3" borderId="13" xfId="2" applyFont="1" applyFill="1" applyBorder="1" applyAlignment="1">
      <alignment vertical="center" wrapText="1"/>
    </xf>
    <xf numFmtId="3" fontId="7" fillId="3" borderId="13" xfId="2" applyNumberFormat="1" applyFont="1" applyFill="1" applyBorder="1" applyAlignment="1">
      <alignment horizontal="right" vertical="center" wrapText="1"/>
    </xf>
    <xf numFmtId="3" fontId="9" fillId="3" borderId="13" xfId="2" applyNumberFormat="1" applyFont="1" applyFill="1" applyBorder="1" applyAlignment="1">
      <alignment horizontal="center" vertical="center" wrapText="1"/>
    </xf>
    <xf numFmtId="3" fontId="9" fillId="3" borderId="14" xfId="2" applyNumberFormat="1" applyFont="1" applyFill="1" applyBorder="1" applyAlignment="1">
      <alignment horizontal="center" vertical="center" wrapText="1"/>
    </xf>
    <xf numFmtId="3" fontId="4" fillId="3" borderId="15" xfId="2" applyNumberFormat="1" applyFont="1" applyFill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9" fillId="3" borderId="2" xfId="2" applyNumberFormat="1" applyFont="1" applyFill="1" applyBorder="1" applyAlignment="1">
      <alignment horizontal="right" vertical="center" wrapText="1"/>
    </xf>
    <xf numFmtId="3" fontId="9" fillId="3" borderId="2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9" fillId="3" borderId="3" xfId="2" applyNumberFormat="1" applyFont="1" applyFill="1" applyBorder="1" applyAlignment="1">
      <alignment horizontal="right" vertical="center" wrapText="1"/>
    </xf>
    <xf numFmtId="3" fontId="7" fillId="3" borderId="2" xfId="2" applyNumberFormat="1" applyFont="1" applyFill="1" applyBorder="1" applyAlignment="1">
      <alignment horizontal="right" vertical="center" wrapText="1"/>
    </xf>
    <xf numFmtId="3" fontId="7" fillId="3" borderId="4" xfId="2" applyNumberFormat="1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righ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right" vertical="center" wrapText="1"/>
    </xf>
    <xf numFmtId="3" fontId="5" fillId="0" borderId="3" xfId="2" applyNumberFormat="1" applyFont="1" applyFill="1" applyBorder="1" applyAlignment="1">
      <alignment horizontal="right" vertical="center" wrapText="1"/>
    </xf>
    <xf numFmtId="3" fontId="5" fillId="0" borderId="4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3" fontId="10" fillId="3" borderId="3" xfId="2" applyNumberFormat="1" applyFont="1" applyFill="1" applyBorder="1" applyAlignment="1">
      <alignment horizontal="right"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0" fillId="3" borderId="13" xfId="2" applyNumberFormat="1" applyFont="1" applyFill="1" applyBorder="1" applyAlignment="1">
      <alignment horizontal="right" vertical="center" wrapText="1"/>
    </xf>
    <xf numFmtId="3" fontId="10" fillId="5" borderId="13" xfId="2" applyNumberFormat="1" applyFont="1" applyFill="1" applyBorder="1" applyAlignment="1">
      <alignment horizontal="right" vertical="center" wrapText="1"/>
    </xf>
    <xf numFmtId="3" fontId="10" fillId="5" borderId="14" xfId="2" applyNumberFormat="1" applyFont="1" applyFill="1" applyBorder="1" applyAlignment="1">
      <alignment horizontal="right" vertical="center" wrapText="1"/>
    </xf>
    <xf numFmtId="3" fontId="10" fillId="3" borderId="26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" fontId="12" fillId="3" borderId="4" xfId="2" applyNumberFormat="1" applyFont="1" applyFill="1" applyBorder="1" applyAlignment="1">
      <alignment horizontal="right" vertical="center" wrapText="1"/>
    </xf>
    <xf numFmtId="3" fontId="12" fillId="3" borderId="2" xfId="2" applyNumberFormat="1" applyFont="1" applyFill="1" applyBorder="1" applyAlignment="1">
      <alignment horizontal="right" vertical="center" wrapText="1"/>
    </xf>
    <xf numFmtId="3" fontId="12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2" xfId="1" applyNumberFormat="1" applyFont="1" applyFill="1" applyBorder="1" applyAlignment="1" applyProtection="1">
      <alignment horizontal="center" vertical="center" wrapText="1"/>
    </xf>
    <xf numFmtId="3" fontId="12" fillId="0" borderId="3" xfId="1" applyNumberFormat="1" applyFon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4" fillId="4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5" fillId="2" borderId="2" xfId="2" applyFont="1" applyFill="1" applyBorder="1" applyAlignment="1">
      <alignment vertical="center" wrapText="1"/>
    </xf>
    <xf numFmtId="164" fontId="5" fillId="2" borderId="2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164" fontId="5" fillId="2" borderId="4" xfId="2" applyNumberFormat="1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2" borderId="4" xfId="2" applyNumberFormat="1" applyFont="1" applyFill="1" applyBorder="1" applyAlignment="1">
      <alignment horizontal="right" vertical="center" wrapText="1"/>
    </xf>
    <xf numFmtId="4" fontId="5" fillId="2" borderId="3" xfId="2" applyNumberFormat="1" applyFont="1" applyFill="1" applyBorder="1" applyAlignment="1">
      <alignment horizontal="right" vertical="center" wrapText="1"/>
    </xf>
    <xf numFmtId="2" fontId="5" fillId="2" borderId="4" xfId="2" applyNumberFormat="1" applyFont="1" applyFill="1" applyBorder="1" applyAlignment="1">
      <alignment horizontal="right" vertical="center" wrapText="1"/>
    </xf>
    <xf numFmtId="4" fontId="3" fillId="2" borderId="3" xfId="2" applyNumberFormat="1" applyFont="1" applyFill="1" applyBorder="1" applyAlignment="1">
      <alignment horizontal="right" vertical="center" wrapText="1"/>
    </xf>
    <xf numFmtId="2" fontId="3" fillId="2" borderId="4" xfId="2" applyNumberFormat="1" applyFont="1" applyFill="1" applyBorder="1" applyAlignment="1">
      <alignment horizontal="right" vertical="center" wrapText="1"/>
    </xf>
    <xf numFmtId="3" fontId="7" fillId="0" borderId="2" xfId="2" applyNumberFormat="1" applyFont="1" applyBorder="1" applyAlignment="1">
      <alignment horizontal="right" vertical="center" wrapText="1"/>
    </xf>
    <xf numFmtId="0" fontId="1" fillId="0" borderId="0" xfId="2" applyFont="1"/>
    <xf numFmtId="0" fontId="24" fillId="0" borderId="0" xfId="0" applyFont="1"/>
    <xf numFmtId="3" fontId="23" fillId="0" borderId="2" xfId="2" applyNumberFormat="1" applyFont="1" applyBorder="1" applyAlignment="1">
      <alignment horizontal="right" vertical="center" wrapText="1"/>
    </xf>
    <xf numFmtId="3" fontId="7" fillId="3" borderId="9" xfId="2" applyNumberFormat="1" applyFont="1" applyFill="1" applyBorder="1" applyAlignment="1">
      <alignment horizontal="right" vertical="center" wrapText="1"/>
    </xf>
    <xf numFmtId="3" fontId="7" fillId="3" borderId="10" xfId="2" applyNumberFormat="1" applyFont="1" applyFill="1" applyBorder="1" applyAlignment="1">
      <alignment horizontal="right" vertical="center" wrapText="1"/>
    </xf>
    <xf numFmtId="3" fontId="7" fillId="0" borderId="4" xfId="2" applyNumberFormat="1" applyFont="1" applyBorder="1" applyAlignment="1">
      <alignment horizontal="right" vertical="center" wrapText="1"/>
    </xf>
    <xf numFmtId="164" fontId="30" fillId="2" borderId="2" xfId="2" applyNumberFormat="1" applyFont="1" applyFill="1" applyBorder="1" applyAlignment="1">
      <alignment horizontal="right" vertical="center" wrapText="1"/>
    </xf>
    <xf numFmtId="3" fontId="23" fillId="0" borderId="2" xfId="2" applyNumberFormat="1" applyFont="1" applyFill="1" applyBorder="1" applyAlignment="1">
      <alignment horizontal="right" vertical="center" wrapText="1"/>
    </xf>
    <xf numFmtId="3" fontId="23" fillId="3" borderId="2" xfId="2" applyNumberFormat="1" applyFont="1" applyFill="1" applyBorder="1" applyAlignment="1">
      <alignment horizontal="right" vertical="center" wrapText="1"/>
    </xf>
    <xf numFmtId="3" fontId="31" fillId="3" borderId="2" xfId="2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right" vertical="top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 applyAlignment="1">
      <alignment vertical="center"/>
    </xf>
    <xf numFmtId="3" fontId="10" fillId="0" borderId="2" xfId="2" applyNumberFormat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8" fillId="0" borderId="0" xfId="0" applyFont="1"/>
    <xf numFmtId="3" fontId="7" fillId="0" borderId="2" xfId="2" applyNumberFormat="1" applyFont="1" applyBorder="1" applyAlignment="1">
      <alignment vertical="center"/>
    </xf>
    <xf numFmtId="3" fontId="0" fillId="0" borderId="0" xfId="0" applyNumberFormat="1"/>
    <xf numFmtId="0" fontId="29" fillId="0" borderId="0" xfId="0" applyFont="1"/>
    <xf numFmtId="0" fontId="1" fillId="0" borderId="0" xfId="2" applyAlignment="1"/>
    <xf numFmtId="3" fontId="23" fillId="0" borderId="3" xfId="2" applyNumberFormat="1" applyFont="1" applyFill="1" applyBorder="1" applyAlignment="1">
      <alignment horizontal="right" vertical="center" wrapText="1"/>
    </xf>
    <xf numFmtId="0" fontId="3" fillId="6" borderId="16" xfId="2" applyFont="1" applyFill="1" applyBorder="1" applyAlignment="1">
      <alignment vertical="center" wrapText="1"/>
    </xf>
    <xf numFmtId="3" fontId="7" fillId="6" borderId="17" xfId="2" applyNumberFormat="1" applyFont="1" applyFill="1" applyBorder="1" applyAlignment="1">
      <alignment horizontal="right" vertical="center" wrapText="1"/>
    </xf>
    <xf numFmtId="3" fontId="10" fillId="6" borderId="17" xfId="2" applyNumberFormat="1" applyFont="1" applyFill="1" applyBorder="1" applyAlignment="1">
      <alignment horizontal="right" vertical="center" wrapText="1"/>
    </xf>
    <xf numFmtId="3" fontId="10" fillId="6" borderId="18" xfId="2" applyNumberFormat="1" applyFont="1" applyFill="1" applyBorder="1" applyAlignment="1">
      <alignment horizontal="right" vertical="center" wrapText="1"/>
    </xf>
    <xf numFmtId="3" fontId="10" fillId="6" borderId="19" xfId="2" applyNumberFormat="1" applyFont="1" applyFill="1" applyBorder="1" applyAlignment="1">
      <alignment horizontal="right" vertical="center" wrapText="1"/>
    </xf>
    <xf numFmtId="0" fontId="5" fillId="6" borderId="20" xfId="2" applyFont="1" applyFill="1" applyBorder="1" applyAlignment="1">
      <alignment vertical="center" wrapText="1"/>
    </xf>
    <xf numFmtId="3" fontId="9" fillId="6" borderId="2" xfId="2" applyNumberFormat="1" applyFont="1" applyFill="1" applyBorder="1" applyAlignment="1">
      <alignment horizontal="right" vertical="center" wrapText="1"/>
    </xf>
    <xf numFmtId="3" fontId="12" fillId="6" borderId="2" xfId="2" applyNumberFormat="1" applyFont="1" applyFill="1" applyBorder="1" applyAlignment="1">
      <alignment horizontal="right" vertical="center" wrapText="1"/>
    </xf>
    <xf numFmtId="3" fontId="12" fillId="6" borderId="3" xfId="2" applyNumberFormat="1" applyFont="1" applyFill="1" applyBorder="1" applyAlignment="1">
      <alignment horizontal="right" vertical="center" wrapText="1"/>
    </xf>
    <xf numFmtId="3" fontId="10" fillId="6" borderId="21" xfId="2" applyNumberFormat="1" applyFont="1" applyFill="1" applyBorder="1" applyAlignment="1">
      <alignment horizontal="right" vertical="center" wrapText="1"/>
    </xf>
    <xf numFmtId="0" fontId="3" fillId="6" borderId="20" xfId="2" applyFont="1" applyFill="1" applyBorder="1" applyAlignment="1">
      <alignment vertical="center" wrapText="1"/>
    </xf>
    <xf numFmtId="3" fontId="7" fillId="6" borderId="2" xfId="2" applyNumberFormat="1" applyFont="1" applyFill="1" applyBorder="1" applyAlignment="1">
      <alignment horizontal="right" vertical="center" wrapText="1"/>
    </xf>
    <xf numFmtId="3" fontId="10" fillId="6" borderId="2" xfId="2" applyNumberFormat="1" applyFont="1" applyFill="1" applyBorder="1" applyAlignment="1">
      <alignment horizontal="right" vertical="center" wrapText="1"/>
    </xf>
    <xf numFmtId="3" fontId="10" fillId="6" borderId="3" xfId="2" applyNumberFormat="1" applyFont="1" applyFill="1" applyBorder="1" applyAlignment="1">
      <alignment horizontal="right" vertical="center" wrapText="1"/>
    </xf>
    <xf numFmtId="0" fontId="11" fillId="6" borderId="22" xfId="2" applyFont="1" applyFill="1" applyBorder="1" applyAlignment="1">
      <alignment vertical="center" wrapText="1"/>
    </xf>
    <xf numFmtId="3" fontId="9" fillId="6" borderId="23" xfId="2" applyNumberFormat="1" applyFont="1" applyFill="1" applyBorder="1" applyAlignment="1">
      <alignment horizontal="right" vertical="center" wrapText="1"/>
    </xf>
    <xf numFmtId="3" fontId="12" fillId="6" borderId="23" xfId="2" applyNumberFormat="1" applyFont="1" applyFill="1" applyBorder="1" applyAlignment="1">
      <alignment horizontal="right" vertical="center" wrapText="1"/>
    </xf>
    <xf numFmtId="3" fontId="12" fillId="6" borderId="24" xfId="2" applyNumberFormat="1" applyFont="1" applyFill="1" applyBorder="1" applyAlignment="1">
      <alignment horizontal="right" vertical="center" wrapText="1"/>
    </xf>
    <xf numFmtId="3" fontId="12" fillId="6" borderId="25" xfId="2" applyNumberFormat="1" applyFont="1" applyFill="1" applyBorder="1" applyAlignment="1">
      <alignment horizontal="right" vertical="center" wrapText="1"/>
    </xf>
    <xf numFmtId="0" fontId="5" fillId="6" borderId="8" xfId="2" applyFont="1" applyFill="1" applyBorder="1" applyAlignment="1">
      <alignment vertical="center" wrapText="1"/>
    </xf>
    <xf numFmtId="0" fontId="5" fillId="6" borderId="12" xfId="2" applyFont="1" applyFill="1" applyBorder="1" applyAlignment="1">
      <alignment vertical="center" wrapText="1"/>
    </xf>
    <xf numFmtId="3" fontId="34" fillId="6" borderId="9" xfId="2" applyNumberFormat="1" applyFont="1" applyFill="1" applyBorder="1" applyAlignment="1">
      <alignment horizontal="right" vertical="center" wrapText="1"/>
    </xf>
    <xf numFmtId="3" fontId="23" fillId="6" borderId="10" xfId="2" applyNumberFormat="1" applyFont="1" applyFill="1" applyBorder="1" applyAlignment="1">
      <alignment horizontal="right" vertical="center" wrapText="1"/>
    </xf>
    <xf numFmtId="3" fontId="10" fillId="6" borderId="11" xfId="2" applyNumberFormat="1" applyFont="1" applyFill="1" applyBorder="1" applyAlignment="1">
      <alignment horizontal="center" vertical="center" wrapText="1"/>
    </xf>
    <xf numFmtId="3" fontId="23" fillId="0" borderId="3" xfId="2" applyNumberFormat="1" applyFont="1" applyBorder="1" applyAlignment="1">
      <alignment horizontal="right" vertical="center" wrapText="1"/>
    </xf>
    <xf numFmtId="0" fontId="35" fillId="0" borderId="2" xfId="2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vertical="center" wrapText="1"/>
    </xf>
    <xf numFmtId="3" fontId="12" fillId="0" borderId="2" xfId="1" applyNumberFormat="1" applyFont="1" applyFill="1" applyBorder="1" applyAlignment="1" applyProtection="1">
      <alignment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3" fillId="3" borderId="13" xfId="2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right" vertical="center" wrapText="1"/>
    </xf>
    <xf numFmtId="3" fontId="31" fillId="4" borderId="2" xfId="2" applyNumberFormat="1" applyFont="1" applyFill="1" applyBorder="1" applyAlignment="1">
      <alignment horizontal="right" vertical="center" wrapText="1"/>
    </xf>
    <xf numFmtId="165" fontId="37" fillId="0" borderId="0" xfId="2" applyNumberFormat="1" applyFont="1"/>
    <xf numFmtId="165" fontId="2" fillId="0" borderId="0" xfId="2" applyNumberFormat="1" applyFont="1"/>
    <xf numFmtId="0" fontId="1" fillId="2" borderId="0" xfId="2" applyFill="1" applyAlignment="1">
      <alignment horizontal="right"/>
    </xf>
    <xf numFmtId="0" fontId="1" fillId="2" borderId="0" xfId="2" applyFill="1" applyAlignment="1"/>
    <xf numFmtId="165" fontId="38" fillId="2" borderId="0" xfId="2" applyNumberFormat="1" applyFont="1" applyFill="1" applyAlignment="1"/>
    <xf numFmtId="165" fontId="33" fillId="0" borderId="0" xfId="2" applyNumberFormat="1" applyFont="1" applyAlignment="1"/>
    <xf numFmtId="0" fontId="38" fillId="0" borderId="0" xfId="2" applyFont="1" applyAlignment="1">
      <alignment horizontal="right"/>
    </xf>
    <xf numFmtId="165" fontId="1" fillId="0" borderId="0" xfId="2" applyNumberFormat="1" applyAlignment="1"/>
    <xf numFmtId="0" fontId="38" fillId="0" borderId="0" xfId="2" applyFont="1" applyAlignment="1"/>
    <xf numFmtId="165" fontId="40" fillId="0" borderId="0" xfId="2" applyNumberFormat="1" applyFont="1" applyAlignment="1"/>
    <xf numFmtId="0" fontId="1" fillId="0" borderId="0" xfId="2" applyFill="1" applyAlignment="1"/>
    <xf numFmtId="165" fontId="38" fillId="0" borderId="0" xfId="2" applyNumberFormat="1" applyFont="1" applyFill="1" applyAlignment="1"/>
    <xf numFmtId="165" fontId="1" fillId="0" borderId="0" xfId="2" applyNumberFormat="1" applyAlignment="1">
      <alignment horizontal="left" vertical="center" shrinkToFit="1"/>
    </xf>
    <xf numFmtId="0" fontId="33" fillId="0" borderId="0" xfId="2" applyFont="1" applyAlignment="1">
      <alignment shrinkToFit="1"/>
    </xf>
    <xf numFmtId="165" fontId="41" fillId="2" borderId="0" xfId="2" applyNumberFormat="1" applyFont="1" applyFill="1" applyAlignment="1"/>
    <xf numFmtId="0" fontId="1" fillId="0" borderId="1" xfId="2" applyBorder="1"/>
    <xf numFmtId="0" fontId="46" fillId="0" borderId="0" xfId="2" applyFont="1" applyAlignment="1">
      <alignment horizontal="right"/>
    </xf>
    <xf numFmtId="165" fontId="2" fillId="0" borderId="0" xfId="2" applyNumberFormat="1" applyFont="1" applyAlignment="1"/>
    <xf numFmtId="0" fontId="33" fillId="0" borderId="0" xfId="2" applyFont="1"/>
    <xf numFmtId="165" fontId="33" fillId="0" borderId="0" xfId="2" applyNumberFormat="1" applyFont="1"/>
    <xf numFmtId="0" fontId="33" fillId="0" borderId="0" xfId="2" applyFont="1" applyAlignment="1">
      <alignment horizontal="right"/>
    </xf>
    <xf numFmtId="165" fontId="33" fillId="0" borderId="0" xfId="2" applyNumberFormat="1" applyFont="1" applyAlignment="1">
      <alignment shrinkToFit="1"/>
    </xf>
    <xf numFmtId="165" fontId="45" fillId="0" borderId="0" xfId="2" applyNumberFormat="1" applyFont="1" applyAlignment="1"/>
    <xf numFmtId="0" fontId="45" fillId="0" borderId="0" xfId="2" applyFont="1" applyAlignment="1"/>
    <xf numFmtId="165" fontId="47" fillId="0" borderId="0" xfId="2" applyNumberFormat="1" applyFont="1" applyAlignment="1"/>
    <xf numFmtId="0" fontId="0" fillId="0" borderId="0" xfId="0" applyAlignment="1"/>
    <xf numFmtId="0" fontId="26" fillId="0" borderId="2" xfId="0" applyFont="1" applyBorder="1" applyAlignment="1"/>
    <xf numFmtId="3" fontId="28" fillId="0" borderId="2" xfId="0" applyNumberFormat="1" applyFont="1" applyBorder="1" applyAlignment="1">
      <alignment horizontal="right"/>
    </xf>
    <xf numFmtId="3" fontId="26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0" fontId="25" fillId="0" borderId="2" xfId="0" applyFont="1" applyBorder="1" applyAlignment="1"/>
    <xf numFmtId="0" fontId="26" fillId="0" borderId="2" xfId="0" applyFont="1" applyBorder="1" applyAlignment="1">
      <alignment horizontal="center"/>
    </xf>
    <xf numFmtId="0" fontId="19" fillId="0" borderId="2" xfId="0" applyFont="1" applyBorder="1" applyAlignment="1"/>
    <xf numFmtId="0" fontId="17" fillId="0" borderId="2" xfId="0" applyFont="1" applyBorder="1" applyAlignment="1"/>
    <xf numFmtId="0" fontId="18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9" fillId="0" borderId="2" xfId="0" applyFont="1" applyBorder="1" applyAlignment="1">
      <alignment shrinkToFit="1"/>
    </xf>
    <xf numFmtId="0" fontId="26" fillId="0" borderId="2" xfId="0" applyFont="1" applyBorder="1" applyAlignment="1">
      <alignment shrinkToFit="1"/>
    </xf>
    <xf numFmtId="0" fontId="20" fillId="0" borderId="2" xfId="0" applyFont="1" applyBorder="1" applyAlignment="1"/>
    <xf numFmtId="0" fontId="27" fillId="0" borderId="2" xfId="0" applyFont="1" applyBorder="1" applyAlignment="1"/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 wrapText="1"/>
    </xf>
    <xf numFmtId="3" fontId="26" fillId="0" borderId="3" xfId="0" applyNumberFormat="1" applyFont="1" applyBorder="1" applyAlignment="1">
      <alignment horizontal="left"/>
    </xf>
    <xf numFmtId="3" fontId="26" fillId="0" borderId="29" xfId="0" applyNumberFormat="1" applyFont="1" applyBorder="1" applyAlignment="1">
      <alignment horizontal="left"/>
    </xf>
    <xf numFmtId="0" fontId="3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2" fillId="0" borderId="0" xfId="2" applyFont="1" applyAlignment="1">
      <alignment horizontal="center" wrapText="1"/>
    </xf>
    <xf numFmtId="0" fontId="2" fillId="0" borderId="28" xfId="2" applyFont="1" applyBorder="1" applyAlignment="1">
      <alignment horizontal="center" wrapText="1"/>
    </xf>
    <xf numFmtId="0" fontId="1" fillId="0" borderId="0" xfId="2" applyAlignment="1"/>
    <xf numFmtId="0" fontId="38" fillId="2" borderId="0" xfId="2" applyFont="1" applyFill="1" applyAlignment="1"/>
    <xf numFmtId="0" fontId="1" fillId="2" borderId="0" xfId="2" applyFill="1" applyAlignment="1"/>
    <xf numFmtId="0" fontId="39" fillId="0" borderId="0" xfId="2" applyFont="1" applyAlignment="1">
      <alignment shrinkToFit="1"/>
    </xf>
    <xf numFmtId="0" fontId="39" fillId="0" borderId="0" xfId="2" applyFont="1" applyAlignment="1"/>
    <xf numFmtId="0" fontId="33" fillId="0" borderId="0" xfId="2" applyFont="1" applyAlignment="1">
      <alignment shrinkToFit="1"/>
    </xf>
    <xf numFmtId="0" fontId="33" fillId="0" borderId="0" xfId="2" applyFont="1" applyAlignment="1"/>
    <xf numFmtId="0" fontId="33" fillId="0" borderId="0" xfId="2" applyFont="1" applyAlignment="1">
      <alignment horizontal="right"/>
    </xf>
    <xf numFmtId="0" fontId="36" fillId="0" borderId="0" xfId="2" applyFont="1" applyAlignment="1"/>
    <xf numFmtId="0" fontId="38" fillId="0" borderId="0" xfId="2" applyFont="1" applyAlignment="1"/>
    <xf numFmtId="165" fontId="1" fillId="0" borderId="0" xfId="2" applyNumberForma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2" fillId="0" borderId="0" xfId="2" applyFont="1" applyAlignment="1"/>
    <xf numFmtId="0" fontId="45" fillId="0" borderId="0" xfId="2" applyFont="1" applyAlignment="1">
      <alignment shrinkToFit="1"/>
    </xf>
    <xf numFmtId="0" fontId="1" fillId="0" borderId="0" xfId="2" applyAlignment="1">
      <alignment shrinkToFit="1"/>
    </xf>
    <xf numFmtId="0" fontId="33" fillId="0" borderId="0" xfId="2" applyFont="1" applyAlignment="1">
      <alignment horizontal="left"/>
    </xf>
    <xf numFmtId="0" fontId="0" fillId="0" borderId="0" xfId="0" applyAlignment="1">
      <alignment horizontal="left"/>
    </xf>
    <xf numFmtId="0" fontId="44" fillId="0" borderId="0" xfId="2" applyFont="1" applyAlignment="1">
      <alignment horizontal="center" shrinkToFit="1"/>
    </xf>
    <xf numFmtId="0" fontId="45" fillId="0" borderId="0" xfId="2" applyFont="1" applyAlignment="1"/>
    <xf numFmtId="0" fontId="37" fillId="0" borderId="0" xfId="2" applyFont="1" applyAlignment="1">
      <alignment horizontal="center"/>
    </xf>
    <xf numFmtId="0" fontId="9" fillId="0" borderId="3" xfId="2" applyFont="1" applyBorder="1" applyAlignment="1">
      <alignment horizontal="right" vertical="center" wrapText="1"/>
    </xf>
    <xf numFmtId="0" fontId="7" fillId="0" borderId="29" xfId="2" applyFont="1" applyBorder="1" applyAlignment="1">
      <alignment horizontal="right" vertical="center" wrapText="1"/>
    </xf>
    <xf numFmtId="0" fontId="32" fillId="0" borderId="0" xfId="0" applyFont="1" applyAlignment="1">
      <alignment horizontal="center" vertical="center" shrinkToFit="1"/>
    </xf>
    <xf numFmtId="0" fontId="4" fillId="0" borderId="28" xfId="2" applyFont="1" applyBorder="1" applyAlignment="1"/>
    <xf numFmtId="0" fontId="33" fillId="0" borderId="28" xfId="2" applyFont="1" applyBorder="1" applyAlignment="1"/>
    <xf numFmtId="0" fontId="9" fillId="0" borderId="3" xfId="2" applyFont="1" applyBorder="1" applyAlignment="1">
      <alignment vertical="center" wrapText="1"/>
    </xf>
    <xf numFmtId="0" fontId="7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opLeftCell="A4"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96"/>
    </row>
    <row r="5" spans="1:17" x14ac:dyDescent="0.25">
      <c r="O5" s="190" t="s">
        <v>82</v>
      </c>
      <c r="P5" s="190"/>
      <c r="Q5" s="190"/>
    </row>
    <row r="7" spans="1:17" x14ac:dyDescent="0.25">
      <c r="A7" s="175" t="s">
        <v>212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x14ac:dyDescent="0.25">
      <c r="B8" s="191" t="s">
        <v>89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7" x14ac:dyDescent="0.25"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</row>
    <row r="11" spans="1:17" ht="24.95" customHeight="1" x14ac:dyDescent="0.3">
      <c r="B11" s="183" t="s">
        <v>54</v>
      </c>
      <c r="C11" s="183"/>
      <c r="D11" s="183"/>
      <c r="E11" s="183"/>
      <c r="F11" s="183"/>
      <c r="G11" s="184"/>
      <c r="H11" s="185" t="s">
        <v>55</v>
      </c>
      <c r="I11" s="185"/>
      <c r="J11" s="183" t="s">
        <v>26</v>
      </c>
      <c r="K11" s="184"/>
      <c r="L11" s="184"/>
      <c r="M11" s="184"/>
      <c r="N11" s="184"/>
      <c r="O11" s="184"/>
      <c r="P11" s="185" t="s">
        <v>55</v>
      </c>
      <c r="Q11" s="185"/>
    </row>
    <row r="12" spans="1:17" ht="24.95" customHeight="1" x14ac:dyDescent="0.25">
      <c r="B12" s="182" t="s">
        <v>66</v>
      </c>
      <c r="C12" s="182"/>
      <c r="D12" s="182"/>
      <c r="E12" s="182"/>
      <c r="F12" s="182"/>
      <c r="G12" s="182"/>
      <c r="H12" s="177">
        <v>154397</v>
      </c>
      <c r="I12" s="177"/>
      <c r="J12" s="176" t="s">
        <v>56</v>
      </c>
      <c r="K12" s="176"/>
      <c r="L12" s="176"/>
      <c r="M12" s="176"/>
      <c r="N12" s="176"/>
      <c r="O12" s="176"/>
      <c r="P12" s="177">
        <v>128277</v>
      </c>
      <c r="Q12" s="177"/>
    </row>
    <row r="13" spans="1:17" ht="24.95" customHeight="1" x14ac:dyDescent="0.25">
      <c r="B13" s="186" t="s">
        <v>67</v>
      </c>
      <c r="C13" s="186"/>
      <c r="D13" s="186"/>
      <c r="E13" s="186"/>
      <c r="F13" s="186"/>
      <c r="G13" s="186"/>
      <c r="H13" s="177">
        <v>65544</v>
      </c>
      <c r="I13" s="177"/>
      <c r="J13" s="187" t="s">
        <v>57</v>
      </c>
      <c r="K13" s="187"/>
      <c r="L13" s="187"/>
      <c r="M13" s="187"/>
      <c r="N13" s="187"/>
      <c r="O13" s="187"/>
      <c r="P13" s="179">
        <v>29141</v>
      </c>
      <c r="Q13" s="179"/>
    </row>
    <row r="14" spans="1:17" ht="24.95" customHeight="1" x14ac:dyDescent="0.25">
      <c r="B14" s="182" t="s">
        <v>68</v>
      </c>
      <c r="C14" s="182"/>
      <c r="D14" s="182"/>
      <c r="E14" s="182"/>
      <c r="F14" s="182"/>
      <c r="G14" s="182"/>
      <c r="H14" s="177">
        <v>27145</v>
      </c>
      <c r="I14" s="177"/>
      <c r="J14" s="176" t="s">
        <v>58</v>
      </c>
      <c r="K14" s="176"/>
      <c r="L14" s="176"/>
      <c r="M14" s="176"/>
      <c r="N14" s="176"/>
      <c r="O14" s="176"/>
      <c r="P14" s="177">
        <v>72392</v>
      </c>
      <c r="Q14" s="177"/>
    </row>
    <row r="15" spans="1:17" ht="24.95" customHeight="1" x14ac:dyDescent="0.25">
      <c r="B15" s="182" t="s">
        <v>69</v>
      </c>
      <c r="C15" s="182"/>
      <c r="D15" s="182"/>
      <c r="E15" s="182"/>
      <c r="F15" s="182"/>
      <c r="G15" s="182"/>
      <c r="H15" s="177">
        <v>14164</v>
      </c>
      <c r="I15" s="177"/>
      <c r="J15" s="176" t="s">
        <v>87</v>
      </c>
      <c r="K15" s="176"/>
      <c r="L15" s="176"/>
      <c r="M15" s="176"/>
      <c r="N15" s="176"/>
      <c r="O15" s="176"/>
      <c r="P15" s="179">
        <v>19764</v>
      </c>
      <c r="Q15" s="179"/>
    </row>
    <row r="16" spans="1:17" ht="24.95" customHeight="1" x14ac:dyDescent="0.25">
      <c r="B16" s="182" t="s">
        <v>70</v>
      </c>
      <c r="C16" s="182"/>
      <c r="D16" s="182"/>
      <c r="E16" s="182"/>
      <c r="F16" s="182"/>
      <c r="G16" s="182"/>
      <c r="H16" s="177">
        <v>156</v>
      </c>
      <c r="I16" s="177"/>
      <c r="J16" s="176" t="s">
        <v>59</v>
      </c>
      <c r="K16" s="176"/>
      <c r="L16" s="176"/>
      <c r="M16" s="176"/>
      <c r="N16" s="176"/>
      <c r="O16" s="176"/>
      <c r="P16" s="179">
        <v>18383</v>
      </c>
      <c r="Q16" s="179"/>
    </row>
    <row r="17" spans="2:17" ht="24.95" customHeight="1" x14ac:dyDescent="0.3">
      <c r="B17" s="183"/>
      <c r="C17" s="183"/>
      <c r="D17" s="183"/>
      <c r="E17" s="183"/>
      <c r="F17" s="183"/>
      <c r="G17" s="184"/>
      <c r="H17" s="178"/>
      <c r="I17" s="178"/>
      <c r="J17" s="181" t="s">
        <v>60</v>
      </c>
      <c r="K17" s="181"/>
      <c r="L17" s="181"/>
      <c r="M17" s="181"/>
      <c r="N17" s="181"/>
      <c r="O17" s="181"/>
      <c r="P17" s="192">
        <v>11311</v>
      </c>
      <c r="Q17" s="193"/>
    </row>
    <row r="18" spans="2:17" ht="24.95" customHeight="1" x14ac:dyDescent="0.25">
      <c r="B18" s="188" t="s">
        <v>71</v>
      </c>
      <c r="C18" s="188"/>
      <c r="D18" s="188"/>
      <c r="E18" s="188"/>
      <c r="F18" s="188"/>
      <c r="G18" s="188"/>
      <c r="H18" s="179">
        <f>SUM(H12:I17)</f>
        <v>261406</v>
      </c>
      <c r="I18" s="179"/>
      <c r="J18" s="180" t="s">
        <v>61</v>
      </c>
      <c r="K18" s="180"/>
      <c r="L18" s="180"/>
      <c r="M18" s="180"/>
      <c r="N18" s="180"/>
      <c r="O18" s="180"/>
      <c r="P18" s="179">
        <f>SUM(P12:Q16)</f>
        <v>267957</v>
      </c>
      <c r="Q18" s="179"/>
    </row>
    <row r="19" spans="2:17" ht="24.95" customHeight="1" x14ac:dyDescent="0.25">
      <c r="B19" s="182" t="s">
        <v>72</v>
      </c>
      <c r="C19" s="182"/>
      <c r="D19" s="182"/>
      <c r="E19" s="182"/>
      <c r="F19" s="182"/>
      <c r="G19" s="182"/>
      <c r="H19" s="177">
        <v>108376</v>
      </c>
      <c r="I19" s="177"/>
      <c r="J19" s="176" t="s">
        <v>62</v>
      </c>
      <c r="K19" s="176"/>
      <c r="L19" s="176"/>
      <c r="M19" s="176"/>
      <c r="N19" s="176"/>
      <c r="O19" s="176"/>
      <c r="P19" s="177">
        <v>123197</v>
      </c>
      <c r="Q19" s="177"/>
    </row>
    <row r="20" spans="2:17" ht="24.95" customHeight="1" x14ac:dyDescent="0.25">
      <c r="B20" s="182" t="s">
        <v>73</v>
      </c>
      <c r="C20" s="182"/>
      <c r="D20" s="182"/>
      <c r="E20" s="182"/>
      <c r="F20" s="182"/>
      <c r="G20" s="182"/>
      <c r="H20" s="178">
        <v>0</v>
      </c>
      <c r="I20" s="178"/>
      <c r="J20" s="176" t="s">
        <v>63</v>
      </c>
      <c r="K20" s="176"/>
      <c r="L20" s="176"/>
      <c r="M20" s="176"/>
      <c r="N20" s="176"/>
      <c r="O20" s="176"/>
      <c r="P20" s="178">
        <v>2770</v>
      </c>
      <c r="Q20" s="178"/>
    </row>
    <row r="21" spans="2:17" ht="24.95" customHeight="1" x14ac:dyDescent="0.25">
      <c r="B21" s="182" t="s">
        <v>74</v>
      </c>
      <c r="C21" s="182"/>
      <c r="D21" s="182"/>
      <c r="E21" s="182"/>
      <c r="F21" s="182"/>
      <c r="G21" s="182"/>
      <c r="H21" s="178">
        <v>0</v>
      </c>
      <c r="I21" s="178"/>
      <c r="J21" s="176" t="s">
        <v>64</v>
      </c>
      <c r="K21" s="176"/>
      <c r="L21" s="176"/>
      <c r="M21" s="176"/>
      <c r="N21" s="176"/>
      <c r="O21" s="176"/>
      <c r="P21" s="178">
        <v>0</v>
      </c>
      <c r="Q21" s="178"/>
    </row>
    <row r="22" spans="2:17" ht="24.95" customHeight="1" x14ac:dyDescent="0.25">
      <c r="B22" s="188" t="s">
        <v>75</v>
      </c>
      <c r="C22" s="188"/>
      <c r="D22" s="188"/>
      <c r="E22" s="188"/>
      <c r="F22" s="188"/>
      <c r="G22" s="188"/>
      <c r="H22" s="179">
        <f>SUM(H19:I21)</f>
        <v>108376</v>
      </c>
      <c r="I22" s="179"/>
      <c r="J22" s="176" t="s">
        <v>65</v>
      </c>
      <c r="K22" s="176"/>
      <c r="L22" s="176"/>
      <c r="M22" s="176"/>
      <c r="N22" s="176"/>
      <c r="O22" s="176"/>
      <c r="P22" s="179">
        <f>SUM(P19:Q21)</f>
        <v>125967</v>
      </c>
      <c r="Q22" s="179"/>
    </row>
    <row r="23" spans="2:17" ht="24.95" customHeight="1" x14ac:dyDescent="0.25">
      <c r="B23" s="182" t="s">
        <v>77</v>
      </c>
      <c r="C23" s="182"/>
      <c r="D23" s="182"/>
      <c r="E23" s="182"/>
      <c r="F23" s="182"/>
      <c r="G23" s="182"/>
      <c r="H23" s="177">
        <v>25376</v>
      </c>
      <c r="I23" s="177"/>
      <c r="J23" s="176" t="s">
        <v>76</v>
      </c>
      <c r="K23" s="176"/>
      <c r="L23" s="176"/>
      <c r="M23" s="176"/>
      <c r="N23" s="176"/>
      <c r="O23" s="176"/>
      <c r="P23" s="177">
        <v>25376</v>
      </c>
      <c r="Q23" s="177"/>
    </row>
    <row r="24" spans="2:17" ht="24.95" customHeight="1" x14ac:dyDescent="0.25">
      <c r="B24" s="182" t="s">
        <v>113</v>
      </c>
      <c r="C24" s="182"/>
      <c r="D24" s="182"/>
      <c r="E24" s="182"/>
      <c r="F24" s="182"/>
      <c r="G24" s="182"/>
      <c r="H24" s="177">
        <v>63559</v>
      </c>
      <c r="I24" s="177"/>
      <c r="J24" s="176" t="s">
        <v>114</v>
      </c>
      <c r="K24" s="176"/>
      <c r="L24" s="176"/>
      <c r="M24" s="176"/>
      <c r="N24" s="176"/>
      <c r="O24" s="176"/>
      <c r="P24" s="177">
        <v>39417</v>
      </c>
      <c r="Q24" s="177"/>
    </row>
    <row r="25" spans="2:17" ht="24.95" customHeight="1" x14ac:dyDescent="0.25">
      <c r="B25" s="188" t="s">
        <v>78</v>
      </c>
      <c r="C25" s="188"/>
      <c r="D25" s="188"/>
      <c r="E25" s="188"/>
      <c r="F25" s="188"/>
      <c r="G25" s="188"/>
      <c r="H25" s="179">
        <f>SUM(H23:I24)</f>
        <v>88935</v>
      </c>
      <c r="I25" s="179"/>
      <c r="J25" s="180" t="s">
        <v>79</v>
      </c>
      <c r="K25" s="180"/>
      <c r="L25" s="180"/>
      <c r="M25" s="180"/>
      <c r="N25" s="180"/>
      <c r="O25" s="180"/>
      <c r="P25" s="179">
        <f>SUM(P23:Q24)</f>
        <v>64793</v>
      </c>
      <c r="Q25" s="179"/>
    </row>
    <row r="26" spans="2:17" ht="24.95" customHeight="1" x14ac:dyDescent="0.3">
      <c r="B26" s="183" t="s">
        <v>80</v>
      </c>
      <c r="C26" s="183"/>
      <c r="D26" s="183"/>
      <c r="E26" s="183"/>
      <c r="F26" s="183"/>
      <c r="G26" s="184"/>
      <c r="H26" s="178">
        <f>H18+H22+H25</f>
        <v>458717</v>
      </c>
      <c r="I26" s="178"/>
      <c r="J26" s="189" t="s">
        <v>81</v>
      </c>
      <c r="K26" s="189"/>
      <c r="L26" s="189"/>
      <c r="M26" s="189"/>
      <c r="N26" s="189"/>
      <c r="O26" s="189"/>
      <c r="P26" s="178">
        <f>P18+P22+P25</f>
        <v>458717</v>
      </c>
      <c r="Q26" s="178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12:G12"/>
    <mergeCell ref="B13:G13"/>
    <mergeCell ref="H12:I12"/>
    <mergeCell ref="J12:O12"/>
    <mergeCell ref="J13:O13"/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</mergeCells>
  <phoneticPr fontId="16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8" zoomScaleNormal="88" workbookViewId="0">
      <pane xSplit="2" ySplit="8" topLeftCell="C54" activePane="bottomRight" state="frozen"/>
      <selection pane="topRight" activeCell="C1" sqref="C1"/>
      <selection pane="bottomLeft" activeCell="A8" sqref="A8"/>
      <selection pane="bottomRight" activeCell="B4" sqref="B4:G6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8" ht="15" x14ac:dyDescent="0.25">
      <c r="A1" s="198" t="s">
        <v>213</v>
      </c>
      <c r="B1" s="175"/>
      <c r="C1" s="175"/>
      <c r="D1" s="175"/>
      <c r="E1" s="175"/>
      <c r="F1" s="175"/>
      <c r="G1" s="175"/>
    </row>
    <row r="2" spans="1:8" ht="30.75" customHeight="1" x14ac:dyDescent="0.2">
      <c r="B2" s="194"/>
      <c r="C2" s="195"/>
      <c r="D2" s="195"/>
      <c r="E2" s="195"/>
      <c r="F2" s="195"/>
      <c r="G2" s="195"/>
    </row>
    <row r="3" spans="1:8" ht="15" x14ac:dyDescent="0.25">
      <c r="B3" s="190"/>
      <c r="C3" s="190"/>
      <c r="D3" s="190"/>
      <c r="E3" s="190" t="s">
        <v>88</v>
      </c>
      <c r="F3" s="190"/>
      <c r="G3" s="190"/>
    </row>
    <row r="4" spans="1:8" x14ac:dyDescent="0.2">
      <c r="B4" s="196" t="s">
        <v>3</v>
      </c>
      <c r="C4" s="196"/>
      <c r="D4" s="196"/>
      <c r="E4" s="196"/>
      <c r="F4" s="196"/>
      <c r="G4" s="196"/>
    </row>
    <row r="5" spans="1:8" x14ac:dyDescent="0.2">
      <c r="B5" s="196"/>
      <c r="C5" s="196"/>
      <c r="D5" s="196"/>
      <c r="E5" s="196"/>
      <c r="F5" s="196"/>
      <c r="G5" s="196"/>
    </row>
    <row r="6" spans="1:8" ht="24.95" customHeight="1" x14ac:dyDescent="0.2">
      <c r="B6" s="197"/>
      <c r="C6" s="197"/>
      <c r="D6" s="197"/>
      <c r="E6" s="197"/>
      <c r="F6" s="197"/>
      <c r="G6" s="197"/>
    </row>
    <row r="7" spans="1:8" ht="62.25" customHeight="1" x14ac:dyDescent="0.2">
      <c r="B7" s="3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6" t="s">
        <v>9</v>
      </c>
    </row>
    <row r="8" spans="1:8" ht="24.95" customHeight="1" x14ac:dyDescent="0.2">
      <c r="B8" s="7" t="s">
        <v>10</v>
      </c>
      <c r="C8" s="8" t="s">
        <v>84</v>
      </c>
      <c r="D8" s="8" t="s">
        <v>85</v>
      </c>
      <c r="E8" s="8" t="s">
        <v>85</v>
      </c>
      <c r="F8" s="9" t="s">
        <v>85</v>
      </c>
      <c r="G8" s="10" t="s">
        <v>85</v>
      </c>
    </row>
    <row r="9" spans="1:8" ht="24.95" customHeight="1" x14ac:dyDescent="0.2">
      <c r="B9" s="11" t="s">
        <v>1</v>
      </c>
      <c r="C9" s="12"/>
      <c r="D9" s="12"/>
      <c r="E9" s="12"/>
      <c r="F9" s="13"/>
      <c r="G9" s="14"/>
      <c r="H9" s="95"/>
    </row>
    <row r="10" spans="1:8" ht="24.95" customHeight="1" x14ac:dyDescent="0.2">
      <c r="B10" s="15" t="s">
        <v>11</v>
      </c>
      <c r="C10" s="102">
        <v>154397</v>
      </c>
      <c r="D10" s="16"/>
      <c r="E10" s="16"/>
      <c r="F10" s="17"/>
      <c r="G10" s="18">
        <f t="shared" ref="G10:G17" si="0">SUM(C10:F10)</f>
        <v>154397</v>
      </c>
      <c r="H10" s="95"/>
    </row>
    <row r="11" spans="1:8" ht="25.15" customHeight="1" x14ac:dyDescent="0.2">
      <c r="B11" s="19" t="s">
        <v>12</v>
      </c>
      <c r="C11" s="102">
        <v>65544</v>
      </c>
      <c r="D11" s="20"/>
      <c r="E11" s="20"/>
      <c r="F11" s="21"/>
      <c r="G11" s="22">
        <f t="shared" si="0"/>
        <v>65544</v>
      </c>
      <c r="H11" s="95"/>
    </row>
    <row r="12" spans="1:8" ht="24.95" customHeight="1" x14ac:dyDescent="0.2">
      <c r="B12" s="15" t="s">
        <v>0</v>
      </c>
      <c r="C12" s="102">
        <v>27145</v>
      </c>
      <c r="D12" s="16"/>
      <c r="E12" s="23"/>
      <c r="F12" s="24"/>
      <c r="G12" s="18">
        <f t="shared" si="0"/>
        <v>27145</v>
      </c>
      <c r="H12" s="95"/>
    </row>
    <row r="13" spans="1:8" ht="24.95" customHeight="1" x14ac:dyDescent="0.2">
      <c r="B13" s="25" t="s">
        <v>1</v>
      </c>
      <c r="C13" s="102">
        <v>13758</v>
      </c>
      <c r="D13" s="102">
        <v>325</v>
      </c>
      <c r="E13" s="16"/>
      <c r="F13" s="116">
        <v>81</v>
      </c>
      <c r="G13" s="18">
        <f t="shared" si="0"/>
        <v>14164</v>
      </c>
      <c r="H13" s="95"/>
    </row>
    <row r="14" spans="1:8" ht="24.95" customHeight="1" x14ac:dyDescent="0.2">
      <c r="B14" s="15" t="s">
        <v>13</v>
      </c>
      <c r="C14" s="16">
        <v>0</v>
      </c>
      <c r="D14" s="16"/>
      <c r="E14" s="16"/>
      <c r="F14" s="116">
        <v>156</v>
      </c>
      <c r="G14" s="18">
        <f t="shared" si="0"/>
        <v>156</v>
      </c>
      <c r="H14" s="95"/>
    </row>
    <row r="15" spans="1:8" ht="24.95" customHeight="1" thickBot="1" x14ac:dyDescent="0.25">
      <c r="B15" s="26" t="s">
        <v>14</v>
      </c>
      <c r="C15" s="27">
        <f>SUM(C10:C14)</f>
        <v>260844</v>
      </c>
      <c r="D15" s="28">
        <f>SUM(D10:D14)</f>
        <v>325</v>
      </c>
      <c r="E15" s="27">
        <f>SUM(E10:E14)</f>
        <v>0</v>
      </c>
      <c r="F15" s="29">
        <f>SUM(F10:F14)</f>
        <v>237</v>
      </c>
      <c r="G15" s="30">
        <f t="shared" si="0"/>
        <v>261406</v>
      </c>
      <c r="H15" s="95"/>
    </row>
    <row r="16" spans="1:8" ht="24.95" customHeight="1" thickTop="1" thickBot="1" x14ac:dyDescent="0.25">
      <c r="B16" s="136" t="s">
        <v>15</v>
      </c>
      <c r="C16" s="98"/>
      <c r="D16" s="138">
        <v>50339</v>
      </c>
      <c r="E16" s="138">
        <v>37840</v>
      </c>
      <c r="F16" s="139">
        <v>4162</v>
      </c>
      <c r="G16" s="140">
        <f t="shared" si="0"/>
        <v>92341</v>
      </c>
      <c r="H16" s="95"/>
    </row>
    <row r="17" spans="2:8" ht="24.95" customHeight="1" thickTop="1" thickBot="1" x14ac:dyDescent="0.25">
      <c r="B17" s="137" t="s">
        <v>16</v>
      </c>
      <c r="C17" s="98">
        <v>22888</v>
      </c>
      <c r="D17" s="98">
        <v>88</v>
      </c>
      <c r="E17" s="98">
        <v>52</v>
      </c>
      <c r="F17" s="99">
        <v>47</v>
      </c>
      <c r="G17" s="31">
        <f t="shared" si="0"/>
        <v>23075</v>
      </c>
      <c r="H17" s="95"/>
    </row>
    <row r="18" spans="2:8" ht="24.95" customHeight="1" thickTop="1" x14ac:dyDescent="0.2">
      <c r="B18" s="32" t="s">
        <v>17</v>
      </c>
      <c r="C18" s="33">
        <f>SUM(C15:C17)</f>
        <v>283732</v>
      </c>
      <c r="D18" s="34">
        <f>SUM(D15:D17)</f>
        <v>50752</v>
      </c>
      <c r="E18" s="34">
        <f>SUM(E15:E17)</f>
        <v>37892</v>
      </c>
      <c r="F18" s="35">
        <f>SUM(F15:F17)</f>
        <v>4446</v>
      </c>
      <c r="G18" s="36">
        <f>SUM(C18:F18)-G16</f>
        <v>284481</v>
      </c>
      <c r="H18" s="95"/>
    </row>
    <row r="19" spans="2:8" ht="24.95" customHeight="1" x14ac:dyDescent="0.2">
      <c r="B19" s="25" t="s">
        <v>18</v>
      </c>
      <c r="C19" s="37">
        <v>0</v>
      </c>
      <c r="D19" s="38">
        <v>0</v>
      </c>
      <c r="E19" s="38">
        <v>0</v>
      </c>
      <c r="F19" s="39">
        <v>0</v>
      </c>
      <c r="G19" s="40">
        <f>SUM(C19:F19)</f>
        <v>0</v>
      </c>
      <c r="H19" s="95"/>
    </row>
    <row r="20" spans="2:8" ht="24.95" customHeight="1" x14ac:dyDescent="0.2">
      <c r="B20" s="41" t="s">
        <v>19</v>
      </c>
      <c r="C20" s="42">
        <f>C18</f>
        <v>283732</v>
      </c>
      <c r="D20" s="43">
        <f>SUM(D18:D19)</f>
        <v>50752</v>
      </c>
      <c r="E20" s="43">
        <f>SUM(E18:E19)</f>
        <v>37892</v>
      </c>
      <c r="F20" s="44">
        <f>SUM(F18:F19)</f>
        <v>4446</v>
      </c>
      <c r="G20" s="45">
        <f>SUM(G18:G19)</f>
        <v>284481</v>
      </c>
      <c r="H20" s="95"/>
    </row>
    <row r="21" spans="2:8" ht="33.75" customHeight="1" x14ac:dyDescent="0.2">
      <c r="B21" s="46" t="s">
        <v>20</v>
      </c>
      <c r="C21" s="42">
        <f>SUM(C20)</f>
        <v>283732</v>
      </c>
      <c r="D21" s="43">
        <f>SUM(D20)</f>
        <v>50752</v>
      </c>
      <c r="E21" s="43">
        <f>SUM(E20)</f>
        <v>37892</v>
      </c>
      <c r="F21" s="44">
        <f>SUM(F20)</f>
        <v>4446</v>
      </c>
      <c r="G21" s="45">
        <f>G20</f>
        <v>284481</v>
      </c>
      <c r="H21" s="95"/>
    </row>
    <row r="22" spans="2:8" ht="24.95" customHeight="1" x14ac:dyDescent="0.2">
      <c r="B22" s="11" t="s">
        <v>21</v>
      </c>
      <c r="C22" s="12"/>
      <c r="D22" s="12"/>
      <c r="E22" s="12"/>
      <c r="F22" s="13"/>
      <c r="G22" s="14"/>
      <c r="H22" s="95"/>
    </row>
    <row r="23" spans="2:8" ht="24.95" customHeight="1" x14ac:dyDescent="0.2">
      <c r="B23" s="25" t="s">
        <v>120</v>
      </c>
      <c r="C23" s="102">
        <v>108376</v>
      </c>
      <c r="D23" s="16"/>
      <c r="E23" s="16"/>
      <c r="F23" s="17"/>
      <c r="G23" s="18">
        <f>SUM(C23:F23)</f>
        <v>108376</v>
      </c>
      <c r="H23" s="95"/>
    </row>
    <row r="24" spans="2:8" ht="24.95" customHeight="1" x14ac:dyDescent="0.2">
      <c r="B24" s="25" t="s">
        <v>22</v>
      </c>
      <c r="C24" s="16"/>
      <c r="D24" s="16"/>
      <c r="E24" s="16"/>
      <c r="F24" s="17"/>
      <c r="G24" s="47">
        <f>SUM(C24:F24)</f>
        <v>0</v>
      </c>
      <c r="H24" s="95"/>
    </row>
    <row r="25" spans="2:8" ht="24.95" customHeight="1" x14ac:dyDescent="0.2">
      <c r="B25" s="25" t="s">
        <v>23</v>
      </c>
      <c r="C25" s="16"/>
      <c r="D25" s="16"/>
      <c r="E25" s="16"/>
      <c r="F25" s="17"/>
      <c r="G25" s="47">
        <f>SUM(C25:F25)</f>
        <v>0</v>
      </c>
      <c r="H25" s="95"/>
    </row>
    <row r="26" spans="2:8" ht="24.95" customHeight="1" x14ac:dyDescent="0.2">
      <c r="B26" s="41" t="s">
        <v>119</v>
      </c>
      <c r="C26" s="42">
        <f>SUM(C23:C25)</f>
        <v>108376</v>
      </c>
      <c r="D26" s="42">
        <f>SUM(D23:D25)</f>
        <v>0</v>
      </c>
      <c r="E26" s="42">
        <f>SUM(E23:E25)</f>
        <v>0</v>
      </c>
      <c r="F26" s="48">
        <f>SUM(F23:F25)</f>
        <v>0</v>
      </c>
      <c r="G26" s="45">
        <f>SUM(G23:G25)</f>
        <v>108376</v>
      </c>
      <c r="H26" s="95"/>
    </row>
    <row r="27" spans="2:8" ht="24.95" customHeight="1" x14ac:dyDescent="0.2">
      <c r="B27" s="25" t="s">
        <v>115</v>
      </c>
      <c r="C27" s="102">
        <v>35000</v>
      </c>
      <c r="D27" s="16"/>
      <c r="E27" s="16"/>
      <c r="F27" s="17"/>
      <c r="G27" s="18">
        <f>SUM(C27:F27)</f>
        <v>35000</v>
      </c>
      <c r="H27" s="95"/>
    </row>
    <row r="28" spans="2:8" ht="24.95" customHeight="1" x14ac:dyDescent="0.2">
      <c r="B28" s="25" t="s">
        <v>116</v>
      </c>
      <c r="C28" s="102">
        <v>5484</v>
      </c>
      <c r="D28" s="16"/>
      <c r="E28" s="16"/>
      <c r="F28" s="17"/>
      <c r="G28" s="18">
        <f>SUM(C28:F28)</f>
        <v>5484</v>
      </c>
      <c r="H28" s="95"/>
    </row>
    <row r="29" spans="2:8" ht="24.95" customHeight="1" x14ac:dyDescent="0.2">
      <c r="B29" s="41" t="s">
        <v>117</v>
      </c>
      <c r="C29" s="49">
        <f>SUM(C27:C28)</f>
        <v>40484</v>
      </c>
      <c r="D29" s="49">
        <f t="shared" ref="D29:F29" si="1">SUM(D27:D28)</f>
        <v>0</v>
      </c>
      <c r="E29" s="49">
        <f t="shared" si="1"/>
        <v>0</v>
      </c>
      <c r="F29" s="49">
        <f t="shared" si="1"/>
        <v>0</v>
      </c>
      <c r="G29" s="50">
        <f>SUM(C29:F29)</f>
        <v>40484</v>
      </c>
      <c r="H29" s="95"/>
    </row>
    <row r="30" spans="2:8" ht="24.95" customHeight="1" x14ac:dyDescent="0.2">
      <c r="B30" s="25" t="s">
        <v>24</v>
      </c>
      <c r="C30" s="102">
        <v>25376</v>
      </c>
      <c r="D30" s="16">
        <v>0</v>
      </c>
      <c r="E30" s="16">
        <v>0</v>
      </c>
      <c r="F30" s="17">
        <v>0</v>
      </c>
      <c r="G30" s="18">
        <f>SUM(C30:F30)</f>
        <v>25376</v>
      </c>
      <c r="H30" s="95"/>
    </row>
    <row r="31" spans="2:8" ht="24.95" customHeight="1" x14ac:dyDescent="0.2">
      <c r="B31" s="41" t="s">
        <v>118</v>
      </c>
      <c r="C31" s="42">
        <f>SUM(C29:C30)</f>
        <v>65860</v>
      </c>
      <c r="D31" s="42">
        <f t="shared" ref="D31:G31" si="2">SUM(D29:D30)</f>
        <v>0</v>
      </c>
      <c r="E31" s="42">
        <f t="shared" si="2"/>
        <v>0</v>
      </c>
      <c r="F31" s="42">
        <f t="shared" si="2"/>
        <v>0</v>
      </c>
      <c r="G31" s="42">
        <f t="shared" si="2"/>
        <v>65860</v>
      </c>
      <c r="H31" s="95"/>
    </row>
    <row r="32" spans="2:8" ht="24.95" customHeight="1" x14ac:dyDescent="0.2">
      <c r="B32" s="25"/>
      <c r="C32" s="16"/>
      <c r="D32" s="12"/>
      <c r="E32" s="12"/>
      <c r="F32" s="13"/>
      <c r="G32" s="18">
        <f>SUM(C32:F32)</f>
        <v>0</v>
      </c>
      <c r="H32" s="95"/>
    </row>
    <row r="33" spans="2:8" ht="24.95" customHeight="1" x14ac:dyDescent="0.2">
      <c r="B33" s="51" t="s">
        <v>25</v>
      </c>
      <c r="C33" s="52">
        <f>C31+C26+C21</f>
        <v>457968</v>
      </c>
      <c r="D33" s="79">
        <f>D31+D26+D21</f>
        <v>50752</v>
      </c>
      <c r="E33" s="79">
        <f>E31+E26+E21</f>
        <v>37892</v>
      </c>
      <c r="F33" s="79">
        <f>F31+F26+F21</f>
        <v>4446</v>
      </c>
      <c r="G33" s="52">
        <f>G31+G26+G21</f>
        <v>458717</v>
      </c>
      <c r="H33" s="95"/>
    </row>
    <row r="34" spans="2:8" ht="24.95" customHeight="1" x14ac:dyDescent="0.2">
      <c r="B34" s="53" t="s">
        <v>26</v>
      </c>
      <c r="C34" s="54"/>
      <c r="D34" s="54"/>
      <c r="E34" s="54"/>
      <c r="F34" s="55"/>
      <c r="G34" s="56"/>
      <c r="H34" s="95"/>
    </row>
    <row r="35" spans="2:8" ht="24.95" customHeight="1" x14ac:dyDescent="0.2">
      <c r="B35" s="57" t="s">
        <v>27</v>
      </c>
      <c r="C35" s="58"/>
      <c r="D35" s="58"/>
      <c r="E35" s="58"/>
      <c r="F35" s="59"/>
      <c r="G35" s="60"/>
      <c r="H35" s="95"/>
    </row>
    <row r="36" spans="2:8" ht="24.95" customHeight="1" x14ac:dyDescent="0.2">
      <c r="B36" s="61" t="s">
        <v>28</v>
      </c>
      <c r="C36" s="62">
        <f>SUM(C37+C38)</f>
        <v>71228</v>
      </c>
      <c r="D36" s="62">
        <f>SUM(D37+D38)</f>
        <v>28500</v>
      </c>
      <c r="E36" s="62">
        <f>SUM(E37+E38)</f>
        <v>26514</v>
      </c>
      <c r="F36" s="63">
        <f>SUM(F37+F38)</f>
        <v>2035</v>
      </c>
      <c r="G36" s="64">
        <f>SUM(G37+G38)</f>
        <v>128277</v>
      </c>
      <c r="H36" s="95"/>
    </row>
    <row r="37" spans="2:8" ht="24.95" customHeight="1" x14ac:dyDescent="0.2">
      <c r="B37" s="65" t="s">
        <v>29</v>
      </c>
      <c r="C37" s="97">
        <v>70373</v>
      </c>
      <c r="D37" s="97">
        <v>27222</v>
      </c>
      <c r="E37" s="97">
        <v>25623</v>
      </c>
      <c r="F37" s="141">
        <v>1946</v>
      </c>
      <c r="G37" s="14">
        <f>SUM(C37:F37)</f>
        <v>125164</v>
      </c>
      <c r="H37" s="95"/>
    </row>
    <row r="38" spans="2:8" ht="24.95" customHeight="1" x14ac:dyDescent="0.2">
      <c r="B38" s="65" t="s">
        <v>30</v>
      </c>
      <c r="C38" s="12">
        <v>855</v>
      </c>
      <c r="D38" s="12">
        <v>1278</v>
      </c>
      <c r="E38" s="12">
        <v>891</v>
      </c>
      <c r="F38" s="13">
        <v>89</v>
      </c>
      <c r="G38" s="14">
        <f>SUM(C38:F38)</f>
        <v>3113</v>
      </c>
      <c r="H38" s="95"/>
    </row>
    <row r="39" spans="2:8" ht="24.95" customHeight="1" x14ac:dyDescent="0.2">
      <c r="B39" s="61" t="s">
        <v>31</v>
      </c>
      <c r="C39" s="62">
        <f>SUM(C40+C41)</f>
        <v>13402</v>
      </c>
      <c r="D39" s="62">
        <f>SUM(D40+D41)</f>
        <v>7961</v>
      </c>
      <c r="E39" s="62">
        <f>SUM(E40+E41)</f>
        <v>7216</v>
      </c>
      <c r="F39" s="63">
        <f>SUM(F40+F41)</f>
        <v>562</v>
      </c>
      <c r="G39" s="64">
        <f>SUM(G40+G41)</f>
        <v>29141</v>
      </c>
      <c r="H39" s="95"/>
    </row>
    <row r="40" spans="2:8" ht="24.95" customHeight="1" x14ac:dyDescent="0.2">
      <c r="B40" s="65" t="s">
        <v>32</v>
      </c>
      <c r="C40" s="97">
        <v>13097</v>
      </c>
      <c r="D40" s="97">
        <v>7508</v>
      </c>
      <c r="E40" s="97">
        <v>6898</v>
      </c>
      <c r="F40" s="141">
        <v>527</v>
      </c>
      <c r="G40" s="14">
        <f>SUM(C40:F40)</f>
        <v>28030</v>
      </c>
      <c r="H40" s="95"/>
    </row>
    <row r="41" spans="2:8" ht="24.95" customHeight="1" x14ac:dyDescent="0.2">
      <c r="B41" s="65" t="s">
        <v>33</v>
      </c>
      <c r="C41" s="12">
        <v>305</v>
      </c>
      <c r="D41" s="12">
        <v>453</v>
      </c>
      <c r="E41" s="12">
        <v>318</v>
      </c>
      <c r="F41" s="141">
        <v>35</v>
      </c>
      <c r="G41" s="14">
        <f>SUM(C41:F41)</f>
        <v>1111</v>
      </c>
      <c r="H41" s="95"/>
    </row>
    <row r="42" spans="2:8" ht="24.95" customHeight="1" x14ac:dyDescent="0.2">
      <c r="B42" s="61" t="s">
        <v>34</v>
      </c>
      <c r="C42" s="62">
        <f>SUM(C43+C44)</f>
        <v>59539</v>
      </c>
      <c r="D42" s="62">
        <f>SUM(D43+D44)</f>
        <v>6980</v>
      </c>
      <c r="E42" s="62">
        <f>SUM(E43+E44)</f>
        <v>4024</v>
      </c>
      <c r="F42" s="63">
        <f>SUM(F43+F44)</f>
        <v>1849</v>
      </c>
      <c r="G42" s="64">
        <f>SUM(G43+G44)</f>
        <v>72392</v>
      </c>
      <c r="H42" s="95"/>
    </row>
    <row r="43" spans="2:8" ht="24.95" customHeight="1" x14ac:dyDescent="0.2">
      <c r="B43" s="65" t="s">
        <v>35</v>
      </c>
      <c r="C43" s="97">
        <v>59539</v>
      </c>
      <c r="D43" s="97">
        <v>6980</v>
      </c>
      <c r="E43" s="97">
        <v>4024</v>
      </c>
      <c r="F43" s="141">
        <v>1849</v>
      </c>
      <c r="G43" s="100">
        <f>SUM(C43:F43)</f>
        <v>72392</v>
      </c>
      <c r="H43" s="95"/>
    </row>
    <row r="44" spans="2:8" ht="11.25" customHeight="1" x14ac:dyDescent="0.2">
      <c r="B44" s="65"/>
      <c r="C44" s="12"/>
      <c r="D44" s="12"/>
      <c r="E44" s="12"/>
      <c r="F44" s="13"/>
      <c r="G44" s="14"/>
      <c r="H44" s="95"/>
    </row>
    <row r="45" spans="2:8" ht="24.95" customHeight="1" x14ac:dyDescent="0.2">
      <c r="B45" s="61" t="s">
        <v>86</v>
      </c>
      <c r="C45" s="49">
        <v>12573</v>
      </c>
      <c r="D45" s="49">
        <v>7191</v>
      </c>
      <c r="E45" s="62"/>
      <c r="F45" s="63"/>
      <c r="G45" s="64">
        <f>SUM(C45:F45)</f>
        <v>19764</v>
      </c>
      <c r="H45" s="95"/>
    </row>
    <row r="46" spans="2:8" ht="24.95" customHeight="1" x14ac:dyDescent="0.2">
      <c r="B46" s="61" t="s">
        <v>36</v>
      </c>
      <c r="C46" s="49">
        <v>7072</v>
      </c>
      <c r="D46" s="62"/>
      <c r="E46" s="62"/>
      <c r="F46" s="63"/>
      <c r="G46" s="64">
        <f>SUM(C46:F46)</f>
        <v>7072</v>
      </c>
      <c r="H46" s="95"/>
    </row>
    <row r="47" spans="2:8" ht="24.95" customHeight="1" x14ac:dyDescent="0.2">
      <c r="B47" s="61" t="s">
        <v>37</v>
      </c>
      <c r="C47" s="62">
        <f>SUM(C48+C49)</f>
        <v>11311</v>
      </c>
      <c r="D47" s="62"/>
      <c r="E47" s="62"/>
      <c r="F47" s="63"/>
      <c r="G47" s="64">
        <f>SUM(G48+G49)</f>
        <v>11311</v>
      </c>
      <c r="H47" s="95"/>
    </row>
    <row r="48" spans="2:8" ht="24.95" customHeight="1" x14ac:dyDescent="0.2">
      <c r="B48" s="65" t="s">
        <v>38</v>
      </c>
      <c r="C48" s="97">
        <v>1311</v>
      </c>
      <c r="D48" s="12"/>
      <c r="E48" s="12"/>
      <c r="F48" s="13"/>
      <c r="G48" s="14">
        <f t="shared" ref="G48:G54" si="3">SUM(C48:F48)</f>
        <v>1311</v>
      </c>
      <c r="H48" s="95"/>
    </row>
    <row r="49" spans="2:8" ht="24.95" customHeight="1" x14ac:dyDescent="0.2">
      <c r="B49" s="65" t="s">
        <v>124</v>
      </c>
      <c r="C49" s="97">
        <v>10000</v>
      </c>
      <c r="D49" s="12"/>
      <c r="E49" s="12"/>
      <c r="F49" s="13"/>
      <c r="G49" s="14">
        <f t="shared" si="3"/>
        <v>10000</v>
      </c>
      <c r="H49" s="95"/>
    </row>
    <row r="50" spans="2:8" ht="33" customHeight="1" thickBot="1" x14ac:dyDescent="0.25">
      <c r="B50" s="26" t="s">
        <v>39</v>
      </c>
      <c r="C50" s="27">
        <f>SUM(C36+C39+C42+C45+C46+C47)</f>
        <v>175125</v>
      </c>
      <c r="D50" s="27">
        <f>SUM(D36+D39+D42+D45+D46+D47)</f>
        <v>50632</v>
      </c>
      <c r="E50" s="27">
        <f>SUM(E36+E39+E42+E45+E46+E47)</f>
        <v>37754</v>
      </c>
      <c r="F50" s="29">
        <f>SUM(F36+F39+F42+F45+F46+F47)</f>
        <v>4446</v>
      </c>
      <c r="G50" s="148">
        <f t="shared" si="3"/>
        <v>267957</v>
      </c>
      <c r="H50" s="95"/>
    </row>
    <row r="51" spans="2:8" ht="24.95" customHeight="1" thickTop="1" x14ac:dyDescent="0.2">
      <c r="B51" s="117" t="s">
        <v>40</v>
      </c>
      <c r="C51" s="118">
        <f>D16</f>
        <v>50339</v>
      </c>
      <c r="D51" s="119"/>
      <c r="E51" s="119"/>
      <c r="F51" s="120"/>
      <c r="G51" s="121">
        <f t="shared" si="3"/>
        <v>50339</v>
      </c>
      <c r="H51" s="95"/>
    </row>
    <row r="52" spans="2:8" ht="24.95" customHeight="1" x14ac:dyDescent="0.2">
      <c r="B52" s="122" t="s">
        <v>41</v>
      </c>
      <c r="C52" s="123">
        <f>F16</f>
        <v>4162</v>
      </c>
      <c r="D52" s="124"/>
      <c r="E52" s="124"/>
      <c r="F52" s="125"/>
      <c r="G52" s="126">
        <f t="shared" si="3"/>
        <v>4162</v>
      </c>
      <c r="H52" s="95"/>
    </row>
    <row r="53" spans="2:8" ht="24.95" customHeight="1" x14ac:dyDescent="0.2">
      <c r="B53" s="127" t="s">
        <v>42</v>
      </c>
      <c r="C53" s="128">
        <f>E16</f>
        <v>37840</v>
      </c>
      <c r="D53" s="129"/>
      <c r="E53" s="129"/>
      <c r="F53" s="130"/>
      <c r="G53" s="126">
        <f t="shared" si="3"/>
        <v>37840</v>
      </c>
      <c r="H53" s="95"/>
    </row>
    <row r="54" spans="2:8" ht="24.95" customHeight="1" thickBot="1" x14ac:dyDescent="0.25">
      <c r="B54" s="131" t="s">
        <v>43</v>
      </c>
      <c r="C54" s="132">
        <f>SUM(C51:C53)</f>
        <v>92341</v>
      </c>
      <c r="D54" s="133">
        <f>SUM(D51:D53)</f>
        <v>0</v>
      </c>
      <c r="E54" s="133">
        <f>SUM(E51:E53)</f>
        <v>0</v>
      </c>
      <c r="F54" s="134">
        <f>SUM(F51:F53)</f>
        <v>0</v>
      </c>
      <c r="G54" s="135">
        <f t="shared" si="3"/>
        <v>92341</v>
      </c>
      <c r="H54" s="95"/>
    </row>
    <row r="55" spans="2:8" ht="24.95" customHeight="1" thickTop="1" x14ac:dyDescent="0.2">
      <c r="B55" s="147" t="s">
        <v>44</v>
      </c>
      <c r="C55" s="67">
        <f>SUM(C50+C54)</f>
        <v>267466</v>
      </c>
      <c r="D55" s="68">
        <f>SUM(D50+D54)</f>
        <v>50632</v>
      </c>
      <c r="E55" s="68">
        <f>SUM(E50+E54)</f>
        <v>37754</v>
      </c>
      <c r="F55" s="69">
        <f>SUM(F50+F54)</f>
        <v>4446</v>
      </c>
      <c r="G55" s="70">
        <f>SUM(G50)</f>
        <v>267957</v>
      </c>
      <c r="H55" s="95"/>
    </row>
    <row r="56" spans="2:8" ht="24.95" customHeight="1" x14ac:dyDescent="0.2">
      <c r="B56" s="11" t="s">
        <v>45</v>
      </c>
      <c r="C56" s="12"/>
      <c r="D56" s="12"/>
      <c r="E56" s="12"/>
      <c r="F56" s="13"/>
      <c r="G56" s="14"/>
      <c r="H56" s="95"/>
    </row>
    <row r="57" spans="2:8" ht="24.95" customHeight="1" x14ac:dyDescent="0.2">
      <c r="B57" s="71" t="s">
        <v>46</v>
      </c>
      <c r="C57" s="103">
        <v>122939</v>
      </c>
      <c r="D57" s="49">
        <v>120</v>
      </c>
      <c r="E57" s="103">
        <v>138</v>
      </c>
      <c r="F57" s="63"/>
      <c r="G57" s="45">
        <f>SUM(C57:F57)</f>
        <v>123197</v>
      </c>
      <c r="H57" s="95"/>
    </row>
    <row r="58" spans="2:8" ht="24.95" customHeight="1" x14ac:dyDescent="0.2">
      <c r="B58" s="71" t="s">
        <v>47</v>
      </c>
      <c r="C58" s="49">
        <v>2770</v>
      </c>
      <c r="D58" s="62"/>
      <c r="E58" s="62"/>
      <c r="F58" s="63"/>
      <c r="G58" s="72">
        <f>SUM(C58:F58)</f>
        <v>2770</v>
      </c>
      <c r="H58" s="95"/>
    </row>
    <row r="59" spans="2:8" ht="24.95" customHeight="1" x14ac:dyDescent="0.2">
      <c r="B59" s="61" t="s">
        <v>48</v>
      </c>
      <c r="C59" s="62"/>
      <c r="D59" s="62"/>
      <c r="E59" s="62"/>
      <c r="F59" s="63"/>
      <c r="G59" s="72">
        <f t="shared" ref="G59:G63" si="4">SUM(C59:F59)</f>
        <v>0</v>
      </c>
      <c r="H59" s="95"/>
    </row>
    <row r="60" spans="2:8" ht="30.75" customHeight="1" x14ac:dyDescent="0.2">
      <c r="B60" s="41" t="s">
        <v>49</v>
      </c>
      <c r="C60" s="73">
        <f>SUM(C57:C59)</f>
        <v>125709</v>
      </c>
      <c r="D60" s="73">
        <f>SUM(D57:D59)</f>
        <v>120</v>
      </c>
      <c r="E60" s="73">
        <f>SUM(E57:E59)</f>
        <v>138</v>
      </c>
      <c r="F60" s="74">
        <f>SUM(F57:F59)</f>
        <v>0</v>
      </c>
      <c r="G60" s="72">
        <f t="shared" si="4"/>
        <v>125967</v>
      </c>
    </row>
    <row r="61" spans="2:8" ht="12.75" customHeight="1" x14ac:dyDescent="0.2">
      <c r="B61" s="19" t="s">
        <v>121</v>
      </c>
      <c r="C61" s="143">
        <v>39417</v>
      </c>
      <c r="D61" s="66"/>
      <c r="E61" s="66"/>
      <c r="F61" s="75"/>
      <c r="G61" s="145">
        <f t="shared" si="4"/>
        <v>39417</v>
      </c>
    </row>
    <row r="62" spans="2:8" ht="13.5" customHeight="1" x14ac:dyDescent="0.2">
      <c r="B62" s="142" t="s">
        <v>122</v>
      </c>
      <c r="C62" s="144">
        <v>25376</v>
      </c>
      <c r="D62" s="76"/>
      <c r="E62" s="76"/>
      <c r="F62" s="77"/>
      <c r="G62" s="145">
        <f t="shared" si="4"/>
        <v>25376</v>
      </c>
    </row>
    <row r="63" spans="2:8" ht="24.95" customHeight="1" x14ac:dyDescent="0.2">
      <c r="B63" s="146" t="s">
        <v>123</v>
      </c>
      <c r="C63" s="42">
        <f>SUM(C61:C62)</f>
        <v>64793</v>
      </c>
      <c r="D63" s="42">
        <f t="shared" ref="D63:F63" si="5">SUM(D61:D62)</f>
        <v>0</v>
      </c>
      <c r="E63" s="42">
        <f t="shared" si="5"/>
        <v>0</v>
      </c>
      <c r="F63" s="42">
        <f t="shared" si="5"/>
        <v>0</v>
      </c>
      <c r="G63" s="45">
        <f t="shared" si="4"/>
        <v>64793</v>
      </c>
      <c r="H63" s="2"/>
    </row>
    <row r="64" spans="2:8" ht="24.95" customHeight="1" x14ac:dyDescent="0.2">
      <c r="B64" s="51" t="s">
        <v>50</v>
      </c>
      <c r="C64" s="104">
        <f>C63+C60+C55</f>
        <v>457968</v>
      </c>
      <c r="D64" s="149">
        <f t="shared" ref="D64:G64" si="6">D63+D60+D55</f>
        <v>50752</v>
      </c>
      <c r="E64" s="149">
        <f t="shared" si="6"/>
        <v>37892</v>
      </c>
      <c r="F64" s="149">
        <f t="shared" si="6"/>
        <v>4446</v>
      </c>
      <c r="G64" s="104">
        <f t="shared" si="6"/>
        <v>458717</v>
      </c>
    </row>
    <row r="65" spans="2:7" ht="24.95" customHeight="1" x14ac:dyDescent="0.2">
      <c r="B65" s="78"/>
      <c r="C65" s="54"/>
      <c r="D65" s="54"/>
      <c r="E65" s="54"/>
      <c r="F65" s="55"/>
      <c r="G65" s="54"/>
    </row>
    <row r="66" spans="2:7" ht="24.95" customHeight="1" x14ac:dyDescent="0.2">
      <c r="B66" s="80"/>
      <c r="C66" s="80"/>
      <c r="D66" s="80"/>
      <c r="E66" s="80"/>
      <c r="F66" s="80"/>
      <c r="G66" s="81"/>
    </row>
    <row r="67" spans="2:7" ht="24.95" customHeight="1" x14ac:dyDescent="0.2">
      <c r="B67" s="82" t="s">
        <v>51</v>
      </c>
      <c r="C67" s="83">
        <f>SUM(C68)</f>
        <v>9</v>
      </c>
      <c r="D67" s="83">
        <v>9</v>
      </c>
      <c r="E67" s="83">
        <v>10</v>
      </c>
      <c r="F67" s="84">
        <v>1</v>
      </c>
      <c r="G67" s="85">
        <f>SUM(C67:F67)</f>
        <v>29</v>
      </c>
    </row>
    <row r="68" spans="2:7" ht="24.95" customHeight="1" x14ac:dyDescent="0.2">
      <c r="B68" s="86" t="s">
        <v>52</v>
      </c>
      <c r="C68" s="87">
        <v>9</v>
      </c>
      <c r="D68" s="87">
        <v>8</v>
      </c>
      <c r="E68" s="87">
        <v>10</v>
      </c>
      <c r="F68" s="88">
        <v>1</v>
      </c>
      <c r="G68" s="89">
        <f>SUM(C68:F68)</f>
        <v>28</v>
      </c>
    </row>
    <row r="69" spans="2:7" ht="24.95" customHeight="1" x14ac:dyDescent="0.2">
      <c r="B69" s="82" t="s">
        <v>83</v>
      </c>
      <c r="C69" s="101">
        <v>9</v>
      </c>
      <c r="D69" s="83">
        <v>9</v>
      </c>
      <c r="E69" s="83">
        <v>10</v>
      </c>
      <c r="F69" s="90">
        <v>1</v>
      </c>
      <c r="G69" s="91">
        <f>SUM(C69:F69)</f>
        <v>29</v>
      </c>
    </row>
    <row r="70" spans="2:7" ht="24.95" customHeight="1" x14ac:dyDescent="0.2">
      <c r="B70" s="86" t="s">
        <v>52</v>
      </c>
      <c r="C70" s="87">
        <v>8</v>
      </c>
      <c r="D70" s="87">
        <v>8</v>
      </c>
      <c r="E70" s="87">
        <v>10</v>
      </c>
      <c r="F70" s="92">
        <v>1</v>
      </c>
      <c r="G70" s="93">
        <f>SUM(C70:F70)</f>
        <v>27</v>
      </c>
    </row>
    <row r="71" spans="2:7" ht="24.95" customHeight="1" x14ac:dyDescent="0.2">
      <c r="B71" s="82" t="s">
        <v>53</v>
      </c>
      <c r="C71" s="83">
        <v>55</v>
      </c>
      <c r="D71" s="83">
        <v>0</v>
      </c>
      <c r="E71" s="83">
        <v>0</v>
      </c>
      <c r="F71" s="84">
        <v>0</v>
      </c>
      <c r="G71" s="85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16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3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05" t="s">
        <v>125</v>
      </c>
      <c r="N1" s="205"/>
    </row>
    <row r="2" spans="1:14" ht="15" x14ac:dyDescent="0.25">
      <c r="A2" s="198" t="s">
        <v>214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4" ht="25.15" customHeight="1" x14ac:dyDescent="0.3">
      <c r="B3" s="206" t="s">
        <v>206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N3" s="150">
        <f>SUM(M4:M34)</f>
        <v>154397032</v>
      </c>
    </row>
    <row r="4" spans="1:14" ht="25.15" customHeight="1" x14ac:dyDescent="0.25">
      <c r="B4" s="207" t="s">
        <v>126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51">
        <f>SUM(L5:L31)</f>
        <v>154397032</v>
      </c>
    </row>
    <row r="5" spans="1:14" ht="25.15" customHeight="1" x14ac:dyDescent="0.25">
      <c r="A5" s="152" t="s">
        <v>127</v>
      </c>
      <c r="B5" s="199" t="s">
        <v>128</v>
      </c>
      <c r="C5" s="200"/>
      <c r="D5" s="200"/>
      <c r="E5" s="200"/>
      <c r="F5" s="200"/>
      <c r="G5" s="200"/>
      <c r="H5" s="200"/>
      <c r="I5" s="200"/>
      <c r="J5" s="200"/>
      <c r="K5" s="153"/>
      <c r="L5" s="154">
        <f>SUM(J6:J13)</f>
        <v>62966394</v>
      </c>
    </row>
    <row r="6" spans="1:14" ht="25.15" customHeight="1" x14ac:dyDescent="0.2">
      <c r="B6" s="204" t="s">
        <v>129</v>
      </c>
      <c r="C6" s="204"/>
      <c r="D6" s="204"/>
      <c r="E6" s="204"/>
      <c r="F6" s="204"/>
      <c r="G6" s="204"/>
      <c r="H6" s="204"/>
      <c r="I6" s="204"/>
      <c r="J6" s="155">
        <v>30594400</v>
      </c>
      <c r="K6" s="208"/>
      <c r="L6" s="115"/>
    </row>
    <row r="7" spans="1:14" ht="25.15" customHeight="1" x14ac:dyDescent="0.2">
      <c r="B7" s="204" t="s">
        <v>130</v>
      </c>
      <c r="C7" s="204"/>
      <c r="D7" s="204"/>
      <c r="E7" s="204"/>
      <c r="F7" s="204"/>
      <c r="G7" s="204"/>
      <c r="H7" s="204"/>
      <c r="I7" s="204"/>
      <c r="J7" s="155">
        <f>SUM(I8:I12)</f>
        <v>26746396</v>
      </c>
      <c r="K7" s="209"/>
      <c r="L7" s="115"/>
    </row>
    <row r="8" spans="1:14" ht="25.15" customHeight="1" x14ac:dyDescent="0.25">
      <c r="B8" s="156" t="s">
        <v>131</v>
      </c>
      <c r="C8" s="201" t="s">
        <v>132</v>
      </c>
      <c r="D8" s="201"/>
      <c r="E8" s="201"/>
      <c r="F8" s="201"/>
      <c r="G8" s="201"/>
      <c r="H8" s="201"/>
      <c r="I8" s="157">
        <v>5938566</v>
      </c>
      <c r="J8" s="115"/>
      <c r="K8" s="209"/>
      <c r="L8" s="115"/>
    </row>
    <row r="9" spans="1:14" ht="25.15" customHeight="1" x14ac:dyDescent="0.25">
      <c r="B9" s="156" t="s">
        <v>133</v>
      </c>
      <c r="C9" s="202" t="s">
        <v>134</v>
      </c>
      <c r="D9" s="202"/>
      <c r="E9" s="202"/>
      <c r="F9" s="202"/>
      <c r="G9" s="202"/>
      <c r="H9" s="202"/>
      <c r="I9" s="157">
        <v>15104000</v>
      </c>
      <c r="J9" s="115"/>
      <c r="K9" s="209"/>
      <c r="L9" s="115"/>
    </row>
    <row r="10" spans="1:14" ht="25.15" customHeight="1" x14ac:dyDescent="0.25">
      <c r="B10" s="156" t="s">
        <v>135</v>
      </c>
      <c r="C10" s="202" t="s">
        <v>136</v>
      </c>
      <c r="D10" s="202"/>
      <c r="E10" s="202"/>
      <c r="F10" s="202"/>
      <c r="G10" s="202"/>
      <c r="H10" s="202"/>
      <c r="I10" s="157">
        <v>100000</v>
      </c>
      <c r="J10" s="115"/>
      <c r="K10" s="209"/>
      <c r="L10" s="115"/>
    </row>
    <row r="11" spans="1:14" ht="25.15" customHeight="1" x14ac:dyDescent="0.25">
      <c r="B11" s="156" t="s">
        <v>137</v>
      </c>
      <c r="C11" s="202" t="s">
        <v>138</v>
      </c>
      <c r="D11" s="202"/>
      <c r="E11" s="202"/>
      <c r="F11" s="202"/>
      <c r="G11" s="202"/>
      <c r="H11" s="202"/>
      <c r="I11" s="157">
        <v>4866880</v>
      </c>
      <c r="J11" s="115"/>
      <c r="K11" s="209"/>
      <c r="L11" s="115"/>
    </row>
    <row r="12" spans="1:14" ht="25.15" customHeight="1" x14ac:dyDescent="0.25">
      <c r="B12" s="156" t="s">
        <v>139</v>
      </c>
      <c r="C12" s="202" t="s">
        <v>140</v>
      </c>
      <c r="D12" s="202"/>
      <c r="E12" s="202"/>
      <c r="F12" s="202"/>
      <c r="G12" s="202"/>
      <c r="H12" s="202"/>
      <c r="I12" s="157">
        <v>736950</v>
      </c>
      <c r="J12" s="115"/>
      <c r="K12" s="209"/>
      <c r="L12" s="115"/>
    </row>
    <row r="13" spans="1:14" ht="25.15" customHeight="1" x14ac:dyDescent="0.2">
      <c r="B13" s="204" t="s">
        <v>141</v>
      </c>
      <c r="C13" s="204"/>
      <c r="D13" s="204"/>
      <c r="E13" s="204"/>
      <c r="F13" s="204"/>
      <c r="G13" s="204"/>
      <c r="H13" s="204"/>
      <c r="I13" s="204"/>
      <c r="J13" s="155">
        <v>5625598</v>
      </c>
      <c r="K13" s="209"/>
      <c r="L13" s="115"/>
    </row>
    <row r="14" spans="1:14" ht="25.15" customHeight="1" x14ac:dyDescent="0.25">
      <c r="A14" s="152" t="s">
        <v>142</v>
      </c>
      <c r="B14" s="199" t="s">
        <v>143</v>
      </c>
      <c r="C14" s="200"/>
      <c r="D14" s="200"/>
      <c r="E14" s="200"/>
      <c r="F14" s="200"/>
      <c r="G14" s="200"/>
      <c r="H14" s="200"/>
      <c r="I14" s="200"/>
      <c r="J14" s="200"/>
      <c r="K14" s="200"/>
      <c r="L14" s="154">
        <f>SUM(J15:J16)</f>
        <v>37858066</v>
      </c>
    </row>
    <row r="15" spans="1:14" ht="25.15" customHeight="1" x14ac:dyDescent="0.25">
      <c r="B15" s="204" t="s">
        <v>144</v>
      </c>
      <c r="C15" s="204"/>
      <c r="D15" s="204"/>
      <c r="E15" s="204"/>
      <c r="F15" s="204"/>
      <c r="G15" s="204"/>
      <c r="H15" s="204"/>
      <c r="I15" s="204"/>
      <c r="J15" s="159">
        <v>32771400</v>
      </c>
      <c r="K15" s="115"/>
      <c r="L15" s="115"/>
    </row>
    <row r="16" spans="1:14" ht="25.15" customHeight="1" x14ac:dyDescent="0.25">
      <c r="B16" s="204" t="s">
        <v>145</v>
      </c>
      <c r="C16" s="204"/>
      <c r="D16" s="204"/>
      <c r="E16" s="204"/>
      <c r="F16" s="204"/>
      <c r="G16" s="204"/>
      <c r="H16" s="204"/>
      <c r="I16" s="204"/>
      <c r="J16" s="159">
        <v>5086666</v>
      </c>
      <c r="K16" s="115"/>
      <c r="L16" s="115"/>
    </row>
    <row r="17" spans="1:12" ht="25.15" customHeight="1" x14ac:dyDescent="0.25">
      <c r="B17" s="158"/>
      <c r="C17" s="158"/>
      <c r="D17" s="158"/>
      <c r="E17" s="158"/>
      <c r="F17" s="158"/>
      <c r="G17" s="158"/>
      <c r="H17" s="158"/>
      <c r="I17" s="115"/>
      <c r="J17" s="155"/>
      <c r="K17" s="115"/>
      <c r="L17" s="115"/>
    </row>
    <row r="18" spans="1:12" ht="25.15" customHeight="1" x14ac:dyDescent="0.25">
      <c r="A18" s="152" t="s">
        <v>146</v>
      </c>
      <c r="B18" s="199" t="s">
        <v>147</v>
      </c>
      <c r="C18" s="200"/>
      <c r="D18" s="200"/>
      <c r="E18" s="200"/>
      <c r="F18" s="200"/>
      <c r="G18" s="200"/>
      <c r="H18" s="200"/>
      <c r="I18" s="200"/>
      <c r="J18" s="200"/>
      <c r="K18" s="200"/>
      <c r="L18" s="154">
        <f>SUM(J19:J27)</f>
        <v>41554957</v>
      </c>
    </row>
    <row r="19" spans="1:12" ht="25.15" customHeight="1" x14ac:dyDescent="0.25">
      <c r="A19" s="2"/>
      <c r="B19" s="203" t="s">
        <v>148</v>
      </c>
      <c r="C19" s="203"/>
      <c r="D19" s="203"/>
      <c r="E19" s="203"/>
      <c r="F19" s="203"/>
      <c r="G19" s="203"/>
      <c r="H19" s="203"/>
      <c r="I19" s="203"/>
      <c r="J19" s="159">
        <v>6270729</v>
      </c>
      <c r="K19" s="160"/>
      <c r="L19" s="161"/>
    </row>
    <row r="20" spans="1:12" ht="25.15" customHeight="1" x14ac:dyDescent="0.2">
      <c r="B20" s="203" t="s">
        <v>149</v>
      </c>
      <c r="C20" s="203"/>
      <c r="D20" s="203"/>
      <c r="E20" s="203"/>
      <c r="F20" s="203"/>
      <c r="G20" s="203"/>
      <c r="H20" s="203"/>
      <c r="I20" s="203"/>
      <c r="J20" s="155">
        <v>12868180</v>
      </c>
      <c r="K20" s="115"/>
      <c r="L20" s="162"/>
    </row>
    <row r="21" spans="1:12" ht="25.15" customHeight="1" x14ac:dyDescent="0.2">
      <c r="B21" s="203" t="s">
        <v>150</v>
      </c>
      <c r="C21" s="203"/>
      <c r="D21" s="203"/>
      <c r="E21" s="203"/>
      <c r="F21" s="203"/>
      <c r="G21" s="203"/>
      <c r="H21" s="203"/>
      <c r="I21" s="203"/>
      <c r="J21" s="155">
        <f>SUM(I22:I26)</f>
        <v>22245274</v>
      </c>
      <c r="K21" s="115"/>
      <c r="L21" s="115"/>
    </row>
    <row r="22" spans="1:12" ht="25.15" customHeight="1" x14ac:dyDescent="0.25">
      <c r="B22" s="156" t="s">
        <v>131</v>
      </c>
      <c r="C22" s="202" t="s">
        <v>151</v>
      </c>
      <c r="D22" s="202"/>
      <c r="E22" s="202"/>
      <c r="F22" s="202"/>
      <c r="G22" s="202"/>
      <c r="H22" s="202"/>
      <c r="I22" s="157">
        <v>924300</v>
      </c>
      <c r="J22" s="155"/>
      <c r="K22" s="115"/>
      <c r="L22" s="115"/>
    </row>
    <row r="23" spans="1:12" ht="25.15" customHeight="1" x14ac:dyDescent="0.25">
      <c r="B23" s="156" t="s">
        <v>133</v>
      </c>
      <c r="C23" s="201" t="s">
        <v>152</v>
      </c>
      <c r="D23" s="201"/>
      <c r="E23" s="201"/>
      <c r="F23" s="201"/>
      <c r="G23" s="201"/>
      <c r="H23" s="201"/>
      <c r="I23" s="157">
        <v>924300</v>
      </c>
      <c r="J23" s="155"/>
      <c r="K23" s="115"/>
      <c r="L23" s="115"/>
    </row>
    <row r="24" spans="1:12" ht="25.15" customHeight="1" x14ac:dyDescent="0.25">
      <c r="B24" s="156" t="s">
        <v>135</v>
      </c>
      <c r="C24" s="202" t="s">
        <v>161</v>
      </c>
      <c r="D24" s="202"/>
      <c r="E24" s="202"/>
      <c r="F24" s="202"/>
      <c r="G24" s="202"/>
      <c r="H24" s="202"/>
      <c r="I24" s="174">
        <v>608960</v>
      </c>
      <c r="J24" s="115"/>
      <c r="K24" s="115"/>
      <c r="L24" s="115"/>
    </row>
    <row r="25" spans="1:12" ht="25.15" customHeight="1" x14ac:dyDescent="0.25">
      <c r="B25" s="156" t="s">
        <v>137</v>
      </c>
      <c r="C25" s="202" t="s">
        <v>203</v>
      </c>
      <c r="D25" s="202"/>
      <c r="E25" s="202"/>
      <c r="F25" s="202"/>
      <c r="G25" s="202"/>
      <c r="H25" s="202"/>
      <c r="I25" s="174">
        <v>580000</v>
      </c>
      <c r="J25" s="115"/>
      <c r="K25" s="115"/>
      <c r="L25" s="115"/>
    </row>
    <row r="26" spans="1:12" ht="25.15" customHeight="1" x14ac:dyDescent="0.25">
      <c r="A26" s="1">
        <v>326084</v>
      </c>
      <c r="B26" s="156" t="s">
        <v>139</v>
      </c>
      <c r="C26" s="201" t="s">
        <v>153</v>
      </c>
      <c r="D26" s="201"/>
      <c r="E26" s="201"/>
      <c r="F26" s="201"/>
      <c r="G26" s="201"/>
      <c r="H26" s="201"/>
      <c r="I26" s="174">
        <v>19207714</v>
      </c>
      <c r="J26" s="115"/>
      <c r="K26" s="115"/>
      <c r="L26" s="115"/>
    </row>
    <row r="27" spans="1:12" ht="25.15" customHeight="1" x14ac:dyDescent="0.25">
      <c r="B27" s="203" t="s">
        <v>154</v>
      </c>
      <c r="C27" s="203"/>
      <c r="D27" s="203"/>
      <c r="E27" s="203"/>
      <c r="F27" s="203"/>
      <c r="G27" s="203"/>
      <c r="H27" s="203"/>
      <c r="I27" s="203"/>
      <c r="J27" s="159">
        <v>170774</v>
      </c>
      <c r="K27" s="115"/>
      <c r="L27" s="115"/>
    </row>
    <row r="28" spans="1:12" ht="25.15" customHeight="1" x14ac:dyDescent="0.2">
      <c r="B28" s="163"/>
      <c r="C28" s="163"/>
      <c r="D28" s="163"/>
      <c r="E28" s="163"/>
      <c r="F28" s="163"/>
      <c r="G28" s="163"/>
      <c r="H28" s="163"/>
      <c r="I28" s="163"/>
      <c r="J28" s="155"/>
      <c r="K28" s="115"/>
      <c r="L28" s="115"/>
    </row>
    <row r="29" spans="1:12" ht="25.15" customHeight="1" x14ac:dyDescent="0.25">
      <c r="A29" s="152" t="s">
        <v>155</v>
      </c>
      <c r="B29" s="199" t="s">
        <v>156</v>
      </c>
      <c r="C29" s="200"/>
      <c r="D29" s="200"/>
      <c r="E29" s="200"/>
      <c r="F29" s="200"/>
      <c r="G29" s="200"/>
      <c r="H29" s="200"/>
      <c r="I29" s="200"/>
      <c r="J29" s="200"/>
      <c r="K29" s="200"/>
      <c r="L29" s="154">
        <v>2727402</v>
      </c>
    </row>
    <row r="30" spans="1:12" ht="25.15" customHeight="1" x14ac:dyDescent="0.25">
      <c r="A30" s="152" t="s">
        <v>157</v>
      </c>
      <c r="B30" s="199" t="s">
        <v>158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64">
        <v>6123635</v>
      </c>
    </row>
    <row r="31" spans="1:12" ht="25.15" customHeight="1" x14ac:dyDescent="0.25">
      <c r="A31" s="152" t="s">
        <v>159</v>
      </c>
      <c r="B31" s="199" t="s">
        <v>160</v>
      </c>
      <c r="C31" s="200"/>
      <c r="D31" s="200"/>
      <c r="E31" s="200"/>
      <c r="F31" s="200"/>
      <c r="G31" s="200"/>
      <c r="H31" s="200"/>
      <c r="I31" s="200"/>
      <c r="J31" s="200"/>
      <c r="K31" s="200"/>
      <c r="L31" s="154">
        <v>3166578</v>
      </c>
    </row>
    <row r="32" spans="1:12" ht="25.15" customHeight="1" x14ac:dyDescent="0.2"/>
    <row r="33" spans="1:16" ht="25.15" customHeight="1" x14ac:dyDescent="0.25">
      <c r="A33" s="152" t="s">
        <v>204</v>
      </c>
      <c r="B33" s="199" t="s">
        <v>205</v>
      </c>
      <c r="C33" s="200"/>
      <c r="D33" s="200"/>
      <c r="E33" s="200"/>
      <c r="F33" s="200"/>
      <c r="G33" s="200"/>
      <c r="H33" s="200"/>
      <c r="I33" s="200"/>
      <c r="J33" s="200"/>
      <c r="K33" s="200"/>
      <c r="N33" s="154">
        <v>43974600</v>
      </c>
    </row>
    <row r="35" spans="1:16" ht="13.5" thickBot="1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1">
    <mergeCell ref="B6:I6"/>
    <mergeCell ref="K6:K13"/>
    <mergeCell ref="B7:I7"/>
    <mergeCell ref="C8:H8"/>
    <mergeCell ref="C9:H9"/>
    <mergeCell ref="M1:N1"/>
    <mergeCell ref="A2:M2"/>
    <mergeCell ref="B3:L3"/>
    <mergeCell ref="B4:L4"/>
    <mergeCell ref="B5:J5"/>
    <mergeCell ref="C22:H22"/>
    <mergeCell ref="C10:H10"/>
    <mergeCell ref="C11:H11"/>
    <mergeCell ref="C12:H12"/>
    <mergeCell ref="B13:I13"/>
    <mergeCell ref="B14:K14"/>
    <mergeCell ref="B15:I15"/>
    <mergeCell ref="B16:I16"/>
    <mergeCell ref="B18:K18"/>
    <mergeCell ref="B19:I19"/>
    <mergeCell ref="B20:I20"/>
    <mergeCell ref="B21:I21"/>
    <mergeCell ref="B30:K30"/>
    <mergeCell ref="B31:K31"/>
    <mergeCell ref="B33:K33"/>
    <mergeCell ref="C23:H23"/>
    <mergeCell ref="C24:H24"/>
    <mergeCell ref="C25:H25"/>
    <mergeCell ref="C26:H26"/>
    <mergeCell ref="B27:I27"/>
    <mergeCell ref="B29:K29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1" width="8.85546875" style="1"/>
    <col min="12" max="12" width="15.42578125" style="1" bestFit="1" customWidth="1"/>
    <col min="13" max="16384" width="8.85546875" style="1"/>
  </cols>
  <sheetData>
    <row r="2" spans="1:22" ht="15.75" x14ac:dyDescent="0.25">
      <c r="A2" s="213" t="s">
        <v>215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2" ht="26.25" x14ac:dyDescent="0.4">
      <c r="B3" s="215" t="s">
        <v>162</v>
      </c>
      <c r="C3" s="215"/>
      <c r="D3" s="215"/>
      <c r="E3" s="215"/>
      <c r="F3" s="215"/>
      <c r="G3" s="215"/>
      <c r="H3" s="215"/>
      <c r="I3" s="215"/>
      <c r="J3" s="215"/>
      <c r="K3" s="215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25.5" customHeight="1" x14ac:dyDescent="0.3">
      <c r="B4" s="217" t="s">
        <v>163</v>
      </c>
      <c r="C4" s="217"/>
      <c r="D4" s="217"/>
      <c r="E4" s="217"/>
      <c r="F4" s="217"/>
      <c r="G4" s="217"/>
      <c r="H4" s="217"/>
      <c r="I4" s="217"/>
      <c r="J4" s="217"/>
      <c r="K4" s="217"/>
    </row>
    <row r="5" spans="1:22" ht="24.95" customHeight="1" x14ac:dyDescent="0.25">
      <c r="A5" s="166" t="s">
        <v>127</v>
      </c>
      <c r="B5" s="210" t="s">
        <v>164</v>
      </c>
      <c r="C5" s="210"/>
      <c r="D5" s="210"/>
      <c r="E5" s="210"/>
      <c r="F5" s="210"/>
      <c r="G5" s="210"/>
      <c r="H5" s="210"/>
      <c r="I5" s="210"/>
      <c r="J5" s="167">
        <f>SUM(I6:I12)</f>
        <v>154397000</v>
      </c>
    </row>
    <row r="6" spans="1:22" ht="24.95" customHeight="1" x14ac:dyDescent="0.2">
      <c r="B6" s="168">
        <v>1</v>
      </c>
      <c r="C6" s="203" t="s">
        <v>165</v>
      </c>
      <c r="D6" s="203"/>
      <c r="E6" s="203"/>
      <c r="F6" s="203"/>
      <c r="G6" s="203"/>
      <c r="H6" s="203"/>
      <c r="I6" s="169">
        <v>62229000</v>
      </c>
      <c r="L6" s="169"/>
    </row>
    <row r="7" spans="1:22" ht="24.95" customHeight="1" x14ac:dyDescent="0.2">
      <c r="B7" s="168">
        <v>2</v>
      </c>
      <c r="C7" s="203" t="s">
        <v>166</v>
      </c>
      <c r="D7" s="203"/>
      <c r="E7" s="203"/>
      <c r="F7" s="203"/>
      <c r="G7" s="203"/>
      <c r="H7" s="203"/>
      <c r="I7" s="169">
        <v>37858000</v>
      </c>
      <c r="L7" s="169"/>
    </row>
    <row r="8" spans="1:22" ht="24.95" customHeight="1" x14ac:dyDescent="0.2">
      <c r="B8" s="168">
        <v>3</v>
      </c>
      <c r="C8" s="203" t="s">
        <v>167</v>
      </c>
      <c r="D8" s="203"/>
      <c r="E8" s="203"/>
      <c r="F8" s="203"/>
      <c r="G8" s="203"/>
      <c r="H8" s="203"/>
      <c r="I8" s="169">
        <v>41555000</v>
      </c>
      <c r="J8" s="95"/>
      <c r="L8" s="169"/>
    </row>
    <row r="9" spans="1:22" ht="24.95" customHeight="1" x14ac:dyDescent="0.2">
      <c r="B9" s="168">
        <v>4</v>
      </c>
      <c r="C9" s="203" t="s">
        <v>168</v>
      </c>
      <c r="D9" s="203"/>
      <c r="E9" s="203"/>
      <c r="F9" s="203"/>
      <c r="G9" s="203"/>
      <c r="H9" s="203"/>
      <c r="I9" s="169">
        <v>2727000</v>
      </c>
      <c r="J9" s="95"/>
      <c r="L9" s="169"/>
    </row>
    <row r="10" spans="1:22" ht="24.95" customHeight="1" x14ac:dyDescent="0.2">
      <c r="B10" s="168">
        <v>5</v>
      </c>
      <c r="C10" s="203" t="s">
        <v>140</v>
      </c>
      <c r="D10" s="203"/>
      <c r="E10" s="203"/>
      <c r="F10" s="203"/>
      <c r="G10" s="203"/>
      <c r="H10" s="203"/>
      <c r="I10" s="169">
        <v>737000</v>
      </c>
      <c r="J10" s="95"/>
      <c r="L10" s="169"/>
    </row>
    <row r="11" spans="1:22" ht="24.95" customHeight="1" x14ac:dyDescent="0.2">
      <c r="B11" s="168">
        <v>6</v>
      </c>
      <c r="C11" s="203" t="s">
        <v>169</v>
      </c>
      <c r="D11" s="203"/>
      <c r="E11" s="203"/>
      <c r="F11" s="203"/>
      <c r="G11" s="203"/>
      <c r="H11" s="203"/>
      <c r="I11" s="169">
        <v>6124000</v>
      </c>
      <c r="J11" s="95"/>
      <c r="L11" s="169"/>
    </row>
    <row r="12" spans="1:22" ht="24.95" customHeight="1" x14ac:dyDescent="0.2">
      <c r="B12" s="168">
        <v>7</v>
      </c>
      <c r="C12" s="203" t="s">
        <v>160</v>
      </c>
      <c r="D12" s="203"/>
      <c r="E12" s="203"/>
      <c r="F12" s="203"/>
      <c r="G12" s="203"/>
      <c r="H12" s="203"/>
      <c r="I12" s="169">
        <v>3167000</v>
      </c>
      <c r="J12" s="95"/>
      <c r="L12" s="169"/>
    </row>
    <row r="13" spans="1:22" ht="24.95" customHeight="1" x14ac:dyDescent="0.25">
      <c r="A13" s="166" t="s">
        <v>142</v>
      </c>
      <c r="B13" s="210" t="s">
        <v>170</v>
      </c>
      <c r="C13" s="210"/>
      <c r="D13" s="210"/>
      <c r="E13" s="210"/>
      <c r="F13" s="210"/>
      <c r="G13" s="210"/>
      <c r="H13" s="210"/>
      <c r="I13" s="210"/>
      <c r="J13" s="167">
        <f>SUM(I14:I19)</f>
        <v>65544000</v>
      </c>
    </row>
    <row r="14" spans="1:22" ht="24.95" customHeight="1" x14ac:dyDescent="0.2">
      <c r="B14" s="168">
        <v>1</v>
      </c>
      <c r="C14" s="203" t="s">
        <v>171</v>
      </c>
      <c r="D14" s="203"/>
      <c r="E14" s="203"/>
      <c r="F14" s="203"/>
      <c r="G14" s="203"/>
      <c r="H14" s="203"/>
      <c r="I14" s="169">
        <v>4484000</v>
      </c>
      <c r="J14" s="95"/>
    </row>
    <row r="15" spans="1:22" ht="24.95" customHeight="1" x14ac:dyDescent="0.2">
      <c r="B15" s="168">
        <v>2</v>
      </c>
      <c r="C15" s="203" t="s">
        <v>172</v>
      </c>
      <c r="D15" s="203"/>
      <c r="E15" s="203"/>
      <c r="F15" s="203"/>
      <c r="G15" s="203"/>
      <c r="H15" s="203"/>
      <c r="I15" s="169">
        <v>2324000</v>
      </c>
      <c r="J15" s="95"/>
    </row>
    <row r="16" spans="1:22" ht="24.95" customHeight="1" x14ac:dyDescent="0.2">
      <c r="B16" s="168">
        <v>3</v>
      </c>
      <c r="C16" s="203" t="s">
        <v>173</v>
      </c>
      <c r="D16" s="203"/>
      <c r="E16" s="203"/>
      <c r="F16" s="203"/>
      <c r="G16" s="203"/>
      <c r="H16" s="203"/>
      <c r="I16" s="169">
        <v>0</v>
      </c>
      <c r="J16" s="95"/>
    </row>
    <row r="17" spans="1:10" ht="24.95" customHeight="1" x14ac:dyDescent="0.2">
      <c r="B17" s="168">
        <v>4</v>
      </c>
      <c r="C17" s="203" t="s">
        <v>174</v>
      </c>
      <c r="D17" s="203"/>
      <c r="E17" s="203"/>
      <c r="F17" s="203"/>
      <c r="G17" s="203"/>
      <c r="H17" s="203"/>
      <c r="I17" s="169">
        <v>56666000</v>
      </c>
      <c r="J17" s="95"/>
    </row>
    <row r="18" spans="1:10" ht="24.95" customHeight="1" x14ac:dyDescent="0.2">
      <c r="B18" s="168">
        <v>5</v>
      </c>
      <c r="C18" s="203" t="s">
        <v>175</v>
      </c>
      <c r="D18" s="203"/>
      <c r="E18" s="203"/>
      <c r="F18" s="203"/>
      <c r="G18" s="203"/>
      <c r="H18" s="203"/>
      <c r="I18" s="169">
        <v>581000</v>
      </c>
      <c r="J18" s="95"/>
    </row>
    <row r="19" spans="1:10" ht="24.95" customHeight="1" x14ac:dyDescent="0.2">
      <c r="B19" s="168">
        <v>6</v>
      </c>
      <c r="C19" s="203" t="s">
        <v>176</v>
      </c>
      <c r="D19" s="203"/>
      <c r="E19" s="203"/>
      <c r="F19" s="203"/>
      <c r="G19" s="203"/>
      <c r="H19" s="203"/>
      <c r="I19" s="169">
        <v>1489000</v>
      </c>
      <c r="J19" s="95"/>
    </row>
    <row r="20" spans="1:10" ht="24.95" customHeight="1" x14ac:dyDescent="0.25">
      <c r="A20" s="166" t="s">
        <v>146</v>
      </c>
      <c r="B20" s="210" t="s">
        <v>0</v>
      </c>
      <c r="C20" s="210"/>
      <c r="D20" s="210"/>
      <c r="E20" s="210"/>
      <c r="F20" s="210"/>
      <c r="G20" s="210"/>
      <c r="H20" s="210"/>
      <c r="I20" s="210"/>
      <c r="J20" s="167">
        <f>SUM(I21:I25)</f>
        <v>27145000</v>
      </c>
    </row>
    <row r="21" spans="1:10" ht="24.95" customHeight="1" x14ac:dyDescent="0.2">
      <c r="B21" s="168">
        <v>1</v>
      </c>
      <c r="C21" s="203" t="s">
        <v>177</v>
      </c>
      <c r="D21" s="203"/>
      <c r="E21" s="203"/>
      <c r="F21" s="203"/>
      <c r="G21" s="203"/>
      <c r="H21" s="203"/>
      <c r="I21" s="169">
        <v>3800000</v>
      </c>
      <c r="J21" s="95"/>
    </row>
    <row r="22" spans="1:10" ht="24.95" customHeight="1" x14ac:dyDescent="0.2">
      <c r="B22" s="168">
        <v>2</v>
      </c>
      <c r="C22" s="203" t="s">
        <v>178</v>
      </c>
      <c r="D22" s="203"/>
      <c r="E22" s="203"/>
      <c r="F22" s="203"/>
      <c r="G22" s="203"/>
      <c r="H22" s="203"/>
      <c r="I22" s="169">
        <v>21795000</v>
      </c>
      <c r="J22" s="95"/>
    </row>
    <row r="23" spans="1:10" ht="24.95" customHeight="1" x14ac:dyDescent="0.2">
      <c r="B23" s="168">
        <v>3</v>
      </c>
      <c r="C23" s="203" t="s">
        <v>179</v>
      </c>
      <c r="D23" s="203"/>
      <c r="E23" s="203"/>
      <c r="F23" s="203"/>
      <c r="G23" s="203"/>
      <c r="H23" s="203"/>
      <c r="I23" s="169">
        <v>500000</v>
      </c>
      <c r="J23" s="95"/>
    </row>
    <row r="24" spans="1:10" ht="24.95" customHeight="1" x14ac:dyDescent="0.2">
      <c r="B24" s="168">
        <v>4</v>
      </c>
      <c r="C24" s="203" t="s">
        <v>180</v>
      </c>
      <c r="D24" s="203"/>
      <c r="E24" s="203"/>
      <c r="F24" s="203"/>
      <c r="G24" s="203"/>
      <c r="H24" s="203"/>
      <c r="I24" s="169">
        <v>500000</v>
      </c>
      <c r="J24" s="95"/>
    </row>
    <row r="25" spans="1:10" ht="24.95" customHeight="1" x14ac:dyDescent="0.2">
      <c r="B25" s="168">
        <v>5</v>
      </c>
      <c r="C25" s="203" t="s">
        <v>181</v>
      </c>
      <c r="D25" s="203"/>
      <c r="E25" s="203"/>
      <c r="F25" s="203"/>
      <c r="G25" s="203"/>
      <c r="H25" s="203"/>
      <c r="I25" s="169">
        <v>550000</v>
      </c>
      <c r="J25" s="95"/>
    </row>
    <row r="26" spans="1:10" ht="24.95" customHeight="1" x14ac:dyDescent="0.25">
      <c r="A26" s="166" t="s">
        <v>155</v>
      </c>
      <c r="B26" s="210" t="s">
        <v>1</v>
      </c>
      <c r="C26" s="210"/>
      <c r="D26" s="210"/>
      <c r="E26" s="210"/>
      <c r="F26" s="210"/>
      <c r="G26" s="210"/>
      <c r="H26" s="210"/>
      <c r="I26" s="210"/>
      <c r="J26" s="167">
        <f>SUM(I27:I39)</f>
        <v>13758000</v>
      </c>
    </row>
    <row r="27" spans="1:10" ht="24.95" customHeight="1" x14ac:dyDescent="0.2">
      <c r="B27" s="168">
        <v>1</v>
      </c>
      <c r="C27" s="203" t="s">
        <v>207</v>
      </c>
      <c r="D27" s="203"/>
      <c r="E27" s="203"/>
      <c r="F27" s="203"/>
      <c r="G27" s="203"/>
      <c r="H27" s="203"/>
      <c r="I27" s="169">
        <v>523000</v>
      </c>
      <c r="J27" s="95"/>
    </row>
    <row r="28" spans="1:10" ht="24.95" customHeight="1" x14ac:dyDescent="0.2">
      <c r="B28" s="168">
        <v>2</v>
      </c>
      <c r="C28" s="203" t="s">
        <v>208</v>
      </c>
      <c r="D28" s="203"/>
      <c r="E28" s="203"/>
      <c r="F28" s="203"/>
      <c r="G28" s="203"/>
      <c r="H28" s="203"/>
      <c r="I28" s="169">
        <v>7470000</v>
      </c>
      <c r="J28" s="95"/>
    </row>
    <row r="29" spans="1:10" ht="24.95" customHeight="1" x14ac:dyDescent="0.2">
      <c r="B29" s="168">
        <v>3</v>
      </c>
      <c r="C29" s="203" t="s">
        <v>182</v>
      </c>
      <c r="D29" s="203"/>
      <c r="E29" s="203"/>
      <c r="F29" s="203"/>
      <c r="G29" s="203"/>
      <c r="H29" s="203"/>
      <c r="I29" s="169">
        <v>748000</v>
      </c>
      <c r="J29" s="95"/>
    </row>
    <row r="30" spans="1:10" ht="24.95" customHeight="1" x14ac:dyDescent="0.2">
      <c r="B30" s="168">
        <v>4</v>
      </c>
      <c r="C30" s="203" t="s">
        <v>183</v>
      </c>
      <c r="D30" s="203"/>
      <c r="E30" s="203"/>
      <c r="F30" s="203"/>
      <c r="G30" s="203"/>
      <c r="H30" s="203"/>
      <c r="I30" s="169">
        <v>0</v>
      </c>
      <c r="J30" s="95"/>
    </row>
    <row r="31" spans="1:10" ht="24.95" customHeight="1" x14ac:dyDescent="0.2">
      <c r="B31" s="168">
        <v>5</v>
      </c>
      <c r="C31" s="203" t="s">
        <v>184</v>
      </c>
      <c r="D31" s="203"/>
      <c r="E31" s="203"/>
      <c r="F31" s="203"/>
      <c r="G31" s="203"/>
      <c r="H31" s="203"/>
      <c r="I31" s="169">
        <f>SUM(H32:H35)</f>
        <v>3382000</v>
      </c>
      <c r="J31" s="95"/>
    </row>
    <row r="32" spans="1:10" ht="24.95" customHeight="1" x14ac:dyDescent="0.2">
      <c r="B32" s="168"/>
      <c r="C32" s="170" t="s">
        <v>131</v>
      </c>
      <c r="D32" s="203" t="s">
        <v>185</v>
      </c>
      <c r="E32" s="203"/>
      <c r="F32" s="203"/>
      <c r="G32" s="203"/>
      <c r="H32" s="171">
        <v>1455000</v>
      </c>
      <c r="I32" s="169"/>
      <c r="J32" s="95"/>
    </row>
    <row r="33" spans="1:10" ht="24.95" customHeight="1" x14ac:dyDescent="0.2">
      <c r="B33" s="168"/>
      <c r="C33" s="170" t="s">
        <v>133</v>
      </c>
      <c r="D33" s="203" t="s">
        <v>186</v>
      </c>
      <c r="E33" s="203"/>
      <c r="F33" s="203"/>
      <c r="G33" s="203"/>
      <c r="H33" s="171">
        <v>1390000</v>
      </c>
      <c r="I33" s="169"/>
      <c r="J33" s="95"/>
    </row>
    <row r="34" spans="1:10" ht="24.95" customHeight="1" x14ac:dyDescent="0.2">
      <c r="B34" s="168"/>
      <c r="C34" s="170" t="s">
        <v>135</v>
      </c>
      <c r="D34" s="203" t="s">
        <v>187</v>
      </c>
      <c r="E34" s="203"/>
      <c r="F34" s="203"/>
      <c r="G34" s="203"/>
      <c r="H34" s="171">
        <v>537000</v>
      </c>
      <c r="I34" s="169"/>
      <c r="J34" s="95"/>
    </row>
    <row r="35" spans="1:10" ht="24.95" hidden="1" customHeight="1" x14ac:dyDescent="0.2">
      <c r="B35" s="168"/>
      <c r="C35" s="170"/>
      <c r="D35" s="203"/>
      <c r="E35" s="203"/>
      <c r="F35" s="203"/>
      <c r="G35" s="203"/>
      <c r="H35" s="171"/>
      <c r="I35" s="169"/>
      <c r="J35" s="95"/>
    </row>
    <row r="36" spans="1:10" ht="24.95" customHeight="1" x14ac:dyDescent="0.2">
      <c r="B36" s="168">
        <v>6</v>
      </c>
      <c r="C36" s="203" t="s">
        <v>188</v>
      </c>
      <c r="D36" s="203"/>
      <c r="E36" s="203"/>
      <c r="F36" s="203"/>
      <c r="G36" s="203"/>
      <c r="H36" s="203"/>
      <c r="I36" s="169">
        <v>1186000</v>
      </c>
      <c r="J36" s="95"/>
    </row>
    <row r="37" spans="1:10" ht="24.95" customHeight="1" x14ac:dyDescent="0.2">
      <c r="B37" s="168">
        <v>7</v>
      </c>
      <c r="C37" s="203" t="s">
        <v>189</v>
      </c>
      <c r="D37" s="203"/>
      <c r="E37" s="203"/>
      <c r="F37" s="203"/>
      <c r="G37" s="203"/>
      <c r="H37" s="203"/>
      <c r="I37" s="169">
        <v>264000</v>
      </c>
      <c r="J37" s="95"/>
    </row>
    <row r="38" spans="1:10" ht="24.95" customHeight="1" x14ac:dyDescent="0.2">
      <c r="B38" s="168">
        <v>8</v>
      </c>
      <c r="C38" s="203" t="s">
        <v>190</v>
      </c>
      <c r="D38" s="203"/>
      <c r="E38" s="203"/>
      <c r="F38" s="203"/>
      <c r="G38" s="203"/>
      <c r="H38" s="203"/>
      <c r="I38" s="169">
        <v>185000</v>
      </c>
      <c r="J38" s="95"/>
    </row>
    <row r="39" spans="1:10" ht="24.95" customHeight="1" x14ac:dyDescent="0.2">
      <c r="B39" s="95"/>
      <c r="C39" s="95"/>
      <c r="D39" s="95"/>
      <c r="E39" s="95"/>
      <c r="F39" s="95"/>
      <c r="G39" s="95"/>
      <c r="H39" s="95"/>
      <c r="I39" s="169"/>
      <c r="J39" s="95"/>
    </row>
    <row r="40" spans="1:10" ht="24.95" customHeight="1" x14ac:dyDescent="0.2">
      <c r="B40" s="95"/>
      <c r="C40" s="95"/>
      <c r="D40" s="95"/>
      <c r="E40" s="95"/>
      <c r="F40" s="95"/>
      <c r="G40" s="95"/>
      <c r="H40" s="95"/>
      <c r="I40" s="169"/>
      <c r="J40" s="95"/>
    </row>
    <row r="41" spans="1:10" ht="24.95" customHeight="1" x14ac:dyDescent="0.25">
      <c r="A41" s="166" t="s">
        <v>157</v>
      </c>
      <c r="B41" s="210" t="s">
        <v>2</v>
      </c>
      <c r="C41" s="210"/>
      <c r="D41" s="210"/>
      <c r="E41" s="210"/>
      <c r="F41" s="210"/>
      <c r="G41" s="210"/>
      <c r="H41" s="210"/>
      <c r="I41" s="210"/>
      <c r="J41" s="167">
        <f>SUM(I42:I47)</f>
        <v>108376000</v>
      </c>
    </row>
    <row r="42" spans="1:10" ht="24.95" customHeight="1" x14ac:dyDescent="0.2">
      <c r="B42" s="168">
        <v>1</v>
      </c>
      <c r="C42" s="203" t="s">
        <v>191</v>
      </c>
      <c r="D42" s="203"/>
      <c r="E42" s="203"/>
      <c r="F42" s="203"/>
      <c r="G42" s="203"/>
      <c r="H42" s="203"/>
      <c r="I42" s="169">
        <v>25362000</v>
      </c>
      <c r="J42" s="95"/>
    </row>
    <row r="43" spans="1:10" ht="24.95" customHeight="1" x14ac:dyDescent="0.2">
      <c r="B43" s="168">
        <v>2</v>
      </c>
      <c r="C43" s="203" t="s">
        <v>192</v>
      </c>
      <c r="D43" s="203"/>
      <c r="E43" s="203"/>
      <c r="F43" s="203"/>
      <c r="G43" s="203"/>
      <c r="H43" s="203"/>
      <c r="I43" s="169">
        <v>3695000</v>
      </c>
      <c r="J43" s="95"/>
    </row>
    <row r="44" spans="1:10" ht="24.95" customHeight="1" x14ac:dyDescent="0.2">
      <c r="B44" s="168">
        <v>3</v>
      </c>
      <c r="C44" s="203" t="s">
        <v>193</v>
      </c>
      <c r="D44" s="203"/>
      <c r="E44" s="203"/>
      <c r="F44" s="203"/>
      <c r="G44" s="203"/>
      <c r="H44" s="203"/>
      <c r="I44" s="169">
        <v>27354000</v>
      </c>
      <c r="J44" s="95"/>
    </row>
    <row r="45" spans="1:10" ht="24.95" customHeight="1" x14ac:dyDescent="0.2">
      <c r="B45" s="168">
        <v>4</v>
      </c>
      <c r="C45" s="203" t="s">
        <v>194</v>
      </c>
      <c r="D45" s="203"/>
      <c r="E45" s="203"/>
      <c r="F45" s="203"/>
      <c r="G45" s="203"/>
      <c r="H45" s="203"/>
      <c r="I45" s="169">
        <v>7990000</v>
      </c>
      <c r="J45" s="95"/>
    </row>
    <row r="46" spans="1:10" ht="24.95" customHeight="1" x14ac:dyDescent="0.2">
      <c r="B46" s="168">
        <v>5</v>
      </c>
      <c r="C46" s="203" t="s">
        <v>209</v>
      </c>
      <c r="D46" s="203"/>
      <c r="E46" s="203"/>
      <c r="F46" s="203"/>
      <c r="G46" s="203"/>
      <c r="H46" s="203"/>
      <c r="I46" s="169">
        <v>43975000</v>
      </c>
      <c r="J46" s="95"/>
    </row>
    <row r="47" spans="1:10" ht="24.95" hidden="1" customHeight="1" x14ac:dyDescent="0.2">
      <c r="B47" s="168">
        <v>6</v>
      </c>
      <c r="C47" s="95"/>
      <c r="D47" s="95"/>
      <c r="E47" s="95"/>
      <c r="F47" s="95"/>
      <c r="G47" s="95"/>
      <c r="H47" s="95"/>
      <c r="I47" s="169">
        <v>0</v>
      </c>
      <c r="J47" s="95"/>
    </row>
    <row r="48" spans="1:10" ht="24.95" hidden="1" customHeight="1" x14ac:dyDescent="0.2">
      <c r="B48" s="168"/>
      <c r="C48" s="95"/>
      <c r="D48" s="95"/>
      <c r="E48" s="95"/>
      <c r="F48" s="95"/>
      <c r="G48" s="95"/>
      <c r="H48" s="95"/>
      <c r="I48" s="169"/>
      <c r="J48" s="95"/>
    </row>
    <row r="49" spans="1:11" ht="24.95" customHeight="1" x14ac:dyDescent="0.25">
      <c r="A49" s="166" t="s">
        <v>159</v>
      </c>
      <c r="B49" s="210" t="s">
        <v>195</v>
      </c>
      <c r="C49" s="210"/>
      <c r="D49" s="210"/>
      <c r="E49" s="210"/>
      <c r="F49" s="210"/>
      <c r="G49" s="210"/>
      <c r="H49" s="210"/>
      <c r="I49" s="210"/>
      <c r="J49" s="167">
        <f>SUM(I50:I52)</f>
        <v>0</v>
      </c>
    </row>
    <row r="50" spans="1:11" ht="24.95" hidden="1" customHeight="1" x14ac:dyDescent="0.2">
      <c r="B50" s="168">
        <v>1</v>
      </c>
      <c r="C50" s="203"/>
      <c r="D50" s="203"/>
      <c r="E50" s="203"/>
      <c r="F50" s="203"/>
      <c r="G50" s="203"/>
      <c r="H50" s="203"/>
      <c r="I50" s="169"/>
      <c r="J50" s="95"/>
    </row>
    <row r="51" spans="1:11" ht="24.95" hidden="1" customHeight="1" x14ac:dyDescent="0.2">
      <c r="B51" s="168">
        <v>2</v>
      </c>
      <c r="C51" s="203"/>
      <c r="D51" s="203"/>
      <c r="E51" s="203"/>
      <c r="F51" s="203"/>
      <c r="G51" s="203"/>
      <c r="H51" s="203"/>
      <c r="I51" s="169">
        <v>0</v>
      </c>
      <c r="J51" s="95"/>
    </row>
    <row r="52" spans="1:11" ht="24.95" hidden="1" customHeight="1" x14ac:dyDescent="0.2">
      <c r="B52" s="168">
        <v>3</v>
      </c>
      <c r="C52" s="203"/>
      <c r="D52" s="203"/>
      <c r="E52" s="203"/>
      <c r="F52" s="203"/>
      <c r="G52" s="203"/>
      <c r="H52" s="203"/>
      <c r="I52" s="169">
        <v>0</v>
      </c>
      <c r="J52" s="95"/>
    </row>
    <row r="53" spans="1:11" ht="24.95" hidden="1" customHeight="1" x14ac:dyDescent="0.2">
      <c r="B53" s="95"/>
      <c r="C53" s="95"/>
      <c r="D53" s="95"/>
      <c r="E53" s="95"/>
      <c r="F53" s="95"/>
      <c r="G53" s="95"/>
      <c r="H53" s="95"/>
      <c r="I53" s="95"/>
      <c r="J53" s="95"/>
    </row>
    <row r="54" spans="1:11" ht="24.95" customHeight="1" x14ac:dyDescent="0.25">
      <c r="A54" s="166" t="s">
        <v>196</v>
      </c>
      <c r="B54" s="210" t="s">
        <v>197</v>
      </c>
      <c r="C54" s="210"/>
      <c r="D54" s="210"/>
      <c r="E54" s="210"/>
      <c r="F54" s="210"/>
      <c r="G54" s="210"/>
      <c r="H54" s="210"/>
      <c r="I54" s="210"/>
      <c r="J54" s="167">
        <f>SUM(I55:I59)</f>
        <v>88748000</v>
      </c>
    </row>
    <row r="55" spans="1:11" ht="24.95" customHeight="1" x14ac:dyDescent="0.2">
      <c r="B55" s="168">
        <v>1</v>
      </c>
      <c r="C55" s="203" t="s">
        <v>198</v>
      </c>
      <c r="D55" s="203"/>
      <c r="E55" s="203"/>
      <c r="F55" s="203"/>
      <c r="G55" s="203"/>
      <c r="H55" s="203"/>
      <c r="I55" s="169">
        <v>25376000</v>
      </c>
      <c r="J55" s="95"/>
    </row>
    <row r="56" spans="1:11" ht="24.95" customHeight="1" x14ac:dyDescent="0.2">
      <c r="B56" s="168">
        <v>2</v>
      </c>
      <c r="C56" s="203" t="s">
        <v>199</v>
      </c>
      <c r="D56" s="203"/>
      <c r="E56" s="203"/>
      <c r="F56" s="203"/>
      <c r="G56" s="203"/>
      <c r="H56" s="203"/>
      <c r="I56" s="169">
        <v>22888000</v>
      </c>
      <c r="J56" s="95"/>
    </row>
    <row r="57" spans="1:11" ht="24.95" customHeight="1" x14ac:dyDescent="0.2">
      <c r="B57" s="168">
        <v>3</v>
      </c>
      <c r="C57" s="203" t="s">
        <v>200</v>
      </c>
      <c r="D57" s="203"/>
      <c r="E57" s="203"/>
      <c r="F57" s="203"/>
      <c r="G57" s="203"/>
      <c r="H57" s="203"/>
      <c r="I57" s="169">
        <v>0</v>
      </c>
    </row>
    <row r="58" spans="1:11" ht="24.95" customHeight="1" x14ac:dyDescent="0.2">
      <c r="B58" s="168">
        <v>4</v>
      </c>
      <c r="C58" s="203" t="s">
        <v>210</v>
      </c>
      <c r="D58" s="203"/>
      <c r="E58" s="203"/>
      <c r="F58" s="203"/>
      <c r="G58" s="203"/>
      <c r="H58" s="203"/>
      <c r="I58" s="169">
        <v>5484000</v>
      </c>
    </row>
    <row r="59" spans="1:11" ht="24.95" customHeight="1" x14ac:dyDescent="0.2">
      <c r="B59" s="168">
        <v>5</v>
      </c>
      <c r="C59" s="203" t="s">
        <v>211</v>
      </c>
      <c r="D59" s="203"/>
      <c r="E59" s="203"/>
      <c r="F59" s="203"/>
      <c r="G59" s="203"/>
      <c r="H59" s="203"/>
      <c r="I59" s="169">
        <v>35000000</v>
      </c>
    </row>
    <row r="60" spans="1:11" ht="24.95" customHeight="1" x14ac:dyDescent="0.35">
      <c r="A60" s="211" t="s">
        <v>201</v>
      </c>
      <c r="B60" s="212"/>
      <c r="C60" s="212"/>
      <c r="D60" s="212"/>
      <c r="E60" s="212"/>
      <c r="F60" s="212"/>
      <c r="G60" s="212"/>
      <c r="H60" s="212"/>
      <c r="I60" s="212"/>
      <c r="J60" s="172">
        <f>SUM(J5:J58)</f>
        <v>457968000</v>
      </c>
      <c r="K60" s="173"/>
    </row>
    <row r="61" spans="1:11" ht="24.95" customHeight="1" x14ac:dyDescent="0.2">
      <c r="A61" s="203" t="s">
        <v>202</v>
      </c>
      <c r="B61" s="203"/>
      <c r="C61" s="203"/>
      <c r="D61" s="203"/>
      <c r="E61" s="203"/>
      <c r="F61" s="203"/>
    </row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</sheetData>
  <mergeCells count="56">
    <mergeCell ref="C6:H6"/>
    <mergeCell ref="A2:K2"/>
    <mergeCell ref="B3:K3"/>
    <mergeCell ref="L3:V3"/>
    <mergeCell ref="B4:K4"/>
    <mergeCell ref="B5:I5"/>
    <mergeCell ref="C18:H18"/>
    <mergeCell ref="C7:H7"/>
    <mergeCell ref="C8:H8"/>
    <mergeCell ref="C9:H9"/>
    <mergeCell ref="C10:H10"/>
    <mergeCell ref="C11:H11"/>
    <mergeCell ref="C12:H12"/>
    <mergeCell ref="B13:I13"/>
    <mergeCell ref="C14:H14"/>
    <mergeCell ref="C15:H15"/>
    <mergeCell ref="C16:H16"/>
    <mergeCell ref="C17:H17"/>
    <mergeCell ref="C30:H30"/>
    <mergeCell ref="C19:H19"/>
    <mergeCell ref="B20:I20"/>
    <mergeCell ref="C21:H21"/>
    <mergeCell ref="C22:H22"/>
    <mergeCell ref="C23:H23"/>
    <mergeCell ref="C24:H24"/>
    <mergeCell ref="C25:H25"/>
    <mergeCell ref="B26:I26"/>
    <mergeCell ref="C27:H27"/>
    <mergeCell ref="C28:H28"/>
    <mergeCell ref="C29:H29"/>
    <mergeCell ref="C44:H44"/>
    <mergeCell ref="C31:H31"/>
    <mergeCell ref="D32:G32"/>
    <mergeCell ref="D33:G33"/>
    <mergeCell ref="D34:G34"/>
    <mergeCell ref="D35:G35"/>
    <mergeCell ref="C36:H36"/>
    <mergeCell ref="C37:H37"/>
    <mergeCell ref="C38:H38"/>
    <mergeCell ref="B41:I41"/>
    <mergeCell ref="C42:H42"/>
    <mergeCell ref="C43:H43"/>
    <mergeCell ref="A61:F61"/>
    <mergeCell ref="C58:H58"/>
    <mergeCell ref="C59:H59"/>
    <mergeCell ref="C45:H45"/>
    <mergeCell ref="C46:H46"/>
    <mergeCell ref="B49:I49"/>
    <mergeCell ref="C50:H50"/>
    <mergeCell ref="C51:H51"/>
    <mergeCell ref="C52:H52"/>
    <mergeCell ref="B54:I54"/>
    <mergeCell ref="C55:H55"/>
    <mergeCell ref="C56:H56"/>
    <mergeCell ref="C57:H57"/>
    <mergeCell ref="A60:I60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view="pageBreakPreview" topLeftCell="A2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1" spans="2:3" x14ac:dyDescent="0.25">
      <c r="B1" s="114"/>
    </row>
    <row r="2" spans="2:3" x14ac:dyDescent="0.25">
      <c r="B2" s="190" t="s">
        <v>216</v>
      </c>
      <c r="C2" s="175"/>
    </row>
    <row r="3" spans="2:3" ht="28.5" customHeight="1" x14ac:dyDescent="0.25">
      <c r="B3" s="220" t="s">
        <v>90</v>
      </c>
      <c r="C3" s="220"/>
    </row>
    <row r="4" spans="2:3" ht="18.75" x14ac:dyDescent="0.3">
      <c r="B4" s="221" t="s">
        <v>91</v>
      </c>
      <c r="C4" s="222"/>
    </row>
    <row r="5" spans="2:3" ht="15.75" x14ac:dyDescent="0.25">
      <c r="B5" s="223"/>
      <c r="C5" s="224"/>
    </row>
    <row r="6" spans="2:3" ht="15.75" x14ac:dyDescent="0.25">
      <c r="B6" s="105"/>
      <c r="C6" s="106" t="s">
        <v>92</v>
      </c>
    </row>
    <row r="7" spans="2:3" ht="24.95" customHeight="1" x14ac:dyDescent="0.25">
      <c r="B7" s="107" t="s">
        <v>93</v>
      </c>
      <c r="C7" s="12">
        <v>3576</v>
      </c>
    </row>
    <row r="8" spans="2:3" ht="24.95" customHeight="1" x14ac:dyDescent="0.25">
      <c r="B8" s="108" t="s">
        <v>94</v>
      </c>
      <c r="C8" s="109">
        <v>25359</v>
      </c>
    </row>
    <row r="9" spans="2:3" ht="24.95" customHeight="1" x14ac:dyDescent="0.25">
      <c r="B9" s="108" t="s">
        <v>95</v>
      </c>
      <c r="C9" s="12">
        <v>636</v>
      </c>
    </row>
    <row r="10" spans="2:3" ht="24.95" customHeight="1" x14ac:dyDescent="0.25">
      <c r="B10" s="108" t="s">
        <v>96</v>
      </c>
      <c r="C10" s="12">
        <v>105</v>
      </c>
    </row>
    <row r="11" spans="2:3" ht="24.95" customHeight="1" x14ac:dyDescent="0.25">
      <c r="B11" s="108" t="s">
        <v>97</v>
      </c>
      <c r="C11" s="12">
        <v>3500</v>
      </c>
    </row>
    <row r="12" spans="2:3" ht="24.95" customHeight="1" x14ac:dyDescent="0.25">
      <c r="B12" s="110" t="s">
        <v>98</v>
      </c>
      <c r="C12" s="12">
        <v>28354</v>
      </c>
    </row>
    <row r="13" spans="2:3" ht="24.95" customHeight="1" x14ac:dyDescent="0.25">
      <c r="B13" s="110" t="s">
        <v>99</v>
      </c>
      <c r="C13" s="12">
        <v>10125</v>
      </c>
    </row>
    <row r="14" spans="2:3" ht="24.95" customHeight="1" x14ac:dyDescent="0.25">
      <c r="B14" s="110" t="s">
        <v>100</v>
      </c>
      <c r="C14" s="97">
        <v>1067</v>
      </c>
    </row>
    <row r="15" spans="2:3" ht="24.95" customHeight="1" x14ac:dyDescent="0.25">
      <c r="B15" s="110" t="s">
        <v>101</v>
      </c>
      <c r="C15" s="12">
        <v>300</v>
      </c>
    </row>
    <row r="16" spans="2:3" ht="24.95" customHeight="1" x14ac:dyDescent="0.25">
      <c r="B16" s="110" t="s">
        <v>102</v>
      </c>
      <c r="C16" s="12">
        <v>5495</v>
      </c>
    </row>
    <row r="17" spans="2:3" ht="24.95" customHeight="1" x14ac:dyDescent="0.25">
      <c r="B17" s="110" t="s">
        <v>103</v>
      </c>
      <c r="C17" s="12">
        <v>600</v>
      </c>
    </row>
    <row r="18" spans="2:3" ht="24.95" customHeight="1" x14ac:dyDescent="0.25">
      <c r="B18" s="108" t="s">
        <v>104</v>
      </c>
      <c r="C18" s="12">
        <v>105</v>
      </c>
    </row>
    <row r="19" spans="2:3" ht="35.1" customHeight="1" x14ac:dyDescent="0.25">
      <c r="B19" s="107" t="s">
        <v>112</v>
      </c>
      <c r="C19" s="97">
        <v>43975</v>
      </c>
    </row>
    <row r="20" spans="2:3" ht="30" customHeight="1" x14ac:dyDescent="0.25">
      <c r="B20" s="51" t="s">
        <v>105</v>
      </c>
      <c r="C20" s="52">
        <f>SUM(C7:C19)</f>
        <v>123197</v>
      </c>
    </row>
    <row r="21" spans="2:3" ht="18.75" x14ac:dyDescent="0.3">
      <c r="B21" s="111"/>
      <c r="C21" s="111"/>
    </row>
    <row r="22" spans="2:3" ht="18.75" x14ac:dyDescent="0.3">
      <c r="B22" s="221" t="s">
        <v>106</v>
      </c>
      <c r="C22" s="222"/>
    </row>
    <row r="23" spans="2:3" ht="15.75" x14ac:dyDescent="0.25">
      <c r="B23" s="218" t="s">
        <v>107</v>
      </c>
      <c r="C23" s="219"/>
    </row>
    <row r="24" spans="2:3" ht="15.75" x14ac:dyDescent="0.25">
      <c r="B24" s="110" t="s">
        <v>108</v>
      </c>
      <c r="C24" s="94">
        <v>0</v>
      </c>
    </row>
    <row r="25" spans="2:3" ht="15.75" x14ac:dyDescent="0.25">
      <c r="B25" s="110" t="s">
        <v>109</v>
      </c>
      <c r="C25" s="94">
        <v>2220</v>
      </c>
    </row>
    <row r="26" spans="2:3" ht="15.75" x14ac:dyDescent="0.25">
      <c r="B26" s="110" t="s">
        <v>110</v>
      </c>
      <c r="C26" s="112">
        <v>550</v>
      </c>
    </row>
    <row r="27" spans="2:3" ht="18.75" x14ac:dyDescent="0.25">
      <c r="B27" s="51" t="s">
        <v>111</v>
      </c>
      <c r="C27" s="52">
        <f>SUM(C24:C26)</f>
        <v>2770</v>
      </c>
    </row>
    <row r="29" spans="2:3" x14ac:dyDescent="0.25">
      <c r="C29" s="113">
        <f>C20+C27</f>
        <v>125967</v>
      </c>
    </row>
  </sheetData>
  <mergeCells count="6">
    <mergeCell ref="B23:C23"/>
    <mergeCell ref="B2:C2"/>
    <mergeCell ref="B3:C3"/>
    <mergeCell ref="B4:C4"/>
    <mergeCell ref="B5:C5"/>
    <mergeCell ref="B22:C22"/>
  </mergeCells>
  <pageMargins left="0.75" right="0.75" top="1" bottom="1" header="0.5" footer="0.5"/>
  <pageSetup paperSize="9" scale="7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1. Ktgv.mérlege</vt:lpstr>
      <vt:lpstr>2. Ktgv.egys.</vt:lpstr>
      <vt:lpstr>3.államházt.belüli tám.</vt:lpstr>
      <vt:lpstr>4.önk.ktgv.várh.bevételek</vt:lpstr>
      <vt:lpstr>5.Beruházások feladatonként</vt:lpstr>
      <vt:lpstr>Munka2</vt:lpstr>
      <vt:lpstr>Munka3</vt:lpstr>
      <vt:lpstr>'2. Ktgv.egys.'!Nyomtatási_cím</vt:lpstr>
      <vt:lpstr>'4.önk.ktgv.várh.bevételek'!Nyomtatási_terület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2016-02-12T08:44:36Z</dcterms:modified>
</cp:coreProperties>
</file>