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7935" firstSheet="6" activeTab="11"/>
  </bookViews>
  <sheets>
    <sheet name="kiadások önk" sheetId="2" r:id="rId1"/>
    <sheet name="bevételek önk" sheetId="10" r:id="rId2"/>
    <sheet name="létszám" sheetId="8" r:id="rId3"/>
    <sheet name="beruházások felújítások" sheetId="11" r:id="rId4"/>
    <sheet name="hitelek" sheetId="28" r:id="rId5"/>
    <sheet name="szociális kiadások" sheetId="29" r:id="rId6"/>
    <sheet name="átadott" sheetId="30" r:id="rId7"/>
    <sheet name="átvett" sheetId="31" r:id="rId8"/>
    <sheet name="helyi adók" sheetId="32" r:id="rId9"/>
    <sheet name="pénzmaradvány kimutatás" sheetId="48" r:id="rId10"/>
    <sheet name="eredménykimutatás önkorm" sheetId="49" r:id="rId11"/>
    <sheet name="vagyonmérleg önkorm" sheetId="50" r:id="rId12"/>
  </sheets>
  <externalReferences>
    <externalReference r:id="rId13"/>
  </externalReferences>
  <calcPr calcId="114210"/>
</workbook>
</file>

<file path=xl/calcChain.xml><?xml version="1.0" encoding="utf-8"?>
<calcChain xmlns="http://schemas.openxmlformats.org/spreadsheetml/2006/main">
  <c r="B9" i="48"/>
  <c r="N98" i="10"/>
  <c r="M98"/>
  <c r="L98"/>
  <c r="N97"/>
  <c r="K97"/>
  <c r="J97"/>
  <c r="I97"/>
  <c r="H97"/>
  <c r="G97"/>
  <c r="F97"/>
  <c r="E97"/>
  <c r="D97"/>
  <c r="M97"/>
  <c r="C97"/>
  <c r="L97"/>
  <c r="N96"/>
  <c r="M96"/>
  <c r="L96"/>
  <c r="N95"/>
  <c r="M95"/>
  <c r="L95"/>
  <c r="N94"/>
  <c r="M94"/>
  <c r="L94"/>
  <c r="N93"/>
  <c r="M93"/>
  <c r="L93"/>
  <c r="J92"/>
  <c r="J99"/>
  <c r="F92"/>
  <c r="F99"/>
  <c r="N91"/>
  <c r="M91"/>
  <c r="L91"/>
  <c r="N90"/>
  <c r="M90"/>
  <c r="L90"/>
  <c r="N89"/>
  <c r="M89"/>
  <c r="L89"/>
  <c r="N88"/>
  <c r="M88"/>
  <c r="L88"/>
  <c r="N87"/>
  <c r="M87"/>
  <c r="L87"/>
  <c r="M86"/>
  <c r="K86"/>
  <c r="J86"/>
  <c r="I86"/>
  <c r="H86"/>
  <c r="G86"/>
  <c r="F86"/>
  <c r="E86"/>
  <c r="N86"/>
  <c r="D86"/>
  <c r="C86"/>
  <c r="L86"/>
  <c r="N85"/>
  <c r="M85"/>
  <c r="L85"/>
  <c r="N84"/>
  <c r="M84"/>
  <c r="L84"/>
  <c r="N83"/>
  <c r="M83"/>
  <c r="L83"/>
  <c r="N82"/>
  <c r="M82"/>
  <c r="L82"/>
  <c r="M81"/>
  <c r="K81"/>
  <c r="J81"/>
  <c r="I81"/>
  <c r="H81"/>
  <c r="G81"/>
  <c r="F81"/>
  <c r="E81"/>
  <c r="N81"/>
  <c r="D81"/>
  <c r="C81"/>
  <c r="L81"/>
  <c r="N80"/>
  <c r="M80"/>
  <c r="L80"/>
  <c r="N79"/>
  <c r="M79"/>
  <c r="L79"/>
  <c r="N78"/>
  <c r="M78"/>
  <c r="L78"/>
  <c r="N77"/>
  <c r="M77"/>
  <c r="L77"/>
  <c r="M76"/>
  <c r="K76"/>
  <c r="K92"/>
  <c r="K99"/>
  <c r="J76"/>
  <c r="I76"/>
  <c r="I92"/>
  <c r="I99"/>
  <c r="H76"/>
  <c r="H92"/>
  <c r="H99"/>
  <c r="G76"/>
  <c r="G92"/>
  <c r="G99"/>
  <c r="F76"/>
  <c r="E76"/>
  <c r="E92"/>
  <c r="D76"/>
  <c r="D92"/>
  <c r="C76"/>
  <c r="L76"/>
  <c r="N75"/>
  <c r="M75"/>
  <c r="L75"/>
  <c r="N74"/>
  <c r="M74"/>
  <c r="L74"/>
  <c r="N73"/>
  <c r="M73"/>
  <c r="L73"/>
  <c r="N68"/>
  <c r="K68"/>
  <c r="J68"/>
  <c r="I68"/>
  <c r="H68"/>
  <c r="G68"/>
  <c r="F68"/>
  <c r="L68"/>
  <c r="E68"/>
  <c r="D68"/>
  <c r="M68"/>
  <c r="C68"/>
  <c r="N67"/>
  <c r="M67"/>
  <c r="L67"/>
  <c r="N66"/>
  <c r="M66"/>
  <c r="L66"/>
  <c r="N65"/>
  <c r="M65"/>
  <c r="L65"/>
  <c r="N64"/>
  <c r="M64"/>
  <c r="L64"/>
  <c r="N63"/>
  <c r="K63"/>
  <c r="J63"/>
  <c r="J69"/>
  <c r="J72"/>
  <c r="I63"/>
  <c r="H63"/>
  <c r="G63"/>
  <c r="F63"/>
  <c r="L63"/>
  <c r="E63"/>
  <c r="D63"/>
  <c r="M63"/>
  <c r="C63"/>
  <c r="C69"/>
  <c r="C72"/>
  <c r="N62"/>
  <c r="M62"/>
  <c r="L62"/>
  <c r="N61"/>
  <c r="M61"/>
  <c r="L61"/>
  <c r="N60"/>
  <c r="M60"/>
  <c r="L60"/>
  <c r="N59"/>
  <c r="M59"/>
  <c r="L59"/>
  <c r="N58"/>
  <c r="M58"/>
  <c r="L58"/>
  <c r="M57"/>
  <c r="K57"/>
  <c r="K69"/>
  <c r="K72"/>
  <c r="N72"/>
  <c r="J57"/>
  <c r="I57"/>
  <c r="I69"/>
  <c r="I72"/>
  <c r="H57"/>
  <c r="H69"/>
  <c r="H72"/>
  <c r="G57"/>
  <c r="G69"/>
  <c r="G72"/>
  <c r="F57"/>
  <c r="L57"/>
  <c r="E57"/>
  <c r="E69"/>
  <c r="E72"/>
  <c r="D57"/>
  <c r="D69"/>
  <c r="D72"/>
  <c r="N56"/>
  <c r="M56"/>
  <c r="L56"/>
  <c r="N55"/>
  <c r="M55"/>
  <c r="L55"/>
  <c r="N54"/>
  <c r="M54"/>
  <c r="L54"/>
  <c r="N53"/>
  <c r="M53"/>
  <c r="L53"/>
  <c r="N52"/>
  <c r="M52"/>
  <c r="L52"/>
  <c r="K50"/>
  <c r="J50"/>
  <c r="I50"/>
  <c r="H50"/>
  <c r="G50"/>
  <c r="M50"/>
  <c r="F50"/>
  <c r="E50"/>
  <c r="N50"/>
  <c r="D50"/>
  <c r="C50"/>
  <c r="L50"/>
  <c r="N49"/>
  <c r="M49"/>
  <c r="L49"/>
  <c r="N48"/>
  <c r="M48"/>
  <c r="L48"/>
  <c r="N47"/>
  <c r="M47"/>
  <c r="L47"/>
  <c r="N46"/>
  <c r="M46"/>
  <c r="L46"/>
  <c r="K45"/>
  <c r="J45"/>
  <c r="I45"/>
  <c r="H45"/>
  <c r="G45"/>
  <c r="M45"/>
  <c r="F45"/>
  <c r="E45"/>
  <c r="N45"/>
  <c r="D45"/>
  <c r="C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I34"/>
  <c r="E34"/>
  <c r="N33"/>
  <c r="M33"/>
  <c r="L33"/>
  <c r="L32"/>
  <c r="K32"/>
  <c r="J32"/>
  <c r="I32"/>
  <c r="H32"/>
  <c r="N32"/>
  <c r="G32"/>
  <c r="F32"/>
  <c r="E32"/>
  <c r="D32"/>
  <c r="M32"/>
  <c r="C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L23"/>
  <c r="K23"/>
  <c r="K34"/>
  <c r="J23"/>
  <c r="J34"/>
  <c r="I23"/>
  <c r="H23"/>
  <c r="H34"/>
  <c r="G23"/>
  <c r="G34"/>
  <c r="F23"/>
  <c r="F34"/>
  <c r="E23"/>
  <c r="D23"/>
  <c r="D34"/>
  <c r="M34"/>
  <c r="C23"/>
  <c r="C34"/>
  <c r="N22"/>
  <c r="M22"/>
  <c r="L22"/>
  <c r="N21"/>
  <c r="M21"/>
  <c r="L21"/>
  <c r="J20"/>
  <c r="J100"/>
  <c r="H20"/>
  <c r="F20"/>
  <c r="F100"/>
  <c r="D20"/>
  <c r="N19"/>
  <c r="E20" i="31"/>
  <c r="M19" i="10"/>
  <c r="L19"/>
  <c r="N18"/>
  <c r="M18"/>
  <c r="L18"/>
  <c r="N17"/>
  <c r="M17"/>
  <c r="L17"/>
  <c r="N16"/>
  <c r="M16"/>
  <c r="L16"/>
  <c r="N15"/>
  <c r="M15"/>
  <c r="L15"/>
  <c r="M14"/>
  <c r="K14"/>
  <c r="K20"/>
  <c r="J14"/>
  <c r="I14"/>
  <c r="I20"/>
  <c r="H14"/>
  <c r="G14"/>
  <c r="G20"/>
  <c r="F14"/>
  <c r="E14"/>
  <c r="E20"/>
  <c r="D14"/>
  <c r="C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N122" i="2"/>
  <c r="M122"/>
  <c r="L122"/>
  <c r="K121"/>
  <c r="J121"/>
  <c r="I121"/>
  <c r="H121"/>
  <c r="G121"/>
  <c r="F121"/>
  <c r="E121"/>
  <c r="D121"/>
  <c r="C121"/>
  <c r="N120"/>
  <c r="N121"/>
  <c r="M120"/>
  <c r="L120"/>
  <c r="N119"/>
  <c r="M119"/>
  <c r="M121"/>
  <c r="L119"/>
  <c r="N118"/>
  <c r="M118"/>
  <c r="L118"/>
  <c r="N117"/>
  <c r="M117"/>
  <c r="L117"/>
  <c r="L121"/>
  <c r="J116"/>
  <c r="J123"/>
  <c r="F116"/>
  <c r="F123"/>
  <c r="N115"/>
  <c r="M115"/>
  <c r="L115"/>
  <c r="N114"/>
  <c r="M114"/>
  <c r="L114"/>
  <c r="N113"/>
  <c r="M113"/>
  <c r="L113"/>
  <c r="N111"/>
  <c r="M111"/>
  <c r="L111"/>
  <c r="N110"/>
  <c r="M110"/>
  <c r="L110"/>
  <c r="K109"/>
  <c r="J109"/>
  <c r="I109"/>
  <c r="H109"/>
  <c r="G109"/>
  <c r="F109"/>
  <c r="E109"/>
  <c r="D109"/>
  <c r="C109"/>
  <c r="N108"/>
  <c r="M108"/>
  <c r="M109"/>
  <c r="L108"/>
  <c r="N107"/>
  <c r="M107"/>
  <c r="L107"/>
  <c r="L109"/>
  <c r="N106"/>
  <c r="M106"/>
  <c r="L106"/>
  <c r="N105"/>
  <c r="N109"/>
  <c r="M105"/>
  <c r="L105"/>
  <c r="K104"/>
  <c r="K116"/>
  <c r="K123"/>
  <c r="J104"/>
  <c r="I104"/>
  <c r="I116"/>
  <c r="I123"/>
  <c r="H104"/>
  <c r="H116"/>
  <c r="H123"/>
  <c r="G104"/>
  <c r="G116"/>
  <c r="G123"/>
  <c r="F104"/>
  <c r="E104"/>
  <c r="E116"/>
  <c r="E123"/>
  <c r="D104"/>
  <c r="D116"/>
  <c r="D123"/>
  <c r="C104"/>
  <c r="C116"/>
  <c r="C123"/>
  <c r="N103"/>
  <c r="M103"/>
  <c r="M104"/>
  <c r="L103"/>
  <c r="N102"/>
  <c r="M102"/>
  <c r="L102"/>
  <c r="L104"/>
  <c r="N101"/>
  <c r="N104"/>
  <c r="M101"/>
  <c r="L101"/>
  <c r="K98"/>
  <c r="J98"/>
  <c r="I98"/>
  <c r="H98"/>
  <c r="G98"/>
  <c r="F98"/>
  <c r="E98"/>
  <c r="D98"/>
  <c r="C98"/>
  <c r="N97"/>
  <c r="M97"/>
  <c r="L97"/>
  <c r="N96"/>
  <c r="M96"/>
  <c r="L96"/>
  <c r="N95"/>
  <c r="M95"/>
  <c r="L95"/>
  <c r="N94"/>
  <c r="M94"/>
  <c r="L94"/>
  <c r="N93"/>
  <c r="N98"/>
  <c r="M93"/>
  <c r="L93"/>
  <c r="N92"/>
  <c r="M92"/>
  <c r="M98"/>
  <c r="L92"/>
  <c r="N91"/>
  <c r="M91"/>
  <c r="L91"/>
  <c r="N90"/>
  <c r="M90"/>
  <c r="L90"/>
  <c r="L98"/>
  <c r="K89"/>
  <c r="J89"/>
  <c r="I89"/>
  <c r="H89"/>
  <c r="G89"/>
  <c r="F89"/>
  <c r="E89"/>
  <c r="D89"/>
  <c r="C89"/>
  <c r="N88"/>
  <c r="N89"/>
  <c r="M88"/>
  <c r="L88"/>
  <c r="N87"/>
  <c r="M87"/>
  <c r="M89"/>
  <c r="L87"/>
  <c r="N86"/>
  <c r="M86"/>
  <c r="L86"/>
  <c r="N85"/>
  <c r="M85"/>
  <c r="L85"/>
  <c r="L89"/>
  <c r="K84"/>
  <c r="K99"/>
  <c r="J84"/>
  <c r="J99"/>
  <c r="I84"/>
  <c r="I99"/>
  <c r="H84"/>
  <c r="H99"/>
  <c r="G84"/>
  <c r="G99"/>
  <c r="F84"/>
  <c r="F99"/>
  <c r="E84"/>
  <c r="E99"/>
  <c r="D84"/>
  <c r="D99"/>
  <c r="C84"/>
  <c r="C99"/>
  <c r="N83"/>
  <c r="M83"/>
  <c r="L83"/>
  <c r="N82"/>
  <c r="M82"/>
  <c r="L82"/>
  <c r="N81"/>
  <c r="M81"/>
  <c r="L81"/>
  <c r="N80"/>
  <c r="M80"/>
  <c r="L80"/>
  <c r="N79"/>
  <c r="N84"/>
  <c r="N99"/>
  <c r="M79"/>
  <c r="L79"/>
  <c r="N78"/>
  <c r="M78"/>
  <c r="M84"/>
  <c r="M99"/>
  <c r="L78"/>
  <c r="N77"/>
  <c r="M77"/>
  <c r="L77"/>
  <c r="L84"/>
  <c r="L99"/>
  <c r="K75"/>
  <c r="J75"/>
  <c r="I75"/>
  <c r="H75"/>
  <c r="H76"/>
  <c r="H100"/>
  <c r="H124"/>
  <c r="G75"/>
  <c r="F75"/>
  <c r="E75"/>
  <c r="D75"/>
  <c r="D76"/>
  <c r="D100"/>
  <c r="D124"/>
  <c r="C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N75"/>
  <c r="M62"/>
  <c r="M75"/>
  <c r="L62"/>
  <c r="L75"/>
  <c r="N61"/>
  <c r="K61"/>
  <c r="J61"/>
  <c r="M61"/>
  <c r="I61"/>
  <c r="H61"/>
  <c r="G61"/>
  <c r="F61"/>
  <c r="E61"/>
  <c r="D61"/>
  <c r="C61"/>
  <c r="L61"/>
  <c r="N60"/>
  <c r="M60"/>
  <c r="L60"/>
  <c r="N59"/>
  <c r="M59"/>
  <c r="L59"/>
  <c r="N58"/>
  <c r="M58"/>
  <c r="L58"/>
  <c r="N57"/>
  <c r="M57"/>
  <c r="L57"/>
  <c r="N56"/>
  <c r="M56"/>
  <c r="L56"/>
  <c r="N55"/>
  <c r="M55"/>
  <c r="L55"/>
  <c r="N54"/>
  <c r="M54"/>
  <c r="L54"/>
  <c r="N53"/>
  <c r="M53"/>
  <c r="L53"/>
  <c r="N51"/>
  <c r="K51"/>
  <c r="J51"/>
  <c r="M51"/>
  <c r="I51"/>
  <c r="H51"/>
  <c r="G51"/>
  <c r="F51"/>
  <c r="E51"/>
  <c r="D51"/>
  <c r="C51"/>
  <c r="L51"/>
  <c r="N50"/>
  <c r="M50"/>
  <c r="L50"/>
  <c r="N49"/>
  <c r="M49"/>
  <c r="L49"/>
  <c r="N48"/>
  <c r="M48"/>
  <c r="L48"/>
  <c r="N47"/>
  <c r="M47"/>
  <c r="L47"/>
  <c r="N46"/>
  <c r="M46"/>
  <c r="L46"/>
  <c r="M45"/>
  <c r="K45"/>
  <c r="J45"/>
  <c r="I45"/>
  <c r="L45"/>
  <c r="H45"/>
  <c r="G45"/>
  <c r="F45"/>
  <c r="E45"/>
  <c r="N45"/>
  <c r="D45"/>
  <c r="C45"/>
  <c r="N44"/>
  <c r="M44"/>
  <c r="L44"/>
  <c r="N43"/>
  <c r="M43"/>
  <c r="L43"/>
  <c r="K42"/>
  <c r="N42"/>
  <c r="J42"/>
  <c r="I42"/>
  <c r="H42"/>
  <c r="G42"/>
  <c r="F42"/>
  <c r="E42"/>
  <c r="D42"/>
  <c r="M42"/>
  <c r="C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L34"/>
  <c r="K34"/>
  <c r="J34"/>
  <c r="I34"/>
  <c r="H34"/>
  <c r="G34"/>
  <c r="F34"/>
  <c r="E34"/>
  <c r="N34"/>
  <c r="D34"/>
  <c r="M34"/>
  <c r="C34"/>
  <c r="N33"/>
  <c r="M33"/>
  <c r="L33"/>
  <c r="N32"/>
  <c r="M32"/>
  <c r="L32"/>
  <c r="N31"/>
  <c r="K31"/>
  <c r="K52"/>
  <c r="J31"/>
  <c r="M31"/>
  <c r="I31"/>
  <c r="I52"/>
  <c r="H31"/>
  <c r="H52"/>
  <c r="G31"/>
  <c r="G52"/>
  <c r="F31"/>
  <c r="F52"/>
  <c r="E31"/>
  <c r="E52"/>
  <c r="N52"/>
  <c r="D31"/>
  <c r="D52"/>
  <c r="C31"/>
  <c r="L31"/>
  <c r="N30"/>
  <c r="M30"/>
  <c r="L30"/>
  <c r="N29"/>
  <c r="M29"/>
  <c r="L29"/>
  <c r="N28"/>
  <c r="M28"/>
  <c r="L28"/>
  <c r="N27"/>
  <c r="M27"/>
  <c r="L27"/>
  <c r="N25"/>
  <c r="K25"/>
  <c r="J25"/>
  <c r="M25"/>
  <c r="I25"/>
  <c r="I26"/>
  <c r="H25"/>
  <c r="G25"/>
  <c r="F25"/>
  <c r="F26"/>
  <c r="E25"/>
  <c r="E26"/>
  <c r="D25"/>
  <c r="C25"/>
  <c r="L25"/>
  <c r="N24"/>
  <c r="M24"/>
  <c r="L24"/>
  <c r="N23"/>
  <c r="M23"/>
  <c r="L23"/>
  <c r="N22"/>
  <c r="M22"/>
  <c r="L22"/>
  <c r="K21"/>
  <c r="N21"/>
  <c r="J21"/>
  <c r="I21"/>
  <c r="H21"/>
  <c r="H26"/>
  <c r="G21"/>
  <c r="G26"/>
  <c r="F21"/>
  <c r="E21"/>
  <c r="D21"/>
  <c r="D26"/>
  <c r="C21"/>
  <c r="C26"/>
  <c r="L26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F30" i="28"/>
  <c r="G30"/>
  <c r="H30"/>
  <c r="E30"/>
  <c r="D10" i="32"/>
  <c r="D33"/>
  <c r="E10"/>
  <c r="E33"/>
  <c r="C33"/>
  <c r="C34"/>
  <c r="C10"/>
  <c r="D34" i="31"/>
  <c r="E34"/>
  <c r="C34"/>
  <c r="D8" i="29"/>
  <c r="D20"/>
  <c r="D24"/>
  <c r="D27"/>
  <c r="D28"/>
  <c r="E8"/>
  <c r="E20"/>
  <c r="E24"/>
  <c r="E27"/>
  <c r="E28"/>
  <c r="C7"/>
  <c r="C8"/>
  <c r="C20"/>
  <c r="C24"/>
  <c r="C27"/>
  <c r="C28"/>
  <c r="D40" i="28"/>
  <c r="E40"/>
  <c r="F40"/>
  <c r="G40"/>
  <c r="H40"/>
  <c r="C40"/>
  <c r="D30"/>
  <c r="C30"/>
  <c r="C26"/>
  <c r="D18" i="11"/>
  <c r="E18"/>
  <c r="C14"/>
  <c r="C16"/>
  <c r="C17"/>
  <c r="E6"/>
  <c r="D6"/>
  <c r="D13"/>
  <c r="C6"/>
  <c r="C13"/>
  <c r="E16" i="32"/>
  <c r="D20" i="31"/>
  <c r="D22" i="32"/>
  <c r="C20" i="31"/>
  <c r="C16" i="32"/>
  <c r="M20" i="10"/>
  <c r="M100"/>
  <c r="L69"/>
  <c r="L72"/>
  <c r="M92"/>
  <c r="D99"/>
  <c r="M99"/>
  <c r="G100"/>
  <c r="G51"/>
  <c r="N20"/>
  <c r="E100"/>
  <c r="E51"/>
  <c r="I100"/>
  <c r="I51"/>
  <c r="N34"/>
  <c r="E99"/>
  <c r="N99"/>
  <c r="N92"/>
  <c r="K51"/>
  <c r="K100"/>
  <c r="H100"/>
  <c r="L34"/>
  <c r="M69"/>
  <c r="M72"/>
  <c r="F69"/>
  <c r="F72"/>
  <c r="N14"/>
  <c r="C20"/>
  <c r="M23"/>
  <c r="D51"/>
  <c r="H51"/>
  <c r="N57"/>
  <c r="N69"/>
  <c r="N76"/>
  <c r="C92"/>
  <c r="D100"/>
  <c r="N23"/>
  <c r="F51"/>
  <c r="J51"/>
  <c r="E76" i="2"/>
  <c r="E100"/>
  <c r="E124"/>
  <c r="I76"/>
  <c r="I100"/>
  <c r="I124"/>
  <c r="F76"/>
  <c r="F100"/>
  <c r="F124"/>
  <c r="N116"/>
  <c r="N123"/>
  <c r="C76"/>
  <c r="C100"/>
  <c r="C124"/>
  <c r="G76"/>
  <c r="G100"/>
  <c r="G124"/>
  <c r="L116"/>
  <c r="L123"/>
  <c r="M116"/>
  <c r="M123"/>
  <c r="J52"/>
  <c r="J76"/>
  <c r="J100"/>
  <c r="J124"/>
  <c r="L21"/>
  <c r="K26"/>
  <c r="N26"/>
  <c r="N76"/>
  <c r="N100"/>
  <c r="N124"/>
  <c r="C52"/>
  <c r="L52"/>
  <c r="L76"/>
  <c r="L100"/>
  <c r="L124"/>
  <c r="J26"/>
  <c r="M26"/>
  <c r="M21"/>
  <c r="D16" i="32"/>
  <c r="L92" i="10"/>
  <c r="C99"/>
  <c r="L99"/>
  <c r="F71"/>
  <c r="F70"/>
  <c r="K71"/>
  <c r="K70"/>
  <c r="I71"/>
  <c r="I70"/>
  <c r="N100"/>
  <c r="J71"/>
  <c r="J70"/>
  <c r="L20"/>
  <c r="L100"/>
  <c r="C100"/>
  <c r="C51"/>
  <c r="G71"/>
  <c r="G70"/>
  <c r="D71"/>
  <c r="D70"/>
  <c r="M51"/>
  <c r="M71"/>
  <c r="H71"/>
  <c r="H70"/>
  <c r="E71"/>
  <c r="E70"/>
  <c r="N51"/>
  <c r="N71"/>
  <c r="M52" i="2"/>
  <c r="M76"/>
  <c r="M100"/>
  <c r="M124"/>
  <c r="K76"/>
  <c r="K100"/>
  <c r="K124"/>
  <c r="N70" i="10"/>
  <c r="M70"/>
  <c r="C71"/>
  <c r="C70"/>
  <c r="L70"/>
  <c r="L51"/>
  <c r="L71"/>
  <c r="E42" i="29"/>
  <c r="C42"/>
  <c r="D42"/>
  <c r="E13" i="11"/>
  <c r="C18"/>
</calcChain>
</file>

<file path=xl/sharedStrings.xml><?xml version="1.0" encoding="utf-8"?>
<sst xmlns="http://schemas.openxmlformats.org/spreadsheetml/2006/main" count="1351" uniqueCount="907">
  <si>
    <t>H/II/9f - ebből: költségvetési évet követően esedékes kötelezettségek külföldi értékpapírok beváltására</t>
  </si>
  <si>
    <t>H/II/9g - ebből: költségvetési évet követően esedékes kötelezettségek hitelek, kölcsönök törlesztésére külföldi kormányoknak és nemzetközi szervezeteknek</t>
  </si>
  <si>
    <t>H/II/9h - ebből: költségvetési évet követően esedékes kötelezettségek külföldi hitelek, kölcsönök törlesztésére külföldi pénzintézeteknek</t>
  </si>
  <si>
    <t>H/II/9i - ebből: költségvetési évet követően esedékes kötelezettségek váltókiadásokra</t>
  </si>
  <si>
    <t>H/III/1b - ebből: túlfizetés az általános forgalmi adóban</t>
  </si>
  <si>
    <t>H/III/1c - ebből: egyéb túlfizetések, téves és visszajáró befizetések, egyéb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</si>
  <si>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</si>
  <si>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</si>
  <si>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</si>
  <si>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Vagyonkezelésbe vett eszközökkel kapcsolatos visszapótlási kötelezettség elszámolása</t>
  </si>
  <si>
    <t>H/III/6 Nem társadalombiztosítás pénzügyi alapjait terhelő kifizetett ellátások megtérítésének elszámolása</t>
  </si>
  <si>
    <t>H/III/7 Munkáltató által korengedményes nyugdíjhoz megfizetett hozzájárulás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</si>
  <si>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</si>
  <si>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</si>
  <si>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</si>
  <si>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I) KINCSTÁRI SZÁMLAVEZETÉSSEL KAPCSOLATOS ELSZÁMOLÁSOK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</si>
  <si>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</si>
  <si>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</si>
  <si>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</si>
  <si>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</si>
  <si>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</si>
  <si>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</si>
  <si>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</si>
  <si>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</si>
  <si>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</si>
  <si>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</si>
  <si>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</si>
  <si>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</si>
  <si>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</si>
  <si>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</si>
  <si>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D/I/3a  - ebből: költségvetési évben esedékes követelések jövedelemadókra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</si>
  <si>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</si>
  <si>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</si>
  <si>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</si>
  <si>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</si>
  <si>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</si>
  <si>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</si>
  <si>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</si>
  <si>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</si>
  <si>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</si>
  <si>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</si>
  <si>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H/II/5 Költségvetési évet követően esedékes kötelezettségek egyéb működési célú kiadásokra (&gt;=H/II/5a+H/II/5b)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</si>
  <si>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</si>
  <si>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</si>
  <si>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</si>
  <si>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H/III/1a - ebből: túlfizetés a jövedelemadókban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</si>
  <si>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</si>
  <si>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</si>
  <si>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</si>
  <si>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</si>
  <si>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</si>
  <si>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C/IV/1 Kincstáron kívüli devizaszámlák</t>
  </si>
  <si>
    <t>C/IV/2 Kincstárban vezetett devizaszámlák</t>
  </si>
  <si>
    <t>C/IV Devizaszámlák (=CIV/1+C/IV/2)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</si>
  <si>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</si>
  <si>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</si>
  <si>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</si>
  <si>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1. sz. melléklet az   7/2017.(V.30.) önkorm. rendelete a 2016. évi zárszámadásról</t>
  </si>
  <si>
    <t>2 sz. melléklet az   7/2017(V.30.) önkorm. rendelete a 2016. évi zárszámadásról</t>
  </si>
  <si>
    <t>3 sz. melléklet az  7/2017.(V.30.) önkorm. rendelete a 2016. évi zárszámadásról</t>
  </si>
  <si>
    <t>4.sz. melléklet az 7/2017. (V.30.) önkormányzati rendelete a 2016. évi zárszámadásról</t>
  </si>
  <si>
    <t>5.sz. melléklet az  7 /2017(V.30.) önkorm. rendelete a 2016. évi zárszámadásról</t>
  </si>
  <si>
    <t>6. sz. melléklet az  7 /2017.(V.30.) önkorm. rendelete a 2016. évi zárszámadásról</t>
  </si>
  <si>
    <t>7. sz. melléklet az  7 /2017.(V.30.) önkorm. rendelete a 2016. évi zárszámadásról</t>
  </si>
  <si>
    <t>8. sz. melléklet az  7 /2017.(V.30.) önkorm. rendelete a 2016. évi zárszámadásról</t>
  </si>
  <si>
    <t>9. sz. melléklet az   7/2017.(V.30.) önkorm. rendelete a 2016. évi zárszámadásról</t>
  </si>
  <si>
    <t>10. sz. melléklet az  7 /2017.(V.30.) önkorm. rendelete a 2016. évi zárszámadásról</t>
  </si>
  <si>
    <t>11. sz. melléklet az  7 /2017.(V.30.) önkorm. rendelete a 2016. évi zárszámadásról</t>
  </si>
  <si>
    <t>12. sz. melléklet az   7/2017.(V.30.) önkorm. rendelete a 2016. évi zárszámadásról</t>
  </si>
  <si>
    <t>D/I/2a - ebből: költségvetési évben esedékes követelések felhalmozási célú visszatérítendő támogatások, kölcsönök visszatérülésére államháztartáson belülről</t>
  </si>
  <si>
    <t>D/II/1 Költségvetési évet követően esedékes követelések működési célú támogatások bevételeire államháztartáson belülről (&gt;=D/II/1a)</t>
  </si>
  <si>
    <t>eredeti</t>
  </si>
  <si>
    <t>módosított</t>
  </si>
  <si>
    <t>teljesített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</si>
  <si>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</si>
  <si>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</si>
  <si>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</si>
  <si>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</si>
  <si>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</si>
  <si>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</si>
  <si>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</si>
  <si>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</si>
  <si>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</si>
  <si>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</si>
  <si>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</si>
  <si>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</si>
  <si>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</si>
  <si>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</si>
  <si>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</si>
  <si>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</si>
  <si>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</si>
  <si>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</si>
  <si>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</si>
  <si>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</si>
  <si>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</si>
  <si>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</si>
  <si>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</si>
  <si>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</si>
  <si>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</si>
  <si>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</si>
  <si>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</si>
  <si>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</si>
  <si>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</si>
  <si>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</si>
  <si>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</si>
  <si>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</si>
  <si>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</si>
  <si>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</si>
  <si>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</si>
  <si>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</si>
  <si>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</si>
  <si>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</si>
  <si>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</si>
  <si>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</si>
  <si>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</si>
  <si>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</si>
  <si>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</si>
  <si>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</si>
  <si>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</si>
  <si>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</si>
  <si>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</si>
  <si>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</si>
  <si>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</si>
  <si>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</si>
  <si>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</si>
  <si>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</si>
  <si>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</si>
  <si>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</si>
  <si>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</si>
  <si>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</si>
  <si>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</si>
  <si>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</si>
  <si>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</si>
  <si>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</si>
  <si>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</si>
  <si>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</si>
  <si>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</si>
  <si>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</si>
  <si>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</si>
  <si>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</si>
  <si>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</si>
  <si>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</si>
  <si>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</si>
  <si>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</si>
  <si>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</si>
  <si>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</si>
  <si>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</si>
  <si>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</si>
  <si>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</si>
  <si>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</si>
  <si>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</si>
  <si>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</si>
  <si>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</si>
  <si>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</si>
  <si>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</si>
  <si>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</si>
  <si>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</si>
  <si>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</si>
  <si>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</si>
  <si>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</si>
  <si>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</si>
  <si>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</si>
  <si>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</si>
  <si>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</si>
  <si>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</si>
  <si>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</si>
  <si>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</si>
  <si>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</si>
  <si>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</si>
  <si>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</si>
  <si>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</si>
  <si>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</si>
  <si>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</si>
  <si>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</si>
  <si>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</si>
  <si>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</si>
  <si>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</si>
  <si>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</si>
  <si>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</si>
  <si>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</si>
  <si>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</si>
  <si>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</si>
  <si>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</si>
  <si>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</si>
  <si>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</si>
  <si>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</si>
  <si>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</si>
  <si>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</si>
  <si>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</si>
  <si>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</si>
  <si>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</si>
  <si>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</si>
  <si>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</si>
  <si>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</si>
  <si>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</si>
  <si>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</si>
  <si>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</si>
  <si>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</si>
  <si>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</si>
  <si>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</si>
  <si>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</si>
  <si>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</si>
  <si>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</si>
  <si>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</si>
  <si>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</si>
  <si>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Önkormányzat 2016. évi zárszámadása</t>
  </si>
  <si>
    <t>Kiadások (Ft)</t>
  </si>
  <si>
    <t>Önkormányzat 2016. évi költségvetése</t>
  </si>
  <si>
    <t>Helyi adó és egyéb közhatalmi bevételek (Ft)</t>
  </si>
  <si>
    <t>11 sz. melléklet az   /2017(…..) önkorm. rendelete a 2016. évi zárszámadásról</t>
  </si>
  <si>
    <t>A helyi önkormányzat eredménykimutatása (Ft)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</si>
  <si>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</si>
  <si>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</si>
  <si>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</si>
  <si>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</si>
  <si>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</si>
  <si>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</si>
  <si>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</si>
  <si>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</si>
  <si>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</si>
  <si>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</si>
  <si>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</si>
  <si>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</si>
  <si>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</si>
  <si>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</si>
  <si>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</si>
  <si>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</si>
  <si>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</si>
  <si>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</si>
  <si>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</si>
  <si>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</si>
  <si>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</si>
  <si>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</si>
  <si>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D/I/4b - ebből: költségvetési évben esedékes követelések tulajdonosi bevételekre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</si>
  <si>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</si>
  <si>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</si>
  <si>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</si>
  <si>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</si>
  <si>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</si>
  <si>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</si>
  <si>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</si>
  <si>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H/III/1 Kapott előlegek</t>
  </si>
  <si>
    <t>12 sz. melléklet az   /2017(...) önkorm. rendelete a 2016. évi zárszámadásról</t>
  </si>
  <si>
    <t>Költségvetési engedélyezett létszámkeret</t>
  </si>
  <si>
    <t>Beruházások és felújítások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</si>
  <si>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</si>
  <si>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egyéb pénzbeli és természetbeni gyermekvédelmi támogatások</t>
  </si>
  <si>
    <t>Támogatások, kölcsönök nyújtása és törlesztése (Ft)</t>
  </si>
  <si>
    <t>Lakosságnak juttatott támogatások, szociális, rászorultsági jellegű ellátások (Ft)</t>
  </si>
  <si>
    <t>A helyi önkormányzat pénzmaradvány kimutatása (Ft)</t>
  </si>
  <si>
    <t>Előző időszak</t>
  </si>
  <si>
    <t>Módosítások (+/-)</t>
  </si>
  <si>
    <t>Tárgyi időszak</t>
  </si>
  <si>
    <t>21 Pénzügyi műveletek egyéb eredményszemléletű bevételei (&gt;=21a+21b)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</si>
  <si>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</si>
  <si>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</si>
  <si>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</si>
  <si>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</si>
  <si>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</si>
  <si>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</si>
  <si>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</si>
  <si>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152</t>
  </si>
  <si>
    <t>D/III/4 Forgótőke elszámolása</t>
  </si>
  <si>
    <t>247</t>
  </si>
  <si>
    <t>248</t>
  </si>
  <si>
    <t>251</t>
  </si>
  <si>
    <t>253</t>
  </si>
  <si>
    <t>254</t>
  </si>
  <si>
    <t>A helyi önkormányzat mérlege (Ft)</t>
  </si>
  <si>
    <t>Támogatások, kölcsönök bevételei (Ft)</t>
  </si>
  <si>
    <t>K1-K9</t>
  </si>
  <si>
    <t xml:space="preserve">KIADÁSOK ÖSSZESEN </t>
  </si>
  <si>
    <t>Bevételek (Ft)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</si>
  <si>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</si>
  <si>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</si>
  <si>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</si>
  <si>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</si>
  <si>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</si>
  <si>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</si>
  <si>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</si>
  <si>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</si>
  <si>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</si>
  <si>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</si>
  <si>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</si>
  <si>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</si>
  <si>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</si>
  <si>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</si>
  <si>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</si>
  <si>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</si>
  <si>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</si>
  <si>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</si>
  <si>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</si>
  <si>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</si>
  <si>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</si>
  <si>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</si>
  <si>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</si>
  <si>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</si>
  <si>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</si>
  <si>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</si>
  <si>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</si>
  <si>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</si>
  <si>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</si>
  <si>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</si>
  <si>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</si>
  <si>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</si>
  <si>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</si>
  <si>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</si>
  <si>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</si>
  <si>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</si>
  <si>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</si>
  <si>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</si>
  <si>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</si>
  <si>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</si>
  <si>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</si>
  <si>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</si>
  <si>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</si>
  <si>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</si>
  <si>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</si>
  <si>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</si>
  <si>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</si>
  <si>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</si>
  <si>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</si>
  <si>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</si>
  <si>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</si>
  <si>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</si>
  <si>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</si>
  <si>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</si>
  <si>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</si>
  <si>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</si>
  <si>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</si>
  <si>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</si>
  <si>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</si>
  <si>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</si>
  <si>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</si>
  <si>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</si>
  <si>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</si>
  <si>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</si>
  <si>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</si>
  <si>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</si>
  <si>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</si>
  <si>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</si>
  <si>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</si>
  <si>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</si>
  <si>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</si>
  <si>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</si>
  <si>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</si>
  <si>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</si>
  <si>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</si>
  <si>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</si>
  <si>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</si>
  <si>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</si>
  <si>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</si>
  <si>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</si>
  <si>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</si>
  <si>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</si>
  <si>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</si>
  <si>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</si>
  <si>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</si>
  <si>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</si>
  <si>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</si>
  <si>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</si>
  <si>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</si>
  <si>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</si>
  <si>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</si>
  <si>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</si>
  <si>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</si>
  <si>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</si>
  <si>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</si>
  <si>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</si>
  <si>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</si>
  <si>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</si>
  <si>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</si>
  <si>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</si>
  <si>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</si>
  <si>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</si>
  <si>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</si>
  <si>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</si>
  <si>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</si>
  <si>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</si>
  <si>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</si>
  <si>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</si>
  <si>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</si>
  <si>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</si>
  <si>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</si>
  <si>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</si>
  <si>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</si>
  <si>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</si>
  <si>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</si>
  <si>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</si>
  <si>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</si>
  <si>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</si>
  <si>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</si>
  <si>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</si>
  <si>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</si>
  <si>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</si>
  <si>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</si>
  <si>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</si>
  <si>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</si>
  <si>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</si>
  <si>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</si>
  <si>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</si>
  <si>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</si>
  <si>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</si>
  <si>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</si>
  <si>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</si>
  <si>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</si>
  <si>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</si>
  <si>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</si>
  <si>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</si>
  <si>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</si>
  <si>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</si>
  <si>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</si>
  <si>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</si>
  <si>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</si>
  <si>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</si>
  <si>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</si>
  <si>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</si>
  <si>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</si>
  <si>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</si>
  <si>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</si>
  <si>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</si>
  <si>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</si>
  <si>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</si>
  <si>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</si>
  <si>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</si>
  <si>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</si>
  <si>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</si>
  <si>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</si>
  <si>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</si>
  <si>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</si>
  <si>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</si>
  <si>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</si>
  <si>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</si>
  <si>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</si>
  <si>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</si>
  <si>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</si>
  <si>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</si>
  <si>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</si>
  <si>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</si>
  <si>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</si>
  <si>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</si>
  <si>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</si>
  <si>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</si>
  <si>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</si>
  <si>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</si>
  <si>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</si>
  <si>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</si>
  <si>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</si>
  <si>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</si>
  <si>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</si>
  <si>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</si>
  <si>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</si>
  <si>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</si>
  <si>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</si>
  <si>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</si>
  <si>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</si>
  <si>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</si>
  <si>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</si>
  <si>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</si>
  <si>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</si>
  <si>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</si>
  <si>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</si>
  <si>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</si>
  <si>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</si>
  <si>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</si>
  <si>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</si>
  <si>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</si>
  <si>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</si>
  <si>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</si>
  <si>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</si>
  <si>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</si>
  <si>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</si>
  <si>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</si>
  <si>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</si>
  <si>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</si>
  <si>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</si>
  <si>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</si>
  <si>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</si>
  <si>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</si>
  <si>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</si>
  <si>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</si>
  <si>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</si>
  <si>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</si>
  <si>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</si>
  <si>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</si>
  <si>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</si>
  <si>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</si>
  <si>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</si>
  <si>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</si>
  <si>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01</t>
  </si>
  <si>
    <t>02</t>
  </si>
  <si>
    <t>03</t>
  </si>
  <si>
    <t>04</t>
  </si>
  <si>
    <t>05</t>
  </si>
  <si>
    <t>06</t>
  </si>
  <si>
    <t>08</t>
  </si>
  <si>
    <t>09</t>
  </si>
  <si>
    <t>10</t>
  </si>
  <si>
    <t>11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</si>
  <si>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</si>
  <si>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</si>
  <si>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</si>
  <si>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</si>
  <si>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</si>
  <si>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</si>
  <si>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</si>
  <si>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</si>
  <si>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</si>
  <si>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</si>
  <si>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</si>
  <si>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28</t>
  </si>
  <si>
    <t>29</t>
  </si>
  <si>
    <t>32</t>
  </si>
  <si>
    <t>43</t>
  </si>
  <si>
    <t>44</t>
  </si>
  <si>
    <t>47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</si>
  <si>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</si>
  <si>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</si>
  <si>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</si>
  <si>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</si>
  <si>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</si>
  <si>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</si>
  <si>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</si>
  <si>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</si>
  <si>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</si>
  <si>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</si>
  <si>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</si>
  <si>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</si>
  <si>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</si>
  <si>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</si>
  <si>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</si>
  <si>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</si>
  <si>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</si>
  <si>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</si>
  <si>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</si>
  <si>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</si>
  <si>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</si>
  <si>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</si>
  <si>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</si>
  <si>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</si>
  <si>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</si>
  <si>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101</t>
  </si>
  <si>
    <t>102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</si>
  <si>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</si>
  <si>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</si>
  <si>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</si>
  <si>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</si>
  <si>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</si>
  <si>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</si>
  <si>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</si>
  <si>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</si>
  <si>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</si>
  <si>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</si>
  <si>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</si>
  <si>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</si>
  <si>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</si>
  <si>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</si>
  <si>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</si>
  <si>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</si>
  <si>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</si>
  <si>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</si>
  <si>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</si>
  <si>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</si>
  <si>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</si>
  <si>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</si>
  <si>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</si>
  <si>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</si>
  <si>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</si>
  <si>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</si>
  <si>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</si>
  <si>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</si>
  <si>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</si>
  <si>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</si>
  <si>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</si>
  <si>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</si>
  <si>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</si>
  <si>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</si>
  <si>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</si>
  <si>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</si>
  <si>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</si>
  <si>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</si>
  <si>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</si>
  <si>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</si>
  <si>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</si>
  <si>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</si>
  <si>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</si>
  <si>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</si>
  <si>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</si>
  <si>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</si>
  <si>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</si>
  <si>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</si>
  <si>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</si>
  <si>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</si>
  <si>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</si>
  <si>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</si>
  <si>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</si>
  <si>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</si>
  <si>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</si>
  <si>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</si>
  <si>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</si>
  <si>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</si>
  <si>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</si>
  <si>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</si>
  <si>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</si>
  <si>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</si>
  <si>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</si>
  <si>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</si>
  <si>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</si>
  <si>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</si>
  <si>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</si>
  <si>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</si>
  <si>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</si>
  <si>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</si>
  <si>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</si>
  <si>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</si>
  <si>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</si>
  <si>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</si>
  <si>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</si>
  <si>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</si>
  <si>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</si>
  <si>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</si>
  <si>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</si>
  <si>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</si>
  <si>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</si>
  <si>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</si>
  <si>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</si>
  <si>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</si>
  <si>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</si>
  <si>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</si>
  <si>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</si>
  <si>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</si>
  <si>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</si>
  <si>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</si>
  <si>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</si>
  <si>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</si>
  <si>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</si>
  <si>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</si>
  <si>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</si>
  <si>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</si>
  <si>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</si>
  <si>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</si>
  <si>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</si>
  <si>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</si>
  <si>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</si>
  <si>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</si>
  <si>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</si>
  <si>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</si>
  <si>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</si>
  <si>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</si>
  <si>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</si>
  <si>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</si>
  <si>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</si>
  <si>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</si>
  <si>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</si>
  <si>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</si>
  <si>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</si>
  <si>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</si>
  <si>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</si>
  <si>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</si>
  <si>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</si>
  <si>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</si>
  <si>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</si>
  <si>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</si>
  <si>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</si>
  <si>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</si>
  <si>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</si>
  <si>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</si>
  <si>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</si>
  <si>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</si>
  <si>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</si>
  <si>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</si>
  <si>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</si>
  <si>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</si>
  <si>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</si>
  <si>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</si>
  <si>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</si>
  <si>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</si>
  <si>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</si>
  <si>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</si>
  <si>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</si>
  <si>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</si>
  <si>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</si>
  <si>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</si>
  <si>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</si>
  <si>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</si>
  <si>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</si>
  <si>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</si>
  <si>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</si>
  <si>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</si>
  <si>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</si>
  <si>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</si>
  <si>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</si>
  <si>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</si>
  <si>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</si>
  <si>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</si>
  <si>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</si>
  <si>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</si>
  <si>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</si>
  <si>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</si>
  <si>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</si>
  <si>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</si>
  <si>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</si>
  <si>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</si>
  <si>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</si>
  <si>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</si>
  <si>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</si>
  <si>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</si>
  <si>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</si>
  <si>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</si>
  <si>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</si>
  <si>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</si>
  <si>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</si>
  <si>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</si>
  <si>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</si>
  <si>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</si>
  <si>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</si>
  <si>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</si>
  <si>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</si>
  <si>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</si>
  <si>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</si>
  <si>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</si>
  <si>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</si>
  <si>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</si>
  <si>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</si>
  <si>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</si>
  <si>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</si>
  <si>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</si>
  <si>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</si>
  <si>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</si>
  <si>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</si>
  <si>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</si>
  <si>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</si>
  <si>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</si>
  <si>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J/1 Eredményszemléletű bevételek passzív időbeli elhatárolása</t>
  </si>
  <si>
    <t>J/3 Halasztott eredményszemléletű bevételek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</si>
  <si>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</si>
  <si>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</si>
  <si>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</si>
  <si>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</si>
  <si>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</si>
  <si>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</si>
  <si>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</si>
  <si>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</si>
  <si>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</si>
  <si>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</si>
  <si>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</si>
  <si>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</si>
  <si>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</si>
  <si>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</si>
  <si>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</si>
  <si>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</si>
  <si>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</si>
  <si>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</si>
  <si>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</si>
  <si>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</si>
  <si>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</si>
  <si>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</si>
  <si>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</si>
  <si>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</si>
  <si>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</si>
  <si>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</si>
  <si>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</si>
  <si>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</si>
  <si>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</si>
  <si>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</si>
  <si>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</si>
  <si>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</si>
  <si>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</si>
  <si>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</si>
  <si>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</si>
  <si>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</si>
  <si>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</si>
  <si>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</si>
  <si>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</si>
  <si>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</si>
  <si>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</si>
  <si>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</si>
  <si>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</si>
  <si>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</si>
  <si>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</si>
  <si>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</si>
  <si>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</si>
  <si>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</si>
  <si>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</si>
  <si>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</si>
  <si>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</si>
  <si>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</si>
  <si>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</si>
  <si>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</si>
  <si>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</si>
  <si>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</si>
  <si>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</si>
  <si>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</si>
  <si>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 xml:space="preserve">Központi költségvetés sajátos finanszírozási bevételei </t>
  </si>
  <si>
    <t>ÖNKORMÁNYZATI ELŐIRÁNYZATOK</t>
  </si>
  <si>
    <t>ÖSSZESEN</t>
  </si>
  <si>
    <t>eredeti ei.</t>
  </si>
  <si>
    <t>egyéb pénzbeli juttatások kiadásai</t>
  </si>
  <si>
    <t xml:space="preserve">helyi önkormányzatok és költségvetési szerveik részére </t>
  </si>
  <si>
    <t>helyi önkormányzatok és költségvetési szerveik részére   Társulás</t>
  </si>
  <si>
    <t xml:space="preserve">egyéb fejezeti kezelésű előirányzatoktól műk.c.támog. </t>
  </si>
  <si>
    <t>egyéb műk. c. támog. bevételei áht. belül</t>
  </si>
  <si>
    <t xml:space="preserve">     ebből: állandó jeleggel végzett iparűzési tevékenység után fizetett helyi iparűzési adó</t>
  </si>
  <si>
    <t xml:space="preserve">     ebből: ideiglenes jeleggel végzett tevékenység után fizetett helyi iparűzési adó</t>
  </si>
  <si>
    <t xml:space="preserve">     ebből: belföldi gépjárművek adójának a központi költségvetést megillető része</t>
  </si>
  <si>
    <t xml:space="preserve">    ebből: belföldi gépjárművek adójának a helyi önkormányzatot megillető része</t>
  </si>
  <si>
    <t xml:space="preserve">    ebből: külföldi gépjárművek adója</t>
  </si>
  <si>
    <t xml:space="preserve">    ebből: gépjármű túlsúlydíj</t>
  </si>
  <si>
    <t xml:space="preserve">    ebből: tartózkodás után fizetett idegenforgalmi adó </t>
  </si>
  <si>
    <t xml:space="preserve">    ebből: talajterhelési díj</t>
  </si>
  <si>
    <t>szabálysértési pénz- és helyszíni bírság és a közlekedési szabályszegések után kiszabott közigazgatási bírság helyi önkormányzatot megillető része</t>
  </si>
  <si>
    <t>Helyi adó pótlék, adóbírság bevételei</t>
  </si>
  <si>
    <t>A/I/2 Szellemi termékek</t>
  </si>
  <si>
    <t>A/I Immateriális javak (=A/I/1+A/I/2+A/I/3)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</si>
  <si>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</si>
  <si>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</si>
  <si>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</si>
  <si>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</si>
  <si>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</si>
  <si>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</si>
  <si>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</si>
  <si>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</si>
  <si>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</si>
  <si>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</si>
  <si>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</si>
  <si>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</si>
  <si>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</si>
  <si>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</si>
  <si>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</si>
  <si>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</si>
  <si>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</si>
  <si>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</si>
  <si>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</si>
  <si>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</si>
  <si>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</si>
  <si>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</si>
  <si>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</si>
  <si>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</si>
  <si>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</si>
  <si>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</si>
  <si>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</si>
  <si>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B65</t>
  </si>
  <si>
    <t>Házt. felh. c. visszatér. támog. kölcs. v.tér.bevétele</t>
  </si>
  <si>
    <t>B74</t>
  </si>
  <si>
    <t>K48321</t>
  </si>
  <si>
    <t>K48323</t>
  </si>
  <si>
    <t>K48329</t>
  </si>
  <si>
    <t>K48331</t>
  </si>
  <si>
    <t>egyéb, az önkormányzat rendeletében megállapított juttatás(term. nyújtott átmeneti segély)</t>
  </si>
  <si>
    <t>elkülönített állami pénzalapoktól (Start)</t>
  </si>
  <si>
    <t>egyéb felhalm.c. támog.bevételei</t>
  </si>
  <si>
    <t>Egyéb működési c. átvett pénzeszköz</t>
  </si>
  <si>
    <t>Működési célú átvett pénzeszköz</t>
  </si>
  <si>
    <t>E/I December havi illetmények, munkabérek elszámolása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</si>
  <si>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</si>
  <si>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</si>
  <si>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</si>
  <si>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</si>
  <si>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</si>
  <si>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</si>
  <si>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módosított ei.</t>
  </si>
  <si>
    <t>teljesítés</t>
  </si>
  <si>
    <t xml:space="preserve">KÖLTSÉGVETÉSI ENGEDÉLYEZETT LÉTSZÁMKERETBE NEM TARTOZÓ FOGLALKOZTATOTTAK LÉTSZÁMA AZ IDŐSZAK VÉGÉN ÖSSZESEN </t>
  </si>
  <si>
    <t>módosított ei. Működési célú</t>
  </si>
  <si>
    <t>módosított ei. Felhalmozási célú</t>
  </si>
  <si>
    <t>Teljesítés Működési célú</t>
  </si>
  <si>
    <t>Teljesítés Felhalmozási célú</t>
  </si>
  <si>
    <t>01        Alaptevékenység költségvetési bevételei</t>
  </si>
  <si>
    <t xml:space="preserve"> 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</si>
  <si>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</si>
  <si>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</si>
  <si>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</si>
  <si>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E/II Utalványok, bérletek és más hasonló, készpénz-helyettesítő fizetési eszköznek nem minősülő eszközök elszámolásai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</si>
  <si>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</si>
  <si>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</si>
  <si>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</si>
  <si>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</si>
  <si>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G/II Nemzeti vagyon változásai</t>
  </si>
  <si>
    <t>G/V Eszközök értékhelyesbítésének forrása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</si>
  <si>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</si>
  <si>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</si>
  <si>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</si>
  <si>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</si>
  <si>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</si>
  <si>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</si>
  <si>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</si>
  <si>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</si>
  <si>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</si>
  <si>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</si>
  <si>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H/I/9 Költségvetési évben esedékes kötelezettségek finanszírozási kiadásokra (&gt;=H/I/9a+…+H/I/9l)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</si>
  <si>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</si>
  <si>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</si>
  <si>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</si>
  <si>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</si>
  <si>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</si>
  <si>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</si>
  <si>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</si>
  <si>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</si>
  <si>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</si>
  <si>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</si>
  <si>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</si>
  <si>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</si>
  <si>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</si>
  <si>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</si>
  <si>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</si>
  <si>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</si>
  <si>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pénzügyi lízing kiadásaira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</si>
</sst>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b/>
      <sz val="10"/>
      <name val="Arial CE"/>
      <charset val="238"/>
    </font>
    <font>
      <i/>
      <sz val="10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Arial"/>
    </font>
    <font>
      <sz val="10"/>
      <name val="Arial"/>
    </font>
    <font>
      <b/>
      <i/>
      <sz val="10"/>
      <color indexed="8"/>
      <name val="Bookman Old Style"/>
      <family val="1"/>
      <charset val="238"/>
    </font>
    <font>
      <b/>
      <i/>
      <u/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0"/>
      <color indexed="8"/>
      <name val="Calibri"/>
      <family val="2"/>
      <charset val="238"/>
    </font>
    <font>
      <sz val="11"/>
      <name val="Arial"/>
      <family val="2"/>
      <charset val="238"/>
    </font>
    <font>
      <sz val="12"/>
      <name val="Bookman Old Style"/>
      <family val="1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50"/>
      <name val="Arial"/>
      <family val="2"/>
      <charset val="238"/>
    </font>
    <font>
      <sz val="14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5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3" borderId="1" xfId="0" applyFill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8" fillId="4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0" fillId="6" borderId="1" xfId="0" applyFill="1" applyBorder="1"/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Font="1"/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0" fillId="0" borderId="1" xfId="0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0" xfId="0" applyFont="1"/>
    <xf numFmtId="3" fontId="0" fillId="0" borderId="0" xfId="0" applyNumberFormat="1"/>
    <xf numFmtId="0" fontId="37" fillId="0" borderId="0" xfId="0" applyFont="1"/>
    <xf numFmtId="3" fontId="4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38" fillId="0" borderId="0" xfId="0" applyFont="1"/>
    <xf numFmtId="0" fontId="34" fillId="0" borderId="0" xfId="0" applyFont="1"/>
    <xf numFmtId="0" fontId="3" fillId="0" borderId="0" xfId="0" applyFont="1"/>
    <xf numFmtId="0" fontId="38" fillId="0" borderId="1" xfId="0" applyFont="1" applyBorder="1"/>
    <xf numFmtId="0" fontId="35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/>
    <xf numFmtId="0" fontId="4" fillId="6" borderId="1" xfId="0" applyFont="1" applyFill="1" applyBorder="1"/>
    <xf numFmtId="3" fontId="3" fillId="2" borderId="1" xfId="0" applyNumberFormat="1" applyFont="1" applyFill="1" applyBorder="1" applyAlignment="1">
      <alignment horizontal="right"/>
    </xf>
    <xf numFmtId="0" fontId="21" fillId="0" borderId="0" xfId="0" applyFont="1" applyBorder="1"/>
    <xf numFmtId="0" fontId="39" fillId="0" borderId="0" xfId="0" applyFont="1"/>
    <xf numFmtId="0" fontId="36" fillId="0" borderId="0" xfId="0" applyFont="1"/>
    <xf numFmtId="0" fontId="31" fillId="0" borderId="0" xfId="0" applyFont="1" applyFill="1" applyBorder="1" applyAlignment="1">
      <alignment horizontal="left" vertical="center"/>
    </xf>
    <xf numFmtId="3" fontId="17" fillId="0" borderId="0" xfId="0" applyNumberFormat="1" applyFont="1" applyAlignment="1">
      <alignment horizontal="center" wrapText="1"/>
    </xf>
    <xf numFmtId="3" fontId="38" fillId="0" borderId="0" xfId="0" applyNumberFormat="1" applyFont="1"/>
    <xf numFmtId="3" fontId="38" fillId="0" borderId="1" xfId="0" applyNumberFormat="1" applyFont="1" applyBorder="1"/>
    <xf numFmtId="3" fontId="0" fillId="0" borderId="1" xfId="0" applyNumberForma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0" fontId="4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vertical="center"/>
    </xf>
    <xf numFmtId="165" fontId="10" fillId="4" borderId="2" xfId="0" applyNumberFormat="1" applyFont="1" applyFill="1" applyBorder="1" applyAlignment="1">
      <alignment vertical="center"/>
    </xf>
    <xf numFmtId="165" fontId="5" fillId="5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3" fontId="0" fillId="6" borderId="1" xfId="0" applyNumberFormat="1" applyFill="1" applyBorder="1"/>
    <xf numFmtId="3" fontId="38" fillId="0" borderId="1" xfId="0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4" fillId="0" borderId="0" xfId="0" applyFont="1"/>
    <xf numFmtId="0" fontId="33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left" vertical="top" wrapText="1"/>
    </xf>
    <xf numFmtId="3" fontId="33" fillId="0" borderId="0" xfId="0" applyNumberFormat="1" applyFont="1" applyBorder="1" applyAlignment="1">
      <alignment horizontal="right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left" vertical="top" wrapText="1"/>
    </xf>
    <xf numFmtId="3" fontId="32" fillId="0" borderId="0" xfId="0" applyNumberFormat="1" applyFont="1" applyBorder="1" applyAlignment="1">
      <alignment horizontal="right" vertical="top" wrapText="1"/>
    </xf>
    <xf numFmtId="0" fontId="6" fillId="0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49" fillId="3" borderId="1" xfId="0" applyFont="1" applyFill="1" applyBorder="1"/>
    <xf numFmtId="3" fontId="49" fillId="3" borderId="1" xfId="0" applyNumberFormat="1" applyFont="1" applyFill="1" applyBorder="1"/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left"/>
    </xf>
    <xf numFmtId="3" fontId="6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3" fontId="40" fillId="0" borderId="1" xfId="0" applyNumberFormat="1" applyFont="1" applyBorder="1" applyAlignment="1">
      <alignment vertical="center" wrapText="1"/>
    </xf>
    <xf numFmtId="3" fontId="31" fillId="0" borderId="1" xfId="0" applyNumberFormat="1" applyFont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2" fillId="0" borderId="0" xfId="0" applyFont="1" applyFill="1" applyAlignment="1">
      <alignment horizontal="center" vertical="top" wrapText="1"/>
    </xf>
    <xf numFmtId="0" fontId="17" fillId="0" borderId="0" xfId="0" applyFont="1" applyFill="1"/>
    <xf numFmtId="0" fontId="0" fillId="0" borderId="0" xfId="0" applyFill="1"/>
    <xf numFmtId="0" fontId="33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3" fillId="0" borderId="1" xfId="0" applyNumberFormat="1" applyFont="1" applyBorder="1"/>
    <xf numFmtId="0" fontId="43" fillId="0" borderId="1" xfId="0" applyFont="1" applyBorder="1"/>
    <xf numFmtId="3" fontId="44" fillId="0" borderId="1" xfId="0" applyNumberFormat="1" applyFont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right" vertical="center" wrapText="1"/>
    </xf>
    <xf numFmtId="3" fontId="31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right" vertical="center" wrapText="1"/>
    </xf>
    <xf numFmtId="0" fontId="4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top" wrapText="1"/>
    </xf>
    <xf numFmtId="3" fontId="43" fillId="0" borderId="4" xfId="0" applyNumberFormat="1" applyFont="1" applyFill="1" applyBorder="1" applyAlignment="1">
      <alignment horizontal="right"/>
    </xf>
    <xf numFmtId="3" fontId="45" fillId="0" borderId="4" xfId="0" applyNumberFormat="1" applyFont="1" applyBorder="1" applyAlignment="1">
      <alignment horizontal="right"/>
    </xf>
    <xf numFmtId="3" fontId="45" fillId="0" borderId="4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 vertical="top" wrapText="1"/>
    </xf>
    <xf numFmtId="3" fontId="43" fillId="0" borderId="5" xfId="0" applyNumberFormat="1" applyFont="1" applyFill="1" applyBorder="1" applyAlignment="1">
      <alignment horizontal="right"/>
    </xf>
    <xf numFmtId="3" fontId="45" fillId="0" borderId="5" xfId="0" applyNumberFormat="1" applyFont="1" applyBorder="1" applyAlignment="1">
      <alignment horizontal="right"/>
    </xf>
    <xf numFmtId="3" fontId="45" fillId="0" borderId="5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 vertical="top" wrapText="1"/>
    </xf>
    <xf numFmtId="3" fontId="46" fillId="0" borderId="5" xfId="0" applyNumberFormat="1" applyFont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47" fillId="0" borderId="5" xfId="0" applyNumberFormat="1" applyFont="1" applyFill="1" applyBorder="1" applyAlignment="1">
      <alignment horizontal="right"/>
    </xf>
    <xf numFmtId="3" fontId="43" fillId="0" borderId="5" xfId="0" applyNumberFormat="1" applyFont="1" applyFill="1" applyBorder="1" applyAlignment="1">
      <alignment horizontal="right" wrapText="1"/>
    </xf>
    <xf numFmtId="3" fontId="1" fillId="0" borderId="5" xfId="0" applyNumberFormat="1" applyFont="1" applyFill="1" applyBorder="1" applyAlignment="1">
      <alignment horizontal="right" wrapText="1"/>
    </xf>
    <xf numFmtId="3" fontId="46" fillId="0" borderId="5" xfId="0" applyNumberFormat="1" applyFont="1" applyFill="1" applyBorder="1" applyAlignment="1">
      <alignment horizontal="right"/>
    </xf>
    <xf numFmtId="0" fontId="49" fillId="0" borderId="0" xfId="0" applyFont="1"/>
    <xf numFmtId="0" fontId="49" fillId="0" borderId="0" xfId="0" applyFont="1" applyBorder="1"/>
    <xf numFmtId="0" fontId="5" fillId="6" borderId="1" xfId="0" applyFont="1" applyFill="1" applyBorder="1"/>
    <xf numFmtId="0" fontId="5" fillId="6" borderId="2" xfId="0" applyFont="1" applyFill="1" applyBorder="1"/>
    <xf numFmtId="3" fontId="43" fillId="0" borderId="4" xfId="0" applyNumberFormat="1" applyFont="1" applyBorder="1" applyAlignment="1">
      <alignment horizontal="right"/>
    </xf>
    <xf numFmtId="3" fontId="43" fillId="0" borderId="5" xfId="0" applyNumberFormat="1" applyFont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44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47" fillId="0" borderId="5" xfId="0" applyNumberFormat="1" applyFont="1" applyBorder="1" applyAlignment="1">
      <alignment horizontal="right"/>
    </xf>
    <xf numFmtId="3" fontId="31" fillId="0" borderId="5" xfId="0" applyNumberFormat="1" applyFont="1" applyBorder="1" applyAlignment="1">
      <alignment horizontal="right" vertical="top" wrapText="1"/>
    </xf>
    <xf numFmtId="3" fontId="40" fillId="0" borderId="5" xfId="0" applyNumberFormat="1" applyFont="1" applyBorder="1" applyAlignment="1">
      <alignment horizontal="right" vertical="top" wrapText="1"/>
    </xf>
    <xf numFmtId="0" fontId="19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Border="1"/>
    <xf numFmtId="0" fontId="2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wrapText="1"/>
    </xf>
    <xf numFmtId="0" fontId="48" fillId="0" borderId="0" xfId="0" applyFont="1" applyAlignment="1"/>
    <xf numFmtId="0" fontId="11" fillId="0" borderId="0" xfId="0" applyFont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3" fontId="2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17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0" fillId="0" borderId="0" xfId="0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kasvikt&#243;ria/Desktop/2016/Kemenesp&#225;lfa/Z&#225;rsz&#225;mad&#225;s/Z&#225;rsz&#225;mad&#225;si%20rendelet/Z&#225;rsz&#225;mad&#225;si%20rendelet%20%20%202015%20P&#193;LF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kiadások önk"/>
      <sheetName val="bevételek önk"/>
      <sheetName val="létszám"/>
      <sheetName val="beruházások felújítások"/>
      <sheetName val="hitelek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vagyonmérleg önkorm"/>
    </sheetNames>
    <sheetDataSet>
      <sheetData sheetId="0"/>
      <sheetData sheetId="1">
        <row r="76">
          <cell r="C76">
            <v>16244</v>
          </cell>
          <cell r="D76">
            <v>19902</v>
          </cell>
          <cell r="E76">
            <v>19083</v>
          </cell>
          <cell r="F76">
            <v>3991</v>
          </cell>
          <cell r="G76">
            <v>254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20235</v>
          </cell>
          <cell r="M76">
            <v>20156</v>
          </cell>
          <cell r="N76">
            <v>19083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254</v>
          </cell>
          <cell r="H99">
            <v>254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AC173"/>
  <sheetViews>
    <sheetView workbookViewId="0"/>
  </sheetViews>
  <sheetFormatPr defaultRowHeight="15"/>
  <cols>
    <col min="1" max="1" width="80.5703125" customWidth="1"/>
    <col min="3" max="14" width="13.7109375" customWidth="1"/>
  </cols>
  <sheetData>
    <row r="1" spans="1:14" ht="15.75">
      <c r="A1" s="210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4" ht="21" customHeight="1">
      <c r="A2" s="211" t="s">
        <v>205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3"/>
    </row>
    <row r="3" spans="1:14" ht="18.75" customHeight="1">
      <c r="A3" s="214" t="s">
        <v>206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3"/>
    </row>
    <row r="4" spans="1:14" ht="18">
      <c r="A4" s="9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4" ht="30.75" customHeight="1">
      <c r="A5" s="208" t="s">
        <v>794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4" ht="25.5" customHeight="1">
      <c r="A6" s="217" t="s">
        <v>91</v>
      </c>
      <c r="B6" s="219" t="s">
        <v>92</v>
      </c>
      <c r="C6" s="215" t="s">
        <v>761</v>
      </c>
      <c r="D6" s="216"/>
      <c r="E6" s="216"/>
      <c r="F6" s="215" t="s">
        <v>762</v>
      </c>
      <c r="G6" s="216"/>
      <c r="H6" s="216"/>
      <c r="I6" s="215" t="s">
        <v>763</v>
      </c>
      <c r="J6" s="216"/>
      <c r="K6" s="216"/>
      <c r="L6" s="219" t="s">
        <v>795</v>
      </c>
      <c r="M6" s="219"/>
      <c r="N6" s="219"/>
    </row>
    <row r="7" spans="1:14" ht="30">
      <c r="A7" s="218"/>
      <c r="B7" s="220"/>
      <c r="C7" s="170" t="s">
        <v>796</v>
      </c>
      <c r="D7" s="170" t="s">
        <v>860</v>
      </c>
      <c r="E7" s="171" t="s">
        <v>861</v>
      </c>
      <c r="F7" s="170" t="s">
        <v>796</v>
      </c>
      <c r="G7" s="170" t="s">
        <v>860</v>
      </c>
      <c r="H7" s="171" t="s">
        <v>861</v>
      </c>
      <c r="I7" s="170" t="s">
        <v>796</v>
      </c>
      <c r="J7" s="170" t="s">
        <v>860</v>
      </c>
      <c r="K7" s="171" t="s">
        <v>861</v>
      </c>
      <c r="L7" s="170" t="s">
        <v>796</v>
      </c>
      <c r="M7" s="170" t="s">
        <v>860</v>
      </c>
      <c r="N7" s="171" t="s">
        <v>861</v>
      </c>
    </row>
    <row r="8" spans="1:14">
      <c r="A8" s="26" t="s">
        <v>93</v>
      </c>
      <c r="B8" s="104" t="s">
        <v>94</v>
      </c>
      <c r="C8" s="181">
        <v>3676000</v>
      </c>
      <c r="D8" s="182">
        <v>3676701</v>
      </c>
      <c r="E8" s="182">
        <v>3548840</v>
      </c>
      <c r="F8" s="200"/>
      <c r="G8" s="200"/>
      <c r="H8" s="200"/>
      <c r="I8" s="200"/>
      <c r="J8" s="200"/>
      <c r="K8" s="200"/>
      <c r="L8" s="184">
        <f t="shared" ref="L8:N39" si="0">C8+F8+I8</f>
        <v>3676000</v>
      </c>
      <c r="M8" s="183">
        <f t="shared" si="0"/>
        <v>3676701</v>
      </c>
      <c r="N8" s="183">
        <f t="shared" si="0"/>
        <v>3548840</v>
      </c>
    </row>
    <row r="9" spans="1:14">
      <c r="A9" s="26" t="s">
        <v>95</v>
      </c>
      <c r="B9" s="105" t="s">
        <v>96</v>
      </c>
      <c r="C9" s="185">
        <v>0</v>
      </c>
      <c r="D9" s="186"/>
      <c r="E9" s="186"/>
      <c r="F9" s="201"/>
      <c r="G9" s="201"/>
      <c r="H9" s="201"/>
      <c r="I9" s="201"/>
      <c r="J9" s="201"/>
      <c r="K9" s="201"/>
      <c r="L9" s="188">
        <f t="shared" si="0"/>
        <v>0</v>
      </c>
      <c r="M9" s="187">
        <f t="shared" si="0"/>
        <v>0</v>
      </c>
      <c r="N9" s="187">
        <f t="shared" si="0"/>
        <v>0</v>
      </c>
    </row>
    <row r="10" spans="1:14">
      <c r="A10" s="26" t="s">
        <v>97</v>
      </c>
      <c r="B10" s="105" t="s">
        <v>98</v>
      </c>
      <c r="C10" s="185">
        <v>0</v>
      </c>
      <c r="D10" s="186"/>
      <c r="E10" s="186"/>
      <c r="F10" s="201"/>
      <c r="G10" s="201"/>
      <c r="H10" s="201"/>
      <c r="I10" s="201"/>
      <c r="J10" s="201"/>
      <c r="K10" s="201"/>
      <c r="L10" s="188">
        <f t="shared" si="0"/>
        <v>0</v>
      </c>
      <c r="M10" s="187">
        <f t="shared" si="0"/>
        <v>0</v>
      </c>
      <c r="N10" s="187">
        <f t="shared" si="0"/>
        <v>0</v>
      </c>
    </row>
    <row r="11" spans="1:14">
      <c r="A11" s="27" t="s">
        <v>99</v>
      </c>
      <c r="B11" s="105" t="s">
        <v>100</v>
      </c>
      <c r="C11" s="185">
        <v>0</v>
      </c>
      <c r="D11" s="186"/>
      <c r="E11" s="186"/>
      <c r="F11" s="201"/>
      <c r="G11" s="201"/>
      <c r="H11" s="201"/>
      <c r="I11" s="201"/>
      <c r="J11" s="201"/>
      <c r="K11" s="201"/>
      <c r="L11" s="188">
        <f t="shared" si="0"/>
        <v>0</v>
      </c>
      <c r="M11" s="187">
        <f t="shared" si="0"/>
        <v>0</v>
      </c>
      <c r="N11" s="187">
        <f t="shared" si="0"/>
        <v>0</v>
      </c>
    </row>
    <row r="12" spans="1:14">
      <c r="A12" s="27" t="s">
        <v>101</v>
      </c>
      <c r="B12" s="105" t="s">
        <v>102</v>
      </c>
      <c r="C12" s="185">
        <v>0</v>
      </c>
      <c r="D12" s="186"/>
      <c r="E12" s="186"/>
      <c r="F12" s="201"/>
      <c r="G12" s="201"/>
      <c r="H12" s="201"/>
      <c r="I12" s="201"/>
      <c r="J12" s="201"/>
      <c r="K12" s="201"/>
      <c r="L12" s="188">
        <f t="shared" si="0"/>
        <v>0</v>
      </c>
      <c r="M12" s="187">
        <f t="shared" si="0"/>
        <v>0</v>
      </c>
      <c r="N12" s="187">
        <f t="shared" si="0"/>
        <v>0</v>
      </c>
    </row>
    <row r="13" spans="1:14">
      <c r="A13" s="27" t="s">
        <v>103</v>
      </c>
      <c r="B13" s="105" t="s">
        <v>104</v>
      </c>
      <c r="C13" s="185">
        <v>0</v>
      </c>
      <c r="D13" s="186"/>
      <c r="E13" s="186"/>
      <c r="F13" s="201"/>
      <c r="G13" s="201"/>
      <c r="H13" s="201"/>
      <c r="I13" s="201"/>
      <c r="J13" s="201"/>
      <c r="K13" s="201"/>
      <c r="L13" s="188">
        <f t="shared" si="0"/>
        <v>0</v>
      </c>
      <c r="M13" s="187">
        <f t="shared" si="0"/>
        <v>0</v>
      </c>
      <c r="N13" s="187">
        <f t="shared" si="0"/>
        <v>0</v>
      </c>
    </row>
    <row r="14" spans="1:14">
      <c r="A14" s="27" t="s">
        <v>105</v>
      </c>
      <c r="B14" s="105" t="s">
        <v>106</v>
      </c>
      <c r="C14" s="185"/>
      <c r="D14" s="186"/>
      <c r="E14" s="186"/>
      <c r="F14" s="201"/>
      <c r="G14" s="201"/>
      <c r="H14" s="201"/>
      <c r="I14" s="201"/>
      <c r="J14" s="201"/>
      <c r="K14" s="201"/>
      <c r="L14" s="188">
        <f t="shared" si="0"/>
        <v>0</v>
      </c>
      <c r="M14" s="187">
        <f t="shared" si="0"/>
        <v>0</v>
      </c>
      <c r="N14" s="187">
        <f t="shared" si="0"/>
        <v>0</v>
      </c>
    </row>
    <row r="15" spans="1:14">
      <c r="A15" s="27" t="s">
        <v>107</v>
      </c>
      <c r="B15" s="105" t="s">
        <v>108</v>
      </c>
      <c r="C15" s="185">
        <v>0</v>
      </c>
      <c r="D15" s="186"/>
      <c r="E15" s="186"/>
      <c r="F15" s="201"/>
      <c r="G15" s="201"/>
      <c r="H15" s="201"/>
      <c r="I15" s="201"/>
      <c r="J15" s="201"/>
      <c r="K15" s="201"/>
      <c r="L15" s="188">
        <f t="shared" si="0"/>
        <v>0</v>
      </c>
      <c r="M15" s="187">
        <f t="shared" si="0"/>
        <v>0</v>
      </c>
      <c r="N15" s="187">
        <f t="shared" si="0"/>
        <v>0</v>
      </c>
    </row>
    <row r="16" spans="1:14">
      <c r="A16" s="5" t="s">
        <v>109</v>
      </c>
      <c r="B16" s="105" t="s">
        <v>110</v>
      </c>
      <c r="C16" s="185">
        <v>0</v>
      </c>
      <c r="D16" s="186"/>
      <c r="E16" s="186"/>
      <c r="F16" s="201"/>
      <c r="G16" s="201"/>
      <c r="H16" s="201"/>
      <c r="I16" s="201"/>
      <c r="J16" s="201"/>
      <c r="K16" s="201"/>
      <c r="L16" s="188">
        <f t="shared" si="0"/>
        <v>0</v>
      </c>
      <c r="M16" s="187">
        <f t="shared" si="0"/>
        <v>0</v>
      </c>
      <c r="N16" s="187">
        <f t="shared" si="0"/>
        <v>0</v>
      </c>
    </row>
    <row r="17" spans="1:14">
      <c r="A17" s="5" t="s">
        <v>111</v>
      </c>
      <c r="B17" s="105" t="s">
        <v>112</v>
      </c>
      <c r="C17" s="185">
        <v>0</v>
      </c>
      <c r="D17" s="186"/>
      <c r="E17" s="186"/>
      <c r="F17" s="201"/>
      <c r="G17" s="201"/>
      <c r="H17" s="201"/>
      <c r="I17" s="201"/>
      <c r="J17" s="201"/>
      <c r="K17" s="201"/>
      <c r="L17" s="188">
        <f t="shared" si="0"/>
        <v>0</v>
      </c>
      <c r="M17" s="187">
        <f t="shared" si="0"/>
        <v>0</v>
      </c>
      <c r="N17" s="187">
        <f t="shared" si="0"/>
        <v>0</v>
      </c>
    </row>
    <row r="18" spans="1:14">
      <c r="A18" s="5" t="s">
        <v>113</v>
      </c>
      <c r="B18" s="105" t="s">
        <v>114</v>
      </c>
      <c r="C18" s="185">
        <v>0</v>
      </c>
      <c r="D18" s="186"/>
      <c r="E18" s="186"/>
      <c r="F18" s="201"/>
      <c r="G18" s="201"/>
      <c r="H18" s="201"/>
      <c r="I18" s="201"/>
      <c r="J18" s="201"/>
      <c r="K18" s="201"/>
      <c r="L18" s="188">
        <f t="shared" si="0"/>
        <v>0</v>
      </c>
      <c r="M18" s="187">
        <f t="shared" si="0"/>
        <v>0</v>
      </c>
      <c r="N18" s="187">
        <f t="shared" si="0"/>
        <v>0</v>
      </c>
    </row>
    <row r="19" spans="1:14">
      <c r="A19" s="5" t="s">
        <v>115</v>
      </c>
      <c r="B19" s="105" t="s">
        <v>116</v>
      </c>
      <c r="C19" s="185">
        <v>0</v>
      </c>
      <c r="D19" s="186"/>
      <c r="E19" s="186"/>
      <c r="F19" s="201"/>
      <c r="G19" s="201"/>
      <c r="H19" s="201"/>
      <c r="I19" s="201"/>
      <c r="J19" s="201"/>
      <c r="K19" s="201"/>
      <c r="L19" s="188">
        <f t="shared" si="0"/>
        <v>0</v>
      </c>
      <c r="M19" s="187">
        <f t="shared" si="0"/>
        <v>0</v>
      </c>
      <c r="N19" s="187">
        <f t="shared" si="0"/>
        <v>0</v>
      </c>
    </row>
    <row r="20" spans="1:14">
      <c r="A20" s="5" t="s">
        <v>828</v>
      </c>
      <c r="B20" s="105" t="s">
        <v>117</v>
      </c>
      <c r="C20" s="185">
        <v>0</v>
      </c>
      <c r="D20" s="186">
        <v>52770</v>
      </c>
      <c r="E20" s="186">
        <v>52770</v>
      </c>
      <c r="F20" s="201"/>
      <c r="G20" s="201"/>
      <c r="H20" s="201"/>
      <c r="I20" s="201"/>
      <c r="J20" s="201"/>
      <c r="K20" s="201"/>
      <c r="L20" s="188">
        <f t="shared" si="0"/>
        <v>0</v>
      </c>
      <c r="M20" s="187">
        <f t="shared" si="0"/>
        <v>52770</v>
      </c>
      <c r="N20" s="187">
        <f t="shared" si="0"/>
        <v>52770</v>
      </c>
    </row>
    <row r="21" spans="1:14">
      <c r="A21" s="28" t="s">
        <v>454</v>
      </c>
      <c r="B21" s="106" t="s">
        <v>118</v>
      </c>
      <c r="C21" s="189">
        <f t="shared" ref="C21:K21" si="1">SUM(C8:C20)</f>
        <v>3676000</v>
      </c>
      <c r="D21" s="189">
        <f t="shared" si="1"/>
        <v>3729471</v>
      </c>
      <c r="E21" s="189">
        <f t="shared" si="1"/>
        <v>3601610</v>
      </c>
      <c r="F21" s="189">
        <f t="shared" si="1"/>
        <v>0</v>
      </c>
      <c r="G21" s="189">
        <f t="shared" si="1"/>
        <v>0</v>
      </c>
      <c r="H21" s="189">
        <f t="shared" si="1"/>
        <v>0</v>
      </c>
      <c r="I21" s="189">
        <f t="shared" si="1"/>
        <v>0</v>
      </c>
      <c r="J21" s="189">
        <f t="shared" si="1"/>
        <v>0</v>
      </c>
      <c r="K21" s="189">
        <f t="shared" si="1"/>
        <v>0</v>
      </c>
      <c r="L21" s="188">
        <f t="shared" si="0"/>
        <v>3676000</v>
      </c>
      <c r="M21" s="187">
        <f t="shared" si="0"/>
        <v>3729471</v>
      </c>
      <c r="N21" s="187">
        <f t="shared" si="0"/>
        <v>3601610</v>
      </c>
    </row>
    <row r="22" spans="1:14">
      <c r="A22" s="5" t="s">
        <v>119</v>
      </c>
      <c r="B22" s="105" t="s">
        <v>120</v>
      </c>
      <c r="C22" s="185">
        <v>2172000</v>
      </c>
      <c r="D22" s="186">
        <v>2334608</v>
      </c>
      <c r="E22" s="186">
        <v>2334608</v>
      </c>
      <c r="F22" s="201"/>
      <c r="G22" s="201"/>
      <c r="H22" s="201"/>
      <c r="I22" s="201"/>
      <c r="J22" s="201"/>
      <c r="K22" s="201"/>
      <c r="L22" s="188">
        <f t="shared" si="0"/>
        <v>2172000</v>
      </c>
      <c r="M22" s="187">
        <f t="shared" si="0"/>
        <v>2334608</v>
      </c>
      <c r="N22" s="187">
        <f t="shared" si="0"/>
        <v>2334608</v>
      </c>
    </row>
    <row r="23" spans="1:14" ht="33.75" customHeight="1">
      <c r="A23" s="5" t="s">
        <v>121</v>
      </c>
      <c r="B23" s="105" t="s">
        <v>122</v>
      </c>
      <c r="C23" s="185"/>
      <c r="D23" s="186"/>
      <c r="E23" s="186"/>
      <c r="F23" s="201"/>
      <c r="G23" s="201"/>
      <c r="H23" s="201"/>
      <c r="I23" s="201"/>
      <c r="J23" s="201"/>
      <c r="K23" s="201"/>
      <c r="L23" s="188">
        <f t="shared" si="0"/>
        <v>0</v>
      </c>
      <c r="M23" s="187">
        <f t="shared" si="0"/>
        <v>0</v>
      </c>
      <c r="N23" s="187">
        <f t="shared" si="0"/>
        <v>0</v>
      </c>
    </row>
    <row r="24" spans="1:14">
      <c r="A24" s="6" t="s">
        <v>123</v>
      </c>
      <c r="B24" s="105" t="s">
        <v>124</v>
      </c>
      <c r="C24" s="185"/>
      <c r="D24" s="186">
        <v>55926</v>
      </c>
      <c r="E24" s="186">
        <v>55926</v>
      </c>
      <c r="F24" s="201"/>
      <c r="G24" s="201"/>
      <c r="H24" s="201"/>
      <c r="I24" s="201"/>
      <c r="J24" s="201"/>
      <c r="K24" s="201"/>
      <c r="L24" s="188">
        <f t="shared" si="0"/>
        <v>0</v>
      </c>
      <c r="M24" s="187">
        <f t="shared" si="0"/>
        <v>55926</v>
      </c>
      <c r="N24" s="187">
        <f t="shared" si="0"/>
        <v>55926</v>
      </c>
    </row>
    <row r="25" spans="1:14">
      <c r="A25" s="7" t="s">
        <v>455</v>
      </c>
      <c r="B25" s="106" t="s">
        <v>125</v>
      </c>
      <c r="C25" s="189">
        <f t="shared" ref="C25:K25" si="2">SUM(C22:C24)</f>
        <v>2172000</v>
      </c>
      <c r="D25" s="189">
        <f t="shared" si="2"/>
        <v>2390534</v>
      </c>
      <c r="E25" s="189">
        <f t="shared" si="2"/>
        <v>2390534</v>
      </c>
      <c r="F25" s="189">
        <f t="shared" si="2"/>
        <v>0</v>
      </c>
      <c r="G25" s="189">
        <f t="shared" si="2"/>
        <v>0</v>
      </c>
      <c r="H25" s="189">
        <f t="shared" si="2"/>
        <v>0</v>
      </c>
      <c r="I25" s="189">
        <f t="shared" si="2"/>
        <v>0</v>
      </c>
      <c r="J25" s="189">
        <f t="shared" si="2"/>
        <v>0</v>
      </c>
      <c r="K25" s="189">
        <f t="shared" si="2"/>
        <v>0</v>
      </c>
      <c r="L25" s="188">
        <f t="shared" si="0"/>
        <v>2172000</v>
      </c>
      <c r="M25" s="187">
        <f t="shared" si="0"/>
        <v>2390534</v>
      </c>
      <c r="N25" s="187">
        <f t="shared" si="0"/>
        <v>2390534</v>
      </c>
    </row>
    <row r="26" spans="1:14" s="196" customFormat="1">
      <c r="A26" s="35" t="s">
        <v>648</v>
      </c>
      <c r="B26" s="107" t="s">
        <v>126</v>
      </c>
      <c r="C26" s="189">
        <f t="shared" ref="C26:K26" si="3">C21+C25</f>
        <v>5848000</v>
      </c>
      <c r="D26" s="189">
        <f t="shared" si="3"/>
        <v>6120005</v>
      </c>
      <c r="E26" s="189">
        <f t="shared" si="3"/>
        <v>5992144</v>
      </c>
      <c r="F26" s="189">
        <f t="shared" si="3"/>
        <v>0</v>
      </c>
      <c r="G26" s="189">
        <f t="shared" si="3"/>
        <v>0</v>
      </c>
      <c r="H26" s="189">
        <f t="shared" si="3"/>
        <v>0</v>
      </c>
      <c r="I26" s="189">
        <f t="shared" si="3"/>
        <v>0</v>
      </c>
      <c r="J26" s="189">
        <f t="shared" si="3"/>
        <v>0</v>
      </c>
      <c r="K26" s="189">
        <f t="shared" si="3"/>
        <v>0</v>
      </c>
      <c r="L26" s="195">
        <f t="shared" si="0"/>
        <v>5848000</v>
      </c>
      <c r="M26" s="190">
        <f t="shared" si="0"/>
        <v>6120005</v>
      </c>
      <c r="N26" s="190">
        <f t="shared" si="0"/>
        <v>5992144</v>
      </c>
    </row>
    <row r="27" spans="1:14" s="196" customFormat="1">
      <c r="A27" s="32" t="s">
        <v>829</v>
      </c>
      <c r="B27" s="107" t="s">
        <v>127</v>
      </c>
      <c r="C27" s="189">
        <v>1451701</v>
      </c>
      <c r="D27" s="202">
        <v>1451000</v>
      </c>
      <c r="E27" s="202">
        <v>1449497</v>
      </c>
      <c r="F27" s="203"/>
      <c r="G27" s="203"/>
      <c r="H27" s="203"/>
      <c r="I27" s="203"/>
      <c r="J27" s="203"/>
      <c r="K27" s="203"/>
      <c r="L27" s="195">
        <f t="shared" si="0"/>
        <v>1451701</v>
      </c>
      <c r="M27" s="190">
        <f t="shared" si="0"/>
        <v>1451000</v>
      </c>
      <c r="N27" s="190">
        <f t="shared" si="0"/>
        <v>1449497</v>
      </c>
    </row>
    <row r="28" spans="1:14">
      <c r="A28" s="5" t="s">
        <v>128</v>
      </c>
      <c r="B28" s="105" t="s">
        <v>129</v>
      </c>
      <c r="C28" s="185">
        <v>0</v>
      </c>
      <c r="D28" s="191">
        <v>20344</v>
      </c>
      <c r="E28" s="191">
        <v>10172</v>
      </c>
      <c r="F28" s="201"/>
      <c r="G28" s="201"/>
      <c r="H28" s="201"/>
      <c r="I28" s="201"/>
      <c r="J28" s="201"/>
      <c r="K28" s="201"/>
      <c r="L28" s="188">
        <f t="shared" si="0"/>
        <v>0</v>
      </c>
      <c r="M28" s="187">
        <f t="shared" si="0"/>
        <v>20344</v>
      </c>
      <c r="N28" s="187">
        <f t="shared" si="0"/>
        <v>10172</v>
      </c>
    </row>
    <row r="29" spans="1:14">
      <c r="A29" s="5" t="s">
        <v>130</v>
      </c>
      <c r="B29" s="105" t="s">
        <v>131</v>
      </c>
      <c r="C29" s="185">
        <v>826000</v>
      </c>
      <c r="D29" s="191">
        <v>1587710</v>
      </c>
      <c r="E29" s="191">
        <v>1587710</v>
      </c>
      <c r="F29" s="201"/>
      <c r="G29" s="201"/>
      <c r="H29" s="201"/>
      <c r="I29" s="201"/>
      <c r="J29" s="201"/>
      <c r="K29" s="201"/>
      <c r="L29" s="188">
        <f t="shared" si="0"/>
        <v>826000</v>
      </c>
      <c r="M29" s="187">
        <f t="shared" si="0"/>
        <v>1587710</v>
      </c>
      <c r="N29" s="187">
        <f t="shared" si="0"/>
        <v>1587710</v>
      </c>
    </row>
    <row r="30" spans="1:14">
      <c r="A30" s="5" t="s">
        <v>132</v>
      </c>
      <c r="B30" s="105" t="s">
        <v>133</v>
      </c>
      <c r="C30" s="185"/>
      <c r="D30" s="186"/>
      <c r="E30" s="186"/>
      <c r="F30" s="201"/>
      <c r="G30" s="201"/>
      <c r="H30" s="201"/>
      <c r="I30" s="201"/>
      <c r="J30" s="201"/>
      <c r="K30" s="201"/>
      <c r="L30" s="188">
        <f t="shared" si="0"/>
        <v>0</v>
      </c>
      <c r="M30" s="187">
        <f t="shared" si="0"/>
        <v>0</v>
      </c>
      <c r="N30" s="187">
        <f t="shared" si="0"/>
        <v>0</v>
      </c>
    </row>
    <row r="31" spans="1:14">
      <c r="A31" s="7" t="s">
        <v>456</v>
      </c>
      <c r="B31" s="106" t="s">
        <v>134</v>
      </c>
      <c r="C31" s="185">
        <f t="shared" ref="C31:K31" si="4">SUM(C28:C30)</f>
        <v>826000</v>
      </c>
      <c r="D31" s="185">
        <f t="shared" si="4"/>
        <v>1608054</v>
      </c>
      <c r="E31" s="185">
        <f t="shared" si="4"/>
        <v>1597882</v>
      </c>
      <c r="F31" s="185">
        <f t="shared" si="4"/>
        <v>0</v>
      </c>
      <c r="G31" s="185">
        <f t="shared" si="4"/>
        <v>0</v>
      </c>
      <c r="H31" s="185">
        <f t="shared" si="4"/>
        <v>0</v>
      </c>
      <c r="I31" s="185">
        <f t="shared" si="4"/>
        <v>0</v>
      </c>
      <c r="J31" s="185">
        <f t="shared" si="4"/>
        <v>0</v>
      </c>
      <c r="K31" s="185">
        <f t="shared" si="4"/>
        <v>0</v>
      </c>
      <c r="L31" s="188">
        <f t="shared" si="0"/>
        <v>826000</v>
      </c>
      <c r="M31" s="187">
        <f t="shared" si="0"/>
        <v>1608054</v>
      </c>
      <c r="N31" s="187">
        <f t="shared" si="0"/>
        <v>1597882</v>
      </c>
    </row>
    <row r="32" spans="1:14">
      <c r="A32" s="5" t="s">
        <v>135</v>
      </c>
      <c r="B32" s="105" t="s">
        <v>136</v>
      </c>
      <c r="C32" s="185"/>
      <c r="D32" s="191"/>
      <c r="E32" s="192"/>
      <c r="F32" s="204"/>
      <c r="G32" s="204"/>
      <c r="H32" s="204"/>
      <c r="I32" s="201"/>
      <c r="J32" s="201"/>
      <c r="K32" s="201"/>
      <c r="L32" s="188">
        <f t="shared" si="0"/>
        <v>0</v>
      </c>
      <c r="M32" s="187">
        <f t="shared" si="0"/>
        <v>0</v>
      </c>
      <c r="N32" s="187">
        <f t="shared" si="0"/>
        <v>0</v>
      </c>
    </row>
    <row r="33" spans="1:14">
      <c r="A33" s="5" t="s">
        <v>137</v>
      </c>
      <c r="B33" s="105" t="s">
        <v>138</v>
      </c>
      <c r="C33" s="185">
        <v>100000</v>
      </c>
      <c r="D33" s="191">
        <v>86422</v>
      </c>
      <c r="E33" s="191">
        <v>86422</v>
      </c>
      <c r="F33" s="205"/>
      <c r="G33" s="205"/>
      <c r="H33" s="205"/>
      <c r="I33" s="201"/>
      <c r="J33" s="201"/>
      <c r="K33" s="201"/>
      <c r="L33" s="188">
        <f t="shared" si="0"/>
        <v>100000</v>
      </c>
      <c r="M33" s="187">
        <f t="shared" si="0"/>
        <v>86422</v>
      </c>
      <c r="N33" s="187">
        <f t="shared" si="0"/>
        <v>86422</v>
      </c>
    </row>
    <row r="34" spans="1:14" ht="15" customHeight="1">
      <c r="A34" s="7" t="s">
        <v>649</v>
      </c>
      <c r="B34" s="106" t="s">
        <v>139</v>
      </c>
      <c r="C34" s="185">
        <f t="shared" ref="C34:K34" si="5">SUM(C32:C33)</f>
        <v>100000</v>
      </c>
      <c r="D34" s="185">
        <f t="shared" si="5"/>
        <v>86422</v>
      </c>
      <c r="E34" s="185">
        <f t="shared" si="5"/>
        <v>86422</v>
      </c>
      <c r="F34" s="185">
        <f t="shared" si="5"/>
        <v>0</v>
      </c>
      <c r="G34" s="185">
        <f t="shared" si="5"/>
        <v>0</v>
      </c>
      <c r="H34" s="185">
        <f t="shared" si="5"/>
        <v>0</v>
      </c>
      <c r="I34" s="185">
        <f t="shared" si="5"/>
        <v>0</v>
      </c>
      <c r="J34" s="185">
        <f t="shared" si="5"/>
        <v>0</v>
      </c>
      <c r="K34" s="185">
        <f t="shared" si="5"/>
        <v>0</v>
      </c>
      <c r="L34" s="188">
        <f t="shared" si="0"/>
        <v>100000</v>
      </c>
      <c r="M34" s="187">
        <f t="shared" si="0"/>
        <v>86422</v>
      </c>
      <c r="N34" s="187">
        <f t="shared" si="0"/>
        <v>86422</v>
      </c>
    </row>
    <row r="35" spans="1:14">
      <c r="A35" s="5" t="s">
        <v>140</v>
      </c>
      <c r="B35" s="105" t="s">
        <v>141</v>
      </c>
      <c r="C35" s="185">
        <v>1385000</v>
      </c>
      <c r="D35" s="191">
        <v>1585000</v>
      </c>
      <c r="E35" s="191">
        <v>1392092</v>
      </c>
      <c r="F35" s="201"/>
      <c r="G35" s="201"/>
      <c r="H35" s="201"/>
      <c r="I35" s="201"/>
      <c r="J35" s="201"/>
      <c r="K35" s="201"/>
      <c r="L35" s="188">
        <f t="shared" si="0"/>
        <v>1385000</v>
      </c>
      <c r="M35" s="187">
        <f t="shared" si="0"/>
        <v>1585000</v>
      </c>
      <c r="N35" s="187">
        <f t="shared" si="0"/>
        <v>1392092</v>
      </c>
    </row>
    <row r="36" spans="1:14">
      <c r="A36" s="5" t="s">
        <v>142</v>
      </c>
      <c r="B36" s="105" t="s">
        <v>143</v>
      </c>
      <c r="C36" s="185"/>
      <c r="D36" s="191">
        <v>102705</v>
      </c>
      <c r="E36" s="191">
        <v>63525</v>
      </c>
      <c r="F36" s="201"/>
      <c r="G36" s="201"/>
      <c r="H36" s="201"/>
      <c r="I36" s="201"/>
      <c r="J36" s="201"/>
      <c r="K36" s="201"/>
      <c r="L36" s="188">
        <f t="shared" si="0"/>
        <v>0</v>
      </c>
      <c r="M36" s="187">
        <f t="shared" si="0"/>
        <v>102705</v>
      </c>
      <c r="N36" s="187">
        <f t="shared" si="0"/>
        <v>63525</v>
      </c>
    </row>
    <row r="37" spans="1:14">
      <c r="A37" s="5" t="s">
        <v>830</v>
      </c>
      <c r="B37" s="105" t="s">
        <v>144</v>
      </c>
      <c r="C37" s="185"/>
      <c r="D37" s="191">
        <v>30055</v>
      </c>
      <c r="E37" s="191">
        <v>13405</v>
      </c>
      <c r="F37" s="201"/>
      <c r="G37" s="201"/>
      <c r="H37" s="201"/>
      <c r="I37" s="201"/>
      <c r="J37" s="201"/>
      <c r="K37" s="201"/>
      <c r="L37" s="188">
        <f t="shared" si="0"/>
        <v>0</v>
      </c>
      <c r="M37" s="187">
        <f t="shared" si="0"/>
        <v>30055</v>
      </c>
      <c r="N37" s="187">
        <f t="shared" si="0"/>
        <v>13405</v>
      </c>
    </row>
    <row r="38" spans="1:14" ht="15.75" customHeight="1">
      <c r="A38" s="5" t="s">
        <v>145</v>
      </c>
      <c r="B38" s="105" t="s">
        <v>146</v>
      </c>
      <c r="C38" s="185">
        <v>820000</v>
      </c>
      <c r="D38" s="191">
        <v>50000</v>
      </c>
      <c r="E38" s="191">
        <v>49220</v>
      </c>
      <c r="F38" s="201"/>
      <c r="G38" s="201"/>
      <c r="H38" s="201"/>
      <c r="I38" s="201"/>
      <c r="J38" s="201"/>
      <c r="K38" s="201"/>
      <c r="L38" s="188">
        <f t="shared" si="0"/>
        <v>820000</v>
      </c>
      <c r="M38" s="187">
        <f t="shared" si="0"/>
        <v>50000</v>
      </c>
      <c r="N38" s="187">
        <f t="shared" si="0"/>
        <v>49220</v>
      </c>
    </row>
    <row r="39" spans="1:14">
      <c r="A39" s="9" t="s">
        <v>831</v>
      </c>
      <c r="B39" s="105" t="s">
        <v>147</v>
      </c>
      <c r="C39" s="185"/>
      <c r="D39" s="191"/>
      <c r="E39" s="191"/>
      <c r="F39" s="201"/>
      <c r="G39" s="201"/>
      <c r="H39" s="201"/>
      <c r="I39" s="201"/>
      <c r="J39" s="201"/>
      <c r="K39" s="201"/>
      <c r="L39" s="188">
        <f t="shared" si="0"/>
        <v>0</v>
      </c>
      <c r="M39" s="187">
        <f t="shared" si="0"/>
        <v>0</v>
      </c>
      <c r="N39" s="187">
        <f t="shared" si="0"/>
        <v>0</v>
      </c>
    </row>
    <row r="40" spans="1:14">
      <c r="A40" s="6" t="s">
        <v>148</v>
      </c>
      <c r="B40" s="105" t="s">
        <v>149</v>
      </c>
      <c r="C40" s="185"/>
      <c r="D40" s="191">
        <v>120025</v>
      </c>
      <c r="E40" s="191">
        <v>112953</v>
      </c>
      <c r="F40" s="204"/>
      <c r="G40" s="201"/>
      <c r="H40" s="201"/>
      <c r="I40" s="201"/>
      <c r="J40" s="201"/>
      <c r="K40" s="201"/>
      <c r="L40" s="188">
        <f t="shared" ref="L40:N74" si="6">C40+F40+I40</f>
        <v>0</v>
      </c>
      <c r="M40" s="187">
        <f t="shared" si="6"/>
        <v>120025</v>
      </c>
      <c r="N40" s="187">
        <f t="shared" si="6"/>
        <v>112953</v>
      </c>
    </row>
    <row r="41" spans="1:14">
      <c r="A41" s="5" t="s">
        <v>832</v>
      </c>
      <c r="B41" s="105" t="s">
        <v>150</v>
      </c>
      <c r="C41" s="185">
        <v>1494000</v>
      </c>
      <c r="D41" s="191">
        <v>1452313</v>
      </c>
      <c r="E41" s="191">
        <v>272320</v>
      </c>
      <c r="F41" s="204"/>
      <c r="G41" s="201"/>
      <c r="H41" s="201"/>
      <c r="I41" s="201"/>
      <c r="J41" s="201"/>
      <c r="K41" s="201"/>
      <c r="L41" s="188">
        <f t="shared" si="6"/>
        <v>1494000</v>
      </c>
      <c r="M41" s="187">
        <f t="shared" si="6"/>
        <v>1452313</v>
      </c>
      <c r="N41" s="187">
        <f t="shared" si="6"/>
        <v>272320</v>
      </c>
    </row>
    <row r="42" spans="1:14">
      <c r="A42" s="7" t="s">
        <v>457</v>
      </c>
      <c r="B42" s="106" t="s">
        <v>151</v>
      </c>
      <c r="C42" s="185">
        <f t="shared" ref="C42:K42" si="7">SUM(C35:C41)</f>
        <v>3699000</v>
      </c>
      <c r="D42" s="185">
        <f t="shared" si="7"/>
        <v>3340098</v>
      </c>
      <c r="E42" s="185">
        <f t="shared" si="7"/>
        <v>1903515</v>
      </c>
      <c r="F42" s="185">
        <f t="shared" si="7"/>
        <v>0</v>
      </c>
      <c r="G42" s="185">
        <f t="shared" si="7"/>
        <v>0</v>
      </c>
      <c r="H42" s="185">
        <f t="shared" si="7"/>
        <v>0</v>
      </c>
      <c r="I42" s="185">
        <f t="shared" si="7"/>
        <v>0</v>
      </c>
      <c r="J42" s="185">
        <f t="shared" si="7"/>
        <v>0</v>
      </c>
      <c r="K42" s="185">
        <f t="shared" si="7"/>
        <v>0</v>
      </c>
      <c r="L42" s="188">
        <f t="shared" si="6"/>
        <v>3699000</v>
      </c>
      <c r="M42" s="187">
        <f t="shared" si="6"/>
        <v>3340098</v>
      </c>
      <c r="N42" s="187">
        <f t="shared" si="6"/>
        <v>1903515</v>
      </c>
    </row>
    <row r="43" spans="1:14">
      <c r="A43" s="5" t="s">
        <v>152</v>
      </c>
      <c r="B43" s="105" t="s">
        <v>153</v>
      </c>
      <c r="C43" s="185"/>
      <c r="D43" s="186"/>
      <c r="E43" s="186"/>
      <c r="F43" s="201"/>
      <c r="G43" s="201"/>
      <c r="H43" s="201"/>
      <c r="I43" s="201"/>
      <c r="J43" s="201"/>
      <c r="K43" s="201"/>
      <c r="L43" s="188">
        <f t="shared" si="6"/>
        <v>0</v>
      </c>
      <c r="M43" s="187">
        <f t="shared" si="6"/>
        <v>0</v>
      </c>
      <c r="N43" s="187">
        <f t="shared" si="6"/>
        <v>0</v>
      </c>
    </row>
    <row r="44" spans="1:14">
      <c r="A44" s="5" t="s">
        <v>154</v>
      </c>
      <c r="B44" s="105" t="s">
        <v>155</v>
      </c>
      <c r="C44" s="185">
        <v>0</v>
      </c>
      <c r="D44" s="186"/>
      <c r="E44" s="186"/>
      <c r="F44" s="201"/>
      <c r="G44" s="201"/>
      <c r="H44" s="201"/>
      <c r="I44" s="201"/>
      <c r="J44" s="201"/>
      <c r="K44" s="201"/>
      <c r="L44" s="188">
        <f t="shared" si="6"/>
        <v>0</v>
      </c>
      <c r="M44" s="187">
        <f t="shared" si="6"/>
        <v>0</v>
      </c>
      <c r="N44" s="187">
        <f t="shared" si="6"/>
        <v>0</v>
      </c>
    </row>
    <row r="45" spans="1:14">
      <c r="A45" s="7" t="s">
        <v>458</v>
      </c>
      <c r="B45" s="106" t="s">
        <v>156</v>
      </c>
      <c r="C45" s="185">
        <f t="shared" ref="C45:K45" si="8">SUM(C43:C44)</f>
        <v>0</v>
      </c>
      <c r="D45" s="185">
        <f t="shared" si="8"/>
        <v>0</v>
      </c>
      <c r="E45" s="185">
        <f t="shared" si="8"/>
        <v>0</v>
      </c>
      <c r="F45" s="185">
        <f t="shared" si="8"/>
        <v>0</v>
      </c>
      <c r="G45" s="185">
        <f t="shared" si="8"/>
        <v>0</v>
      </c>
      <c r="H45" s="185">
        <f t="shared" si="8"/>
        <v>0</v>
      </c>
      <c r="I45" s="185">
        <f t="shared" si="8"/>
        <v>0</v>
      </c>
      <c r="J45" s="185">
        <f t="shared" si="8"/>
        <v>0</v>
      </c>
      <c r="K45" s="185">
        <f t="shared" si="8"/>
        <v>0</v>
      </c>
      <c r="L45" s="188">
        <f t="shared" si="6"/>
        <v>0</v>
      </c>
      <c r="M45" s="187">
        <f t="shared" si="6"/>
        <v>0</v>
      </c>
      <c r="N45" s="187">
        <f t="shared" si="6"/>
        <v>0</v>
      </c>
    </row>
    <row r="46" spans="1:14">
      <c r="A46" s="5" t="s">
        <v>157</v>
      </c>
      <c r="B46" s="105" t="s">
        <v>158</v>
      </c>
      <c r="C46" s="185">
        <v>1600000</v>
      </c>
      <c r="D46" s="186">
        <v>741805</v>
      </c>
      <c r="E46" s="186">
        <v>741805</v>
      </c>
      <c r="F46" s="201"/>
      <c r="G46" s="201"/>
      <c r="H46" s="201"/>
      <c r="I46" s="201"/>
      <c r="J46" s="201"/>
      <c r="K46" s="201"/>
      <c r="L46" s="188">
        <f t="shared" si="6"/>
        <v>1600000</v>
      </c>
      <c r="M46" s="187">
        <f t="shared" si="6"/>
        <v>741805</v>
      </c>
      <c r="N46" s="187">
        <f t="shared" si="6"/>
        <v>741805</v>
      </c>
    </row>
    <row r="47" spans="1:14">
      <c r="A47" s="5" t="s">
        <v>159</v>
      </c>
      <c r="B47" s="105" t="s">
        <v>160</v>
      </c>
      <c r="C47" s="185"/>
      <c r="D47" s="186"/>
      <c r="E47" s="186"/>
      <c r="F47" s="201"/>
      <c r="G47" s="201"/>
      <c r="H47" s="201"/>
      <c r="I47" s="201"/>
      <c r="J47" s="201"/>
      <c r="K47" s="201"/>
      <c r="L47" s="188">
        <f t="shared" si="6"/>
        <v>0</v>
      </c>
      <c r="M47" s="187">
        <f t="shared" si="6"/>
        <v>0</v>
      </c>
      <c r="N47" s="187">
        <f t="shared" si="6"/>
        <v>0</v>
      </c>
    </row>
    <row r="48" spans="1:14">
      <c r="A48" s="5" t="s">
        <v>833</v>
      </c>
      <c r="B48" s="105" t="s">
        <v>161</v>
      </c>
      <c r="C48" s="185"/>
      <c r="D48" s="186"/>
      <c r="E48" s="186"/>
      <c r="F48" s="201"/>
      <c r="G48" s="201"/>
      <c r="H48" s="201"/>
      <c r="I48" s="201"/>
      <c r="J48" s="201"/>
      <c r="K48" s="201"/>
      <c r="L48" s="188">
        <f t="shared" si="6"/>
        <v>0</v>
      </c>
      <c r="M48" s="187">
        <f t="shared" si="6"/>
        <v>0</v>
      </c>
      <c r="N48" s="187">
        <f t="shared" si="6"/>
        <v>0</v>
      </c>
    </row>
    <row r="49" spans="1:14">
      <c r="A49" s="5" t="s">
        <v>834</v>
      </c>
      <c r="B49" s="105" t="s">
        <v>162</v>
      </c>
      <c r="C49" s="185"/>
      <c r="D49" s="186"/>
      <c r="E49" s="186"/>
      <c r="F49" s="201"/>
      <c r="G49" s="201"/>
      <c r="H49" s="201"/>
      <c r="I49" s="201"/>
      <c r="J49" s="201"/>
      <c r="K49" s="201"/>
      <c r="L49" s="188">
        <f t="shared" si="6"/>
        <v>0</v>
      </c>
      <c r="M49" s="187">
        <f t="shared" si="6"/>
        <v>0</v>
      </c>
      <c r="N49" s="187">
        <f t="shared" si="6"/>
        <v>0</v>
      </c>
    </row>
    <row r="50" spans="1:14">
      <c r="A50" s="5" t="s">
        <v>163</v>
      </c>
      <c r="B50" s="105" t="s">
        <v>164</v>
      </c>
      <c r="C50" s="185"/>
      <c r="D50" s="186">
        <v>154260</v>
      </c>
      <c r="E50" s="186">
        <v>150303</v>
      </c>
      <c r="F50" s="201"/>
      <c r="G50" s="201"/>
      <c r="H50" s="201"/>
      <c r="I50" s="201"/>
      <c r="J50" s="201"/>
      <c r="K50" s="201"/>
      <c r="L50" s="188">
        <f t="shared" si="6"/>
        <v>0</v>
      </c>
      <c r="M50" s="187">
        <f t="shared" si="6"/>
        <v>154260</v>
      </c>
      <c r="N50" s="187">
        <f t="shared" si="6"/>
        <v>150303</v>
      </c>
    </row>
    <row r="51" spans="1:14">
      <c r="A51" s="7" t="s">
        <v>459</v>
      </c>
      <c r="B51" s="106" t="s">
        <v>165</v>
      </c>
      <c r="C51" s="189">
        <f t="shared" ref="C51:K51" si="9">SUM(C46:C50)</f>
        <v>1600000</v>
      </c>
      <c r="D51" s="189">
        <f t="shared" si="9"/>
        <v>896065</v>
      </c>
      <c r="E51" s="189">
        <f t="shared" si="9"/>
        <v>892108</v>
      </c>
      <c r="F51" s="189">
        <f t="shared" si="9"/>
        <v>0</v>
      </c>
      <c r="G51" s="189">
        <f t="shared" si="9"/>
        <v>0</v>
      </c>
      <c r="H51" s="189">
        <f t="shared" si="9"/>
        <v>0</v>
      </c>
      <c r="I51" s="189">
        <f t="shared" si="9"/>
        <v>0</v>
      </c>
      <c r="J51" s="189">
        <f t="shared" si="9"/>
        <v>0</v>
      </c>
      <c r="K51" s="189">
        <f t="shared" si="9"/>
        <v>0</v>
      </c>
      <c r="L51" s="188">
        <f t="shared" si="6"/>
        <v>1600000</v>
      </c>
      <c r="M51" s="187">
        <f t="shared" si="6"/>
        <v>896065</v>
      </c>
      <c r="N51" s="187">
        <f t="shared" si="6"/>
        <v>892108</v>
      </c>
    </row>
    <row r="52" spans="1:14">
      <c r="A52" s="32" t="s">
        <v>460</v>
      </c>
      <c r="B52" s="107" t="s">
        <v>166</v>
      </c>
      <c r="C52" s="185">
        <f t="shared" ref="C52:K52" si="10">C31+C34+C42+C45+C51</f>
        <v>6225000</v>
      </c>
      <c r="D52" s="185">
        <f t="shared" si="10"/>
        <v>5930639</v>
      </c>
      <c r="E52" s="185">
        <f>E31+E34+E42+E45+E51</f>
        <v>4479927</v>
      </c>
      <c r="F52" s="185">
        <f t="shared" si="10"/>
        <v>0</v>
      </c>
      <c r="G52" s="185">
        <f t="shared" si="10"/>
        <v>0</v>
      </c>
      <c r="H52" s="185">
        <f t="shared" si="10"/>
        <v>0</v>
      </c>
      <c r="I52" s="185">
        <f t="shared" si="10"/>
        <v>0</v>
      </c>
      <c r="J52" s="185">
        <f t="shared" si="10"/>
        <v>0</v>
      </c>
      <c r="K52" s="185">
        <f t="shared" si="10"/>
        <v>0</v>
      </c>
      <c r="L52" s="188">
        <f t="shared" si="6"/>
        <v>6225000</v>
      </c>
      <c r="M52" s="187">
        <f t="shared" si="6"/>
        <v>5930639</v>
      </c>
      <c r="N52" s="187">
        <f t="shared" si="6"/>
        <v>4479927</v>
      </c>
    </row>
    <row r="53" spans="1:14">
      <c r="A53" s="12" t="s">
        <v>167</v>
      </c>
      <c r="B53" s="105" t="s">
        <v>168</v>
      </c>
      <c r="C53" s="185"/>
      <c r="D53" s="186"/>
      <c r="E53" s="186"/>
      <c r="F53" s="201"/>
      <c r="G53" s="201"/>
      <c r="H53" s="201"/>
      <c r="I53" s="201"/>
      <c r="J53" s="201"/>
      <c r="K53" s="201"/>
      <c r="L53" s="188">
        <f t="shared" si="6"/>
        <v>0</v>
      </c>
      <c r="M53" s="187">
        <f t="shared" si="6"/>
        <v>0</v>
      </c>
      <c r="N53" s="187">
        <f t="shared" si="6"/>
        <v>0</v>
      </c>
    </row>
    <row r="54" spans="1:14">
      <c r="A54" s="12" t="s">
        <v>461</v>
      </c>
      <c r="B54" s="105" t="s">
        <v>169</v>
      </c>
      <c r="C54" s="189"/>
      <c r="D54" s="186">
        <v>116000</v>
      </c>
      <c r="E54" s="186">
        <v>116000</v>
      </c>
      <c r="F54" s="201"/>
      <c r="G54" s="201"/>
      <c r="H54" s="201"/>
      <c r="I54" s="201"/>
      <c r="J54" s="201"/>
      <c r="K54" s="201"/>
      <c r="L54" s="188">
        <f t="shared" si="6"/>
        <v>0</v>
      </c>
      <c r="M54" s="187">
        <f t="shared" si="6"/>
        <v>116000</v>
      </c>
      <c r="N54" s="187">
        <f t="shared" si="6"/>
        <v>116000</v>
      </c>
    </row>
    <row r="55" spans="1:14">
      <c r="A55" s="16" t="s">
        <v>835</v>
      </c>
      <c r="B55" s="105" t="s">
        <v>170</v>
      </c>
      <c r="C55" s="185">
        <v>0</v>
      </c>
      <c r="D55" s="186"/>
      <c r="E55" s="186"/>
      <c r="F55" s="201"/>
      <c r="G55" s="201"/>
      <c r="H55" s="201"/>
      <c r="I55" s="201"/>
      <c r="J55" s="201"/>
      <c r="K55" s="201"/>
      <c r="L55" s="188">
        <f t="shared" si="6"/>
        <v>0</v>
      </c>
      <c r="M55" s="187">
        <f t="shared" si="6"/>
        <v>0</v>
      </c>
      <c r="N55" s="187">
        <f t="shared" si="6"/>
        <v>0</v>
      </c>
    </row>
    <row r="56" spans="1:14">
      <c r="A56" s="16" t="s">
        <v>836</v>
      </c>
      <c r="B56" s="105" t="s">
        <v>171</v>
      </c>
      <c r="C56" s="185"/>
      <c r="D56" s="186"/>
      <c r="E56" s="186"/>
      <c r="F56" s="201"/>
      <c r="G56" s="201"/>
      <c r="H56" s="201"/>
      <c r="I56" s="201"/>
      <c r="J56" s="201"/>
      <c r="K56" s="201"/>
      <c r="L56" s="188">
        <f t="shared" si="6"/>
        <v>0</v>
      </c>
      <c r="M56" s="187">
        <f t="shared" si="6"/>
        <v>0</v>
      </c>
      <c r="N56" s="187">
        <f t="shared" si="6"/>
        <v>0</v>
      </c>
    </row>
    <row r="57" spans="1:14">
      <c r="A57" s="16" t="s">
        <v>837</v>
      </c>
      <c r="B57" s="105" t="s">
        <v>172</v>
      </c>
      <c r="C57" s="185"/>
      <c r="D57" s="186"/>
      <c r="E57" s="186"/>
      <c r="F57" s="201"/>
      <c r="G57" s="201"/>
      <c r="H57" s="201"/>
      <c r="I57" s="201"/>
      <c r="J57" s="201"/>
      <c r="K57" s="201"/>
      <c r="L57" s="188">
        <f t="shared" si="6"/>
        <v>0</v>
      </c>
      <c r="M57" s="187">
        <f t="shared" si="6"/>
        <v>0</v>
      </c>
      <c r="N57" s="187">
        <f t="shared" si="6"/>
        <v>0</v>
      </c>
    </row>
    <row r="58" spans="1:14">
      <c r="A58" s="12" t="s">
        <v>838</v>
      </c>
      <c r="B58" s="105" t="s">
        <v>173</v>
      </c>
      <c r="C58" s="185"/>
      <c r="D58" s="186"/>
      <c r="E58" s="186"/>
      <c r="F58" s="201"/>
      <c r="G58" s="201"/>
      <c r="H58" s="201"/>
      <c r="I58" s="201"/>
      <c r="J58" s="201"/>
      <c r="K58" s="201"/>
      <c r="L58" s="188">
        <f t="shared" si="6"/>
        <v>0</v>
      </c>
      <c r="M58" s="187">
        <f t="shared" si="6"/>
        <v>0</v>
      </c>
      <c r="N58" s="187">
        <f t="shared" si="6"/>
        <v>0</v>
      </c>
    </row>
    <row r="59" spans="1:14">
      <c r="A59" s="12" t="s">
        <v>839</v>
      </c>
      <c r="B59" s="105" t="s">
        <v>174</v>
      </c>
      <c r="C59" s="185"/>
      <c r="D59" s="186"/>
      <c r="E59" s="186"/>
      <c r="F59" s="201"/>
      <c r="G59" s="201"/>
      <c r="H59" s="201"/>
      <c r="I59" s="201"/>
      <c r="J59" s="201"/>
      <c r="K59" s="201"/>
      <c r="L59" s="188">
        <f t="shared" si="6"/>
        <v>0</v>
      </c>
      <c r="M59" s="187">
        <f t="shared" si="6"/>
        <v>0</v>
      </c>
      <c r="N59" s="187">
        <f t="shared" si="6"/>
        <v>0</v>
      </c>
    </row>
    <row r="60" spans="1:14">
      <c r="A60" s="12" t="s">
        <v>840</v>
      </c>
      <c r="B60" s="105" t="s">
        <v>175</v>
      </c>
      <c r="C60" s="185">
        <v>2192000</v>
      </c>
      <c r="D60" s="186">
        <v>2287427</v>
      </c>
      <c r="E60" s="186">
        <v>2287427</v>
      </c>
      <c r="F60" s="201"/>
      <c r="G60" s="201"/>
      <c r="H60" s="201"/>
      <c r="I60" s="201"/>
      <c r="J60" s="201"/>
      <c r="K60" s="201"/>
      <c r="L60" s="188">
        <f t="shared" si="6"/>
        <v>2192000</v>
      </c>
      <c r="M60" s="187">
        <f t="shared" si="6"/>
        <v>2287427</v>
      </c>
      <c r="N60" s="187">
        <f t="shared" si="6"/>
        <v>2287427</v>
      </c>
    </row>
    <row r="61" spans="1:14" s="196" customFormat="1">
      <c r="A61" s="33" t="s">
        <v>488</v>
      </c>
      <c r="B61" s="107" t="s">
        <v>176</v>
      </c>
      <c r="C61" s="189">
        <f t="shared" ref="C61:K61" si="11">SUM(C53:C60)</f>
        <v>2192000</v>
      </c>
      <c r="D61" s="189">
        <f t="shared" si="11"/>
        <v>2403427</v>
      </c>
      <c r="E61" s="189">
        <f t="shared" si="11"/>
        <v>2403427</v>
      </c>
      <c r="F61" s="189">
        <f t="shared" si="11"/>
        <v>0</v>
      </c>
      <c r="G61" s="189">
        <f t="shared" si="11"/>
        <v>0</v>
      </c>
      <c r="H61" s="189">
        <f t="shared" si="11"/>
        <v>0</v>
      </c>
      <c r="I61" s="189">
        <f t="shared" si="11"/>
        <v>0</v>
      </c>
      <c r="J61" s="189">
        <f t="shared" si="11"/>
        <v>0</v>
      </c>
      <c r="K61" s="189">
        <f t="shared" si="11"/>
        <v>0</v>
      </c>
      <c r="L61" s="195">
        <f t="shared" si="6"/>
        <v>2192000</v>
      </c>
      <c r="M61" s="190">
        <f t="shared" si="6"/>
        <v>2403427</v>
      </c>
      <c r="N61" s="190">
        <f t="shared" si="6"/>
        <v>2403427</v>
      </c>
    </row>
    <row r="62" spans="1:14">
      <c r="A62" s="11" t="s">
        <v>631</v>
      </c>
      <c r="B62" s="105" t="s">
        <v>177</v>
      </c>
      <c r="C62" s="185">
        <v>0</v>
      </c>
      <c r="D62" s="186"/>
      <c r="E62" s="186"/>
      <c r="F62" s="201"/>
      <c r="G62" s="201"/>
      <c r="H62" s="201"/>
      <c r="I62" s="201"/>
      <c r="J62" s="201"/>
      <c r="K62" s="201"/>
      <c r="L62" s="188">
        <f t="shared" si="6"/>
        <v>0</v>
      </c>
      <c r="M62" s="187">
        <f t="shared" si="6"/>
        <v>0</v>
      </c>
      <c r="N62" s="187">
        <f t="shared" si="6"/>
        <v>0</v>
      </c>
    </row>
    <row r="63" spans="1:14">
      <c r="A63" s="11" t="s">
        <v>178</v>
      </c>
      <c r="B63" s="105" t="s">
        <v>179</v>
      </c>
      <c r="C63" s="185">
        <v>0</v>
      </c>
      <c r="D63" s="186">
        <v>79735</v>
      </c>
      <c r="E63" s="186">
        <v>79735</v>
      </c>
      <c r="F63" s="201"/>
      <c r="G63" s="201"/>
      <c r="H63" s="201"/>
      <c r="I63" s="201"/>
      <c r="J63" s="201"/>
      <c r="K63" s="201"/>
      <c r="L63" s="188">
        <f t="shared" si="6"/>
        <v>0</v>
      </c>
      <c r="M63" s="187">
        <f t="shared" si="6"/>
        <v>79735</v>
      </c>
      <c r="N63" s="187">
        <f t="shared" si="6"/>
        <v>79735</v>
      </c>
    </row>
    <row r="64" spans="1:14" ht="30">
      <c r="A64" s="11" t="s">
        <v>180</v>
      </c>
      <c r="B64" s="105" t="s">
        <v>181</v>
      </c>
      <c r="C64" s="185"/>
      <c r="D64" s="186"/>
      <c r="E64" s="186"/>
      <c r="F64" s="201"/>
      <c r="G64" s="201"/>
      <c r="H64" s="201"/>
      <c r="I64" s="201"/>
      <c r="J64" s="201"/>
      <c r="K64" s="201"/>
      <c r="L64" s="188">
        <f t="shared" si="6"/>
        <v>0</v>
      </c>
      <c r="M64" s="187">
        <f t="shared" si="6"/>
        <v>0</v>
      </c>
      <c r="N64" s="187">
        <f t="shared" si="6"/>
        <v>0</v>
      </c>
    </row>
    <row r="65" spans="1:14" ht="30">
      <c r="A65" s="11" t="s">
        <v>620</v>
      </c>
      <c r="B65" s="105" t="s">
        <v>182</v>
      </c>
      <c r="C65" s="189"/>
      <c r="D65" s="186"/>
      <c r="E65" s="186"/>
      <c r="F65" s="201"/>
      <c r="G65" s="201"/>
      <c r="H65" s="201"/>
      <c r="I65" s="201"/>
      <c r="J65" s="201"/>
      <c r="K65" s="201"/>
      <c r="L65" s="188">
        <f t="shared" si="6"/>
        <v>0</v>
      </c>
      <c r="M65" s="187">
        <f t="shared" si="6"/>
        <v>0</v>
      </c>
      <c r="N65" s="187">
        <f t="shared" si="6"/>
        <v>0</v>
      </c>
    </row>
    <row r="66" spans="1:14" ht="30">
      <c r="A66" s="11" t="s">
        <v>632</v>
      </c>
      <c r="B66" s="105" t="s">
        <v>183</v>
      </c>
      <c r="C66" s="189"/>
      <c r="D66" s="186"/>
      <c r="E66" s="186"/>
      <c r="F66" s="201"/>
      <c r="G66" s="201"/>
      <c r="H66" s="201"/>
      <c r="I66" s="201"/>
      <c r="J66" s="201"/>
      <c r="K66" s="201"/>
      <c r="L66" s="188">
        <f t="shared" si="6"/>
        <v>0</v>
      </c>
      <c r="M66" s="187">
        <f t="shared" si="6"/>
        <v>0</v>
      </c>
      <c r="N66" s="187">
        <f t="shared" si="6"/>
        <v>0</v>
      </c>
    </row>
    <row r="67" spans="1:14">
      <c r="A67" s="11" t="s">
        <v>622</v>
      </c>
      <c r="B67" s="105" t="s">
        <v>184</v>
      </c>
      <c r="C67" s="185">
        <v>1900000</v>
      </c>
      <c r="D67" s="186">
        <v>2402400</v>
      </c>
      <c r="E67" s="186">
        <v>2402400</v>
      </c>
      <c r="F67" s="201"/>
      <c r="G67" s="201"/>
      <c r="H67" s="201"/>
      <c r="I67" s="201"/>
      <c r="J67" s="201"/>
      <c r="K67" s="201"/>
      <c r="L67" s="188">
        <f t="shared" si="6"/>
        <v>1900000</v>
      </c>
      <c r="M67" s="187">
        <f t="shared" si="6"/>
        <v>2402400</v>
      </c>
      <c r="N67" s="187">
        <f>E67+H67+K67</f>
        <v>2402400</v>
      </c>
    </row>
    <row r="68" spans="1:14" ht="30">
      <c r="A68" s="11" t="s">
        <v>633</v>
      </c>
      <c r="B68" s="105" t="s">
        <v>185</v>
      </c>
      <c r="C68" s="185"/>
      <c r="D68" s="186"/>
      <c r="E68" s="186"/>
      <c r="F68" s="201"/>
      <c r="G68" s="201"/>
      <c r="H68" s="201"/>
      <c r="I68" s="201"/>
      <c r="J68" s="201"/>
      <c r="K68" s="201"/>
      <c r="L68" s="188">
        <f t="shared" si="6"/>
        <v>0</v>
      </c>
      <c r="M68" s="187">
        <f t="shared" si="6"/>
        <v>0</v>
      </c>
      <c r="N68" s="187">
        <f t="shared" si="6"/>
        <v>0</v>
      </c>
    </row>
    <row r="69" spans="1:14" ht="30">
      <c r="A69" s="11" t="s">
        <v>634</v>
      </c>
      <c r="B69" s="105" t="s">
        <v>186</v>
      </c>
      <c r="C69" s="185">
        <v>0</v>
      </c>
      <c r="D69" s="186"/>
      <c r="E69" s="186"/>
      <c r="F69" s="201"/>
      <c r="G69" s="201"/>
      <c r="H69" s="201"/>
      <c r="I69" s="201"/>
      <c r="J69" s="201"/>
      <c r="K69" s="201"/>
      <c r="L69" s="188">
        <f t="shared" si="6"/>
        <v>0</v>
      </c>
      <c r="M69" s="187">
        <f t="shared" si="6"/>
        <v>0</v>
      </c>
      <c r="N69" s="187">
        <f t="shared" si="6"/>
        <v>0</v>
      </c>
    </row>
    <row r="70" spans="1:14">
      <c r="A70" s="11" t="s">
        <v>187</v>
      </c>
      <c r="B70" s="105" t="s">
        <v>188</v>
      </c>
      <c r="C70" s="185">
        <v>0</v>
      </c>
      <c r="D70" s="186"/>
      <c r="E70" s="186"/>
      <c r="F70" s="201"/>
      <c r="G70" s="201"/>
      <c r="H70" s="201"/>
      <c r="I70" s="201"/>
      <c r="J70" s="201"/>
      <c r="K70" s="201"/>
      <c r="L70" s="188">
        <f t="shared" si="6"/>
        <v>0</v>
      </c>
      <c r="M70" s="187">
        <f t="shared" si="6"/>
        <v>0</v>
      </c>
      <c r="N70" s="187">
        <f t="shared" si="6"/>
        <v>0</v>
      </c>
    </row>
    <row r="71" spans="1:14">
      <c r="A71" s="18" t="s">
        <v>189</v>
      </c>
      <c r="B71" s="105" t="s">
        <v>190</v>
      </c>
      <c r="C71" s="185">
        <v>0</v>
      </c>
      <c r="D71" s="186"/>
      <c r="E71" s="186"/>
      <c r="F71" s="201"/>
      <c r="G71" s="201"/>
      <c r="H71" s="201"/>
      <c r="I71" s="201"/>
      <c r="J71" s="201"/>
      <c r="K71" s="201"/>
      <c r="L71" s="188">
        <f t="shared" si="6"/>
        <v>0</v>
      </c>
      <c r="M71" s="187">
        <f t="shared" si="6"/>
        <v>0</v>
      </c>
      <c r="N71" s="187">
        <f t="shared" si="6"/>
        <v>0</v>
      </c>
    </row>
    <row r="72" spans="1:14">
      <c r="A72" s="11" t="s">
        <v>635</v>
      </c>
      <c r="B72" s="105" t="s">
        <v>191</v>
      </c>
      <c r="C72" s="185">
        <v>171000</v>
      </c>
      <c r="D72" s="186">
        <v>58782</v>
      </c>
      <c r="E72" s="186">
        <v>32408</v>
      </c>
      <c r="F72" s="201"/>
      <c r="G72" s="201"/>
      <c r="H72" s="201"/>
      <c r="I72" s="201"/>
      <c r="J72" s="201"/>
      <c r="K72" s="201"/>
      <c r="L72" s="188">
        <f t="shared" si="6"/>
        <v>171000</v>
      </c>
      <c r="M72" s="187">
        <f t="shared" si="6"/>
        <v>58782</v>
      </c>
      <c r="N72" s="187">
        <f t="shared" si="6"/>
        <v>32408</v>
      </c>
    </row>
    <row r="73" spans="1:14">
      <c r="A73" s="18" t="s">
        <v>790</v>
      </c>
      <c r="B73" s="105" t="s">
        <v>192</v>
      </c>
      <c r="C73" s="185"/>
      <c r="D73" s="186"/>
      <c r="E73" s="186"/>
      <c r="F73" s="201">
        <v>2684000</v>
      </c>
      <c r="G73" s="201">
        <v>9442611</v>
      </c>
      <c r="H73" s="201"/>
      <c r="I73" s="201"/>
      <c r="J73" s="201"/>
      <c r="K73" s="201"/>
      <c r="L73" s="188">
        <f t="shared" si="6"/>
        <v>2684000</v>
      </c>
      <c r="M73" s="187">
        <f t="shared" si="6"/>
        <v>9442611</v>
      </c>
      <c r="N73" s="187">
        <f t="shared" si="6"/>
        <v>0</v>
      </c>
    </row>
    <row r="74" spans="1:14">
      <c r="A74" s="18" t="s">
        <v>791</v>
      </c>
      <c r="B74" s="105" t="s">
        <v>192</v>
      </c>
      <c r="C74" s="185">
        <v>0</v>
      </c>
      <c r="D74" s="186"/>
      <c r="E74" s="186"/>
      <c r="F74" s="201"/>
      <c r="G74" s="201"/>
      <c r="H74" s="201"/>
      <c r="I74" s="201"/>
      <c r="J74" s="201"/>
      <c r="K74" s="201"/>
      <c r="L74" s="188">
        <f t="shared" si="6"/>
        <v>0</v>
      </c>
      <c r="M74" s="187">
        <f t="shared" si="6"/>
        <v>0</v>
      </c>
      <c r="N74" s="187">
        <f t="shared" si="6"/>
        <v>0</v>
      </c>
    </row>
    <row r="75" spans="1:14" s="196" customFormat="1">
      <c r="A75" s="33" t="s">
        <v>625</v>
      </c>
      <c r="B75" s="107" t="s">
        <v>193</v>
      </c>
      <c r="C75" s="189">
        <f t="shared" ref="C75:N75" si="12">SUM(C62:C74)</f>
        <v>2071000</v>
      </c>
      <c r="D75" s="189">
        <f t="shared" si="12"/>
        <v>2540917</v>
      </c>
      <c r="E75" s="189">
        <f t="shared" si="12"/>
        <v>2514543</v>
      </c>
      <c r="F75" s="189">
        <f t="shared" si="12"/>
        <v>2684000</v>
      </c>
      <c r="G75" s="189">
        <f t="shared" si="12"/>
        <v>9442611</v>
      </c>
      <c r="H75" s="189">
        <f t="shared" si="12"/>
        <v>0</v>
      </c>
      <c r="I75" s="189">
        <f t="shared" si="12"/>
        <v>0</v>
      </c>
      <c r="J75" s="189">
        <f t="shared" si="12"/>
        <v>0</v>
      </c>
      <c r="K75" s="189">
        <f t="shared" si="12"/>
        <v>0</v>
      </c>
      <c r="L75" s="206">
        <f t="shared" si="12"/>
        <v>4755000</v>
      </c>
      <c r="M75" s="206">
        <f t="shared" si="12"/>
        <v>11983528</v>
      </c>
      <c r="N75" s="206">
        <f t="shared" si="12"/>
        <v>2514543</v>
      </c>
    </row>
    <row r="76" spans="1:14" s="96" customFormat="1" ht="15.75">
      <c r="A76" s="49" t="s">
        <v>760</v>
      </c>
      <c r="B76" s="108"/>
      <c r="C76" s="185">
        <f t="shared" ref="C76:N76" si="13">C75+C61+C52+C27+C26</f>
        <v>17787701</v>
      </c>
      <c r="D76" s="185">
        <f t="shared" si="13"/>
        <v>18445988</v>
      </c>
      <c r="E76" s="185">
        <f t="shared" si="13"/>
        <v>16839538</v>
      </c>
      <c r="F76" s="185">
        <f t="shared" si="13"/>
        <v>2684000</v>
      </c>
      <c r="G76" s="185">
        <f t="shared" si="13"/>
        <v>9442611</v>
      </c>
      <c r="H76" s="185">
        <f t="shared" si="13"/>
        <v>0</v>
      </c>
      <c r="I76" s="185">
        <f t="shared" si="13"/>
        <v>0</v>
      </c>
      <c r="J76" s="185">
        <f t="shared" si="13"/>
        <v>0</v>
      </c>
      <c r="K76" s="185">
        <f t="shared" si="13"/>
        <v>0</v>
      </c>
      <c r="L76" s="207">
        <f t="shared" si="13"/>
        <v>20471701</v>
      </c>
      <c r="M76" s="207">
        <f t="shared" si="13"/>
        <v>27888599</v>
      </c>
      <c r="N76" s="207">
        <f t="shared" si="13"/>
        <v>16839538</v>
      </c>
    </row>
    <row r="77" spans="1:14">
      <c r="A77" s="29" t="s">
        <v>194</v>
      </c>
      <c r="B77" s="105" t="s">
        <v>195</v>
      </c>
      <c r="C77" s="185"/>
      <c r="D77" s="186"/>
      <c r="E77" s="186"/>
      <c r="F77" s="201"/>
      <c r="G77" s="201"/>
      <c r="H77" s="201"/>
      <c r="I77" s="201"/>
      <c r="J77" s="201"/>
      <c r="K77" s="201"/>
      <c r="L77" s="188">
        <f t="shared" ref="L77:N83" si="14">C77+F77+I77</f>
        <v>0</v>
      </c>
      <c r="M77" s="187">
        <f t="shared" si="14"/>
        <v>0</v>
      </c>
      <c r="N77" s="187">
        <f t="shared" si="14"/>
        <v>0</v>
      </c>
    </row>
    <row r="78" spans="1:14">
      <c r="A78" s="29" t="s">
        <v>636</v>
      </c>
      <c r="B78" s="105" t="s">
        <v>196</v>
      </c>
      <c r="C78" s="185">
        <v>0</v>
      </c>
      <c r="D78" s="186"/>
      <c r="E78" s="186"/>
      <c r="F78" s="201"/>
      <c r="G78" s="201">
        <v>16440</v>
      </c>
      <c r="H78" s="201">
        <v>16440</v>
      </c>
      <c r="I78" s="201"/>
      <c r="J78" s="201"/>
      <c r="K78" s="201"/>
      <c r="L78" s="188">
        <f>C78++I78</f>
        <v>0</v>
      </c>
      <c r="M78" s="187">
        <f>F78+G78+J78</f>
        <v>16440</v>
      </c>
      <c r="N78" s="187">
        <f>H78+K78</f>
        <v>16440</v>
      </c>
    </row>
    <row r="79" spans="1:14">
      <c r="A79" s="29" t="s">
        <v>197</v>
      </c>
      <c r="B79" s="105" t="s">
        <v>198</v>
      </c>
      <c r="C79" s="185">
        <v>0</v>
      </c>
      <c r="D79" s="186"/>
      <c r="E79" s="186"/>
      <c r="F79" s="201"/>
      <c r="G79" s="201"/>
      <c r="H79" s="201"/>
      <c r="I79" s="201"/>
      <c r="J79" s="201"/>
      <c r="K79" s="201"/>
      <c r="L79" s="188">
        <f t="shared" si="14"/>
        <v>0</v>
      </c>
      <c r="M79" s="187">
        <f t="shared" si="14"/>
        <v>0</v>
      </c>
      <c r="N79" s="187">
        <f t="shared" si="14"/>
        <v>0</v>
      </c>
    </row>
    <row r="80" spans="1:14">
      <c r="A80" s="29" t="s">
        <v>199</v>
      </c>
      <c r="B80" s="105" t="s">
        <v>200</v>
      </c>
      <c r="C80" s="185">
        <v>0</v>
      </c>
      <c r="D80" s="186"/>
      <c r="E80" s="186"/>
      <c r="F80" s="201"/>
      <c r="G80" s="201">
        <v>254322</v>
      </c>
      <c r="H80" s="201">
        <v>254322</v>
      </c>
      <c r="I80" s="201"/>
      <c r="J80" s="201"/>
      <c r="K80" s="201"/>
      <c r="L80" s="188">
        <f t="shared" si="14"/>
        <v>0</v>
      </c>
      <c r="M80" s="187">
        <f t="shared" si="14"/>
        <v>254322</v>
      </c>
      <c r="N80" s="187">
        <f t="shared" si="14"/>
        <v>254322</v>
      </c>
    </row>
    <row r="81" spans="1:14">
      <c r="A81" s="6" t="s">
        <v>201</v>
      </c>
      <c r="B81" s="105" t="s">
        <v>202</v>
      </c>
      <c r="C81" s="185">
        <v>0</v>
      </c>
      <c r="D81" s="186"/>
      <c r="E81" s="186"/>
      <c r="F81" s="201"/>
      <c r="G81" s="201"/>
      <c r="H81" s="201"/>
      <c r="I81" s="201"/>
      <c r="J81" s="201"/>
      <c r="K81" s="201"/>
      <c r="L81" s="188">
        <f t="shared" si="14"/>
        <v>0</v>
      </c>
      <c r="M81" s="187">
        <f t="shared" si="14"/>
        <v>0</v>
      </c>
      <c r="N81" s="187">
        <f t="shared" si="14"/>
        <v>0</v>
      </c>
    </row>
    <row r="82" spans="1:14">
      <c r="A82" s="6" t="s">
        <v>203</v>
      </c>
      <c r="B82" s="105" t="s">
        <v>204</v>
      </c>
      <c r="C82" s="185">
        <v>0</v>
      </c>
      <c r="D82" s="186"/>
      <c r="E82" s="186"/>
      <c r="F82" s="201"/>
      <c r="G82" s="201"/>
      <c r="H82" s="201"/>
      <c r="I82" s="201"/>
      <c r="J82" s="201"/>
      <c r="K82" s="201"/>
      <c r="L82" s="188">
        <f t="shared" si="14"/>
        <v>0</v>
      </c>
      <c r="M82" s="187">
        <f t="shared" si="14"/>
        <v>0</v>
      </c>
      <c r="N82" s="187">
        <f t="shared" si="14"/>
        <v>0</v>
      </c>
    </row>
    <row r="83" spans="1:14">
      <c r="A83" s="6" t="s">
        <v>273</v>
      </c>
      <c r="B83" s="105" t="s">
        <v>274</v>
      </c>
      <c r="C83" s="185">
        <v>0</v>
      </c>
      <c r="D83" s="186"/>
      <c r="E83" s="186"/>
      <c r="F83" s="201"/>
      <c r="G83" s="201">
        <v>5313</v>
      </c>
      <c r="H83" s="201">
        <v>5313</v>
      </c>
      <c r="I83" s="201"/>
      <c r="J83" s="201"/>
      <c r="K83" s="201"/>
      <c r="L83" s="188">
        <f t="shared" si="14"/>
        <v>0</v>
      </c>
      <c r="M83" s="187">
        <f t="shared" si="14"/>
        <v>5313</v>
      </c>
      <c r="N83" s="187">
        <f t="shared" si="14"/>
        <v>5313</v>
      </c>
    </row>
    <row r="84" spans="1:14" s="196" customFormat="1">
      <c r="A84" s="34" t="s">
        <v>627</v>
      </c>
      <c r="B84" s="107" t="s">
        <v>275</v>
      </c>
      <c r="C84" s="189">
        <f t="shared" ref="C84:N84" si="15">SUM(C77:C83)</f>
        <v>0</v>
      </c>
      <c r="D84" s="189">
        <f t="shared" si="15"/>
        <v>0</v>
      </c>
      <c r="E84" s="189">
        <f t="shared" si="15"/>
        <v>0</v>
      </c>
      <c r="F84" s="189">
        <f t="shared" si="15"/>
        <v>0</v>
      </c>
      <c r="G84" s="189">
        <f t="shared" si="15"/>
        <v>276075</v>
      </c>
      <c r="H84" s="189">
        <f t="shared" si="15"/>
        <v>276075</v>
      </c>
      <c r="I84" s="189">
        <f t="shared" si="15"/>
        <v>0</v>
      </c>
      <c r="J84" s="189">
        <f t="shared" si="15"/>
        <v>0</v>
      </c>
      <c r="K84" s="189">
        <f t="shared" si="15"/>
        <v>0</v>
      </c>
      <c r="L84" s="206">
        <f t="shared" si="15"/>
        <v>0</v>
      </c>
      <c r="M84" s="206">
        <f t="shared" si="15"/>
        <v>276075</v>
      </c>
      <c r="N84" s="206">
        <f t="shared" si="15"/>
        <v>276075</v>
      </c>
    </row>
    <row r="85" spans="1:14">
      <c r="A85" s="12" t="s">
        <v>276</v>
      </c>
      <c r="B85" s="105" t="s">
        <v>277</v>
      </c>
      <c r="C85" s="185">
        <v>0</v>
      </c>
      <c r="D85" s="186"/>
      <c r="E85" s="186"/>
      <c r="F85" s="201"/>
      <c r="G85" s="201"/>
      <c r="H85" s="201"/>
      <c r="I85" s="201"/>
      <c r="J85" s="201"/>
      <c r="K85" s="201"/>
      <c r="L85" s="188">
        <f t="shared" ref="L85:N88" si="16">C85+F85+I85</f>
        <v>0</v>
      </c>
      <c r="M85" s="187">
        <f t="shared" si="16"/>
        <v>0</v>
      </c>
      <c r="N85" s="187">
        <f t="shared" si="16"/>
        <v>0</v>
      </c>
    </row>
    <row r="86" spans="1:14">
      <c r="A86" s="12" t="s">
        <v>278</v>
      </c>
      <c r="B86" s="105" t="s">
        <v>279</v>
      </c>
      <c r="C86" s="185">
        <v>0</v>
      </c>
      <c r="D86" s="186"/>
      <c r="E86" s="186"/>
      <c r="F86" s="201"/>
      <c r="G86" s="201"/>
      <c r="H86" s="201"/>
      <c r="I86" s="201"/>
      <c r="J86" s="201"/>
      <c r="K86" s="201"/>
      <c r="L86" s="188">
        <f t="shared" si="16"/>
        <v>0</v>
      </c>
      <c r="M86" s="187">
        <f t="shared" si="16"/>
        <v>0</v>
      </c>
      <c r="N86" s="187">
        <f t="shared" si="16"/>
        <v>0</v>
      </c>
    </row>
    <row r="87" spans="1:14">
      <c r="A87" s="12" t="s">
        <v>280</v>
      </c>
      <c r="B87" s="105" t="s">
        <v>281</v>
      </c>
      <c r="C87" s="185">
        <v>0</v>
      </c>
      <c r="D87" s="186"/>
      <c r="E87" s="186"/>
      <c r="F87" s="201"/>
      <c r="G87" s="201"/>
      <c r="H87" s="201"/>
      <c r="I87" s="201"/>
      <c r="J87" s="201"/>
      <c r="K87" s="201"/>
      <c r="L87" s="188">
        <f t="shared" si="16"/>
        <v>0</v>
      </c>
      <c r="M87" s="187">
        <f>G87+J87</f>
        <v>0</v>
      </c>
      <c r="N87" s="187">
        <f>H87+K87</f>
        <v>0</v>
      </c>
    </row>
    <row r="88" spans="1:14">
      <c r="A88" s="12" t="s">
        <v>282</v>
      </c>
      <c r="B88" s="105" t="s">
        <v>283</v>
      </c>
      <c r="C88" s="185">
        <v>0</v>
      </c>
      <c r="D88" s="186"/>
      <c r="E88" s="186"/>
      <c r="F88" s="201"/>
      <c r="G88" s="201"/>
      <c r="H88" s="201"/>
      <c r="I88" s="201"/>
      <c r="J88" s="201"/>
      <c r="K88" s="201"/>
      <c r="L88" s="188">
        <f t="shared" si="16"/>
        <v>0</v>
      </c>
      <c r="M88" s="187">
        <f t="shared" si="16"/>
        <v>0</v>
      </c>
      <c r="N88" s="187">
        <f t="shared" si="16"/>
        <v>0</v>
      </c>
    </row>
    <row r="89" spans="1:14" s="196" customFormat="1">
      <c r="A89" s="33" t="s">
        <v>628</v>
      </c>
      <c r="B89" s="107" t="s">
        <v>284</v>
      </c>
      <c r="C89" s="189">
        <f t="shared" ref="C89:N89" si="17">SUM(C85:C88)</f>
        <v>0</v>
      </c>
      <c r="D89" s="189">
        <f t="shared" si="17"/>
        <v>0</v>
      </c>
      <c r="E89" s="189">
        <f t="shared" si="17"/>
        <v>0</v>
      </c>
      <c r="F89" s="189">
        <f t="shared" si="17"/>
        <v>0</v>
      </c>
      <c r="G89" s="189">
        <f t="shared" si="17"/>
        <v>0</v>
      </c>
      <c r="H89" s="189">
        <f t="shared" si="17"/>
        <v>0</v>
      </c>
      <c r="I89" s="189">
        <f t="shared" si="17"/>
        <v>0</v>
      </c>
      <c r="J89" s="189">
        <f t="shared" si="17"/>
        <v>0</v>
      </c>
      <c r="K89" s="189">
        <f t="shared" si="17"/>
        <v>0</v>
      </c>
      <c r="L89" s="206">
        <f t="shared" si="17"/>
        <v>0</v>
      </c>
      <c r="M89" s="206">
        <f t="shared" si="17"/>
        <v>0</v>
      </c>
      <c r="N89" s="206">
        <f t="shared" si="17"/>
        <v>0</v>
      </c>
    </row>
    <row r="90" spans="1:14" ht="30">
      <c r="A90" s="12" t="s">
        <v>285</v>
      </c>
      <c r="B90" s="105" t="s">
        <v>286</v>
      </c>
      <c r="C90" s="185">
        <v>0</v>
      </c>
      <c r="D90" s="186"/>
      <c r="E90" s="186"/>
      <c r="F90" s="201"/>
      <c r="G90" s="201"/>
      <c r="H90" s="201"/>
      <c r="I90" s="201"/>
      <c r="J90" s="201"/>
      <c r="K90" s="201"/>
      <c r="L90" s="188">
        <f t="shared" ref="L90:N97" si="18">C90+F90+I90</f>
        <v>0</v>
      </c>
      <c r="M90" s="187">
        <f t="shared" si="18"/>
        <v>0</v>
      </c>
      <c r="N90" s="187">
        <f t="shared" si="18"/>
        <v>0</v>
      </c>
    </row>
    <row r="91" spans="1:14" ht="30">
      <c r="A91" s="12" t="s">
        <v>637</v>
      </c>
      <c r="B91" s="105" t="s">
        <v>287</v>
      </c>
      <c r="C91" s="185">
        <v>0</v>
      </c>
      <c r="D91" s="186"/>
      <c r="E91" s="186"/>
      <c r="F91" s="201"/>
      <c r="G91" s="201"/>
      <c r="H91" s="201"/>
      <c r="I91" s="201"/>
      <c r="J91" s="201"/>
      <c r="K91" s="201"/>
      <c r="L91" s="188">
        <f t="shared" si="18"/>
        <v>0</v>
      </c>
      <c r="M91" s="187">
        <f t="shared" si="18"/>
        <v>0</v>
      </c>
      <c r="N91" s="187">
        <f t="shared" si="18"/>
        <v>0</v>
      </c>
    </row>
    <row r="92" spans="1:14" ht="30">
      <c r="A92" s="12" t="s">
        <v>638</v>
      </c>
      <c r="B92" s="105" t="s">
        <v>288</v>
      </c>
      <c r="C92" s="185">
        <v>0</v>
      </c>
      <c r="D92" s="186"/>
      <c r="E92" s="186"/>
      <c r="F92" s="201"/>
      <c r="G92" s="201"/>
      <c r="H92" s="201"/>
      <c r="I92" s="201"/>
      <c r="J92" s="201"/>
      <c r="K92" s="201"/>
      <c r="L92" s="188">
        <f t="shared" si="18"/>
        <v>0</v>
      </c>
      <c r="M92" s="187">
        <f t="shared" si="18"/>
        <v>0</v>
      </c>
      <c r="N92" s="187">
        <f t="shared" si="18"/>
        <v>0</v>
      </c>
    </row>
    <row r="93" spans="1:14">
      <c r="A93" s="12" t="s">
        <v>639</v>
      </c>
      <c r="B93" s="105" t="s">
        <v>289</v>
      </c>
      <c r="C93" s="185">
        <v>0</v>
      </c>
      <c r="D93" s="186"/>
      <c r="E93" s="186"/>
      <c r="F93" s="201"/>
      <c r="G93" s="201">
        <v>69000</v>
      </c>
      <c r="H93" s="201">
        <v>69000</v>
      </c>
      <c r="I93" s="201"/>
      <c r="J93" s="201"/>
      <c r="K93" s="201"/>
      <c r="L93" s="188">
        <f t="shared" si="18"/>
        <v>0</v>
      </c>
      <c r="M93" s="187">
        <f t="shared" si="18"/>
        <v>69000</v>
      </c>
      <c r="N93" s="187">
        <f t="shared" si="18"/>
        <v>69000</v>
      </c>
    </row>
    <row r="94" spans="1:14" ht="30">
      <c r="A94" s="12" t="s">
        <v>640</v>
      </c>
      <c r="B94" s="105" t="s">
        <v>290</v>
      </c>
      <c r="C94" s="185">
        <v>0</v>
      </c>
      <c r="D94" s="186"/>
      <c r="E94" s="186"/>
      <c r="F94" s="201"/>
      <c r="G94" s="201"/>
      <c r="H94" s="201"/>
      <c r="I94" s="201"/>
      <c r="J94" s="201"/>
      <c r="K94" s="201"/>
      <c r="L94" s="188">
        <f t="shared" si="18"/>
        <v>0</v>
      </c>
      <c r="M94" s="187">
        <f t="shared" si="18"/>
        <v>0</v>
      </c>
      <c r="N94" s="187">
        <f t="shared" si="18"/>
        <v>0</v>
      </c>
    </row>
    <row r="95" spans="1:14" ht="30">
      <c r="A95" s="12" t="s">
        <v>641</v>
      </c>
      <c r="B95" s="105" t="s">
        <v>291</v>
      </c>
      <c r="C95" s="185">
        <v>0</v>
      </c>
      <c r="D95" s="186"/>
      <c r="E95" s="186"/>
      <c r="F95" s="201"/>
      <c r="G95" s="201"/>
      <c r="H95" s="201"/>
      <c r="I95" s="201"/>
      <c r="J95" s="201"/>
      <c r="K95" s="201"/>
      <c r="L95" s="188">
        <f t="shared" si="18"/>
        <v>0</v>
      </c>
      <c r="M95" s="187">
        <f t="shared" si="18"/>
        <v>0</v>
      </c>
      <c r="N95" s="187">
        <f t="shared" si="18"/>
        <v>0</v>
      </c>
    </row>
    <row r="96" spans="1:14">
      <c r="A96" s="12" t="s">
        <v>292</v>
      </c>
      <c r="B96" s="105" t="s">
        <v>293</v>
      </c>
      <c r="C96" s="185">
        <v>0</v>
      </c>
      <c r="D96" s="186"/>
      <c r="E96" s="186"/>
      <c r="F96" s="201"/>
      <c r="G96" s="201"/>
      <c r="H96" s="201"/>
      <c r="I96" s="201"/>
      <c r="J96" s="201"/>
      <c r="K96" s="201"/>
      <c r="L96" s="188">
        <f t="shared" si="18"/>
        <v>0</v>
      </c>
      <c r="M96" s="187">
        <f t="shared" si="18"/>
        <v>0</v>
      </c>
      <c r="N96" s="187">
        <f t="shared" si="18"/>
        <v>0</v>
      </c>
    </row>
    <row r="97" spans="1:29">
      <c r="A97" s="12" t="s">
        <v>642</v>
      </c>
      <c r="B97" s="105" t="s">
        <v>294</v>
      </c>
      <c r="C97" s="185">
        <v>0</v>
      </c>
      <c r="D97" s="186"/>
      <c r="E97" s="186"/>
      <c r="F97" s="201"/>
      <c r="G97" s="201"/>
      <c r="H97" s="201"/>
      <c r="I97" s="201"/>
      <c r="J97" s="201"/>
      <c r="K97" s="201"/>
      <c r="L97" s="188">
        <f t="shared" si="18"/>
        <v>0</v>
      </c>
      <c r="M97" s="187">
        <f t="shared" si="18"/>
        <v>0</v>
      </c>
      <c r="N97" s="187">
        <f t="shared" si="18"/>
        <v>0</v>
      </c>
    </row>
    <row r="98" spans="1:29" s="196" customFormat="1">
      <c r="A98" s="33" t="s">
        <v>629</v>
      </c>
      <c r="B98" s="107" t="s">
        <v>295</v>
      </c>
      <c r="C98" s="189">
        <f t="shared" ref="C98:N98" si="19">SUM(C90:C97)</f>
        <v>0</v>
      </c>
      <c r="D98" s="189">
        <f t="shared" si="19"/>
        <v>0</v>
      </c>
      <c r="E98" s="189">
        <f t="shared" si="19"/>
        <v>0</v>
      </c>
      <c r="F98" s="189">
        <f t="shared" si="19"/>
        <v>0</v>
      </c>
      <c r="G98" s="189">
        <f t="shared" si="19"/>
        <v>69000</v>
      </c>
      <c r="H98" s="189">
        <f t="shared" si="19"/>
        <v>69000</v>
      </c>
      <c r="I98" s="189">
        <f t="shared" si="19"/>
        <v>0</v>
      </c>
      <c r="J98" s="189">
        <f t="shared" si="19"/>
        <v>0</v>
      </c>
      <c r="K98" s="189">
        <f t="shared" si="19"/>
        <v>0</v>
      </c>
      <c r="L98" s="206">
        <f t="shared" si="19"/>
        <v>0</v>
      </c>
      <c r="M98" s="206">
        <f t="shared" si="19"/>
        <v>69000</v>
      </c>
      <c r="N98" s="206">
        <f t="shared" si="19"/>
        <v>69000</v>
      </c>
    </row>
    <row r="99" spans="1:29" s="196" customFormat="1" ht="15.75">
      <c r="A99" s="49" t="s">
        <v>759</v>
      </c>
      <c r="B99" s="108"/>
      <c r="C99" s="189">
        <f t="shared" ref="C99:N99" si="20">C84+C89+C98</f>
        <v>0</v>
      </c>
      <c r="D99" s="189">
        <f t="shared" si="20"/>
        <v>0</v>
      </c>
      <c r="E99" s="189">
        <f t="shared" si="20"/>
        <v>0</v>
      </c>
      <c r="F99" s="189">
        <f t="shared" si="20"/>
        <v>0</v>
      </c>
      <c r="G99" s="189">
        <f t="shared" si="20"/>
        <v>345075</v>
      </c>
      <c r="H99" s="189">
        <f t="shared" si="20"/>
        <v>345075</v>
      </c>
      <c r="I99" s="189">
        <f t="shared" si="20"/>
        <v>0</v>
      </c>
      <c r="J99" s="189">
        <f t="shared" si="20"/>
        <v>0</v>
      </c>
      <c r="K99" s="189">
        <f t="shared" si="20"/>
        <v>0</v>
      </c>
      <c r="L99" s="206">
        <f t="shared" si="20"/>
        <v>0</v>
      </c>
      <c r="M99" s="206">
        <f t="shared" si="20"/>
        <v>345075</v>
      </c>
      <c r="N99" s="206">
        <f t="shared" si="20"/>
        <v>345075</v>
      </c>
    </row>
    <row r="100" spans="1:29" s="196" customFormat="1" ht="15.75">
      <c r="A100" s="50" t="s">
        <v>650</v>
      </c>
      <c r="B100" s="109" t="s">
        <v>296</v>
      </c>
      <c r="C100" s="189">
        <f t="shared" ref="C100:N100" si="21">C76+C99</f>
        <v>17787701</v>
      </c>
      <c r="D100" s="189">
        <f t="shared" si="21"/>
        <v>18445988</v>
      </c>
      <c r="E100" s="189">
        <f t="shared" si="21"/>
        <v>16839538</v>
      </c>
      <c r="F100" s="189">
        <f t="shared" si="21"/>
        <v>2684000</v>
      </c>
      <c r="G100" s="189">
        <f t="shared" si="21"/>
        <v>9787686</v>
      </c>
      <c r="H100" s="189">
        <f t="shared" si="21"/>
        <v>345075</v>
      </c>
      <c r="I100" s="189">
        <f t="shared" si="21"/>
        <v>0</v>
      </c>
      <c r="J100" s="189">
        <f t="shared" si="21"/>
        <v>0</v>
      </c>
      <c r="K100" s="189">
        <f t="shared" si="21"/>
        <v>0</v>
      </c>
      <c r="L100" s="206">
        <f t="shared" si="21"/>
        <v>20471701</v>
      </c>
      <c r="M100" s="206">
        <f t="shared" si="21"/>
        <v>28233674</v>
      </c>
      <c r="N100" s="206">
        <f t="shared" si="21"/>
        <v>17184613</v>
      </c>
    </row>
    <row r="101" spans="1:29">
      <c r="A101" s="12" t="s">
        <v>643</v>
      </c>
      <c r="B101" s="110" t="s">
        <v>297</v>
      </c>
      <c r="C101" s="185"/>
      <c r="D101" s="193"/>
      <c r="E101" s="193"/>
      <c r="F101" s="194"/>
      <c r="G101" s="194"/>
      <c r="H101" s="194"/>
      <c r="I101" s="194"/>
      <c r="J101" s="194"/>
      <c r="K101" s="194"/>
      <c r="L101" s="188">
        <f t="shared" ref="L101:N103" si="22">C101+F101+I101</f>
        <v>0</v>
      </c>
      <c r="M101" s="187">
        <f t="shared" si="22"/>
        <v>0</v>
      </c>
      <c r="N101" s="187">
        <f t="shared" si="22"/>
        <v>0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1"/>
      <c r="AC101" s="21"/>
    </row>
    <row r="102" spans="1:29">
      <c r="A102" s="12" t="s">
        <v>300</v>
      </c>
      <c r="B102" s="110" t="s">
        <v>301</v>
      </c>
      <c r="C102" s="185">
        <v>0</v>
      </c>
      <c r="D102" s="193"/>
      <c r="E102" s="193"/>
      <c r="F102" s="194"/>
      <c r="G102" s="194"/>
      <c r="H102" s="194"/>
      <c r="I102" s="194"/>
      <c r="J102" s="194"/>
      <c r="K102" s="194"/>
      <c r="L102" s="188">
        <f t="shared" si="22"/>
        <v>0</v>
      </c>
      <c r="M102" s="187">
        <f t="shared" si="22"/>
        <v>0</v>
      </c>
      <c r="N102" s="187">
        <f t="shared" si="22"/>
        <v>0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1"/>
      <c r="AC102" s="21"/>
    </row>
    <row r="103" spans="1:29">
      <c r="A103" s="12" t="s">
        <v>644</v>
      </c>
      <c r="B103" s="110" t="s">
        <v>302</v>
      </c>
      <c r="C103" s="185">
        <v>0</v>
      </c>
      <c r="D103" s="193"/>
      <c r="E103" s="193"/>
      <c r="F103" s="194"/>
      <c r="G103" s="194"/>
      <c r="H103" s="194"/>
      <c r="I103" s="194"/>
      <c r="J103" s="194"/>
      <c r="K103" s="194"/>
      <c r="L103" s="188">
        <f t="shared" si="22"/>
        <v>0</v>
      </c>
      <c r="M103" s="187">
        <f t="shared" si="22"/>
        <v>0</v>
      </c>
      <c r="N103" s="187">
        <f t="shared" si="22"/>
        <v>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1"/>
      <c r="AC103" s="21"/>
    </row>
    <row r="104" spans="1:29">
      <c r="A104" s="14" t="s">
        <v>817</v>
      </c>
      <c r="B104" s="111" t="s">
        <v>304</v>
      </c>
      <c r="C104" s="185">
        <f t="shared" ref="C104:N104" si="23">SUM(C101:C103)</f>
        <v>0</v>
      </c>
      <c r="D104" s="185">
        <f t="shared" si="23"/>
        <v>0</v>
      </c>
      <c r="E104" s="185">
        <f t="shared" si="23"/>
        <v>0</v>
      </c>
      <c r="F104" s="185">
        <f t="shared" si="23"/>
        <v>0</v>
      </c>
      <c r="G104" s="185">
        <f t="shared" si="23"/>
        <v>0</v>
      </c>
      <c r="H104" s="185">
        <f t="shared" si="23"/>
        <v>0</v>
      </c>
      <c r="I104" s="185">
        <f t="shared" si="23"/>
        <v>0</v>
      </c>
      <c r="J104" s="185">
        <f t="shared" si="23"/>
        <v>0</v>
      </c>
      <c r="K104" s="185">
        <f t="shared" si="23"/>
        <v>0</v>
      </c>
      <c r="L104" s="207">
        <f t="shared" si="23"/>
        <v>0</v>
      </c>
      <c r="M104" s="207">
        <f t="shared" si="23"/>
        <v>0</v>
      </c>
      <c r="N104" s="207">
        <f t="shared" si="23"/>
        <v>0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1"/>
      <c r="AC104" s="21"/>
    </row>
    <row r="105" spans="1:29">
      <c r="A105" s="30" t="s">
        <v>645</v>
      </c>
      <c r="B105" s="110" t="s">
        <v>305</v>
      </c>
      <c r="C105" s="185">
        <v>0</v>
      </c>
      <c r="D105" s="193"/>
      <c r="E105" s="193"/>
      <c r="F105" s="191"/>
      <c r="G105" s="191"/>
      <c r="H105" s="191"/>
      <c r="I105" s="191"/>
      <c r="J105" s="191"/>
      <c r="K105" s="191"/>
      <c r="L105" s="188">
        <f t="shared" ref="L105:N108" si="24">C105+F105+I105</f>
        <v>0</v>
      </c>
      <c r="M105" s="187">
        <f t="shared" si="24"/>
        <v>0</v>
      </c>
      <c r="N105" s="187">
        <f t="shared" si="24"/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1"/>
      <c r="AC105" s="21"/>
    </row>
    <row r="106" spans="1:29">
      <c r="A106" s="30" t="s">
        <v>823</v>
      </c>
      <c r="B106" s="110" t="s">
        <v>308</v>
      </c>
      <c r="C106" s="185">
        <v>0</v>
      </c>
      <c r="D106" s="193"/>
      <c r="E106" s="193"/>
      <c r="F106" s="191"/>
      <c r="G106" s="191"/>
      <c r="H106" s="191"/>
      <c r="I106" s="191"/>
      <c r="J106" s="191"/>
      <c r="K106" s="191"/>
      <c r="L106" s="188">
        <f t="shared" si="24"/>
        <v>0</v>
      </c>
      <c r="M106" s="187">
        <f t="shared" si="24"/>
        <v>0</v>
      </c>
      <c r="N106" s="187">
        <f t="shared" si="24"/>
        <v>0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1"/>
      <c r="AC106" s="21"/>
    </row>
    <row r="107" spans="1:29">
      <c r="A107" s="12" t="s">
        <v>309</v>
      </c>
      <c r="B107" s="110" t="s">
        <v>310</v>
      </c>
      <c r="C107" s="185">
        <v>0</v>
      </c>
      <c r="D107" s="193"/>
      <c r="E107" s="193"/>
      <c r="F107" s="194"/>
      <c r="G107" s="194"/>
      <c r="H107" s="194"/>
      <c r="I107" s="194"/>
      <c r="J107" s="194"/>
      <c r="K107" s="194"/>
      <c r="L107" s="188">
        <f t="shared" si="24"/>
        <v>0</v>
      </c>
      <c r="M107" s="187">
        <f t="shared" si="24"/>
        <v>0</v>
      </c>
      <c r="N107" s="187">
        <f t="shared" si="24"/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1"/>
      <c r="AC107" s="21"/>
    </row>
    <row r="108" spans="1:29">
      <c r="A108" s="12" t="s">
        <v>646</v>
      </c>
      <c r="B108" s="110" t="s">
        <v>311</v>
      </c>
      <c r="C108" s="185"/>
      <c r="D108" s="193"/>
      <c r="E108" s="193"/>
      <c r="F108" s="194"/>
      <c r="G108" s="194"/>
      <c r="H108" s="194"/>
      <c r="I108" s="194"/>
      <c r="J108" s="194"/>
      <c r="K108" s="194"/>
      <c r="L108" s="188">
        <f t="shared" si="24"/>
        <v>0</v>
      </c>
      <c r="M108" s="187">
        <f t="shared" si="24"/>
        <v>0</v>
      </c>
      <c r="N108" s="187">
        <f t="shared" si="24"/>
        <v>0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1"/>
      <c r="AC108" s="21"/>
    </row>
    <row r="109" spans="1:29">
      <c r="A109" s="13" t="s">
        <v>820</v>
      </c>
      <c r="B109" s="111" t="s">
        <v>312</v>
      </c>
      <c r="C109" s="185">
        <f t="shared" ref="C109:N109" si="25">SUM(C105:C108)</f>
        <v>0</v>
      </c>
      <c r="D109" s="185">
        <f t="shared" si="25"/>
        <v>0</v>
      </c>
      <c r="E109" s="185">
        <f t="shared" si="25"/>
        <v>0</v>
      </c>
      <c r="F109" s="185">
        <f t="shared" si="25"/>
        <v>0</v>
      </c>
      <c r="G109" s="185">
        <f t="shared" si="25"/>
        <v>0</v>
      </c>
      <c r="H109" s="185">
        <f t="shared" si="25"/>
        <v>0</v>
      </c>
      <c r="I109" s="185">
        <f t="shared" si="25"/>
        <v>0</v>
      </c>
      <c r="J109" s="185">
        <f t="shared" si="25"/>
        <v>0</v>
      </c>
      <c r="K109" s="185">
        <f t="shared" si="25"/>
        <v>0</v>
      </c>
      <c r="L109" s="207">
        <f t="shared" si="25"/>
        <v>0</v>
      </c>
      <c r="M109" s="207">
        <f t="shared" si="25"/>
        <v>0</v>
      </c>
      <c r="N109" s="207">
        <f t="shared" si="25"/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1"/>
      <c r="AC109" s="21"/>
    </row>
    <row r="110" spans="1:29">
      <c r="A110" s="30" t="s">
        <v>313</v>
      </c>
      <c r="B110" s="110" t="s">
        <v>314</v>
      </c>
      <c r="C110" s="185">
        <v>0</v>
      </c>
      <c r="D110" s="193"/>
      <c r="E110" s="193"/>
      <c r="F110" s="191"/>
      <c r="G110" s="191"/>
      <c r="H110" s="191"/>
      <c r="I110" s="191"/>
      <c r="J110" s="191"/>
      <c r="K110" s="191"/>
      <c r="L110" s="188">
        <f t="shared" ref="L110:N111" si="26">C110+F110+I110</f>
        <v>0</v>
      </c>
      <c r="M110" s="187">
        <f t="shared" si="26"/>
        <v>0</v>
      </c>
      <c r="N110" s="187">
        <f t="shared" si="26"/>
        <v>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1"/>
      <c r="AC110" s="21"/>
    </row>
    <row r="111" spans="1:29">
      <c r="A111" s="30" t="s">
        <v>315</v>
      </c>
      <c r="B111" s="110" t="s">
        <v>316</v>
      </c>
      <c r="C111" s="185">
        <v>0</v>
      </c>
      <c r="D111" s="193">
        <v>489</v>
      </c>
      <c r="E111" s="193">
        <v>489</v>
      </c>
      <c r="F111" s="191"/>
      <c r="G111" s="191"/>
      <c r="H111" s="191"/>
      <c r="I111" s="191"/>
      <c r="J111" s="191"/>
      <c r="K111" s="191"/>
      <c r="L111" s="188">
        <f t="shared" si="26"/>
        <v>0</v>
      </c>
      <c r="M111" s="187">
        <f t="shared" si="26"/>
        <v>489</v>
      </c>
      <c r="N111" s="187">
        <f t="shared" si="26"/>
        <v>489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1"/>
      <c r="AC111" s="21"/>
    </row>
    <row r="112" spans="1:29">
      <c r="A112" s="13" t="s">
        <v>317</v>
      </c>
      <c r="B112" s="111" t="s">
        <v>318</v>
      </c>
      <c r="C112" s="185">
        <v>0</v>
      </c>
      <c r="D112" s="185">
        <v>0</v>
      </c>
      <c r="E112" s="185">
        <v>0</v>
      </c>
      <c r="F112" s="185">
        <v>0</v>
      </c>
      <c r="G112" s="185">
        <v>0</v>
      </c>
      <c r="H112" s="185">
        <v>0</v>
      </c>
      <c r="I112" s="185">
        <v>0</v>
      </c>
      <c r="J112" s="185">
        <v>0</v>
      </c>
      <c r="K112" s="185">
        <v>0</v>
      </c>
      <c r="L112" s="207">
        <v>0</v>
      </c>
      <c r="M112" s="207">
        <v>0</v>
      </c>
      <c r="N112" s="207"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1"/>
      <c r="AC112" s="21"/>
    </row>
    <row r="113" spans="1:29">
      <c r="A113" s="30" t="s">
        <v>319</v>
      </c>
      <c r="B113" s="110" t="s">
        <v>320</v>
      </c>
      <c r="C113" s="185">
        <v>0</v>
      </c>
      <c r="D113" s="193"/>
      <c r="E113" s="193"/>
      <c r="F113" s="191"/>
      <c r="G113" s="191"/>
      <c r="H113" s="191"/>
      <c r="I113" s="191"/>
      <c r="J113" s="191"/>
      <c r="K113" s="191"/>
      <c r="L113" s="188">
        <f t="shared" ref="L113:N115" si="27">C113+F113+I113</f>
        <v>0</v>
      </c>
      <c r="M113" s="187">
        <f t="shared" si="27"/>
        <v>0</v>
      </c>
      <c r="N113" s="187">
        <f t="shared" si="27"/>
        <v>0</v>
      </c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1"/>
      <c r="AC113" s="21"/>
    </row>
    <row r="114" spans="1:29">
      <c r="A114" s="30" t="s">
        <v>321</v>
      </c>
      <c r="B114" s="110" t="s">
        <v>322</v>
      </c>
      <c r="C114" s="185">
        <v>0</v>
      </c>
      <c r="D114" s="193"/>
      <c r="E114" s="193"/>
      <c r="F114" s="191"/>
      <c r="G114" s="191"/>
      <c r="H114" s="191"/>
      <c r="I114" s="191"/>
      <c r="J114" s="191"/>
      <c r="K114" s="191"/>
      <c r="L114" s="188">
        <f t="shared" si="27"/>
        <v>0</v>
      </c>
      <c r="M114" s="187">
        <f t="shared" si="27"/>
        <v>0</v>
      </c>
      <c r="N114" s="187">
        <f t="shared" si="27"/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1"/>
      <c r="AC114" s="21"/>
    </row>
    <row r="115" spans="1:29">
      <c r="A115" s="30" t="s">
        <v>323</v>
      </c>
      <c r="B115" s="110" t="s">
        <v>324</v>
      </c>
      <c r="C115" s="185">
        <v>0</v>
      </c>
      <c r="D115" s="193"/>
      <c r="E115" s="193"/>
      <c r="F115" s="191"/>
      <c r="G115" s="191"/>
      <c r="H115" s="191"/>
      <c r="I115" s="191"/>
      <c r="J115" s="191"/>
      <c r="K115" s="191"/>
      <c r="L115" s="188">
        <f t="shared" si="27"/>
        <v>0</v>
      </c>
      <c r="M115" s="187">
        <f t="shared" si="27"/>
        <v>0</v>
      </c>
      <c r="N115" s="187">
        <f t="shared" si="27"/>
        <v>0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1"/>
      <c r="AC115" s="21"/>
    </row>
    <row r="116" spans="1:29" s="61" customFormat="1">
      <c r="A116" s="31" t="s">
        <v>821</v>
      </c>
      <c r="B116" s="112" t="s">
        <v>325</v>
      </c>
      <c r="C116" s="185">
        <f t="shared" ref="C116:N116" si="28">C104+C109+C110+C111+C112+C113+C114+C115</f>
        <v>0</v>
      </c>
      <c r="D116" s="185">
        <f t="shared" si="28"/>
        <v>489</v>
      </c>
      <c r="E116" s="185">
        <f t="shared" si="28"/>
        <v>489</v>
      </c>
      <c r="F116" s="185">
        <f t="shared" si="28"/>
        <v>0</v>
      </c>
      <c r="G116" s="185">
        <f t="shared" si="28"/>
        <v>0</v>
      </c>
      <c r="H116" s="185">
        <f t="shared" si="28"/>
        <v>0</v>
      </c>
      <c r="I116" s="185">
        <f t="shared" si="28"/>
        <v>0</v>
      </c>
      <c r="J116" s="185">
        <f t="shared" si="28"/>
        <v>0</v>
      </c>
      <c r="K116" s="185">
        <f t="shared" si="28"/>
        <v>0</v>
      </c>
      <c r="L116" s="207">
        <f t="shared" si="28"/>
        <v>0</v>
      </c>
      <c r="M116" s="207">
        <f t="shared" si="28"/>
        <v>489</v>
      </c>
      <c r="N116" s="207">
        <f t="shared" si="28"/>
        <v>489</v>
      </c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69"/>
      <c r="AC116" s="69"/>
    </row>
    <row r="117" spans="1:29">
      <c r="A117" s="30" t="s">
        <v>326</v>
      </c>
      <c r="B117" s="110" t="s">
        <v>327</v>
      </c>
      <c r="C117" s="185">
        <v>0</v>
      </c>
      <c r="D117" s="193"/>
      <c r="E117" s="193"/>
      <c r="F117" s="191"/>
      <c r="G117" s="191"/>
      <c r="H117" s="191"/>
      <c r="I117" s="191"/>
      <c r="J117" s="191"/>
      <c r="K117" s="191"/>
      <c r="L117" s="188">
        <f t="shared" ref="L117:N120" si="29">C117+F117+I117</f>
        <v>0</v>
      </c>
      <c r="M117" s="187">
        <f t="shared" si="29"/>
        <v>0</v>
      </c>
      <c r="N117" s="187">
        <f t="shared" si="29"/>
        <v>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1"/>
      <c r="AC117" s="21"/>
    </row>
    <row r="118" spans="1:29">
      <c r="A118" s="12" t="s">
        <v>328</v>
      </c>
      <c r="B118" s="110" t="s">
        <v>329</v>
      </c>
      <c r="C118" s="185">
        <v>0</v>
      </c>
      <c r="D118" s="193"/>
      <c r="E118" s="193"/>
      <c r="F118" s="194"/>
      <c r="G118" s="194"/>
      <c r="H118" s="194"/>
      <c r="I118" s="194"/>
      <c r="J118" s="194"/>
      <c r="K118" s="194"/>
      <c r="L118" s="188">
        <f t="shared" si="29"/>
        <v>0</v>
      </c>
      <c r="M118" s="187">
        <f t="shared" si="29"/>
        <v>0</v>
      </c>
      <c r="N118" s="187">
        <f t="shared" si="29"/>
        <v>0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1"/>
      <c r="AC118" s="21"/>
    </row>
    <row r="119" spans="1:29">
      <c r="A119" s="30" t="s">
        <v>647</v>
      </c>
      <c r="B119" s="110" t="s">
        <v>330</v>
      </c>
      <c r="C119" s="185">
        <v>0</v>
      </c>
      <c r="D119" s="193"/>
      <c r="E119" s="193"/>
      <c r="F119" s="191"/>
      <c r="G119" s="191"/>
      <c r="H119" s="191"/>
      <c r="I119" s="191"/>
      <c r="J119" s="191"/>
      <c r="K119" s="191"/>
      <c r="L119" s="188">
        <f t="shared" si="29"/>
        <v>0</v>
      </c>
      <c r="M119" s="187">
        <f t="shared" si="29"/>
        <v>0</v>
      </c>
      <c r="N119" s="187">
        <f t="shared" si="29"/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1"/>
      <c r="AC119" s="21"/>
    </row>
    <row r="120" spans="1:29">
      <c r="A120" s="30" t="s">
        <v>826</v>
      </c>
      <c r="B120" s="110" t="s">
        <v>331</v>
      </c>
      <c r="C120" s="185">
        <v>0</v>
      </c>
      <c r="D120" s="193"/>
      <c r="E120" s="193"/>
      <c r="F120" s="191"/>
      <c r="G120" s="191"/>
      <c r="H120" s="191"/>
      <c r="I120" s="191"/>
      <c r="J120" s="191"/>
      <c r="K120" s="191"/>
      <c r="L120" s="188">
        <f t="shared" si="29"/>
        <v>0</v>
      </c>
      <c r="M120" s="187">
        <f t="shared" si="29"/>
        <v>0</v>
      </c>
      <c r="N120" s="187">
        <f t="shared" si="29"/>
        <v>0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1"/>
      <c r="AC120" s="21"/>
    </row>
    <row r="121" spans="1:29">
      <c r="A121" s="31" t="s">
        <v>827</v>
      </c>
      <c r="B121" s="112" t="s">
        <v>335</v>
      </c>
      <c r="C121" s="185">
        <f t="shared" ref="C121:N121" si="30">SUM(C117:C120)</f>
        <v>0</v>
      </c>
      <c r="D121" s="185">
        <f t="shared" si="30"/>
        <v>0</v>
      </c>
      <c r="E121" s="185">
        <f t="shared" si="30"/>
        <v>0</v>
      </c>
      <c r="F121" s="185">
        <f t="shared" si="30"/>
        <v>0</v>
      </c>
      <c r="G121" s="185">
        <f t="shared" si="30"/>
        <v>0</v>
      </c>
      <c r="H121" s="185">
        <f t="shared" si="30"/>
        <v>0</v>
      </c>
      <c r="I121" s="185">
        <f t="shared" si="30"/>
        <v>0</v>
      </c>
      <c r="J121" s="185">
        <f t="shared" si="30"/>
        <v>0</v>
      </c>
      <c r="K121" s="185">
        <f t="shared" si="30"/>
        <v>0</v>
      </c>
      <c r="L121" s="207">
        <f t="shared" si="30"/>
        <v>0</v>
      </c>
      <c r="M121" s="207">
        <f t="shared" si="30"/>
        <v>0</v>
      </c>
      <c r="N121" s="207">
        <f t="shared" si="30"/>
        <v>0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1"/>
      <c r="AC121" s="21"/>
    </row>
    <row r="122" spans="1:29">
      <c r="A122" s="12" t="s">
        <v>336</v>
      </c>
      <c r="B122" s="110" t="s">
        <v>337</v>
      </c>
      <c r="C122" s="185">
        <v>0</v>
      </c>
      <c r="D122" s="193"/>
      <c r="E122" s="193"/>
      <c r="F122" s="194"/>
      <c r="G122" s="194"/>
      <c r="H122" s="194"/>
      <c r="I122" s="194"/>
      <c r="J122" s="194"/>
      <c r="K122" s="194"/>
      <c r="L122" s="188">
        <f>C122+F122+I122</f>
        <v>0</v>
      </c>
      <c r="M122" s="187">
        <f>D122+G122+J122</f>
        <v>0</v>
      </c>
      <c r="N122" s="187">
        <f>E122+H122+K122</f>
        <v>0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1"/>
      <c r="AC122" s="21"/>
    </row>
    <row r="123" spans="1:29" s="196" customFormat="1" ht="15.75">
      <c r="A123" s="51" t="s">
        <v>651</v>
      </c>
      <c r="B123" s="113" t="s">
        <v>338</v>
      </c>
      <c r="C123" s="189">
        <f t="shared" ref="C123:N123" si="31">C116+C121+C122</f>
        <v>0</v>
      </c>
      <c r="D123" s="189">
        <f t="shared" si="31"/>
        <v>489</v>
      </c>
      <c r="E123" s="189">
        <f t="shared" si="31"/>
        <v>489</v>
      </c>
      <c r="F123" s="189">
        <f t="shared" si="31"/>
        <v>0</v>
      </c>
      <c r="G123" s="189">
        <f t="shared" si="31"/>
        <v>0</v>
      </c>
      <c r="H123" s="189">
        <f t="shared" si="31"/>
        <v>0</v>
      </c>
      <c r="I123" s="189">
        <f t="shared" si="31"/>
        <v>0</v>
      </c>
      <c r="J123" s="189">
        <f t="shared" si="31"/>
        <v>0</v>
      </c>
      <c r="K123" s="189">
        <f t="shared" si="31"/>
        <v>0</v>
      </c>
      <c r="L123" s="206">
        <f t="shared" si="31"/>
        <v>0</v>
      </c>
      <c r="M123" s="206">
        <f t="shared" si="31"/>
        <v>489</v>
      </c>
      <c r="N123" s="206">
        <f t="shared" si="31"/>
        <v>489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7"/>
      <c r="AC123" s="197"/>
    </row>
    <row r="124" spans="1:29" s="196" customFormat="1" ht="15.75">
      <c r="A124" s="198" t="s">
        <v>271</v>
      </c>
      <c r="B124" s="199" t="s">
        <v>270</v>
      </c>
      <c r="C124" s="189">
        <f t="shared" ref="C124:N124" si="32">C100+C123</f>
        <v>17787701</v>
      </c>
      <c r="D124" s="189">
        <f t="shared" si="32"/>
        <v>18446477</v>
      </c>
      <c r="E124" s="189">
        <f t="shared" si="32"/>
        <v>16840027</v>
      </c>
      <c r="F124" s="189">
        <f t="shared" si="32"/>
        <v>2684000</v>
      </c>
      <c r="G124" s="189">
        <f t="shared" si="32"/>
        <v>9787686</v>
      </c>
      <c r="H124" s="189">
        <f t="shared" si="32"/>
        <v>345075</v>
      </c>
      <c r="I124" s="189">
        <f t="shared" si="32"/>
        <v>0</v>
      </c>
      <c r="J124" s="189">
        <f t="shared" si="32"/>
        <v>0</v>
      </c>
      <c r="K124" s="189">
        <f t="shared" si="32"/>
        <v>0</v>
      </c>
      <c r="L124" s="206">
        <f t="shared" si="32"/>
        <v>20471701</v>
      </c>
      <c r="M124" s="206">
        <f t="shared" si="32"/>
        <v>28234163</v>
      </c>
      <c r="N124" s="206">
        <f t="shared" si="32"/>
        <v>17185102</v>
      </c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</row>
    <row r="125" spans="1:29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9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spans="1:29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9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2:28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2:28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2:28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2:28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2:28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2:28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2:28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2:28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2:28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2:28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2:28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2:28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2:28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2:28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2:28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2:28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2:28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2:28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2:28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2:28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2:28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2:28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2:28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2:28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2:28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2:28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spans="2:28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2:28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</row>
    <row r="157" spans="2:28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2:28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</row>
    <row r="159" spans="2:28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2:28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</row>
    <row r="161" spans="2:28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</row>
    <row r="162" spans="2:28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  <row r="163" spans="2:28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</row>
    <row r="164" spans="2:28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</row>
    <row r="165" spans="2:28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</row>
    <row r="166" spans="2:28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</row>
    <row r="167" spans="2:28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</row>
    <row r="168" spans="2:28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</row>
    <row r="169" spans="2:28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</row>
    <row r="170" spans="2:28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</row>
    <row r="171" spans="2:28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</row>
    <row r="172" spans="2:28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</row>
    <row r="173" spans="2:28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</sheetData>
  <mergeCells count="8">
    <mergeCell ref="A2:L2"/>
    <mergeCell ref="A3:L3"/>
    <mergeCell ref="C6:E6"/>
    <mergeCell ref="F6:H6"/>
    <mergeCell ref="I6:K6"/>
    <mergeCell ref="A6:A7"/>
    <mergeCell ref="B6:B7"/>
    <mergeCell ref="L6:N6"/>
  </mergeCells>
  <phoneticPr fontId="0" type="noConversion"/>
  <pageMargins left="0.70866141732283472" right="0.70866141732283472" top="0.35433070866141736" bottom="0.35433070866141736" header="0.31496062992125984" footer="0.31496062992125984"/>
  <pageSetup paperSize="9" scale="35" fitToHeight="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C81"/>
  <sheetViews>
    <sheetView workbookViewId="0">
      <selection sqref="A1:B1"/>
    </sheetView>
  </sheetViews>
  <sheetFormatPr defaultRowHeight="15"/>
  <cols>
    <col min="1" max="1" width="67.140625" customWidth="1"/>
    <col min="2" max="2" width="18.85546875" customWidth="1"/>
  </cols>
  <sheetData>
    <row r="1" spans="1:3" ht="15.75">
      <c r="A1" s="244" t="s">
        <v>66</v>
      </c>
      <c r="B1" s="244"/>
    </row>
    <row r="2" spans="1:3" ht="27.75" customHeight="1">
      <c r="A2" s="252" t="s">
        <v>205</v>
      </c>
      <c r="B2" s="251"/>
    </row>
    <row r="3" spans="1:3" ht="23.25" customHeight="1">
      <c r="A3" s="225" t="s">
        <v>249</v>
      </c>
      <c r="B3" s="251"/>
    </row>
    <row r="6" spans="1:3" ht="23.25" customHeight="1">
      <c r="A6" s="174" t="s">
        <v>792</v>
      </c>
      <c r="B6" s="174" t="s">
        <v>89</v>
      </c>
      <c r="C6" s="4"/>
    </row>
    <row r="7" spans="1:3" ht="27" customHeight="1">
      <c r="A7" s="147" t="s">
        <v>867</v>
      </c>
      <c r="B7" s="172">
        <v>72739688</v>
      </c>
      <c r="C7" s="4"/>
    </row>
    <row r="8" spans="1:3" ht="27" customHeight="1">
      <c r="A8" s="147" t="s">
        <v>869</v>
      </c>
      <c r="B8" s="172">
        <v>73120066</v>
      </c>
      <c r="C8" s="4"/>
    </row>
    <row r="9" spans="1:3" ht="27" customHeight="1">
      <c r="A9" s="148" t="s">
        <v>870</v>
      </c>
      <c r="B9" s="173">
        <f>B7-B8</f>
        <v>-380378</v>
      </c>
      <c r="C9" s="4"/>
    </row>
    <row r="10" spans="1:3" ht="27" customHeight="1">
      <c r="A10" s="147" t="s">
        <v>871</v>
      </c>
      <c r="B10" s="172">
        <v>8148914</v>
      </c>
      <c r="C10" s="4"/>
    </row>
    <row r="11" spans="1:3" ht="27" customHeight="1">
      <c r="A11" s="147" t="s">
        <v>74</v>
      </c>
      <c r="B11" s="172">
        <v>560263</v>
      </c>
      <c r="C11" s="4"/>
    </row>
    <row r="12" spans="1:3" ht="27" customHeight="1">
      <c r="A12" s="148" t="s">
        <v>75</v>
      </c>
      <c r="B12" s="173">
        <v>7588651</v>
      </c>
      <c r="C12" s="4"/>
    </row>
    <row r="13" spans="1:3" s="158" customFormat="1" ht="27" customHeight="1">
      <c r="A13" s="14" t="s">
        <v>76</v>
      </c>
      <c r="B13" s="175">
        <v>7208273</v>
      </c>
      <c r="C13" s="157"/>
    </row>
    <row r="14" spans="1:3" ht="27" customHeight="1">
      <c r="A14" s="147" t="s">
        <v>77</v>
      </c>
      <c r="B14" s="172">
        <v>0</v>
      </c>
      <c r="C14" s="4"/>
    </row>
    <row r="15" spans="1:3" ht="27" customHeight="1">
      <c r="A15" s="147" t="s">
        <v>78</v>
      </c>
      <c r="B15" s="172">
        <v>0</v>
      </c>
      <c r="C15" s="4"/>
    </row>
    <row r="16" spans="1:3" ht="27" customHeight="1">
      <c r="A16" s="148" t="s">
        <v>79</v>
      </c>
      <c r="B16" s="173">
        <v>0</v>
      </c>
      <c r="C16" s="4"/>
    </row>
    <row r="17" spans="1:3" ht="27" customHeight="1">
      <c r="A17" s="147" t="s">
        <v>80</v>
      </c>
      <c r="B17" s="172">
        <v>0</v>
      </c>
      <c r="C17" s="4"/>
    </row>
    <row r="18" spans="1:3" ht="27" customHeight="1">
      <c r="A18" s="147" t="s">
        <v>81</v>
      </c>
      <c r="B18" s="172">
        <v>0</v>
      </c>
      <c r="C18" s="4"/>
    </row>
    <row r="19" spans="1:3" ht="27" customHeight="1">
      <c r="A19" s="148" t="s">
        <v>82</v>
      </c>
      <c r="B19" s="173">
        <v>0</v>
      </c>
      <c r="C19" s="4"/>
    </row>
    <row r="20" spans="1:3" ht="27" customHeight="1">
      <c r="A20" s="14" t="s">
        <v>83</v>
      </c>
      <c r="B20" s="175">
        <v>0</v>
      </c>
      <c r="C20" s="4"/>
    </row>
    <row r="21" spans="1:3" ht="27" customHeight="1">
      <c r="A21" s="14" t="s">
        <v>84</v>
      </c>
      <c r="B21" s="175">
        <v>7208273</v>
      </c>
      <c r="C21" s="4"/>
    </row>
    <row r="22" spans="1:3" ht="27" customHeight="1">
      <c r="A22" s="14" t="s">
        <v>85</v>
      </c>
      <c r="B22" s="175">
        <v>0</v>
      </c>
      <c r="C22" s="4"/>
    </row>
    <row r="23" spans="1:3" ht="27" customHeight="1">
      <c r="A23" s="14" t="s">
        <v>86</v>
      </c>
      <c r="B23" s="175">
        <v>7208273</v>
      </c>
      <c r="C23" s="4"/>
    </row>
    <row r="24" spans="1:3" ht="27" customHeight="1">
      <c r="A24" s="14" t="s">
        <v>87</v>
      </c>
      <c r="B24" s="175">
        <v>0</v>
      </c>
      <c r="C24" s="4"/>
    </row>
    <row r="25" spans="1:3" ht="27" customHeight="1">
      <c r="A25" s="14" t="s">
        <v>88</v>
      </c>
      <c r="B25" s="175">
        <v>0</v>
      </c>
      <c r="C25" s="4"/>
    </row>
    <row r="26" spans="1:3" ht="27" customHeight="1">
      <c r="A26" s="33" t="s">
        <v>90</v>
      </c>
      <c r="B26" s="176">
        <v>0</v>
      </c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6" spans="1:3">
      <c r="A36" s="4"/>
      <c r="B36" s="4"/>
      <c r="C36" s="4"/>
    </row>
    <row r="37" spans="1:3">
      <c r="A37" s="4"/>
      <c r="B37" s="4"/>
      <c r="C37" s="4"/>
    </row>
    <row r="38" spans="1:3">
      <c r="A38" s="4"/>
      <c r="B38" s="4"/>
      <c r="C38" s="4"/>
    </row>
    <row r="39" spans="1:3">
      <c r="A39" s="4"/>
      <c r="B39" s="4"/>
      <c r="C39" s="4"/>
    </row>
    <row r="40" spans="1:3">
      <c r="A40" s="4"/>
      <c r="B40" s="4"/>
      <c r="C40" s="4"/>
    </row>
    <row r="41" spans="1:3">
      <c r="A41" s="4"/>
      <c r="B41" s="4"/>
      <c r="C41" s="4"/>
    </row>
    <row r="42" spans="1:3">
      <c r="A42" s="4"/>
      <c r="B42" s="4"/>
      <c r="C42" s="4"/>
    </row>
    <row r="43" spans="1:3">
      <c r="A43" s="4"/>
      <c r="B43" s="4"/>
      <c r="C43" s="4"/>
    </row>
    <row r="44" spans="1:3">
      <c r="A44" s="4"/>
      <c r="B44" s="4"/>
      <c r="C44" s="4"/>
    </row>
    <row r="45" spans="1:3">
      <c r="A45" s="4"/>
      <c r="B45" s="4"/>
      <c r="C45" s="4"/>
    </row>
    <row r="46" spans="1:3">
      <c r="A46" s="4"/>
      <c r="B46" s="4"/>
      <c r="C46" s="4"/>
    </row>
    <row r="47" spans="1:3">
      <c r="A47" s="4"/>
      <c r="B47" s="4"/>
      <c r="C47" s="4"/>
    </row>
    <row r="48" spans="1:3">
      <c r="A48" s="4"/>
      <c r="B48" s="4"/>
      <c r="C48" s="4"/>
    </row>
    <row r="49" spans="1:3">
      <c r="A49" s="4"/>
      <c r="B49" s="4"/>
      <c r="C49" s="4"/>
    </row>
    <row r="50" spans="1:3">
      <c r="A50" s="4"/>
      <c r="B50" s="4"/>
      <c r="C50" s="4"/>
    </row>
    <row r="51" spans="1:3">
      <c r="A51" s="4"/>
      <c r="B51" s="4"/>
      <c r="C51" s="4"/>
    </row>
    <row r="52" spans="1:3">
      <c r="A52" s="4"/>
      <c r="B52" s="4"/>
      <c r="C52" s="4"/>
    </row>
    <row r="53" spans="1:3">
      <c r="A53" s="4"/>
      <c r="B53" s="4"/>
      <c r="C53" s="4"/>
    </row>
    <row r="54" spans="1:3">
      <c r="A54" s="4"/>
      <c r="B54" s="4"/>
      <c r="C54" s="4"/>
    </row>
    <row r="55" spans="1:3">
      <c r="A55" s="4"/>
      <c r="B55" s="4"/>
      <c r="C55" s="4"/>
    </row>
    <row r="56" spans="1:3">
      <c r="A56" s="4"/>
      <c r="B56" s="4"/>
      <c r="C56" s="4"/>
    </row>
    <row r="57" spans="1:3">
      <c r="A57" s="4"/>
      <c r="B57" s="4"/>
      <c r="C57" s="4"/>
    </row>
    <row r="58" spans="1:3">
      <c r="A58" s="4"/>
      <c r="B58" s="4"/>
      <c r="C58" s="4"/>
    </row>
    <row r="59" spans="1:3">
      <c r="A59" s="4"/>
      <c r="B59" s="4"/>
      <c r="C59" s="4"/>
    </row>
    <row r="60" spans="1:3">
      <c r="A60" s="4"/>
      <c r="B60" s="4"/>
      <c r="C60" s="4"/>
    </row>
    <row r="61" spans="1:3">
      <c r="A61" s="4"/>
      <c r="B61" s="4"/>
      <c r="C61" s="4"/>
    </row>
    <row r="62" spans="1:3">
      <c r="A62" s="4"/>
      <c r="B62" s="4"/>
      <c r="C62" s="4"/>
    </row>
    <row r="63" spans="1:3">
      <c r="A63" s="4"/>
      <c r="B63" s="4"/>
      <c r="C63" s="4"/>
    </row>
    <row r="64" spans="1:3">
      <c r="A64" s="4"/>
      <c r="B64" s="4"/>
      <c r="C64" s="4"/>
    </row>
    <row r="65" spans="1:3">
      <c r="A65" s="4"/>
      <c r="B65" s="4"/>
      <c r="C65" s="4"/>
    </row>
    <row r="66" spans="1:3">
      <c r="A66" s="4"/>
      <c r="B66" s="4"/>
      <c r="C66" s="4"/>
    </row>
    <row r="67" spans="1:3">
      <c r="A67" s="4"/>
      <c r="B67" s="4"/>
      <c r="C67" s="4"/>
    </row>
    <row r="68" spans="1:3">
      <c r="A68" s="4"/>
      <c r="B68" s="4"/>
      <c r="C68" s="4"/>
    </row>
    <row r="69" spans="1:3">
      <c r="A69" s="4"/>
      <c r="B69" s="4"/>
      <c r="C69" s="4"/>
    </row>
    <row r="70" spans="1:3">
      <c r="A70" s="4"/>
      <c r="B70" s="4"/>
      <c r="C70" s="4"/>
    </row>
    <row r="71" spans="1:3">
      <c r="A71" s="4"/>
      <c r="B71" s="4"/>
      <c r="C71" s="4"/>
    </row>
    <row r="72" spans="1:3">
      <c r="A72" s="4"/>
      <c r="B72" s="4"/>
      <c r="C72" s="4"/>
    </row>
    <row r="73" spans="1:3">
      <c r="A73" s="4"/>
      <c r="B73" s="4"/>
      <c r="C73" s="4"/>
    </row>
    <row r="74" spans="1:3">
      <c r="A74" s="4"/>
      <c r="B74" s="4"/>
      <c r="C74" s="4"/>
    </row>
    <row r="75" spans="1:3">
      <c r="A75" s="4"/>
      <c r="B75" s="4"/>
      <c r="C75" s="4"/>
    </row>
    <row r="76" spans="1:3">
      <c r="A76" s="4"/>
      <c r="B76" s="4"/>
      <c r="C76" s="4"/>
    </row>
    <row r="77" spans="1:3">
      <c r="A77" s="4"/>
      <c r="B77" s="4"/>
      <c r="C77" s="4"/>
    </row>
    <row r="78" spans="1:3">
      <c r="A78" s="4"/>
      <c r="B78" s="4"/>
      <c r="C78" s="4"/>
    </row>
    <row r="79" spans="1:3">
      <c r="A79" s="4"/>
      <c r="B79" s="4"/>
      <c r="C79" s="4"/>
    </row>
    <row r="80" spans="1:3">
      <c r="A80" s="4"/>
      <c r="B80" s="4"/>
      <c r="C80" s="4"/>
    </row>
    <row r="81" spans="1:3">
      <c r="A81" s="4"/>
      <c r="B81" s="4"/>
      <c r="C81" s="4"/>
    </row>
  </sheetData>
  <mergeCells count="3">
    <mergeCell ref="A3:B3"/>
    <mergeCell ref="A2:B2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46"/>
  <sheetViews>
    <sheetView topLeftCell="B1" workbookViewId="0">
      <selection activeCell="B1" sqref="B1:E1"/>
    </sheetView>
  </sheetViews>
  <sheetFormatPr defaultRowHeight="15"/>
  <cols>
    <col min="1" max="1" width="0.7109375" hidden="1" customWidth="1"/>
    <col min="2" max="2" width="54" customWidth="1"/>
    <col min="3" max="3" width="15.7109375" customWidth="1"/>
    <col min="4" max="4" width="15.7109375" style="73" customWidth="1"/>
    <col min="5" max="5" width="15.7109375" customWidth="1"/>
  </cols>
  <sheetData>
    <row r="1" spans="1:5" ht="15.75">
      <c r="A1" s="74" t="s">
        <v>209</v>
      </c>
      <c r="B1" s="255" t="s">
        <v>67</v>
      </c>
      <c r="C1" s="255"/>
      <c r="D1" s="255"/>
      <c r="E1" s="255"/>
    </row>
    <row r="2" spans="1:5">
      <c r="A2" s="74"/>
      <c r="B2" s="209"/>
      <c r="C2" s="209"/>
      <c r="D2" s="209"/>
      <c r="E2" s="209"/>
    </row>
    <row r="3" spans="1:5" ht="21" customHeight="1">
      <c r="A3" s="252" t="s">
        <v>205</v>
      </c>
      <c r="B3" s="252"/>
      <c r="C3" s="252"/>
      <c r="D3" s="252"/>
      <c r="E3" s="252"/>
    </row>
    <row r="4" spans="1:5" ht="21" customHeight="1">
      <c r="A4" s="225" t="s">
        <v>210</v>
      </c>
      <c r="B4" s="225"/>
      <c r="C4" s="225"/>
      <c r="D4" s="225"/>
      <c r="E4" s="225"/>
    </row>
    <row r="5" spans="1:5" ht="18">
      <c r="A5" s="41"/>
      <c r="B5" s="60"/>
      <c r="C5" s="60"/>
      <c r="D5" s="98"/>
    </row>
    <row r="6" spans="1:5" ht="41.25" customHeight="1">
      <c r="A6" s="253" t="s">
        <v>792</v>
      </c>
      <c r="B6" s="254"/>
      <c r="C6" s="153" t="s">
        <v>250</v>
      </c>
      <c r="D6" s="153" t="s">
        <v>251</v>
      </c>
      <c r="E6" s="153" t="s">
        <v>252</v>
      </c>
    </row>
    <row r="7" spans="1:5" ht="27" customHeight="1">
      <c r="A7" s="149" t="s">
        <v>489</v>
      </c>
      <c r="B7" s="147" t="s">
        <v>211</v>
      </c>
      <c r="C7" s="151">
        <v>437205</v>
      </c>
      <c r="D7" s="151">
        <v>0</v>
      </c>
      <c r="E7" s="151">
        <v>553203</v>
      </c>
    </row>
    <row r="8" spans="1:5" ht="27" customHeight="1">
      <c r="A8" s="149" t="s">
        <v>490</v>
      </c>
      <c r="B8" s="147" t="s">
        <v>212</v>
      </c>
      <c r="C8" s="151">
        <v>755253</v>
      </c>
      <c r="D8" s="151">
        <v>0</v>
      </c>
      <c r="E8" s="151">
        <v>1257679</v>
      </c>
    </row>
    <row r="9" spans="1:5" ht="27" customHeight="1">
      <c r="A9" s="149" t="s">
        <v>491</v>
      </c>
      <c r="B9" s="147" t="s">
        <v>213</v>
      </c>
      <c r="C9" s="151">
        <v>62500</v>
      </c>
      <c r="D9" s="151">
        <v>0</v>
      </c>
      <c r="E9" s="151">
        <v>60000</v>
      </c>
    </row>
    <row r="10" spans="1:5" ht="27" customHeight="1">
      <c r="A10" s="150" t="s">
        <v>492</v>
      </c>
      <c r="B10" s="148" t="s">
        <v>214</v>
      </c>
      <c r="C10" s="152">
        <v>1254958</v>
      </c>
      <c r="D10" s="152">
        <v>0</v>
      </c>
      <c r="E10" s="152">
        <v>1870882</v>
      </c>
    </row>
    <row r="11" spans="1:5" ht="27" customHeight="1">
      <c r="A11" s="149" t="s">
        <v>495</v>
      </c>
      <c r="B11" s="147" t="s">
        <v>215</v>
      </c>
      <c r="C11" s="151">
        <v>72589325</v>
      </c>
      <c r="D11" s="151">
        <v>0</v>
      </c>
      <c r="E11" s="151">
        <v>38665815</v>
      </c>
    </row>
    <row r="12" spans="1:5" ht="27" customHeight="1">
      <c r="A12" s="149" t="s">
        <v>496</v>
      </c>
      <c r="B12" s="147" t="s">
        <v>216</v>
      </c>
      <c r="C12" s="151">
        <v>0</v>
      </c>
      <c r="D12" s="151">
        <v>0</v>
      </c>
      <c r="E12" s="151">
        <v>29446490</v>
      </c>
    </row>
    <row r="13" spans="1:5" ht="27" customHeight="1">
      <c r="A13" s="149" t="s">
        <v>497</v>
      </c>
      <c r="B13" s="147" t="s">
        <v>217</v>
      </c>
      <c r="C13" s="151">
        <v>8911062</v>
      </c>
      <c r="D13" s="151">
        <v>0</v>
      </c>
      <c r="E13" s="151">
        <v>2980729</v>
      </c>
    </row>
    <row r="14" spans="1:5" ht="27" customHeight="1">
      <c r="A14" s="150" t="s">
        <v>499</v>
      </c>
      <c r="B14" s="148" t="s">
        <v>218</v>
      </c>
      <c r="C14" s="152">
        <v>81500387</v>
      </c>
      <c r="D14" s="152">
        <v>0</v>
      </c>
      <c r="E14" s="152">
        <v>71093034</v>
      </c>
    </row>
    <row r="15" spans="1:5" ht="27" customHeight="1">
      <c r="A15" s="149" t="s">
        <v>500</v>
      </c>
      <c r="B15" s="147" t="s">
        <v>219</v>
      </c>
      <c r="C15" s="151">
        <v>3841778</v>
      </c>
      <c r="D15" s="151">
        <v>0</v>
      </c>
      <c r="E15" s="151">
        <v>5603720</v>
      </c>
    </row>
    <row r="16" spans="1:5" ht="27" customHeight="1">
      <c r="A16" s="149" t="s">
        <v>501</v>
      </c>
      <c r="B16" s="147" t="s">
        <v>220</v>
      </c>
      <c r="C16" s="151">
        <v>2162062</v>
      </c>
      <c r="D16" s="151">
        <v>0</v>
      </c>
      <c r="E16" s="151">
        <v>5200960</v>
      </c>
    </row>
    <row r="17" spans="1:5" ht="27" customHeight="1">
      <c r="A17" s="150" t="s">
        <v>502</v>
      </c>
      <c r="B17" s="148" t="s">
        <v>221</v>
      </c>
      <c r="C17" s="152">
        <v>6003840</v>
      </c>
      <c r="D17" s="152">
        <v>0</v>
      </c>
      <c r="E17" s="152">
        <v>10804680</v>
      </c>
    </row>
    <row r="18" spans="1:5" ht="27" customHeight="1">
      <c r="A18" s="149" t="s">
        <v>503</v>
      </c>
      <c r="B18" s="147" t="s">
        <v>222</v>
      </c>
      <c r="C18" s="151">
        <v>28987325</v>
      </c>
      <c r="D18" s="151">
        <v>0</v>
      </c>
      <c r="E18" s="151">
        <v>41702782</v>
      </c>
    </row>
    <row r="19" spans="1:5" ht="27" customHeight="1">
      <c r="A19" s="149" t="s">
        <v>504</v>
      </c>
      <c r="B19" s="147" t="s">
        <v>223</v>
      </c>
      <c r="C19" s="151">
        <v>4292422</v>
      </c>
      <c r="D19" s="151">
        <v>0</v>
      </c>
      <c r="E19" s="151">
        <v>4726754</v>
      </c>
    </row>
    <row r="20" spans="1:5" ht="27" customHeight="1">
      <c r="A20" s="149" t="s">
        <v>505</v>
      </c>
      <c r="B20" s="147" t="s">
        <v>224</v>
      </c>
      <c r="C20" s="151">
        <v>7167981</v>
      </c>
      <c r="D20" s="151">
        <v>0</v>
      </c>
      <c r="E20" s="151">
        <v>5398478</v>
      </c>
    </row>
    <row r="21" spans="1:5" ht="27" customHeight="1">
      <c r="A21" s="150" t="s">
        <v>506</v>
      </c>
      <c r="B21" s="148" t="s">
        <v>225</v>
      </c>
      <c r="C21" s="152">
        <v>40447728</v>
      </c>
      <c r="D21" s="152">
        <v>0</v>
      </c>
      <c r="E21" s="152">
        <v>51828014</v>
      </c>
    </row>
    <row r="22" spans="1:5" ht="27" customHeight="1">
      <c r="A22" s="150" t="s">
        <v>507</v>
      </c>
      <c r="B22" s="148" t="s">
        <v>226</v>
      </c>
      <c r="C22" s="152">
        <v>3778795</v>
      </c>
      <c r="D22" s="152">
        <v>0</v>
      </c>
      <c r="E22" s="152">
        <v>5333777</v>
      </c>
    </row>
    <row r="23" spans="1:5" ht="27" customHeight="1">
      <c r="A23" s="150" t="s">
        <v>508</v>
      </c>
      <c r="B23" s="148" t="s">
        <v>227</v>
      </c>
      <c r="C23" s="152">
        <v>10163828</v>
      </c>
      <c r="D23" s="152">
        <v>0</v>
      </c>
      <c r="E23" s="152">
        <v>5909129</v>
      </c>
    </row>
    <row r="24" spans="1:5" ht="27" customHeight="1">
      <c r="A24" s="150" t="s">
        <v>509</v>
      </c>
      <c r="B24" s="148" t="s">
        <v>228</v>
      </c>
      <c r="C24" s="152">
        <v>22361154</v>
      </c>
      <c r="D24" s="152">
        <v>0</v>
      </c>
      <c r="E24" s="152">
        <v>-911684</v>
      </c>
    </row>
    <row r="25" spans="1:5" ht="27" customHeight="1">
      <c r="A25" s="149" t="s">
        <v>510</v>
      </c>
      <c r="B25" s="147" t="s">
        <v>229</v>
      </c>
      <c r="C25" s="151">
        <v>833235</v>
      </c>
      <c r="D25" s="151">
        <v>0</v>
      </c>
      <c r="E25" s="151">
        <v>467</v>
      </c>
    </row>
    <row r="26" spans="1:5" ht="27" customHeight="1">
      <c r="A26" s="149" t="s">
        <v>511</v>
      </c>
      <c r="B26" s="147" t="s">
        <v>253</v>
      </c>
      <c r="C26" s="151">
        <v>0</v>
      </c>
      <c r="D26" s="151">
        <v>0</v>
      </c>
      <c r="E26" s="151">
        <v>748</v>
      </c>
    </row>
    <row r="27" spans="1:5" ht="27" customHeight="1">
      <c r="A27" s="150" t="s">
        <v>512</v>
      </c>
      <c r="B27" s="148" t="s">
        <v>230</v>
      </c>
      <c r="C27" s="152">
        <v>833235</v>
      </c>
      <c r="D27" s="152">
        <v>0</v>
      </c>
      <c r="E27" s="152">
        <v>1215</v>
      </c>
    </row>
    <row r="28" spans="1:5" ht="27" customHeight="1">
      <c r="A28" s="150" t="s">
        <v>513</v>
      </c>
      <c r="B28" s="148" t="s">
        <v>231</v>
      </c>
      <c r="C28" s="152">
        <v>833235</v>
      </c>
      <c r="D28" s="152">
        <v>0</v>
      </c>
      <c r="E28" s="152">
        <v>1215</v>
      </c>
    </row>
    <row r="29" spans="1:5" ht="27" customHeight="1">
      <c r="A29" s="150" t="s">
        <v>514</v>
      </c>
      <c r="B29" s="148" t="s">
        <v>232</v>
      </c>
      <c r="C29" s="152">
        <v>23194389</v>
      </c>
      <c r="D29" s="152">
        <v>0</v>
      </c>
      <c r="E29" s="152">
        <v>-910469</v>
      </c>
    </row>
    <row r="30" spans="1:5" ht="14.1" customHeight="1">
      <c r="A30" s="118"/>
      <c r="B30" s="119"/>
      <c r="C30" s="120"/>
      <c r="D30" s="120"/>
      <c r="E30" s="120"/>
    </row>
    <row r="31" spans="1:5" ht="14.1" customHeight="1">
      <c r="A31" s="118"/>
      <c r="B31" s="119"/>
      <c r="C31" s="120"/>
      <c r="D31" s="120"/>
      <c r="E31" s="120"/>
    </row>
    <row r="32" spans="1:5" ht="14.1" customHeight="1">
      <c r="A32" s="118"/>
      <c r="B32" s="119"/>
      <c r="C32" s="120"/>
      <c r="D32" s="120"/>
      <c r="E32" s="120"/>
    </row>
    <row r="33" spans="1:5" ht="14.1" customHeight="1">
      <c r="A33" s="121"/>
      <c r="B33" s="122"/>
      <c r="C33" s="123"/>
      <c r="D33" s="123"/>
      <c r="E33" s="123"/>
    </row>
    <row r="34" spans="1:5" ht="14.1" customHeight="1">
      <c r="A34" s="118"/>
      <c r="B34" s="119"/>
      <c r="C34" s="120"/>
      <c r="D34" s="120"/>
      <c r="E34" s="120"/>
    </row>
    <row r="35" spans="1:5" ht="14.1" customHeight="1">
      <c r="A35" s="118"/>
      <c r="B35" s="119"/>
      <c r="C35" s="120"/>
      <c r="D35" s="120"/>
      <c r="E35" s="120"/>
    </row>
    <row r="36" spans="1:5" ht="14.1" customHeight="1">
      <c r="A36" s="118"/>
      <c r="B36" s="119"/>
      <c r="C36" s="120"/>
      <c r="D36" s="120"/>
      <c r="E36" s="120"/>
    </row>
    <row r="37" spans="1:5" ht="14.1" customHeight="1">
      <c r="A37" s="118"/>
      <c r="B37" s="119"/>
      <c r="C37" s="120"/>
      <c r="D37" s="120"/>
      <c r="E37" s="120"/>
    </row>
    <row r="38" spans="1:5" ht="14.1" customHeight="1">
      <c r="A38" s="121"/>
      <c r="B38" s="122"/>
      <c r="C38" s="123"/>
      <c r="D38" s="123"/>
      <c r="E38" s="123"/>
    </row>
    <row r="39" spans="1:5" ht="14.1" customHeight="1">
      <c r="A39" s="121"/>
      <c r="B39" s="122"/>
      <c r="C39" s="123"/>
      <c r="D39" s="123"/>
      <c r="E39" s="123"/>
    </row>
    <row r="40" spans="1:5" ht="14.1" customHeight="1">
      <c r="A40" s="121"/>
      <c r="B40" s="122"/>
      <c r="C40" s="123"/>
      <c r="D40" s="123"/>
      <c r="E40" s="123"/>
    </row>
    <row r="41" spans="1:5" ht="14.1" customHeight="1">
      <c r="A41" s="118"/>
      <c r="B41" s="119"/>
      <c r="C41" s="120"/>
      <c r="D41" s="120"/>
      <c r="E41" s="120"/>
    </row>
    <row r="42" spans="1:5" ht="14.1" customHeight="1">
      <c r="A42" s="118"/>
      <c r="B42" s="119"/>
      <c r="C42" s="120"/>
      <c r="D42" s="120"/>
      <c r="E42" s="120"/>
    </row>
    <row r="43" spans="1:5" ht="14.1" customHeight="1">
      <c r="A43" s="121"/>
      <c r="B43" s="122"/>
      <c r="C43" s="123"/>
      <c r="D43" s="123"/>
      <c r="E43" s="123"/>
    </row>
    <row r="44" spans="1:5" ht="14.1" customHeight="1">
      <c r="A44" s="121"/>
      <c r="B44" s="122"/>
      <c r="C44" s="123"/>
      <c r="D44" s="123"/>
      <c r="E44" s="123"/>
    </row>
    <row r="45" spans="1:5" ht="14.1" customHeight="1">
      <c r="A45" s="121"/>
      <c r="B45" s="122"/>
      <c r="C45" s="123"/>
      <c r="D45" s="123"/>
      <c r="E45" s="123"/>
    </row>
    <row r="46" spans="1:5" ht="14.1" customHeight="1">
      <c r="A46" s="121"/>
      <c r="B46" s="122"/>
      <c r="C46" s="123"/>
      <c r="D46" s="123"/>
      <c r="E46" s="123"/>
    </row>
  </sheetData>
  <mergeCells count="4">
    <mergeCell ref="A6:B6"/>
    <mergeCell ref="B1:E1"/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</sheetPr>
  <dimension ref="A1:F146"/>
  <sheetViews>
    <sheetView tabSelected="1" topLeftCell="B1" workbookViewId="0">
      <selection activeCell="B1" sqref="B1:E1"/>
    </sheetView>
  </sheetViews>
  <sheetFormatPr defaultRowHeight="15.75"/>
  <cols>
    <col min="1" max="1" width="0.42578125" hidden="1" customWidth="1"/>
    <col min="2" max="2" width="54" customWidth="1"/>
    <col min="3" max="3" width="15.7109375" customWidth="1"/>
    <col min="4" max="4" width="15.7109375" style="99" customWidth="1"/>
    <col min="5" max="5" width="15.7109375" customWidth="1"/>
  </cols>
  <sheetData>
    <row r="1" spans="1:6" ht="15.75" customHeight="1">
      <c r="A1" s="74" t="s">
        <v>242</v>
      </c>
      <c r="B1" s="255" t="s">
        <v>68</v>
      </c>
      <c r="C1" s="255"/>
      <c r="D1" s="255"/>
      <c r="E1" s="255"/>
    </row>
    <row r="2" spans="1:6" ht="27" customHeight="1">
      <c r="A2" s="252" t="s">
        <v>205</v>
      </c>
      <c r="B2" s="256"/>
      <c r="C2" s="256"/>
      <c r="D2" s="256"/>
      <c r="E2" s="59"/>
      <c r="F2" s="45"/>
    </row>
    <row r="3" spans="1:6" ht="25.5" customHeight="1">
      <c r="A3" s="240" t="s">
        <v>268</v>
      </c>
      <c r="B3" s="241"/>
      <c r="C3" s="241"/>
      <c r="D3" s="241"/>
      <c r="E3" s="42"/>
      <c r="F3" s="45"/>
    </row>
    <row r="5" spans="1:6" s="158" customFormat="1" ht="39.75" customHeight="1">
      <c r="A5" s="156"/>
      <c r="B5" s="153" t="s">
        <v>792</v>
      </c>
      <c r="C5" s="153" t="s">
        <v>250</v>
      </c>
      <c r="D5" s="153" t="s">
        <v>251</v>
      </c>
      <c r="E5" s="153" t="s">
        <v>252</v>
      </c>
      <c r="F5" s="157"/>
    </row>
    <row r="6" spans="1:6" ht="27" customHeight="1">
      <c r="A6" s="154" t="s">
        <v>490</v>
      </c>
      <c r="B6" s="147" t="s">
        <v>812</v>
      </c>
      <c r="C6" s="151">
        <v>3752800</v>
      </c>
      <c r="D6" s="151">
        <v>0</v>
      </c>
      <c r="E6" s="151">
        <v>3752800</v>
      </c>
      <c r="F6" s="4"/>
    </row>
    <row r="7" spans="1:6" ht="27" customHeight="1">
      <c r="A7" s="155" t="s">
        <v>492</v>
      </c>
      <c r="B7" s="148" t="s">
        <v>813</v>
      </c>
      <c r="C7" s="152">
        <v>3752800</v>
      </c>
      <c r="D7" s="152">
        <v>0</v>
      </c>
      <c r="E7" s="152">
        <v>3752800</v>
      </c>
      <c r="F7" s="4"/>
    </row>
    <row r="8" spans="1:6" ht="27" customHeight="1">
      <c r="A8" s="154" t="s">
        <v>493</v>
      </c>
      <c r="B8" s="147" t="s">
        <v>16</v>
      </c>
      <c r="C8" s="151">
        <v>72117839</v>
      </c>
      <c r="D8" s="151">
        <v>0</v>
      </c>
      <c r="E8" s="151">
        <v>71778438</v>
      </c>
      <c r="F8" s="4"/>
    </row>
    <row r="9" spans="1:6" ht="27" customHeight="1">
      <c r="A9" s="154" t="s">
        <v>494</v>
      </c>
      <c r="B9" s="147" t="s">
        <v>17</v>
      </c>
      <c r="C9" s="151">
        <v>10141679</v>
      </c>
      <c r="D9" s="151">
        <v>0</v>
      </c>
      <c r="E9" s="151">
        <v>9801374</v>
      </c>
      <c r="F9" s="4"/>
    </row>
    <row r="10" spans="1:6" ht="27" customHeight="1">
      <c r="A10" s="154" t="s">
        <v>495</v>
      </c>
      <c r="B10" s="147" t="s">
        <v>18</v>
      </c>
      <c r="C10" s="151">
        <v>0</v>
      </c>
      <c r="D10" s="151">
        <v>0</v>
      </c>
      <c r="E10" s="151">
        <v>681000</v>
      </c>
      <c r="F10" s="4"/>
    </row>
    <row r="11" spans="1:6" ht="27" customHeight="1">
      <c r="A11" s="155" t="s">
        <v>497</v>
      </c>
      <c r="B11" s="148" t="s">
        <v>19</v>
      </c>
      <c r="C11" s="152">
        <v>82259518</v>
      </c>
      <c r="D11" s="152">
        <v>0</v>
      </c>
      <c r="E11" s="152">
        <v>82260812</v>
      </c>
      <c r="F11" s="4"/>
    </row>
    <row r="12" spans="1:6" ht="27" customHeight="1">
      <c r="A12" s="154" t="s">
        <v>498</v>
      </c>
      <c r="B12" s="147" t="s">
        <v>20</v>
      </c>
      <c r="C12" s="151">
        <v>8788000</v>
      </c>
      <c r="D12" s="151">
        <v>0</v>
      </c>
      <c r="E12" s="151">
        <v>8788000</v>
      </c>
      <c r="F12" s="4"/>
    </row>
    <row r="13" spans="1:6" ht="27" customHeight="1">
      <c r="A13" s="154" t="s">
        <v>500</v>
      </c>
      <c r="B13" s="147" t="s">
        <v>21</v>
      </c>
      <c r="C13" s="151">
        <v>8788000</v>
      </c>
      <c r="D13" s="151">
        <v>0</v>
      </c>
      <c r="E13" s="151">
        <v>8788000</v>
      </c>
      <c r="F13" s="4"/>
    </row>
    <row r="14" spans="1:6" ht="27" customHeight="1">
      <c r="A14" s="155" t="s">
        <v>506</v>
      </c>
      <c r="B14" s="148" t="s">
        <v>22</v>
      </c>
      <c r="C14" s="152">
        <v>8788000</v>
      </c>
      <c r="D14" s="152">
        <v>0</v>
      </c>
      <c r="E14" s="152">
        <v>8788000</v>
      </c>
      <c r="F14" s="4"/>
    </row>
    <row r="15" spans="1:6" ht="27" customHeight="1">
      <c r="A15" s="155" t="s">
        <v>510</v>
      </c>
      <c r="B15" s="48" t="s">
        <v>23</v>
      </c>
      <c r="C15" s="152">
        <v>94800318</v>
      </c>
      <c r="D15" s="152">
        <v>0</v>
      </c>
      <c r="E15" s="152">
        <v>94801612</v>
      </c>
      <c r="F15" s="4"/>
    </row>
    <row r="16" spans="1:6" ht="27" customHeight="1">
      <c r="A16" s="154" t="s">
        <v>515</v>
      </c>
      <c r="B16" s="47" t="s">
        <v>24</v>
      </c>
      <c r="C16" s="151">
        <v>72385</v>
      </c>
      <c r="D16" s="151">
        <v>0</v>
      </c>
      <c r="E16" s="151">
        <v>69285</v>
      </c>
      <c r="F16" s="4"/>
    </row>
    <row r="17" spans="1:6" ht="27" customHeight="1">
      <c r="A17" s="155" t="s">
        <v>516</v>
      </c>
      <c r="B17" s="48" t="s">
        <v>25</v>
      </c>
      <c r="C17" s="152">
        <v>72385</v>
      </c>
      <c r="D17" s="152">
        <v>0</v>
      </c>
      <c r="E17" s="152">
        <v>69285</v>
      </c>
      <c r="F17" s="4"/>
    </row>
    <row r="18" spans="1:6" ht="27" customHeight="1">
      <c r="A18" s="154" t="s">
        <v>517</v>
      </c>
      <c r="B18" s="47" t="s">
        <v>26</v>
      </c>
      <c r="C18" s="151">
        <v>5682575</v>
      </c>
      <c r="D18" s="151">
        <v>0</v>
      </c>
      <c r="E18" s="151">
        <v>7675126</v>
      </c>
      <c r="F18" s="4"/>
    </row>
    <row r="19" spans="1:6" ht="27" customHeight="1">
      <c r="A19" s="155" t="s">
        <v>518</v>
      </c>
      <c r="B19" s="148" t="s">
        <v>27</v>
      </c>
      <c r="C19" s="152">
        <v>5682575</v>
      </c>
      <c r="D19" s="152">
        <v>0</v>
      </c>
      <c r="E19" s="152">
        <v>7675126</v>
      </c>
      <c r="F19" s="4"/>
    </row>
    <row r="20" spans="1:6" ht="27" customHeight="1">
      <c r="A20" s="155" t="s">
        <v>522</v>
      </c>
      <c r="B20" s="148" t="s">
        <v>28</v>
      </c>
      <c r="C20" s="152">
        <v>5754960</v>
      </c>
      <c r="D20" s="152">
        <v>0</v>
      </c>
      <c r="E20" s="152">
        <v>7744411</v>
      </c>
      <c r="F20" s="4"/>
    </row>
    <row r="21" spans="1:6" ht="27" customHeight="1">
      <c r="A21" s="154" t="s">
        <v>527</v>
      </c>
      <c r="B21" s="147" t="s">
        <v>29</v>
      </c>
      <c r="C21" s="151">
        <v>17254</v>
      </c>
      <c r="D21" s="151">
        <v>0</v>
      </c>
      <c r="E21" s="151">
        <v>92998</v>
      </c>
      <c r="F21" s="4"/>
    </row>
    <row r="22" spans="1:6" ht="27" customHeight="1">
      <c r="A22" s="154" t="s">
        <v>533</v>
      </c>
      <c r="B22" s="147" t="s">
        <v>534</v>
      </c>
      <c r="C22" s="151">
        <v>0</v>
      </c>
      <c r="D22" s="151">
        <v>0</v>
      </c>
      <c r="E22" s="151">
        <v>5716</v>
      </c>
      <c r="F22" s="4"/>
    </row>
    <row r="23" spans="1:6" ht="27" customHeight="1">
      <c r="A23" s="154" t="s">
        <v>535</v>
      </c>
      <c r="B23" s="147" t="s">
        <v>536</v>
      </c>
      <c r="C23" s="151">
        <v>0</v>
      </c>
      <c r="D23" s="151">
        <v>0</v>
      </c>
      <c r="E23" s="151">
        <v>85148</v>
      </c>
      <c r="F23" s="4"/>
    </row>
    <row r="24" spans="1:6" ht="27" customHeight="1">
      <c r="A24" s="154" t="s">
        <v>537</v>
      </c>
      <c r="B24" s="147" t="s">
        <v>538</v>
      </c>
      <c r="C24" s="151">
        <v>17254</v>
      </c>
      <c r="D24" s="151">
        <v>0</v>
      </c>
      <c r="E24" s="151">
        <v>2134</v>
      </c>
      <c r="F24" s="4"/>
    </row>
    <row r="25" spans="1:6" ht="27" customHeight="1">
      <c r="A25" s="154" t="s">
        <v>539</v>
      </c>
      <c r="B25" s="147" t="s">
        <v>540</v>
      </c>
      <c r="C25" s="151">
        <v>518600</v>
      </c>
      <c r="D25" s="151">
        <v>0</v>
      </c>
      <c r="E25" s="151">
        <v>609725</v>
      </c>
      <c r="F25" s="4"/>
    </row>
    <row r="26" spans="1:6" ht="27" customHeight="1">
      <c r="A26" s="154" t="s">
        <v>254</v>
      </c>
      <c r="B26" s="147" t="s">
        <v>255</v>
      </c>
      <c r="C26" s="151">
        <v>291950</v>
      </c>
      <c r="D26" s="151">
        <v>0</v>
      </c>
      <c r="E26" s="151">
        <v>383075</v>
      </c>
      <c r="F26" s="4"/>
    </row>
    <row r="27" spans="1:6" ht="27" customHeight="1">
      <c r="A27" s="154" t="s">
        <v>256</v>
      </c>
      <c r="B27" s="147" t="s">
        <v>233</v>
      </c>
      <c r="C27" s="151">
        <v>226650</v>
      </c>
      <c r="D27" s="151">
        <v>0</v>
      </c>
      <c r="E27" s="151">
        <v>226650</v>
      </c>
      <c r="F27" s="4"/>
    </row>
    <row r="28" spans="1:6" ht="27" customHeight="1">
      <c r="A28" s="154" t="s">
        <v>257</v>
      </c>
      <c r="B28" s="147" t="s">
        <v>258</v>
      </c>
      <c r="C28" s="151">
        <v>221500</v>
      </c>
      <c r="D28" s="151">
        <v>0</v>
      </c>
      <c r="E28" s="151">
        <v>221500</v>
      </c>
      <c r="F28" s="4"/>
    </row>
    <row r="29" spans="1:6" ht="27" customHeight="1">
      <c r="A29" s="154" t="s">
        <v>259</v>
      </c>
      <c r="B29" s="147" t="s">
        <v>260</v>
      </c>
      <c r="C29" s="151">
        <v>221500</v>
      </c>
      <c r="D29" s="151">
        <v>0</v>
      </c>
      <c r="E29" s="151">
        <v>221500</v>
      </c>
      <c r="F29" s="4"/>
    </row>
    <row r="30" spans="1:6" ht="27" customHeight="1">
      <c r="A30" s="155" t="s">
        <v>541</v>
      </c>
      <c r="B30" s="148" t="s">
        <v>31</v>
      </c>
      <c r="C30" s="152">
        <v>757354</v>
      </c>
      <c r="D30" s="152">
        <v>0</v>
      </c>
      <c r="E30" s="152">
        <v>924223</v>
      </c>
      <c r="F30" s="4"/>
    </row>
    <row r="31" spans="1:6" ht="27" customHeight="1">
      <c r="A31" s="154" t="s">
        <v>261</v>
      </c>
      <c r="B31" s="147" t="s">
        <v>262</v>
      </c>
      <c r="C31" s="151">
        <v>15000</v>
      </c>
      <c r="D31" s="151">
        <v>0</v>
      </c>
      <c r="E31" s="151">
        <v>15000</v>
      </c>
      <c r="F31" s="4"/>
    </row>
    <row r="32" spans="1:6" ht="27" customHeight="1">
      <c r="A32" s="155" t="s">
        <v>544</v>
      </c>
      <c r="B32" s="148" t="s">
        <v>32</v>
      </c>
      <c r="C32" s="152">
        <v>15000</v>
      </c>
      <c r="D32" s="152">
        <v>0</v>
      </c>
      <c r="E32" s="152">
        <v>15000</v>
      </c>
      <c r="F32" s="4"/>
    </row>
    <row r="33" spans="1:6" ht="27" customHeight="1">
      <c r="A33" s="155" t="s">
        <v>545</v>
      </c>
      <c r="B33" s="148" t="s">
        <v>33</v>
      </c>
      <c r="C33" s="152">
        <v>772354</v>
      </c>
      <c r="D33" s="152">
        <v>0</v>
      </c>
      <c r="E33" s="152">
        <v>939223</v>
      </c>
      <c r="F33" s="4"/>
    </row>
    <row r="34" spans="1:6" ht="27" customHeight="1">
      <c r="A34" s="154" t="s">
        <v>554</v>
      </c>
      <c r="B34" s="147" t="s">
        <v>234</v>
      </c>
      <c r="C34" s="151">
        <v>2242178</v>
      </c>
      <c r="D34" s="151">
        <v>0</v>
      </c>
      <c r="E34" s="151">
        <v>0</v>
      </c>
      <c r="F34" s="4"/>
    </row>
    <row r="35" spans="1:6" ht="27" customHeight="1">
      <c r="A35" s="155" t="s">
        <v>556</v>
      </c>
      <c r="B35" s="148" t="s">
        <v>235</v>
      </c>
      <c r="C35" s="152">
        <v>2242178</v>
      </c>
      <c r="D35" s="152">
        <v>0</v>
      </c>
      <c r="E35" s="152">
        <v>0</v>
      </c>
      <c r="F35" s="4"/>
    </row>
    <row r="36" spans="1:6" ht="27" customHeight="1">
      <c r="A36" s="155" t="s">
        <v>557</v>
      </c>
      <c r="B36" s="148" t="s">
        <v>236</v>
      </c>
      <c r="C36" s="152">
        <v>2242178</v>
      </c>
      <c r="D36" s="152">
        <v>0</v>
      </c>
      <c r="E36" s="152">
        <v>0</v>
      </c>
      <c r="F36" s="4"/>
    </row>
    <row r="37" spans="1:6" ht="27" customHeight="1">
      <c r="A37" s="155" t="s">
        <v>562</v>
      </c>
      <c r="B37" s="148" t="s">
        <v>35</v>
      </c>
      <c r="C37" s="152">
        <v>103569810</v>
      </c>
      <c r="D37" s="152">
        <v>0</v>
      </c>
      <c r="E37" s="152">
        <v>103485246</v>
      </c>
      <c r="F37" s="4"/>
    </row>
    <row r="38" spans="1:6" ht="27" customHeight="1">
      <c r="A38" s="154" t="s">
        <v>563</v>
      </c>
      <c r="B38" s="147" t="s">
        <v>36</v>
      </c>
      <c r="C38" s="151">
        <v>87482091</v>
      </c>
      <c r="D38" s="151">
        <v>0</v>
      </c>
      <c r="E38" s="151">
        <v>87482091</v>
      </c>
      <c r="F38" s="4"/>
    </row>
    <row r="39" spans="1:6" ht="27" customHeight="1">
      <c r="A39" s="154" t="s">
        <v>567</v>
      </c>
      <c r="B39" s="147" t="s">
        <v>237</v>
      </c>
      <c r="C39" s="151">
        <v>1626068</v>
      </c>
      <c r="D39" s="151">
        <v>0</v>
      </c>
      <c r="E39" s="151">
        <v>1626068</v>
      </c>
      <c r="F39" s="4"/>
    </row>
    <row r="40" spans="1:6" ht="27" customHeight="1">
      <c r="A40" s="155" t="s">
        <v>568</v>
      </c>
      <c r="B40" s="148" t="s">
        <v>238</v>
      </c>
      <c r="C40" s="152">
        <v>1626068</v>
      </c>
      <c r="D40" s="152">
        <v>0</v>
      </c>
      <c r="E40" s="152">
        <v>1626068</v>
      </c>
      <c r="F40" s="4"/>
    </row>
    <row r="41" spans="1:6" ht="27" customHeight="1">
      <c r="A41" s="154" t="s">
        <v>569</v>
      </c>
      <c r="B41" s="147" t="s">
        <v>38</v>
      </c>
      <c r="C41" s="151">
        <v>-13348449</v>
      </c>
      <c r="D41" s="151">
        <v>0</v>
      </c>
      <c r="E41" s="151">
        <v>9845940</v>
      </c>
      <c r="F41" s="4"/>
    </row>
    <row r="42" spans="1:6" ht="27" customHeight="1">
      <c r="A42" s="154" t="s">
        <v>572</v>
      </c>
      <c r="B42" s="147" t="s">
        <v>39</v>
      </c>
      <c r="C42" s="151">
        <v>23194389</v>
      </c>
      <c r="D42" s="151">
        <v>0</v>
      </c>
      <c r="E42" s="151">
        <v>-910469</v>
      </c>
      <c r="F42" s="4"/>
    </row>
    <row r="43" spans="1:6" ht="27" customHeight="1">
      <c r="A43" s="155" t="s">
        <v>574</v>
      </c>
      <c r="B43" s="148" t="s">
        <v>40</v>
      </c>
      <c r="C43" s="152">
        <v>98954099</v>
      </c>
      <c r="D43" s="152">
        <v>0</v>
      </c>
      <c r="E43" s="152">
        <v>98043630</v>
      </c>
      <c r="F43" s="4"/>
    </row>
    <row r="44" spans="1:6" ht="27" customHeight="1">
      <c r="A44" s="154" t="s">
        <v>593</v>
      </c>
      <c r="B44" s="147" t="s">
        <v>41</v>
      </c>
      <c r="C44" s="151">
        <v>3690</v>
      </c>
      <c r="D44" s="151">
        <v>0</v>
      </c>
      <c r="E44" s="151">
        <v>0</v>
      </c>
      <c r="F44" s="4"/>
    </row>
    <row r="45" spans="1:6" ht="27" customHeight="1">
      <c r="A45" s="154" t="s">
        <v>601</v>
      </c>
      <c r="B45" s="147" t="s">
        <v>239</v>
      </c>
      <c r="C45" s="151">
        <v>560263</v>
      </c>
      <c r="D45" s="151">
        <v>0</v>
      </c>
      <c r="E45" s="151">
        <v>687914</v>
      </c>
      <c r="F45" s="4"/>
    </row>
    <row r="46" spans="1:6" ht="27" customHeight="1">
      <c r="A46" s="154" t="s">
        <v>606</v>
      </c>
      <c r="B46" s="147" t="s">
        <v>240</v>
      </c>
      <c r="C46" s="151">
        <v>560263</v>
      </c>
      <c r="D46" s="151">
        <v>0</v>
      </c>
      <c r="E46" s="151">
        <v>687914</v>
      </c>
      <c r="F46" s="4"/>
    </row>
    <row r="47" spans="1:6" ht="27" customHeight="1">
      <c r="A47" s="155" t="s">
        <v>612</v>
      </c>
      <c r="B47" s="148" t="s">
        <v>43</v>
      </c>
      <c r="C47" s="152">
        <v>563953</v>
      </c>
      <c r="D47" s="152">
        <v>0</v>
      </c>
      <c r="E47" s="152">
        <v>687914</v>
      </c>
      <c r="F47" s="4"/>
    </row>
    <row r="48" spans="1:6" ht="27" customHeight="1">
      <c r="A48" s="154" t="s">
        <v>613</v>
      </c>
      <c r="B48" s="147" t="s">
        <v>241</v>
      </c>
      <c r="C48" s="151">
        <v>80</v>
      </c>
      <c r="D48" s="151">
        <v>0</v>
      </c>
      <c r="E48" s="151">
        <v>80</v>
      </c>
      <c r="F48" s="4"/>
    </row>
    <row r="49" spans="1:6" ht="27" customHeight="1">
      <c r="A49" s="155" t="s">
        <v>263</v>
      </c>
      <c r="B49" s="148" t="s">
        <v>46</v>
      </c>
      <c r="C49" s="152">
        <v>80</v>
      </c>
      <c r="D49" s="152">
        <v>0</v>
      </c>
      <c r="E49" s="152">
        <v>80</v>
      </c>
      <c r="F49" s="4"/>
    </row>
    <row r="50" spans="1:6" ht="27" customHeight="1">
      <c r="A50" s="155" t="s">
        <v>264</v>
      </c>
      <c r="B50" s="148" t="s">
        <v>47</v>
      </c>
      <c r="C50" s="152">
        <v>564033</v>
      </c>
      <c r="D50" s="152">
        <v>0</v>
      </c>
      <c r="E50" s="152">
        <v>687994</v>
      </c>
      <c r="F50" s="4"/>
    </row>
    <row r="51" spans="1:6" ht="27" customHeight="1">
      <c r="A51" s="154" t="s">
        <v>265</v>
      </c>
      <c r="B51" s="147" t="s">
        <v>48</v>
      </c>
      <c r="C51" s="151">
        <v>4051678</v>
      </c>
      <c r="D51" s="151">
        <v>0</v>
      </c>
      <c r="E51" s="151">
        <v>4753622</v>
      </c>
      <c r="F51" s="4"/>
    </row>
    <row r="52" spans="1:6" ht="27" customHeight="1">
      <c r="A52" s="155" t="s">
        <v>266</v>
      </c>
      <c r="B52" s="148" t="s">
        <v>49</v>
      </c>
      <c r="C52" s="152">
        <v>4051678</v>
      </c>
      <c r="D52" s="152">
        <v>0</v>
      </c>
      <c r="E52" s="152">
        <v>4753622</v>
      </c>
      <c r="F52" s="4"/>
    </row>
    <row r="53" spans="1:6" ht="27" customHeight="1">
      <c r="A53" s="155" t="s">
        <v>267</v>
      </c>
      <c r="B53" s="148" t="s">
        <v>50</v>
      </c>
      <c r="C53" s="152">
        <v>103569810</v>
      </c>
      <c r="D53" s="152">
        <v>0</v>
      </c>
      <c r="E53" s="152">
        <v>103485246</v>
      </c>
      <c r="F53" s="4"/>
    </row>
    <row r="54" spans="1:6" ht="27" customHeight="1">
      <c r="A54" s="159" t="s">
        <v>519</v>
      </c>
      <c r="B54" s="147" t="s">
        <v>51</v>
      </c>
      <c r="C54" s="151">
        <v>0</v>
      </c>
      <c r="D54" s="151">
        <v>0</v>
      </c>
      <c r="E54" s="151">
        <v>0</v>
      </c>
      <c r="F54" s="4"/>
    </row>
    <row r="55" spans="1:6" ht="27" customHeight="1">
      <c r="A55" s="159" t="s">
        <v>520</v>
      </c>
      <c r="B55" s="147" t="s">
        <v>52</v>
      </c>
      <c r="C55" s="151">
        <v>0</v>
      </c>
      <c r="D55" s="151">
        <v>0</v>
      </c>
      <c r="E55" s="151">
        <v>0</v>
      </c>
      <c r="F55" s="4"/>
    </row>
    <row r="56" spans="1:6" ht="27" customHeight="1">
      <c r="A56" s="160" t="s">
        <v>521</v>
      </c>
      <c r="B56" s="148" t="s">
        <v>53</v>
      </c>
      <c r="C56" s="152">
        <v>0</v>
      </c>
      <c r="D56" s="152">
        <v>0</v>
      </c>
      <c r="E56" s="152">
        <v>0</v>
      </c>
      <c r="F56" s="4"/>
    </row>
    <row r="57" spans="1:6" ht="27" customHeight="1">
      <c r="A57" s="160" t="s">
        <v>522</v>
      </c>
      <c r="B57" s="148" t="s">
        <v>28</v>
      </c>
      <c r="C57" s="152">
        <v>2947</v>
      </c>
      <c r="D57" s="152">
        <v>0</v>
      </c>
      <c r="E57" s="152">
        <v>2224</v>
      </c>
      <c r="F57" s="4"/>
    </row>
    <row r="58" spans="1:6" ht="27" customHeight="1">
      <c r="A58" s="159" t="s">
        <v>523</v>
      </c>
      <c r="B58" s="147" t="s">
        <v>54</v>
      </c>
      <c r="C58" s="151">
        <v>0</v>
      </c>
      <c r="D58" s="151">
        <v>0</v>
      </c>
      <c r="E58" s="151">
        <v>0</v>
      </c>
      <c r="F58" s="4"/>
    </row>
    <row r="59" spans="1:6" ht="27" customHeight="1">
      <c r="A59" s="159" t="s">
        <v>524</v>
      </c>
      <c r="B59" s="147" t="s">
        <v>55</v>
      </c>
      <c r="C59" s="151">
        <v>0</v>
      </c>
      <c r="D59" s="151">
        <v>0</v>
      </c>
      <c r="E59" s="151">
        <v>0</v>
      </c>
      <c r="F59" s="4"/>
    </row>
    <row r="60" spans="1:6" ht="27" customHeight="1">
      <c r="A60" s="159" t="s">
        <v>525</v>
      </c>
      <c r="B60" s="147" t="s">
        <v>56</v>
      </c>
      <c r="C60" s="151">
        <v>0</v>
      </c>
      <c r="D60" s="151">
        <v>0</v>
      </c>
      <c r="E60" s="151">
        <v>0</v>
      </c>
      <c r="F60" s="4"/>
    </row>
    <row r="61" spans="1:6" ht="27" customHeight="1">
      <c r="A61" s="159" t="s">
        <v>526</v>
      </c>
      <c r="B61" s="147" t="s">
        <v>69</v>
      </c>
      <c r="C61" s="151">
        <v>0</v>
      </c>
      <c r="D61" s="151">
        <v>0</v>
      </c>
      <c r="E61" s="151">
        <v>0</v>
      </c>
      <c r="F61" s="4"/>
    </row>
    <row r="62" spans="1:6" ht="27" customHeight="1">
      <c r="A62" s="159" t="s">
        <v>527</v>
      </c>
      <c r="B62" s="147" t="s">
        <v>29</v>
      </c>
      <c r="C62" s="151">
        <v>0</v>
      </c>
      <c r="D62" s="151">
        <v>0</v>
      </c>
      <c r="E62" s="151">
        <v>258</v>
      </c>
      <c r="F62" s="4"/>
    </row>
    <row r="63" spans="1:6" ht="27" customHeight="1">
      <c r="A63" s="159" t="s">
        <v>528</v>
      </c>
      <c r="B63" s="147" t="s">
        <v>30</v>
      </c>
      <c r="C63" s="151">
        <v>0</v>
      </c>
      <c r="D63" s="151">
        <v>0</v>
      </c>
      <c r="E63" s="151">
        <v>0</v>
      </c>
      <c r="F63" s="4"/>
    </row>
    <row r="64" spans="1:6" ht="27" customHeight="1">
      <c r="A64" s="159" t="s">
        <v>529</v>
      </c>
      <c r="B64" s="147" t="s">
        <v>530</v>
      </c>
      <c r="C64" s="151">
        <v>0</v>
      </c>
      <c r="D64" s="151">
        <v>0</v>
      </c>
      <c r="E64" s="151">
        <v>0</v>
      </c>
      <c r="F64" s="4"/>
    </row>
    <row r="65" spans="1:6" ht="27" customHeight="1">
      <c r="A65" s="159" t="s">
        <v>531</v>
      </c>
      <c r="B65" s="147" t="s">
        <v>532</v>
      </c>
      <c r="C65" s="151">
        <v>0</v>
      </c>
      <c r="D65" s="151">
        <v>0</v>
      </c>
      <c r="E65" s="151">
        <v>0</v>
      </c>
      <c r="F65" s="4"/>
    </row>
    <row r="66" spans="1:6" ht="27" customHeight="1">
      <c r="A66" s="159" t="s">
        <v>533</v>
      </c>
      <c r="B66" s="147" t="s">
        <v>534</v>
      </c>
      <c r="C66" s="151">
        <v>0</v>
      </c>
      <c r="D66" s="151">
        <v>0</v>
      </c>
      <c r="E66" s="151">
        <v>0</v>
      </c>
      <c r="F66" s="4"/>
    </row>
    <row r="67" spans="1:6" ht="27" customHeight="1">
      <c r="A67" s="159" t="s">
        <v>535</v>
      </c>
      <c r="B67" s="147" t="s">
        <v>536</v>
      </c>
      <c r="C67" s="151">
        <v>0</v>
      </c>
      <c r="D67" s="151">
        <v>0</v>
      </c>
      <c r="E67" s="151">
        <v>258</v>
      </c>
      <c r="F67" s="4"/>
    </row>
    <row r="68" spans="1:6" ht="27" customHeight="1">
      <c r="A68" s="159" t="s">
        <v>537</v>
      </c>
      <c r="B68" s="147" t="s">
        <v>538</v>
      </c>
      <c r="C68" s="151">
        <v>0</v>
      </c>
      <c r="D68" s="151">
        <v>0</v>
      </c>
      <c r="E68" s="151">
        <v>0</v>
      </c>
      <c r="F68" s="4"/>
    </row>
    <row r="69" spans="1:6" ht="27" customHeight="1">
      <c r="A69" s="159" t="s">
        <v>539</v>
      </c>
      <c r="B69" s="147" t="s">
        <v>540</v>
      </c>
      <c r="C69" s="151">
        <v>0</v>
      </c>
      <c r="D69" s="151">
        <v>0</v>
      </c>
      <c r="E69" s="151">
        <v>0</v>
      </c>
      <c r="F69" s="4"/>
    </row>
    <row r="70" spans="1:6" ht="27" customHeight="1">
      <c r="A70" s="160" t="s">
        <v>541</v>
      </c>
      <c r="B70" s="148" t="s">
        <v>31</v>
      </c>
      <c r="C70" s="152">
        <v>0</v>
      </c>
      <c r="D70" s="152">
        <v>0</v>
      </c>
      <c r="E70" s="152">
        <v>258</v>
      </c>
    </row>
    <row r="71" spans="1:6" ht="27" customHeight="1">
      <c r="A71" s="159" t="s">
        <v>542</v>
      </c>
      <c r="B71" s="147" t="s">
        <v>70</v>
      </c>
      <c r="C71" s="151">
        <v>0</v>
      </c>
      <c r="D71" s="151">
        <v>0</v>
      </c>
      <c r="E71" s="151">
        <v>0</v>
      </c>
    </row>
    <row r="72" spans="1:6" ht="27" customHeight="1">
      <c r="A72" s="160" t="s">
        <v>543</v>
      </c>
      <c r="B72" s="148" t="s">
        <v>32</v>
      </c>
      <c r="C72" s="152">
        <v>0</v>
      </c>
      <c r="D72" s="152">
        <v>0</v>
      </c>
      <c r="E72" s="152">
        <v>0</v>
      </c>
    </row>
    <row r="73" spans="1:6" ht="27" customHeight="1">
      <c r="A73" s="160" t="s">
        <v>544</v>
      </c>
      <c r="B73" s="148" t="s">
        <v>33</v>
      </c>
      <c r="C73" s="152">
        <v>0</v>
      </c>
      <c r="D73" s="152">
        <v>0</v>
      </c>
      <c r="E73" s="152">
        <v>258</v>
      </c>
    </row>
    <row r="74" spans="1:6" ht="27" customHeight="1">
      <c r="A74" s="159" t="s">
        <v>545</v>
      </c>
      <c r="B74" s="147" t="s">
        <v>853</v>
      </c>
      <c r="C74" s="151">
        <v>3063</v>
      </c>
      <c r="D74" s="151">
        <v>0</v>
      </c>
      <c r="E74" s="151">
        <v>316</v>
      </c>
    </row>
    <row r="75" spans="1:6" ht="27" customHeight="1">
      <c r="A75" s="159" t="s">
        <v>546</v>
      </c>
      <c r="B75" s="147" t="s">
        <v>872</v>
      </c>
      <c r="C75" s="151">
        <v>0</v>
      </c>
      <c r="D75" s="151">
        <v>0</v>
      </c>
      <c r="E75" s="151">
        <v>0</v>
      </c>
    </row>
    <row r="76" spans="1:6" ht="27" customHeight="1">
      <c r="A76" s="160" t="s">
        <v>547</v>
      </c>
      <c r="B76" s="148" t="s">
        <v>34</v>
      </c>
      <c r="C76" s="152">
        <v>3063</v>
      </c>
      <c r="D76" s="152">
        <v>0</v>
      </c>
      <c r="E76" s="152">
        <v>316</v>
      </c>
    </row>
    <row r="77" spans="1:6" ht="27" customHeight="1">
      <c r="A77" s="159" t="s">
        <v>548</v>
      </c>
      <c r="B77" s="147" t="s">
        <v>873</v>
      </c>
      <c r="C77" s="151">
        <v>0</v>
      </c>
      <c r="D77" s="151">
        <v>0</v>
      </c>
      <c r="E77" s="151">
        <v>0</v>
      </c>
    </row>
    <row r="78" spans="1:6" ht="27" customHeight="1">
      <c r="A78" s="159" t="s">
        <v>549</v>
      </c>
      <c r="B78" s="147" t="s">
        <v>874</v>
      </c>
      <c r="C78" s="151">
        <v>0</v>
      </c>
      <c r="D78" s="151">
        <v>0</v>
      </c>
      <c r="E78" s="151">
        <v>0</v>
      </c>
    </row>
    <row r="79" spans="1:6" ht="27" customHeight="1">
      <c r="A79" s="159" t="s">
        <v>550</v>
      </c>
      <c r="B79" s="147" t="s">
        <v>875</v>
      </c>
      <c r="C79" s="151">
        <v>0</v>
      </c>
      <c r="D79" s="151">
        <v>0</v>
      </c>
      <c r="E79" s="151">
        <v>0</v>
      </c>
    </row>
    <row r="80" spans="1:6" ht="27" customHeight="1">
      <c r="A80" s="160" t="s">
        <v>551</v>
      </c>
      <c r="B80" s="148" t="s">
        <v>876</v>
      </c>
      <c r="C80" s="152">
        <v>0</v>
      </c>
      <c r="D80" s="152">
        <v>0</v>
      </c>
      <c r="E80" s="152">
        <v>0</v>
      </c>
    </row>
    <row r="81" spans="1:5" ht="27" customHeight="1">
      <c r="A81" s="160" t="s">
        <v>552</v>
      </c>
      <c r="B81" s="148" t="s">
        <v>35</v>
      </c>
      <c r="C81" s="152">
        <v>84293</v>
      </c>
      <c r="D81" s="152">
        <v>0</v>
      </c>
      <c r="E81" s="152">
        <v>76308</v>
      </c>
    </row>
    <row r="82" spans="1:5" ht="27" customHeight="1">
      <c r="A82" s="159" t="s">
        <v>553</v>
      </c>
      <c r="B82" s="147" t="s">
        <v>36</v>
      </c>
      <c r="C82" s="151">
        <v>393050</v>
      </c>
      <c r="D82" s="151">
        <v>0</v>
      </c>
      <c r="E82" s="151">
        <v>393050</v>
      </c>
    </row>
    <row r="83" spans="1:5" ht="27" customHeight="1">
      <c r="A83" s="159" t="s">
        <v>554</v>
      </c>
      <c r="B83" s="147" t="s">
        <v>877</v>
      </c>
      <c r="C83" s="151">
        <v>0</v>
      </c>
      <c r="D83" s="151">
        <v>0</v>
      </c>
      <c r="E83" s="151">
        <v>0</v>
      </c>
    </row>
    <row r="84" spans="1:5" ht="27" customHeight="1">
      <c r="A84" s="159" t="s">
        <v>555</v>
      </c>
      <c r="B84" s="147" t="s">
        <v>37</v>
      </c>
      <c r="C84" s="151">
        <v>6593</v>
      </c>
      <c r="D84" s="151">
        <v>0</v>
      </c>
      <c r="E84" s="151">
        <v>6593</v>
      </c>
    </row>
    <row r="85" spans="1:5" ht="27" customHeight="1">
      <c r="A85" s="159" t="s">
        <v>556</v>
      </c>
      <c r="B85" s="147" t="s">
        <v>38</v>
      </c>
      <c r="C85" s="151">
        <v>-194024</v>
      </c>
      <c r="D85" s="151">
        <v>0</v>
      </c>
      <c r="E85" s="151">
        <v>-316166</v>
      </c>
    </row>
    <row r="86" spans="1:5" ht="27" customHeight="1">
      <c r="A86" s="159" t="s">
        <v>557</v>
      </c>
      <c r="B86" s="147" t="s">
        <v>878</v>
      </c>
      <c r="C86" s="151">
        <v>0</v>
      </c>
      <c r="D86" s="151">
        <v>0</v>
      </c>
      <c r="E86" s="151">
        <v>0</v>
      </c>
    </row>
    <row r="87" spans="1:5" ht="27" customHeight="1">
      <c r="A87" s="159" t="s">
        <v>558</v>
      </c>
      <c r="B87" s="147" t="s">
        <v>39</v>
      </c>
      <c r="C87" s="151">
        <v>-122142</v>
      </c>
      <c r="D87" s="151">
        <v>0</v>
      </c>
      <c r="E87" s="151">
        <v>-8427</v>
      </c>
    </row>
    <row r="88" spans="1:5" ht="27" customHeight="1">
      <c r="A88" s="160" t="s">
        <v>559</v>
      </c>
      <c r="B88" s="148" t="s">
        <v>40</v>
      </c>
      <c r="C88" s="152">
        <v>83477</v>
      </c>
      <c r="D88" s="152">
        <v>0</v>
      </c>
      <c r="E88" s="152">
        <v>75050</v>
      </c>
    </row>
    <row r="89" spans="1:5" ht="27" customHeight="1">
      <c r="A89" s="159" t="s">
        <v>560</v>
      </c>
      <c r="B89" s="147" t="s">
        <v>879</v>
      </c>
      <c r="C89" s="151">
        <v>0</v>
      </c>
      <c r="D89" s="151">
        <v>0</v>
      </c>
      <c r="E89" s="151">
        <v>0</v>
      </c>
    </row>
    <row r="90" spans="1:5" ht="27" customHeight="1">
      <c r="A90" s="159" t="s">
        <v>561</v>
      </c>
      <c r="B90" s="147" t="s">
        <v>880</v>
      </c>
      <c r="C90" s="151">
        <v>0</v>
      </c>
      <c r="D90" s="151">
        <v>0</v>
      </c>
      <c r="E90" s="151">
        <v>0</v>
      </c>
    </row>
    <row r="91" spans="1:5" ht="27" customHeight="1">
      <c r="A91" s="159" t="s">
        <v>562</v>
      </c>
      <c r="B91" s="147" t="s">
        <v>881</v>
      </c>
      <c r="C91" s="151">
        <v>0</v>
      </c>
      <c r="D91" s="151">
        <v>0</v>
      </c>
      <c r="E91" s="151">
        <v>0</v>
      </c>
    </row>
    <row r="92" spans="1:5" ht="27" customHeight="1">
      <c r="A92" s="159" t="s">
        <v>563</v>
      </c>
      <c r="B92" s="147" t="s">
        <v>882</v>
      </c>
      <c r="C92" s="151">
        <v>0</v>
      </c>
      <c r="D92" s="151">
        <v>0</v>
      </c>
      <c r="E92" s="151">
        <v>0</v>
      </c>
    </row>
    <row r="93" spans="1:5" ht="27" customHeight="1">
      <c r="A93" s="159" t="s">
        <v>564</v>
      </c>
      <c r="B93" s="147" t="s">
        <v>883</v>
      </c>
      <c r="C93" s="151">
        <v>0</v>
      </c>
      <c r="D93" s="151">
        <v>0</v>
      </c>
      <c r="E93" s="151">
        <v>0</v>
      </c>
    </row>
    <row r="94" spans="1:5" ht="27" customHeight="1">
      <c r="A94" s="159" t="s">
        <v>565</v>
      </c>
      <c r="B94" s="147" t="s">
        <v>884</v>
      </c>
      <c r="C94" s="151">
        <v>0</v>
      </c>
      <c r="D94" s="151">
        <v>0</v>
      </c>
      <c r="E94" s="151">
        <v>0</v>
      </c>
    </row>
    <row r="95" spans="1:5" ht="27" customHeight="1">
      <c r="A95" s="159" t="s">
        <v>566</v>
      </c>
      <c r="B95" s="147" t="s">
        <v>885</v>
      </c>
      <c r="C95" s="151">
        <v>0</v>
      </c>
      <c r="D95" s="151">
        <v>0</v>
      </c>
      <c r="E95" s="151">
        <v>0</v>
      </c>
    </row>
    <row r="96" spans="1:5" ht="27" customHeight="1">
      <c r="A96" s="159" t="s">
        <v>567</v>
      </c>
      <c r="B96" s="147" t="s">
        <v>886</v>
      </c>
      <c r="C96" s="151">
        <v>0</v>
      </c>
      <c r="D96" s="151">
        <v>0</v>
      </c>
      <c r="E96" s="151">
        <v>0</v>
      </c>
    </row>
    <row r="97" spans="1:5" ht="27" customHeight="1">
      <c r="A97" s="159" t="s">
        <v>568</v>
      </c>
      <c r="B97" s="147" t="s">
        <v>887</v>
      </c>
      <c r="C97" s="151">
        <v>0</v>
      </c>
      <c r="D97" s="151">
        <v>0</v>
      </c>
      <c r="E97" s="151">
        <v>0</v>
      </c>
    </row>
    <row r="98" spans="1:5" ht="27" customHeight="1">
      <c r="A98" s="159" t="s">
        <v>569</v>
      </c>
      <c r="B98" s="147" t="s">
        <v>888</v>
      </c>
      <c r="C98" s="151">
        <v>0</v>
      </c>
      <c r="D98" s="151">
        <v>0</v>
      </c>
      <c r="E98" s="151">
        <v>0</v>
      </c>
    </row>
    <row r="99" spans="1:5" ht="27" customHeight="1">
      <c r="A99" s="159" t="s">
        <v>570</v>
      </c>
      <c r="B99" s="147" t="s">
        <v>571</v>
      </c>
      <c r="C99" s="151">
        <v>0</v>
      </c>
      <c r="D99" s="151">
        <v>0</v>
      </c>
      <c r="E99" s="151">
        <v>0</v>
      </c>
    </row>
    <row r="100" spans="1:5" ht="27" customHeight="1">
      <c r="A100" s="159" t="s">
        <v>572</v>
      </c>
      <c r="B100" s="147" t="s">
        <v>573</v>
      </c>
      <c r="C100" s="151">
        <v>0</v>
      </c>
      <c r="D100" s="151">
        <v>0</v>
      </c>
      <c r="E100" s="151">
        <v>0</v>
      </c>
    </row>
    <row r="101" spans="1:5" ht="27" customHeight="1">
      <c r="A101" s="159" t="s">
        <v>574</v>
      </c>
      <c r="B101" s="147" t="s">
        <v>889</v>
      </c>
      <c r="C101" s="151">
        <v>0</v>
      </c>
      <c r="D101" s="151">
        <v>0</v>
      </c>
      <c r="E101" s="151">
        <v>0</v>
      </c>
    </row>
    <row r="102" spans="1:5" ht="27" customHeight="1">
      <c r="A102" s="160" t="s">
        <v>575</v>
      </c>
      <c r="B102" s="148" t="s">
        <v>890</v>
      </c>
      <c r="C102" s="152">
        <v>0</v>
      </c>
      <c r="D102" s="152">
        <v>0</v>
      </c>
      <c r="E102" s="152">
        <v>0</v>
      </c>
    </row>
    <row r="103" spans="1:5" ht="27" customHeight="1">
      <c r="A103" s="159" t="s">
        <v>576</v>
      </c>
      <c r="B103" s="147" t="s">
        <v>891</v>
      </c>
      <c r="C103" s="151">
        <v>0</v>
      </c>
      <c r="D103" s="151">
        <v>0</v>
      </c>
      <c r="E103" s="151">
        <v>0</v>
      </c>
    </row>
    <row r="104" spans="1:5" ht="27" customHeight="1">
      <c r="A104" s="159" t="s">
        <v>577</v>
      </c>
      <c r="B104" s="147" t="s">
        <v>892</v>
      </c>
      <c r="C104" s="151">
        <v>0</v>
      </c>
      <c r="D104" s="151">
        <v>0</v>
      </c>
      <c r="E104" s="151">
        <v>0</v>
      </c>
    </row>
    <row r="105" spans="1:5" ht="27" customHeight="1">
      <c r="A105" s="159" t="s">
        <v>578</v>
      </c>
      <c r="B105" s="147" t="s">
        <v>893</v>
      </c>
      <c r="C105" s="151">
        <v>0</v>
      </c>
      <c r="D105" s="151">
        <v>0</v>
      </c>
      <c r="E105" s="151">
        <v>0</v>
      </c>
    </row>
    <row r="106" spans="1:5" ht="27" customHeight="1">
      <c r="A106" s="159" t="s">
        <v>579</v>
      </c>
      <c r="B106" s="147" t="s">
        <v>894</v>
      </c>
      <c r="C106" s="151">
        <v>0</v>
      </c>
      <c r="D106" s="151">
        <v>0</v>
      </c>
      <c r="E106" s="151">
        <v>0</v>
      </c>
    </row>
    <row r="107" spans="1:5" ht="27" customHeight="1">
      <c r="A107" s="159" t="s">
        <v>580</v>
      </c>
      <c r="B107" s="147" t="s">
        <v>41</v>
      </c>
      <c r="C107" s="151">
        <v>0</v>
      </c>
      <c r="D107" s="151">
        <v>0</v>
      </c>
      <c r="E107" s="151">
        <v>0</v>
      </c>
    </row>
    <row r="108" spans="1:5" ht="27" customHeight="1">
      <c r="A108" s="159" t="s">
        <v>581</v>
      </c>
      <c r="B108" s="147" t="s">
        <v>895</v>
      </c>
      <c r="C108" s="151">
        <v>0</v>
      </c>
      <c r="D108" s="151">
        <v>0</v>
      </c>
      <c r="E108" s="151">
        <v>0</v>
      </c>
    </row>
    <row r="109" spans="1:5" ht="27" customHeight="1">
      <c r="A109" s="159" t="s">
        <v>582</v>
      </c>
      <c r="B109" s="147" t="s">
        <v>896</v>
      </c>
      <c r="C109" s="151">
        <v>0</v>
      </c>
      <c r="D109" s="151">
        <v>0</v>
      </c>
      <c r="E109" s="151">
        <v>0</v>
      </c>
    </row>
    <row r="110" spans="1:5" ht="27" customHeight="1">
      <c r="A110" s="159" t="s">
        <v>583</v>
      </c>
      <c r="B110" s="147" t="s">
        <v>897</v>
      </c>
      <c r="C110" s="151">
        <v>0</v>
      </c>
      <c r="D110" s="151">
        <v>0</v>
      </c>
      <c r="E110" s="151">
        <v>0</v>
      </c>
    </row>
    <row r="111" spans="1:5" ht="27" customHeight="1">
      <c r="A111" s="159" t="s">
        <v>584</v>
      </c>
      <c r="B111" s="147" t="s">
        <v>898</v>
      </c>
      <c r="C111" s="151">
        <v>0</v>
      </c>
      <c r="D111" s="151">
        <v>0</v>
      </c>
      <c r="E111" s="151">
        <v>0</v>
      </c>
    </row>
    <row r="112" spans="1:5" ht="27" customHeight="1">
      <c r="A112" s="159" t="s">
        <v>585</v>
      </c>
      <c r="B112" s="147" t="s">
        <v>899</v>
      </c>
      <c r="C112" s="151">
        <v>0</v>
      </c>
      <c r="D112" s="151">
        <v>0</v>
      </c>
      <c r="E112" s="151">
        <v>0</v>
      </c>
    </row>
    <row r="113" spans="1:5" ht="27" customHeight="1">
      <c r="A113" s="159" t="s">
        <v>586</v>
      </c>
      <c r="B113" s="147" t="s">
        <v>900</v>
      </c>
      <c r="C113" s="151">
        <v>0</v>
      </c>
      <c r="D113" s="151">
        <v>0</v>
      </c>
      <c r="E113" s="151">
        <v>0</v>
      </c>
    </row>
    <row r="114" spans="1:5" ht="27" customHeight="1">
      <c r="A114" s="159" t="s">
        <v>587</v>
      </c>
      <c r="B114" s="147" t="s">
        <v>901</v>
      </c>
      <c r="C114" s="151">
        <v>0</v>
      </c>
      <c r="D114" s="151">
        <v>0</v>
      </c>
      <c r="E114" s="151">
        <v>0</v>
      </c>
    </row>
    <row r="115" spans="1:5" ht="27" customHeight="1">
      <c r="A115" s="159" t="s">
        <v>588</v>
      </c>
      <c r="B115" s="147" t="s">
        <v>42</v>
      </c>
      <c r="C115" s="151">
        <v>489</v>
      </c>
      <c r="D115" s="151">
        <v>0</v>
      </c>
      <c r="E115" s="151">
        <v>577</v>
      </c>
    </row>
    <row r="116" spans="1:5" ht="27" customHeight="1">
      <c r="A116" s="159" t="s">
        <v>589</v>
      </c>
      <c r="B116" s="147" t="s">
        <v>902</v>
      </c>
      <c r="C116" s="151">
        <v>0</v>
      </c>
      <c r="D116" s="151">
        <v>0</v>
      </c>
      <c r="E116" s="151">
        <v>0</v>
      </c>
    </row>
    <row r="117" spans="1:5" ht="27" customHeight="1">
      <c r="A117" s="159" t="s">
        <v>590</v>
      </c>
      <c r="B117" s="147" t="s">
        <v>903</v>
      </c>
      <c r="C117" s="151">
        <v>0</v>
      </c>
      <c r="D117" s="151">
        <v>0</v>
      </c>
      <c r="E117" s="151">
        <v>0</v>
      </c>
    </row>
    <row r="118" spans="1:5" ht="27" customHeight="1">
      <c r="A118" s="159" t="s">
        <v>591</v>
      </c>
      <c r="B118" s="147" t="s">
        <v>904</v>
      </c>
      <c r="C118" s="151">
        <v>0</v>
      </c>
      <c r="D118" s="151">
        <v>0</v>
      </c>
      <c r="E118" s="151">
        <v>0</v>
      </c>
    </row>
    <row r="119" spans="1:5" ht="27" customHeight="1">
      <c r="A119" s="159" t="s">
        <v>592</v>
      </c>
      <c r="B119" s="147" t="s">
        <v>905</v>
      </c>
      <c r="C119" s="151">
        <v>0</v>
      </c>
      <c r="D119" s="151">
        <v>0</v>
      </c>
      <c r="E119" s="151">
        <v>0</v>
      </c>
    </row>
    <row r="120" spans="1:5" ht="27" customHeight="1">
      <c r="A120" s="159" t="s">
        <v>593</v>
      </c>
      <c r="B120" s="147" t="s">
        <v>906</v>
      </c>
      <c r="C120" s="151">
        <v>0</v>
      </c>
      <c r="D120" s="151">
        <v>0</v>
      </c>
      <c r="E120" s="151">
        <v>0</v>
      </c>
    </row>
    <row r="121" spans="1:5" ht="27" customHeight="1">
      <c r="A121" s="159" t="s">
        <v>594</v>
      </c>
      <c r="B121" s="147" t="s">
        <v>0</v>
      </c>
      <c r="C121" s="151">
        <v>0</v>
      </c>
      <c r="D121" s="151">
        <v>0</v>
      </c>
      <c r="E121" s="151">
        <v>0</v>
      </c>
    </row>
    <row r="122" spans="1:5" ht="27" customHeight="1">
      <c r="A122" s="159" t="s">
        <v>595</v>
      </c>
      <c r="B122" s="147" t="s">
        <v>1</v>
      </c>
      <c r="C122" s="151">
        <v>0</v>
      </c>
      <c r="D122" s="151">
        <v>0</v>
      </c>
      <c r="E122" s="151">
        <v>0</v>
      </c>
    </row>
    <row r="123" spans="1:5" ht="27" customHeight="1">
      <c r="A123" s="159" t="s">
        <v>596</v>
      </c>
      <c r="B123" s="147" t="s">
        <v>2</v>
      </c>
      <c r="C123" s="151">
        <v>0</v>
      </c>
      <c r="D123" s="151">
        <v>0</v>
      </c>
      <c r="E123" s="151">
        <v>0</v>
      </c>
    </row>
    <row r="124" spans="1:5" ht="27" customHeight="1">
      <c r="A124" s="159" t="s">
        <v>597</v>
      </c>
      <c r="B124" s="147" t="s">
        <v>3</v>
      </c>
      <c r="C124" s="151">
        <v>0</v>
      </c>
      <c r="D124" s="151">
        <v>0</v>
      </c>
      <c r="E124" s="151">
        <v>0</v>
      </c>
    </row>
    <row r="125" spans="1:5" ht="27" customHeight="1">
      <c r="A125" s="160" t="s">
        <v>598</v>
      </c>
      <c r="B125" s="148" t="s">
        <v>43</v>
      </c>
      <c r="C125" s="152">
        <v>489</v>
      </c>
      <c r="D125" s="152">
        <v>0</v>
      </c>
      <c r="E125" s="152">
        <v>577</v>
      </c>
    </row>
    <row r="126" spans="1:5" ht="27" customHeight="1">
      <c r="A126" s="159" t="s">
        <v>599</v>
      </c>
      <c r="B126" s="147" t="s">
        <v>44</v>
      </c>
      <c r="C126" s="151">
        <v>0</v>
      </c>
      <c r="D126" s="151">
        <v>0</v>
      </c>
      <c r="E126" s="151">
        <v>68</v>
      </c>
    </row>
    <row r="127" spans="1:5" ht="27" customHeight="1">
      <c r="A127" s="159" t="s">
        <v>600</v>
      </c>
      <c r="B127" s="147" t="s">
        <v>45</v>
      </c>
      <c r="C127" s="151">
        <v>0</v>
      </c>
      <c r="D127" s="151">
        <v>0</v>
      </c>
      <c r="E127" s="151">
        <v>68</v>
      </c>
    </row>
    <row r="128" spans="1:5" ht="27" customHeight="1">
      <c r="A128" s="159" t="s">
        <v>601</v>
      </c>
      <c r="B128" s="147" t="s">
        <v>4</v>
      </c>
      <c r="C128" s="151">
        <v>0</v>
      </c>
      <c r="D128" s="151">
        <v>0</v>
      </c>
      <c r="E128" s="151">
        <v>0</v>
      </c>
    </row>
    <row r="129" spans="1:5" ht="27" customHeight="1">
      <c r="A129" s="159" t="s">
        <v>602</v>
      </c>
      <c r="B129" s="147" t="s">
        <v>5</v>
      </c>
      <c r="C129" s="151">
        <v>0</v>
      </c>
      <c r="D129" s="151">
        <v>0</v>
      </c>
      <c r="E129" s="151">
        <v>0</v>
      </c>
    </row>
    <row r="130" spans="1:5" ht="27" customHeight="1">
      <c r="A130" s="159" t="s">
        <v>603</v>
      </c>
      <c r="B130" s="147" t="s">
        <v>6</v>
      </c>
      <c r="C130" s="151">
        <v>0</v>
      </c>
      <c r="D130" s="151">
        <v>0</v>
      </c>
      <c r="E130" s="151">
        <v>0</v>
      </c>
    </row>
    <row r="131" spans="1:5" ht="27" customHeight="1">
      <c r="A131" s="159" t="s">
        <v>604</v>
      </c>
      <c r="B131" s="147" t="s">
        <v>7</v>
      </c>
      <c r="C131" s="151">
        <v>0</v>
      </c>
      <c r="D131" s="151">
        <v>0</v>
      </c>
      <c r="E131" s="151">
        <v>0</v>
      </c>
    </row>
    <row r="132" spans="1:5" ht="27" customHeight="1">
      <c r="A132" s="159" t="s">
        <v>605</v>
      </c>
      <c r="B132" s="147" t="s">
        <v>8</v>
      </c>
      <c r="C132" s="151">
        <v>0</v>
      </c>
      <c r="D132" s="151">
        <v>0</v>
      </c>
      <c r="E132" s="151">
        <v>0</v>
      </c>
    </row>
    <row r="133" spans="1:5" ht="27" customHeight="1">
      <c r="A133" s="159" t="s">
        <v>606</v>
      </c>
      <c r="B133" s="147" t="s">
        <v>9</v>
      </c>
      <c r="C133" s="151">
        <v>0</v>
      </c>
      <c r="D133" s="151">
        <v>0</v>
      </c>
      <c r="E133" s="151">
        <v>0</v>
      </c>
    </row>
    <row r="134" spans="1:5" ht="27" customHeight="1">
      <c r="A134" s="159" t="s">
        <v>607</v>
      </c>
      <c r="B134" s="147" t="s">
        <v>10</v>
      </c>
      <c r="C134" s="151">
        <v>0</v>
      </c>
      <c r="D134" s="151">
        <v>0</v>
      </c>
      <c r="E134" s="151">
        <v>0</v>
      </c>
    </row>
    <row r="135" spans="1:5" ht="27" customHeight="1">
      <c r="A135" s="159" t="s">
        <v>608</v>
      </c>
      <c r="B135" s="147" t="s">
        <v>11</v>
      </c>
      <c r="C135" s="151">
        <v>0</v>
      </c>
      <c r="D135" s="151">
        <v>0</v>
      </c>
      <c r="E135" s="151">
        <v>0</v>
      </c>
    </row>
    <row r="136" spans="1:5" ht="27" customHeight="1">
      <c r="A136" s="159" t="s">
        <v>609</v>
      </c>
      <c r="B136" s="147" t="s">
        <v>12</v>
      </c>
      <c r="C136" s="151">
        <v>0</v>
      </c>
      <c r="D136" s="151">
        <v>0</v>
      </c>
      <c r="E136" s="151">
        <v>0</v>
      </c>
    </row>
    <row r="137" spans="1:5" ht="27" customHeight="1">
      <c r="A137" s="159" t="s">
        <v>610</v>
      </c>
      <c r="B137" s="147" t="s">
        <v>13</v>
      </c>
      <c r="C137" s="151">
        <v>0</v>
      </c>
      <c r="D137" s="151">
        <v>0</v>
      </c>
      <c r="E137" s="151">
        <v>0</v>
      </c>
    </row>
    <row r="138" spans="1:5" ht="27" customHeight="1">
      <c r="A138" s="159" t="s">
        <v>611</v>
      </c>
      <c r="B138" s="147" t="s">
        <v>14</v>
      </c>
      <c r="C138" s="151">
        <v>0</v>
      </c>
      <c r="D138" s="151">
        <v>0</v>
      </c>
      <c r="E138" s="151">
        <v>0</v>
      </c>
    </row>
    <row r="139" spans="1:5" ht="27" customHeight="1">
      <c r="A139" s="160" t="s">
        <v>612</v>
      </c>
      <c r="B139" s="148" t="s">
        <v>46</v>
      </c>
      <c r="C139" s="152">
        <v>0</v>
      </c>
      <c r="D139" s="152">
        <v>0</v>
      </c>
      <c r="E139" s="152">
        <v>68</v>
      </c>
    </row>
    <row r="140" spans="1:5" ht="27" customHeight="1">
      <c r="A140" s="160" t="s">
        <v>613</v>
      </c>
      <c r="B140" s="148" t="s">
        <v>47</v>
      </c>
      <c r="C140" s="152">
        <v>489</v>
      </c>
      <c r="D140" s="152">
        <v>0</v>
      </c>
      <c r="E140" s="152">
        <v>645</v>
      </c>
    </row>
    <row r="141" spans="1:5" ht="27" customHeight="1">
      <c r="A141" s="160" t="s">
        <v>614</v>
      </c>
      <c r="B141" s="148" t="s">
        <v>15</v>
      </c>
      <c r="C141" s="152">
        <v>0</v>
      </c>
      <c r="D141" s="152">
        <v>0</v>
      </c>
      <c r="E141" s="152">
        <v>0</v>
      </c>
    </row>
    <row r="142" spans="1:5" ht="27" customHeight="1">
      <c r="A142" s="159" t="s">
        <v>615</v>
      </c>
      <c r="B142" s="147" t="s">
        <v>733</v>
      </c>
      <c r="C142" s="151">
        <v>0</v>
      </c>
      <c r="D142" s="151">
        <v>0</v>
      </c>
      <c r="E142" s="151">
        <v>0</v>
      </c>
    </row>
    <row r="143" spans="1:5" ht="27" customHeight="1">
      <c r="A143" s="159" t="s">
        <v>616</v>
      </c>
      <c r="B143" s="147" t="s">
        <v>48</v>
      </c>
      <c r="C143" s="151">
        <v>327</v>
      </c>
      <c r="D143" s="151">
        <v>0</v>
      </c>
      <c r="E143" s="151">
        <v>613</v>
      </c>
    </row>
    <row r="144" spans="1:5" ht="27" customHeight="1">
      <c r="A144" s="159" t="s">
        <v>617</v>
      </c>
      <c r="B144" s="147" t="s">
        <v>734</v>
      </c>
      <c r="C144" s="151">
        <v>0</v>
      </c>
      <c r="D144" s="151">
        <v>0</v>
      </c>
      <c r="E144" s="151">
        <v>0</v>
      </c>
    </row>
    <row r="145" spans="1:5" ht="27" customHeight="1">
      <c r="A145" s="160" t="s">
        <v>618</v>
      </c>
      <c r="B145" s="148" t="s">
        <v>49</v>
      </c>
      <c r="C145" s="152">
        <v>327</v>
      </c>
      <c r="D145" s="152">
        <v>0</v>
      </c>
      <c r="E145" s="152">
        <v>613</v>
      </c>
    </row>
    <row r="146" spans="1:5" ht="27" customHeight="1">
      <c r="A146" s="160" t="s">
        <v>619</v>
      </c>
      <c r="B146" s="148" t="s">
        <v>50</v>
      </c>
      <c r="C146" s="152">
        <v>84293</v>
      </c>
      <c r="D146" s="152">
        <v>0</v>
      </c>
      <c r="E146" s="152">
        <v>76308</v>
      </c>
    </row>
  </sheetData>
  <mergeCells count="3">
    <mergeCell ref="A2:D2"/>
    <mergeCell ref="A3:D3"/>
    <mergeCell ref="B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0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N100"/>
  <sheetViews>
    <sheetView workbookViewId="0"/>
  </sheetViews>
  <sheetFormatPr defaultRowHeight="15"/>
  <cols>
    <col min="1" max="1" width="92.5703125" style="78" customWidth="1"/>
    <col min="2" max="2" width="9.140625" style="78"/>
    <col min="3" max="14" width="14.7109375" style="78" customWidth="1"/>
    <col min="15" max="16384" width="9.140625" style="78"/>
  </cols>
  <sheetData>
    <row r="1" spans="1:14">
      <c r="A1" s="117" t="s">
        <v>58</v>
      </c>
    </row>
    <row r="2" spans="1:14" ht="24" customHeight="1">
      <c r="A2" s="221" t="s">
        <v>205</v>
      </c>
      <c r="B2" s="222"/>
      <c r="C2" s="222"/>
      <c r="D2" s="222"/>
      <c r="E2" s="222"/>
      <c r="F2" s="223"/>
      <c r="G2" s="224"/>
      <c r="H2" s="224"/>
      <c r="I2" s="224"/>
      <c r="J2" s="224"/>
      <c r="K2" s="224"/>
      <c r="L2" s="224"/>
      <c r="M2" s="224"/>
      <c r="N2" s="224"/>
    </row>
    <row r="3" spans="1:14" ht="24" customHeight="1">
      <c r="A3" s="225" t="s">
        <v>272</v>
      </c>
      <c r="B3" s="222"/>
      <c r="C3" s="222"/>
      <c r="D3" s="222"/>
      <c r="E3" s="222"/>
      <c r="F3" s="223"/>
      <c r="G3" s="224"/>
      <c r="H3" s="224"/>
      <c r="I3" s="224"/>
      <c r="J3" s="224"/>
      <c r="K3" s="224"/>
      <c r="L3" s="224"/>
      <c r="M3" s="224"/>
      <c r="N3" s="224"/>
    </row>
    <row r="4" spans="1:14">
      <c r="A4" s="79"/>
    </row>
    <row r="5" spans="1:14">
      <c r="A5" s="80" t="s">
        <v>794</v>
      </c>
    </row>
    <row r="6" spans="1:14" ht="30" customHeight="1">
      <c r="A6" s="226" t="s">
        <v>91</v>
      </c>
      <c r="B6" s="228" t="s">
        <v>92</v>
      </c>
      <c r="C6" s="215" t="s">
        <v>761</v>
      </c>
      <c r="D6" s="215"/>
      <c r="E6" s="215"/>
      <c r="F6" s="230" t="s">
        <v>762</v>
      </c>
      <c r="G6" s="231"/>
      <c r="H6" s="232"/>
      <c r="I6" s="215" t="s">
        <v>763</v>
      </c>
      <c r="J6" s="215"/>
      <c r="K6" s="215"/>
      <c r="L6" s="219" t="s">
        <v>795</v>
      </c>
      <c r="M6" s="219"/>
      <c r="N6" s="219"/>
    </row>
    <row r="7" spans="1:14" ht="30">
      <c r="A7" s="227"/>
      <c r="B7" s="229"/>
      <c r="C7" s="170" t="s">
        <v>796</v>
      </c>
      <c r="D7" s="170" t="s">
        <v>860</v>
      </c>
      <c r="E7" s="171" t="s">
        <v>861</v>
      </c>
      <c r="F7" s="170" t="s">
        <v>796</v>
      </c>
      <c r="G7" s="170" t="s">
        <v>860</v>
      </c>
      <c r="H7" s="171" t="s">
        <v>861</v>
      </c>
      <c r="I7" s="170" t="s">
        <v>796</v>
      </c>
      <c r="J7" s="170" t="s">
        <v>860</v>
      </c>
      <c r="K7" s="171" t="s">
        <v>861</v>
      </c>
      <c r="L7" s="170" t="s">
        <v>796</v>
      </c>
      <c r="M7" s="170" t="s">
        <v>860</v>
      </c>
      <c r="N7" s="171" t="s">
        <v>861</v>
      </c>
    </row>
    <row r="8" spans="1:14" ht="15" customHeight="1">
      <c r="A8" s="27" t="s">
        <v>339</v>
      </c>
      <c r="B8" s="6" t="s">
        <v>340</v>
      </c>
      <c r="C8" s="75"/>
      <c r="D8" s="75"/>
      <c r="E8" s="75"/>
      <c r="F8" s="81"/>
      <c r="G8" s="81"/>
      <c r="H8" s="81"/>
      <c r="I8" s="81">
        <v>10814325</v>
      </c>
      <c r="J8" s="81">
        <v>10814325</v>
      </c>
      <c r="K8" s="81">
        <v>11246898</v>
      </c>
      <c r="L8" s="100">
        <f t="shared" ref="L8:N39" si="0">C8+F8+I8</f>
        <v>10814325</v>
      </c>
      <c r="M8" s="100">
        <f t="shared" si="0"/>
        <v>10814325</v>
      </c>
      <c r="N8" s="100">
        <f t="shared" si="0"/>
        <v>11246898</v>
      </c>
    </row>
    <row r="9" spans="1:14" ht="15" customHeight="1">
      <c r="A9" s="5" t="s">
        <v>341</v>
      </c>
      <c r="B9" s="6" t="s">
        <v>342</v>
      </c>
      <c r="C9" s="75"/>
      <c r="D9" s="75"/>
      <c r="E9" s="75"/>
      <c r="F9" s="81"/>
      <c r="G9" s="81"/>
      <c r="H9" s="81"/>
      <c r="I9" s="81"/>
      <c r="J9" s="81"/>
      <c r="K9" s="81"/>
      <c r="L9" s="100">
        <f t="shared" si="0"/>
        <v>0</v>
      </c>
      <c r="M9" s="100">
        <f t="shared" si="0"/>
        <v>0</v>
      </c>
      <c r="N9" s="100">
        <f t="shared" si="0"/>
        <v>0</v>
      </c>
    </row>
    <row r="10" spans="1:14" ht="15" customHeight="1">
      <c r="A10" s="5" t="s">
        <v>343</v>
      </c>
      <c r="B10" s="6" t="s">
        <v>344</v>
      </c>
      <c r="C10" s="75"/>
      <c r="D10" s="75"/>
      <c r="E10" s="75"/>
      <c r="F10" s="81"/>
      <c r="G10" s="81"/>
      <c r="H10" s="81"/>
      <c r="I10" s="81">
        <v>2503376</v>
      </c>
      <c r="J10" s="81">
        <v>2935949</v>
      </c>
      <c r="K10" s="81">
        <v>2501096</v>
      </c>
      <c r="L10" s="100">
        <f t="shared" si="0"/>
        <v>2503376</v>
      </c>
      <c r="M10" s="100">
        <f t="shared" si="0"/>
        <v>2935949</v>
      </c>
      <c r="N10" s="100">
        <f t="shared" si="0"/>
        <v>2501096</v>
      </c>
    </row>
    <row r="11" spans="1:14" ht="15" customHeight="1">
      <c r="A11" s="5" t="s">
        <v>345</v>
      </c>
      <c r="B11" s="6" t="s">
        <v>346</v>
      </c>
      <c r="C11" s="75"/>
      <c r="D11" s="75"/>
      <c r="E11" s="75"/>
      <c r="F11" s="81"/>
      <c r="G11" s="81"/>
      <c r="H11" s="81"/>
      <c r="I11" s="81">
        <v>1200000</v>
      </c>
      <c r="J11" s="81">
        <v>1200000</v>
      </c>
      <c r="K11" s="81">
        <v>1200000</v>
      </c>
      <c r="L11" s="100">
        <f t="shared" si="0"/>
        <v>1200000</v>
      </c>
      <c r="M11" s="100">
        <f t="shared" si="0"/>
        <v>1200000</v>
      </c>
      <c r="N11" s="100">
        <f t="shared" si="0"/>
        <v>1200000</v>
      </c>
    </row>
    <row r="12" spans="1:14" ht="15" customHeight="1">
      <c r="A12" s="5" t="s">
        <v>347</v>
      </c>
      <c r="B12" s="6" t="s">
        <v>348</v>
      </c>
      <c r="C12" s="75"/>
      <c r="D12" s="75"/>
      <c r="E12" s="75"/>
      <c r="F12" s="81"/>
      <c r="G12" s="81"/>
      <c r="H12" s="81"/>
      <c r="I12" s="81"/>
      <c r="J12" s="81"/>
      <c r="K12" s="81"/>
      <c r="L12" s="100">
        <f t="shared" si="0"/>
        <v>0</v>
      </c>
      <c r="M12" s="100">
        <f t="shared" si="0"/>
        <v>0</v>
      </c>
      <c r="N12" s="100">
        <f t="shared" si="0"/>
        <v>0</v>
      </c>
    </row>
    <row r="13" spans="1:14" ht="15" customHeight="1">
      <c r="A13" s="5" t="s">
        <v>349</v>
      </c>
      <c r="B13" s="6" t="s">
        <v>350</v>
      </c>
      <c r="C13" s="75"/>
      <c r="D13" s="75"/>
      <c r="E13" s="75"/>
      <c r="F13" s="81"/>
      <c r="G13" s="81"/>
      <c r="H13" s="81"/>
      <c r="I13" s="81"/>
      <c r="J13" s="81"/>
      <c r="K13" s="81"/>
      <c r="L13" s="100">
        <f t="shared" si="0"/>
        <v>0</v>
      </c>
      <c r="M13" s="100">
        <f t="shared" si="0"/>
        <v>0</v>
      </c>
      <c r="N13" s="100">
        <f t="shared" si="0"/>
        <v>0</v>
      </c>
    </row>
    <row r="14" spans="1:14" ht="15" customHeight="1">
      <c r="A14" s="7" t="s">
        <v>688</v>
      </c>
      <c r="B14" s="8" t="s">
        <v>351</v>
      </c>
      <c r="C14" s="76">
        <f t="shared" ref="C14:K14" si="1">SUM(C8:C13)</f>
        <v>0</v>
      </c>
      <c r="D14" s="76">
        <f t="shared" si="1"/>
        <v>0</v>
      </c>
      <c r="E14" s="76">
        <f t="shared" si="1"/>
        <v>0</v>
      </c>
      <c r="F14" s="76">
        <f t="shared" si="1"/>
        <v>0</v>
      </c>
      <c r="G14" s="76">
        <f t="shared" si="1"/>
        <v>0</v>
      </c>
      <c r="H14" s="76">
        <f t="shared" si="1"/>
        <v>0</v>
      </c>
      <c r="I14" s="76">
        <f t="shared" si="1"/>
        <v>14517701</v>
      </c>
      <c r="J14" s="76">
        <f t="shared" si="1"/>
        <v>14950274</v>
      </c>
      <c r="K14" s="76">
        <f t="shared" si="1"/>
        <v>14947994</v>
      </c>
      <c r="L14" s="100">
        <f t="shared" si="0"/>
        <v>14517701</v>
      </c>
      <c r="M14" s="100">
        <f t="shared" si="0"/>
        <v>14950274</v>
      </c>
      <c r="N14" s="100">
        <f t="shared" si="0"/>
        <v>14947994</v>
      </c>
    </row>
    <row r="15" spans="1:14" ht="15" customHeight="1">
      <c r="A15" s="5" t="s">
        <v>352</v>
      </c>
      <c r="B15" s="6" t="s">
        <v>353</v>
      </c>
      <c r="C15" s="75"/>
      <c r="D15" s="75"/>
      <c r="E15" s="75"/>
      <c r="F15" s="81"/>
      <c r="G15" s="81"/>
      <c r="H15" s="81"/>
      <c r="I15" s="81"/>
      <c r="J15" s="81"/>
      <c r="K15" s="81"/>
      <c r="L15" s="100">
        <f t="shared" si="0"/>
        <v>0</v>
      </c>
      <c r="M15" s="100">
        <f t="shared" si="0"/>
        <v>0</v>
      </c>
      <c r="N15" s="100">
        <f t="shared" si="0"/>
        <v>0</v>
      </c>
    </row>
    <row r="16" spans="1:14" ht="15" customHeight="1">
      <c r="A16" s="5" t="s">
        <v>354</v>
      </c>
      <c r="B16" s="6" t="s">
        <v>355</v>
      </c>
      <c r="C16" s="75"/>
      <c r="D16" s="75"/>
      <c r="E16" s="75"/>
      <c r="F16" s="81"/>
      <c r="G16" s="81"/>
      <c r="H16" s="81"/>
      <c r="I16" s="81"/>
      <c r="J16" s="81"/>
      <c r="K16" s="81"/>
      <c r="L16" s="100">
        <f t="shared" si="0"/>
        <v>0</v>
      </c>
      <c r="M16" s="100">
        <f t="shared" si="0"/>
        <v>0</v>
      </c>
      <c r="N16" s="100">
        <f t="shared" si="0"/>
        <v>0</v>
      </c>
    </row>
    <row r="17" spans="1:14" ht="15" customHeight="1">
      <c r="A17" s="5" t="s">
        <v>652</v>
      </c>
      <c r="B17" s="6" t="s">
        <v>356</v>
      </c>
      <c r="C17" s="75"/>
      <c r="D17" s="75"/>
      <c r="E17" s="75"/>
      <c r="F17" s="81"/>
      <c r="G17" s="81"/>
      <c r="H17" s="81"/>
      <c r="I17" s="81"/>
      <c r="J17" s="81"/>
      <c r="K17" s="81"/>
      <c r="L17" s="100">
        <f t="shared" si="0"/>
        <v>0</v>
      </c>
      <c r="M17" s="100">
        <f t="shared" si="0"/>
        <v>0</v>
      </c>
      <c r="N17" s="100">
        <f t="shared" si="0"/>
        <v>0</v>
      </c>
    </row>
    <row r="18" spans="1:14" ht="15" customHeight="1">
      <c r="A18" s="5" t="s">
        <v>653</v>
      </c>
      <c r="B18" s="6" t="s">
        <v>357</v>
      </c>
      <c r="C18" s="75"/>
      <c r="D18" s="75"/>
      <c r="E18" s="75"/>
      <c r="F18" s="81"/>
      <c r="G18" s="81"/>
      <c r="H18" s="81"/>
      <c r="I18" s="81"/>
      <c r="J18" s="81"/>
      <c r="K18" s="81"/>
      <c r="L18" s="100">
        <f t="shared" si="0"/>
        <v>0</v>
      </c>
      <c r="M18" s="100">
        <f t="shared" si="0"/>
        <v>0</v>
      </c>
      <c r="N18" s="100">
        <f t="shared" si="0"/>
        <v>0</v>
      </c>
    </row>
    <row r="19" spans="1:14" ht="15" customHeight="1">
      <c r="A19" s="5" t="s">
        <v>654</v>
      </c>
      <c r="B19" s="6" t="s">
        <v>358</v>
      </c>
      <c r="C19" s="75"/>
      <c r="D19" s="75"/>
      <c r="E19" s="75"/>
      <c r="F19" s="81"/>
      <c r="G19" s="81"/>
      <c r="H19" s="81"/>
      <c r="I19" s="81">
        <v>1078000</v>
      </c>
      <c r="J19" s="81">
        <v>1136000</v>
      </c>
      <c r="K19" s="81">
        <v>1277340</v>
      </c>
      <c r="L19" s="100">
        <f t="shared" si="0"/>
        <v>1078000</v>
      </c>
      <c r="M19" s="100">
        <f t="shared" si="0"/>
        <v>1136000</v>
      </c>
      <c r="N19" s="100">
        <f t="shared" si="0"/>
        <v>1277340</v>
      </c>
    </row>
    <row r="20" spans="1:14" ht="15" customHeight="1">
      <c r="A20" s="7" t="s">
        <v>689</v>
      </c>
      <c r="B20" s="8" t="s">
        <v>359</v>
      </c>
      <c r="C20" s="76">
        <f t="shared" ref="C20:K20" si="2">C14+C15+C16+C17+C18+C19</f>
        <v>0</v>
      </c>
      <c r="D20" s="76">
        <f t="shared" si="2"/>
        <v>0</v>
      </c>
      <c r="E20" s="76">
        <f t="shared" si="2"/>
        <v>0</v>
      </c>
      <c r="F20" s="76">
        <f t="shared" si="2"/>
        <v>0</v>
      </c>
      <c r="G20" s="76">
        <f t="shared" si="2"/>
        <v>0</v>
      </c>
      <c r="H20" s="76">
        <f t="shared" si="2"/>
        <v>0</v>
      </c>
      <c r="I20" s="76">
        <f t="shared" si="2"/>
        <v>15595701</v>
      </c>
      <c r="J20" s="76">
        <f t="shared" si="2"/>
        <v>16086274</v>
      </c>
      <c r="K20" s="76">
        <f t="shared" si="2"/>
        <v>16225334</v>
      </c>
      <c r="L20" s="100">
        <f t="shared" si="0"/>
        <v>15595701</v>
      </c>
      <c r="M20" s="100">
        <f t="shared" si="0"/>
        <v>16086274</v>
      </c>
      <c r="N20" s="100">
        <f t="shared" si="0"/>
        <v>16225334</v>
      </c>
    </row>
    <row r="21" spans="1:14" ht="15" customHeight="1">
      <c r="A21" s="5" t="s">
        <v>658</v>
      </c>
      <c r="B21" s="6" t="s">
        <v>368</v>
      </c>
      <c r="C21" s="75"/>
      <c r="D21" s="75"/>
      <c r="E21" s="75"/>
      <c r="F21" s="81"/>
      <c r="G21" s="81"/>
      <c r="H21" s="81"/>
      <c r="I21" s="81"/>
      <c r="J21" s="81"/>
      <c r="K21" s="81"/>
      <c r="L21" s="100">
        <f t="shared" si="0"/>
        <v>0</v>
      </c>
      <c r="M21" s="100">
        <f t="shared" si="0"/>
        <v>0</v>
      </c>
      <c r="N21" s="100">
        <f t="shared" si="0"/>
        <v>0</v>
      </c>
    </row>
    <row r="22" spans="1:14" ht="15" customHeight="1">
      <c r="A22" s="5" t="s">
        <v>659</v>
      </c>
      <c r="B22" s="6" t="s">
        <v>369</v>
      </c>
      <c r="C22" s="75"/>
      <c r="D22" s="75"/>
      <c r="E22" s="75"/>
      <c r="F22" s="81"/>
      <c r="G22" s="81"/>
      <c r="H22" s="81"/>
      <c r="I22" s="81"/>
      <c r="J22" s="81"/>
      <c r="K22" s="81"/>
      <c r="L22" s="100">
        <f t="shared" si="0"/>
        <v>0</v>
      </c>
      <c r="M22" s="100">
        <f t="shared" si="0"/>
        <v>0</v>
      </c>
      <c r="N22" s="100">
        <f t="shared" si="0"/>
        <v>0</v>
      </c>
    </row>
    <row r="23" spans="1:14" ht="15" customHeight="1">
      <c r="A23" s="7" t="s">
        <v>691</v>
      </c>
      <c r="B23" s="8" t="s">
        <v>370</v>
      </c>
      <c r="C23" s="76">
        <f t="shared" ref="C23:K23" si="3">SUM(C21:C22)</f>
        <v>0</v>
      </c>
      <c r="D23" s="76">
        <f t="shared" si="3"/>
        <v>0</v>
      </c>
      <c r="E23" s="76">
        <f t="shared" si="3"/>
        <v>0</v>
      </c>
      <c r="F23" s="76">
        <f t="shared" si="3"/>
        <v>0</v>
      </c>
      <c r="G23" s="76">
        <f t="shared" si="3"/>
        <v>0</v>
      </c>
      <c r="H23" s="76">
        <f t="shared" si="3"/>
        <v>0</v>
      </c>
      <c r="I23" s="76">
        <f t="shared" si="3"/>
        <v>0</v>
      </c>
      <c r="J23" s="76">
        <f t="shared" si="3"/>
        <v>0</v>
      </c>
      <c r="K23" s="76">
        <f t="shared" si="3"/>
        <v>0</v>
      </c>
      <c r="L23" s="100">
        <f t="shared" si="0"/>
        <v>0</v>
      </c>
      <c r="M23" s="100">
        <f t="shared" si="0"/>
        <v>0</v>
      </c>
      <c r="N23" s="100">
        <f t="shared" si="0"/>
        <v>0</v>
      </c>
    </row>
    <row r="24" spans="1:14" ht="15" customHeight="1">
      <c r="A24" s="5" t="s">
        <v>660</v>
      </c>
      <c r="B24" s="6" t="s">
        <v>371</v>
      </c>
      <c r="C24" s="75"/>
      <c r="D24" s="75"/>
      <c r="E24" s="75"/>
      <c r="F24" s="81"/>
      <c r="G24" s="81"/>
      <c r="H24" s="81"/>
      <c r="I24" s="81"/>
      <c r="J24" s="81"/>
      <c r="K24" s="81"/>
      <c r="L24" s="100">
        <f t="shared" si="0"/>
        <v>0</v>
      </c>
      <c r="M24" s="100">
        <f t="shared" si="0"/>
        <v>0</v>
      </c>
      <c r="N24" s="100">
        <f t="shared" si="0"/>
        <v>0</v>
      </c>
    </row>
    <row r="25" spans="1:14" ht="15" customHeight="1">
      <c r="A25" s="5" t="s">
        <v>661</v>
      </c>
      <c r="B25" s="6" t="s">
        <v>372</v>
      </c>
      <c r="C25" s="75"/>
      <c r="D25" s="75"/>
      <c r="E25" s="75"/>
      <c r="F25" s="81"/>
      <c r="G25" s="81"/>
      <c r="H25" s="81"/>
      <c r="I25" s="81"/>
      <c r="J25" s="81"/>
      <c r="K25" s="81"/>
      <c r="L25" s="100">
        <f t="shared" si="0"/>
        <v>0</v>
      </c>
      <c r="M25" s="100">
        <f t="shared" si="0"/>
        <v>0</v>
      </c>
      <c r="N25" s="100">
        <f t="shared" si="0"/>
        <v>0</v>
      </c>
    </row>
    <row r="26" spans="1:14" ht="15" customHeight="1">
      <c r="A26" s="5" t="s">
        <v>662</v>
      </c>
      <c r="B26" s="6" t="s">
        <v>373</v>
      </c>
      <c r="C26" s="76"/>
      <c r="D26" s="76"/>
      <c r="E26" s="76"/>
      <c r="F26" s="81"/>
      <c r="G26" s="81"/>
      <c r="H26" s="81"/>
      <c r="I26" s="81"/>
      <c r="J26" s="81"/>
      <c r="K26" s="81"/>
      <c r="L26" s="100">
        <f t="shared" si="0"/>
        <v>0</v>
      </c>
      <c r="M26" s="100">
        <f t="shared" si="0"/>
        <v>0</v>
      </c>
      <c r="N26" s="100">
        <f t="shared" si="0"/>
        <v>0</v>
      </c>
    </row>
    <row r="27" spans="1:14" ht="15" customHeight="1">
      <c r="A27" s="5" t="s">
        <v>663</v>
      </c>
      <c r="B27" s="6" t="s">
        <v>374</v>
      </c>
      <c r="C27" s="75">
        <v>2000000</v>
      </c>
      <c r="D27" s="75">
        <v>2500000</v>
      </c>
      <c r="E27" s="75">
        <v>2203401</v>
      </c>
      <c r="F27" s="81"/>
      <c r="G27" s="81"/>
      <c r="H27" s="81"/>
      <c r="I27" s="81"/>
      <c r="J27" s="81"/>
      <c r="K27" s="81"/>
      <c r="L27" s="100">
        <f t="shared" si="0"/>
        <v>2000000</v>
      </c>
      <c r="M27" s="100">
        <f t="shared" si="0"/>
        <v>2500000</v>
      </c>
      <c r="N27" s="100">
        <f t="shared" si="0"/>
        <v>2203401</v>
      </c>
    </row>
    <row r="28" spans="1:14" ht="15" customHeight="1">
      <c r="A28" s="5" t="s">
        <v>664</v>
      </c>
      <c r="B28" s="6" t="s">
        <v>375</v>
      </c>
      <c r="C28" s="63"/>
      <c r="D28" s="63"/>
      <c r="E28" s="63"/>
      <c r="F28" s="81"/>
      <c r="G28" s="81"/>
      <c r="H28" s="81"/>
      <c r="I28" s="81"/>
      <c r="J28" s="81"/>
      <c r="K28" s="81"/>
      <c r="L28" s="100">
        <f t="shared" si="0"/>
        <v>0</v>
      </c>
      <c r="M28" s="100">
        <f t="shared" si="0"/>
        <v>0</v>
      </c>
      <c r="N28" s="100">
        <f t="shared" si="0"/>
        <v>0</v>
      </c>
    </row>
    <row r="29" spans="1:14" ht="15" customHeight="1">
      <c r="A29" s="5" t="s">
        <v>376</v>
      </c>
      <c r="B29" s="6" t="s">
        <v>377</v>
      </c>
      <c r="C29" s="63"/>
      <c r="D29" s="63"/>
      <c r="E29" s="63"/>
      <c r="F29" s="81"/>
      <c r="G29" s="81"/>
      <c r="H29" s="81"/>
      <c r="I29" s="81"/>
      <c r="J29" s="81"/>
      <c r="K29" s="81"/>
      <c r="L29" s="100">
        <f t="shared" si="0"/>
        <v>0</v>
      </c>
      <c r="M29" s="100">
        <f t="shared" si="0"/>
        <v>0</v>
      </c>
      <c r="N29" s="100">
        <f t="shared" si="0"/>
        <v>0</v>
      </c>
    </row>
    <row r="30" spans="1:14" ht="15" customHeight="1">
      <c r="A30" s="5" t="s">
        <v>665</v>
      </c>
      <c r="B30" s="6" t="s">
        <v>378</v>
      </c>
      <c r="C30" s="75">
        <v>500000</v>
      </c>
      <c r="D30" s="75">
        <v>550000</v>
      </c>
      <c r="E30" s="75">
        <v>562254</v>
      </c>
      <c r="F30" s="81"/>
      <c r="G30" s="81"/>
      <c r="H30" s="81"/>
      <c r="I30" s="81"/>
      <c r="J30" s="81"/>
      <c r="K30" s="81"/>
      <c r="L30" s="100">
        <f t="shared" si="0"/>
        <v>500000</v>
      </c>
      <c r="M30" s="100">
        <f t="shared" si="0"/>
        <v>550000</v>
      </c>
      <c r="N30" s="100">
        <f t="shared" si="0"/>
        <v>562254</v>
      </c>
    </row>
    <row r="31" spans="1:14" ht="15" customHeight="1">
      <c r="A31" s="5" t="s">
        <v>666</v>
      </c>
      <c r="B31" s="6" t="s">
        <v>379</v>
      </c>
      <c r="C31" s="75"/>
      <c r="D31" s="75"/>
      <c r="E31" s="75"/>
      <c r="F31" s="81"/>
      <c r="G31" s="81"/>
      <c r="H31" s="81"/>
      <c r="I31" s="81"/>
      <c r="J31" s="81"/>
      <c r="K31" s="81"/>
      <c r="L31" s="100">
        <f t="shared" si="0"/>
        <v>0</v>
      </c>
      <c r="M31" s="100">
        <f t="shared" si="0"/>
        <v>0</v>
      </c>
      <c r="N31" s="100">
        <f t="shared" si="0"/>
        <v>0</v>
      </c>
    </row>
    <row r="32" spans="1:14" ht="15" customHeight="1">
      <c r="A32" s="7" t="s">
        <v>692</v>
      </c>
      <c r="B32" s="8" t="s">
        <v>380</v>
      </c>
      <c r="C32" s="76">
        <f t="shared" ref="C32:K32" si="4">C27+C28+C29+C30+C31</f>
        <v>2500000</v>
      </c>
      <c r="D32" s="76">
        <f t="shared" si="4"/>
        <v>3050000</v>
      </c>
      <c r="E32" s="76">
        <f t="shared" si="4"/>
        <v>2765655</v>
      </c>
      <c r="F32" s="76">
        <f t="shared" si="4"/>
        <v>0</v>
      </c>
      <c r="G32" s="76">
        <f t="shared" si="4"/>
        <v>0</v>
      </c>
      <c r="H32" s="76">
        <f t="shared" si="4"/>
        <v>0</v>
      </c>
      <c r="I32" s="76">
        <f t="shared" si="4"/>
        <v>0</v>
      </c>
      <c r="J32" s="76">
        <f t="shared" si="4"/>
        <v>0</v>
      </c>
      <c r="K32" s="76">
        <f t="shared" si="4"/>
        <v>0</v>
      </c>
      <c r="L32" s="100">
        <f t="shared" si="0"/>
        <v>2500000</v>
      </c>
      <c r="M32" s="100">
        <f t="shared" si="0"/>
        <v>3050000</v>
      </c>
      <c r="N32" s="100">
        <f t="shared" si="0"/>
        <v>2765655</v>
      </c>
    </row>
    <row r="33" spans="1:14" ht="15" customHeight="1">
      <c r="A33" s="5" t="s">
        <v>667</v>
      </c>
      <c r="B33" s="8" t="s">
        <v>381</v>
      </c>
      <c r="C33" s="76">
        <v>50000</v>
      </c>
      <c r="D33" s="76">
        <v>50000</v>
      </c>
      <c r="E33" s="76">
        <v>24193</v>
      </c>
      <c r="F33" s="81"/>
      <c r="G33" s="81"/>
      <c r="H33" s="81"/>
      <c r="I33" s="81"/>
      <c r="J33" s="81"/>
      <c r="K33" s="81"/>
      <c r="L33" s="100">
        <f t="shared" si="0"/>
        <v>50000</v>
      </c>
      <c r="M33" s="100">
        <f t="shared" si="0"/>
        <v>50000</v>
      </c>
      <c r="N33" s="100">
        <f t="shared" si="0"/>
        <v>24193</v>
      </c>
    </row>
    <row r="34" spans="1:14" ht="15" customHeight="1">
      <c r="A34" s="7" t="s">
        <v>693</v>
      </c>
      <c r="B34" s="8" t="s">
        <v>382</v>
      </c>
      <c r="C34" s="76">
        <f t="shared" ref="C34:K34" si="5">C23+C24+C25+C26+C32+C33</f>
        <v>2550000</v>
      </c>
      <c r="D34" s="76">
        <f t="shared" si="5"/>
        <v>3100000</v>
      </c>
      <c r="E34" s="76">
        <f t="shared" si="5"/>
        <v>2789848</v>
      </c>
      <c r="F34" s="76">
        <f t="shared" si="5"/>
        <v>0</v>
      </c>
      <c r="G34" s="76">
        <f t="shared" si="5"/>
        <v>0</v>
      </c>
      <c r="H34" s="76">
        <f t="shared" si="5"/>
        <v>0</v>
      </c>
      <c r="I34" s="76">
        <f t="shared" si="5"/>
        <v>0</v>
      </c>
      <c r="J34" s="76">
        <f t="shared" si="5"/>
        <v>0</v>
      </c>
      <c r="K34" s="76">
        <f t="shared" si="5"/>
        <v>0</v>
      </c>
      <c r="L34" s="100">
        <f t="shared" si="0"/>
        <v>2550000</v>
      </c>
      <c r="M34" s="100">
        <f t="shared" si="0"/>
        <v>3100000</v>
      </c>
      <c r="N34" s="100">
        <f t="shared" si="0"/>
        <v>2789848</v>
      </c>
    </row>
    <row r="35" spans="1:14" ht="15" customHeight="1">
      <c r="A35" s="12" t="s">
        <v>383</v>
      </c>
      <c r="B35" s="6" t="s">
        <v>384</v>
      </c>
      <c r="C35" s="75"/>
      <c r="D35" s="75"/>
      <c r="E35" s="75"/>
      <c r="F35" s="81"/>
      <c r="G35" s="81"/>
      <c r="H35" s="81"/>
      <c r="I35" s="81"/>
      <c r="J35" s="81"/>
      <c r="K35" s="81"/>
      <c r="L35" s="100">
        <f t="shared" si="0"/>
        <v>0</v>
      </c>
      <c r="M35" s="100">
        <f t="shared" si="0"/>
        <v>0</v>
      </c>
      <c r="N35" s="100">
        <f t="shared" si="0"/>
        <v>0</v>
      </c>
    </row>
    <row r="36" spans="1:14" ht="15" customHeight="1">
      <c r="A36" s="12" t="s">
        <v>668</v>
      </c>
      <c r="B36" s="6" t="s">
        <v>385</v>
      </c>
      <c r="C36" s="75">
        <v>100000</v>
      </c>
      <c r="D36" s="75">
        <v>100000</v>
      </c>
      <c r="E36" s="75">
        <v>30000</v>
      </c>
      <c r="F36" s="81"/>
      <c r="G36" s="81"/>
      <c r="H36" s="81"/>
      <c r="I36" s="81"/>
      <c r="J36" s="81"/>
      <c r="K36" s="81"/>
      <c r="L36" s="100">
        <f t="shared" si="0"/>
        <v>100000</v>
      </c>
      <c r="M36" s="100">
        <f t="shared" si="0"/>
        <v>100000</v>
      </c>
      <c r="N36" s="100">
        <f t="shared" si="0"/>
        <v>30000</v>
      </c>
    </row>
    <row r="37" spans="1:14" ht="15" customHeight="1">
      <c r="A37" s="12" t="s">
        <v>669</v>
      </c>
      <c r="B37" s="6" t="s">
        <v>386</v>
      </c>
      <c r="C37" s="75"/>
      <c r="D37" s="75"/>
      <c r="E37" s="75"/>
      <c r="F37" s="81"/>
      <c r="G37" s="81"/>
      <c r="H37" s="81"/>
      <c r="I37" s="81"/>
      <c r="J37" s="81"/>
      <c r="K37" s="81"/>
      <c r="L37" s="100">
        <f t="shared" si="0"/>
        <v>0</v>
      </c>
      <c r="M37" s="100">
        <f t="shared" si="0"/>
        <v>0</v>
      </c>
      <c r="N37" s="100">
        <f t="shared" si="0"/>
        <v>0</v>
      </c>
    </row>
    <row r="38" spans="1:14" ht="15" customHeight="1">
      <c r="A38" s="12" t="s">
        <v>670</v>
      </c>
      <c r="B38" s="6" t="s">
        <v>387</v>
      </c>
      <c r="C38" s="75">
        <v>15000</v>
      </c>
      <c r="D38" s="75">
        <v>15000</v>
      </c>
      <c r="E38" s="75">
        <v>4311</v>
      </c>
      <c r="F38" s="81"/>
      <c r="G38" s="81"/>
      <c r="H38" s="81"/>
      <c r="I38" s="81"/>
      <c r="J38" s="81"/>
      <c r="K38" s="81"/>
      <c r="L38" s="100">
        <f t="shared" si="0"/>
        <v>15000</v>
      </c>
      <c r="M38" s="100">
        <f t="shared" si="0"/>
        <v>15000</v>
      </c>
      <c r="N38" s="100">
        <f t="shared" si="0"/>
        <v>4311</v>
      </c>
    </row>
    <row r="39" spans="1:14" ht="15" customHeight="1">
      <c r="A39" s="12" t="s">
        <v>388</v>
      </c>
      <c r="B39" s="6" t="s">
        <v>389</v>
      </c>
      <c r="C39" s="75"/>
      <c r="D39" s="75"/>
      <c r="E39" s="75"/>
      <c r="F39" s="81"/>
      <c r="G39" s="81"/>
      <c r="H39" s="81"/>
      <c r="I39" s="81"/>
      <c r="J39" s="81"/>
      <c r="K39" s="81"/>
      <c r="L39" s="100">
        <f t="shared" si="0"/>
        <v>0</v>
      </c>
      <c r="M39" s="100">
        <f t="shared" si="0"/>
        <v>0</v>
      </c>
      <c r="N39" s="100">
        <f t="shared" si="0"/>
        <v>0</v>
      </c>
    </row>
    <row r="40" spans="1:14" ht="15" customHeight="1">
      <c r="A40" s="12" t="s">
        <v>390</v>
      </c>
      <c r="B40" s="6" t="s">
        <v>391</v>
      </c>
      <c r="C40" s="75"/>
      <c r="D40" s="75"/>
      <c r="E40" s="75"/>
      <c r="F40" s="81"/>
      <c r="G40" s="81"/>
      <c r="H40" s="81"/>
      <c r="I40" s="81"/>
      <c r="J40" s="81"/>
      <c r="K40" s="81"/>
      <c r="L40" s="100">
        <f t="shared" ref="L40:N68" si="6">C40+F40+I40</f>
        <v>0</v>
      </c>
      <c r="M40" s="100">
        <f t="shared" si="6"/>
        <v>0</v>
      </c>
      <c r="N40" s="100">
        <f t="shared" si="6"/>
        <v>0</v>
      </c>
    </row>
    <row r="41" spans="1:14" ht="15" customHeight="1">
      <c r="A41" s="12" t="s">
        <v>392</v>
      </c>
      <c r="B41" s="6" t="s">
        <v>393</v>
      </c>
      <c r="C41" s="75"/>
      <c r="D41" s="75"/>
      <c r="E41" s="75"/>
      <c r="F41" s="81"/>
      <c r="G41" s="81"/>
      <c r="H41" s="81"/>
      <c r="I41" s="81"/>
      <c r="J41" s="81"/>
      <c r="K41" s="81"/>
      <c r="L41" s="100">
        <f t="shared" si="6"/>
        <v>0</v>
      </c>
      <c r="M41" s="100">
        <f t="shared" si="6"/>
        <v>0</v>
      </c>
      <c r="N41" s="100">
        <f t="shared" si="6"/>
        <v>0</v>
      </c>
    </row>
    <row r="42" spans="1:14" ht="15" customHeight="1">
      <c r="A42" s="12" t="s">
        <v>671</v>
      </c>
      <c r="B42" s="6" t="s">
        <v>394</v>
      </c>
      <c r="C42" s="75">
        <v>0</v>
      </c>
      <c r="D42" s="75">
        <v>414</v>
      </c>
      <c r="E42" s="75">
        <v>414</v>
      </c>
      <c r="F42" s="81"/>
      <c r="G42" s="81"/>
      <c r="H42" s="81"/>
      <c r="I42" s="81"/>
      <c r="J42" s="81"/>
      <c r="K42" s="81"/>
      <c r="L42" s="100">
        <f t="shared" si="6"/>
        <v>0</v>
      </c>
      <c r="M42" s="100">
        <f t="shared" si="6"/>
        <v>414</v>
      </c>
      <c r="N42" s="100">
        <f t="shared" si="6"/>
        <v>414</v>
      </c>
    </row>
    <row r="43" spans="1:14" ht="15" customHeight="1">
      <c r="A43" s="12" t="s">
        <v>672</v>
      </c>
      <c r="B43" s="6" t="s">
        <v>395</v>
      </c>
      <c r="C43" s="75"/>
      <c r="D43" s="75"/>
      <c r="E43" s="75"/>
      <c r="F43" s="81"/>
      <c r="G43" s="81"/>
      <c r="H43" s="81"/>
      <c r="I43" s="81"/>
      <c r="J43" s="81"/>
      <c r="K43" s="81"/>
      <c r="L43" s="100">
        <f t="shared" si="6"/>
        <v>0</v>
      </c>
      <c r="M43" s="100">
        <f t="shared" si="6"/>
        <v>0</v>
      </c>
      <c r="N43" s="100">
        <f t="shared" si="6"/>
        <v>0</v>
      </c>
    </row>
    <row r="44" spans="1:14" ht="15" customHeight="1">
      <c r="A44" s="12" t="s">
        <v>673</v>
      </c>
      <c r="B44" s="6" t="s">
        <v>396</v>
      </c>
      <c r="C44" s="75">
        <v>25000</v>
      </c>
      <c r="D44" s="75">
        <v>225000</v>
      </c>
      <c r="E44" s="75">
        <v>216297</v>
      </c>
      <c r="F44" s="81"/>
      <c r="G44" s="81"/>
      <c r="H44" s="81"/>
      <c r="I44" s="81"/>
      <c r="J44" s="81"/>
      <c r="K44" s="81"/>
      <c r="L44" s="100">
        <f t="shared" si="6"/>
        <v>25000</v>
      </c>
      <c r="M44" s="100">
        <f t="shared" si="6"/>
        <v>225000</v>
      </c>
      <c r="N44" s="100">
        <f t="shared" si="6"/>
        <v>216297</v>
      </c>
    </row>
    <row r="45" spans="1:14" ht="15" customHeight="1">
      <c r="A45" s="14" t="s">
        <v>694</v>
      </c>
      <c r="B45" s="8" t="s">
        <v>397</v>
      </c>
      <c r="C45" s="76">
        <f t="shared" ref="C45:K45" si="7">SUM(C35:C44)</f>
        <v>140000</v>
      </c>
      <c r="D45" s="76">
        <f t="shared" si="7"/>
        <v>340414</v>
      </c>
      <c r="E45" s="76">
        <f t="shared" si="7"/>
        <v>251022</v>
      </c>
      <c r="F45" s="76">
        <f t="shared" si="7"/>
        <v>0</v>
      </c>
      <c r="G45" s="76">
        <f t="shared" si="7"/>
        <v>0</v>
      </c>
      <c r="H45" s="76">
        <f t="shared" si="7"/>
        <v>0</v>
      </c>
      <c r="I45" s="76">
        <f t="shared" si="7"/>
        <v>0</v>
      </c>
      <c r="J45" s="76">
        <f t="shared" si="7"/>
        <v>0</v>
      </c>
      <c r="K45" s="76">
        <f t="shared" si="7"/>
        <v>0</v>
      </c>
      <c r="L45" s="100">
        <f t="shared" si="6"/>
        <v>140000</v>
      </c>
      <c r="M45" s="100">
        <f t="shared" si="6"/>
        <v>340414</v>
      </c>
      <c r="N45" s="100">
        <f t="shared" si="6"/>
        <v>251022</v>
      </c>
    </row>
    <row r="46" spans="1:14" ht="15" customHeight="1">
      <c r="A46" s="12" t="s">
        <v>406</v>
      </c>
      <c r="B46" s="6" t="s">
        <v>407</v>
      </c>
      <c r="C46" s="75"/>
      <c r="D46" s="75"/>
      <c r="E46" s="75"/>
      <c r="F46" s="81"/>
      <c r="G46" s="81"/>
      <c r="H46" s="81"/>
      <c r="I46" s="81"/>
      <c r="J46" s="81"/>
      <c r="K46" s="81"/>
      <c r="L46" s="100">
        <f t="shared" si="6"/>
        <v>0</v>
      </c>
      <c r="M46" s="100">
        <f t="shared" si="6"/>
        <v>0</v>
      </c>
      <c r="N46" s="100">
        <f t="shared" si="6"/>
        <v>0</v>
      </c>
    </row>
    <row r="47" spans="1:14" ht="15" customHeight="1">
      <c r="A47" s="5" t="s">
        <v>677</v>
      </c>
      <c r="B47" s="6" t="s">
        <v>408</v>
      </c>
      <c r="C47" s="75"/>
      <c r="D47" s="75"/>
      <c r="E47" s="75"/>
      <c r="F47" s="81"/>
      <c r="G47" s="81"/>
      <c r="H47" s="81"/>
      <c r="I47" s="81"/>
      <c r="J47" s="81"/>
      <c r="K47" s="81"/>
      <c r="L47" s="100">
        <f t="shared" si="6"/>
        <v>0</v>
      </c>
      <c r="M47" s="100">
        <f t="shared" si="6"/>
        <v>0</v>
      </c>
      <c r="N47" s="100">
        <f t="shared" si="6"/>
        <v>0</v>
      </c>
    </row>
    <row r="48" spans="1:14" ht="15" customHeight="1">
      <c r="A48" s="12" t="s">
        <v>678</v>
      </c>
      <c r="B48" s="6" t="s">
        <v>409</v>
      </c>
      <c r="C48" s="75"/>
      <c r="D48" s="75"/>
      <c r="E48" s="75"/>
      <c r="F48" s="81"/>
      <c r="G48" s="81"/>
      <c r="H48" s="81"/>
      <c r="I48" s="81"/>
      <c r="J48" s="81"/>
      <c r="K48" s="81"/>
      <c r="L48" s="100">
        <f t="shared" si="6"/>
        <v>0</v>
      </c>
      <c r="M48" s="100">
        <f t="shared" si="6"/>
        <v>0</v>
      </c>
      <c r="N48" s="100">
        <f t="shared" si="6"/>
        <v>0</v>
      </c>
    </row>
    <row r="49" spans="1:14" ht="15" customHeight="1">
      <c r="A49" s="12" t="s">
        <v>678</v>
      </c>
      <c r="B49" s="6" t="s">
        <v>841</v>
      </c>
      <c r="C49" s="75"/>
      <c r="D49" s="75"/>
      <c r="E49" s="75"/>
      <c r="F49" s="81"/>
      <c r="G49" s="81"/>
      <c r="H49" s="81"/>
      <c r="I49" s="81"/>
      <c r="J49" s="81"/>
      <c r="K49" s="81"/>
      <c r="L49" s="100">
        <f t="shared" si="6"/>
        <v>0</v>
      </c>
      <c r="M49" s="100">
        <f t="shared" si="6"/>
        <v>0</v>
      </c>
      <c r="N49" s="100">
        <f t="shared" si="6"/>
        <v>0</v>
      </c>
    </row>
    <row r="50" spans="1:14" ht="15" customHeight="1">
      <c r="A50" s="7" t="s">
        <v>696</v>
      </c>
      <c r="B50" s="8" t="s">
        <v>410</v>
      </c>
      <c r="C50" s="76">
        <f t="shared" ref="C50:K50" si="8">SUM(C46:C49)</f>
        <v>0</v>
      </c>
      <c r="D50" s="76">
        <f t="shared" si="8"/>
        <v>0</v>
      </c>
      <c r="E50" s="76">
        <f t="shared" si="8"/>
        <v>0</v>
      </c>
      <c r="F50" s="76">
        <f t="shared" si="8"/>
        <v>0</v>
      </c>
      <c r="G50" s="76">
        <f t="shared" si="8"/>
        <v>0</v>
      </c>
      <c r="H50" s="76">
        <f t="shared" si="8"/>
        <v>0</v>
      </c>
      <c r="I50" s="76">
        <f t="shared" si="8"/>
        <v>0</v>
      </c>
      <c r="J50" s="76">
        <f t="shared" si="8"/>
        <v>0</v>
      </c>
      <c r="K50" s="76">
        <f t="shared" si="8"/>
        <v>0</v>
      </c>
      <c r="L50" s="100">
        <f t="shared" si="6"/>
        <v>0</v>
      </c>
      <c r="M50" s="100">
        <f t="shared" si="6"/>
        <v>0</v>
      </c>
      <c r="N50" s="100">
        <f t="shared" si="6"/>
        <v>0</v>
      </c>
    </row>
    <row r="51" spans="1:14" ht="15" customHeight="1">
      <c r="A51" s="82" t="s">
        <v>760</v>
      </c>
      <c r="B51" s="83"/>
      <c r="C51" s="84">
        <f t="shared" ref="C51:K51" si="9">C20+C34+C45+C50</f>
        <v>2690000</v>
      </c>
      <c r="D51" s="84">
        <f t="shared" si="9"/>
        <v>3440414</v>
      </c>
      <c r="E51" s="84">
        <f t="shared" si="9"/>
        <v>3040870</v>
      </c>
      <c r="F51" s="84">
        <f t="shared" si="9"/>
        <v>0</v>
      </c>
      <c r="G51" s="84">
        <f t="shared" si="9"/>
        <v>0</v>
      </c>
      <c r="H51" s="84">
        <f t="shared" si="9"/>
        <v>0</v>
      </c>
      <c r="I51" s="84">
        <f t="shared" si="9"/>
        <v>15595701</v>
      </c>
      <c r="J51" s="84">
        <f t="shared" si="9"/>
        <v>16086274</v>
      </c>
      <c r="K51" s="84">
        <f t="shared" si="9"/>
        <v>16225334</v>
      </c>
      <c r="L51" s="100">
        <f t="shared" si="6"/>
        <v>18285701</v>
      </c>
      <c r="M51" s="100">
        <f t="shared" si="6"/>
        <v>19526688</v>
      </c>
      <c r="N51" s="100">
        <f t="shared" si="6"/>
        <v>19266204</v>
      </c>
    </row>
    <row r="52" spans="1:14" ht="15" customHeight="1">
      <c r="A52" s="5" t="s">
        <v>360</v>
      </c>
      <c r="B52" s="6" t="s">
        <v>361</v>
      </c>
      <c r="C52" s="75">
        <v>6500000</v>
      </c>
      <c r="D52" s="75">
        <v>6500000</v>
      </c>
      <c r="E52" s="75">
        <v>6500000</v>
      </c>
      <c r="F52" s="81"/>
      <c r="G52" s="81"/>
      <c r="H52" s="81"/>
      <c r="I52" s="81"/>
      <c r="J52" s="81"/>
      <c r="K52" s="81"/>
      <c r="L52" s="100">
        <f t="shared" si="6"/>
        <v>6500000</v>
      </c>
      <c r="M52" s="100">
        <f t="shared" si="6"/>
        <v>6500000</v>
      </c>
      <c r="N52" s="100">
        <f t="shared" si="6"/>
        <v>6500000</v>
      </c>
    </row>
    <row r="53" spans="1:14" ht="15" customHeight="1">
      <c r="A53" s="5" t="s">
        <v>362</v>
      </c>
      <c r="B53" s="6" t="s">
        <v>363</v>
      </c>
      <c r="C53" s="75"/>
      <c r="D53" s="75"/>
      <c r="E53" s="75"/>
      <c r="F53" s="81"/>
      <c r="G53" s="81"/>
      <c r="H53" s="81"/>
      <c r="I53" s="81"/>
      <c r="J53" s="81"/>
      <c r="K53" s="81"/>
      <c r="L53" s="100">
        <f t="shared" si="6"/>
        <v>0</v>
      </c>
      <c r="M53" s="100">
        <f t="shared" si="6"/>
        <v>0</v>
      </c>
      <c r="N53" s="100">
        <f t="shared" si="6"/>
        <v>0</v>
      </c>
    </row>
    <row r="54" spans="1:14" ht="15" customHeight="1">
      <c r="A54" s="5" t="s">
        <v>655</v>
      </c>
      <c r="B54" s="6" t="s">
        <v>364</v>
      </c>
      <c r="C54" s="75"/>
      <c r="D54" s="75"/>
      <c r="E54" s="75"/>
      <c r="F54" s="81"/>
      <c r="G54" s="81"/>
      <c r="H54" s="81"/>
      <c r="I54" s="81"/>
      <c r="J54" s="81"/>
      <c r="K54" s="81"/>
      <c r="L54" s="100">
        <f t="shared" si="6"/>
        <v>0</v>
      </c>
      <c r="M54" s="100">
        <f t="shared" si="6"/>
        <v>0</v>
      </c>
      <c r="N54" s="100">
        <f t="shared" si="6"/>
        <v>0</v>
      </c>
    </row>
    <row r="55" spans="1:14" ht="15" customHeight="1">
      <c r="A55" s="5" t="s">
        <v>656</v>
      </c>
      <c r="B55" s="6" t="s">
        <v>365</v>
      </c>
      <c r="C55" s="75"/>
      <c r="D55" s="75"/>
      <c r="E55" s="75"/>
      <c r="F55" s="81"/>
      <c r="G55" s="81"/>
      <c r="H55" s="81"/>
      <c r="I55" s="81"/>
      <c r="J55" s="81"/>
      <c r="K55" s="81"/>
      <c r="L55" s="100">
        <f t="shared" si="6"/>
        <v>0</v>
      </c>
      <c r="M55" s="100">
        <f t="shared" si="6"/>
        <v>0</v>
      </c>
      <c r="N55" s="100">
        <f t="shared" si="6"/>
        <v>0</v>
      </c>
    </row>
    <row r="56" spans="1:14" ht="15" customHeight="1">
      <c r="A56" s="5" t="s">
        <v>657</v>
      </c>
      <c r="B56" s="6" t="s">
        <v>366</v>
      </c>
      <c r="C56" s="75">
        <v>0</v>
      </c>
      <c r="D56" s="75">
        <v>500000</v>
      </c>
      <c r="E56" s="75"/>
      <c r="F56" s="81"/>
      <c r="G56" s="81"/>
      <c r="H56" s="81"/>
      <c r="I56" s="81"/>
      <c r="J56" s="81"/>
      <c r="K56" s="81"/>
      <c r="L56" s="100">
        <f t="shared" si="6"/>
        <v>0</v>
      </c>
      <c r="M56" s="100">
        <f t="shared" si="6"/>
        <v>500000</v>
      </c>
      <c r="N56" s="100">
        <f t="shared" si="6"/>
        <v>0</v>
      </c>
    </row>
    <row r="57" spans="1:14" ht="15" customHeight="1">
      <c r="A57" s="7" t="s">
        <v>690</v>
      </c>
      <c r="B57" s="8" t="s">
        <v>367</v>
      </c>
      <c r="C57" s="76"/>
      <c r="D57" s="76">
        <f t="shared" ref="D57:K57" si="10">SUM(D52:D56)</f>
        <v>7000000</v>
      </c>
      <c r="E57" s="76">
        <f t="shared" si="10"/>
        <v>6500000</v>
      </c>
      <c r="F57" s="76">
        <f t="shared" si="10"/>
        <v>0</v>
      </c>
      <c r="G57" s="76">
        <f t="shared" si="10"/>
        <v>0</v>
      </c>
      <c r="H57" s="76">
        <f t="shared" si="10"/>
        <v>0</v>
      </c>
      <c r="I57" s="76">
        <f t="shared" si="10"/>
        <v>0</v>
      </c>
      <c r="J57" s="76">
        <f t="shared" si="10"/>
        <v>0</v>
      </c>
      <c r="K57" s="76">
        <f t="shared" si="10"/>
        <v>0</v>
      </c>
      <c r="L57" s="100">
        <f t="shared" si="6"/>
        <v>0</v>
      </c>
      <c r="M57" s="100">
        <f t="shared" si="6"/>
        <v>7000000</v>
      </c>
      <c r="N57" s="100">
        <f t="shared" si="6"/>
        <v>6500000</v>
      </c>
    </row>
    <row r="58" spans="1:14" ht="15" customHeight="1">
      <c r="A58" s="12" t="s">
        <v>674</v>
      </c>
      <c r="B58" s="6" t="s">
        <v>398</v>
      </c>
      <c r="C58" s="75"/>
      <c r="D58" s="75"/>
      <c r="E58" s="75"/>
      <c r="F58" s="81"/>
      <c r="G58" s="81"/>
      <c r="H58" s="81"/>
      <c r="I58" s="81"/>
      <c r="J58" s="81"/>
      <c r="K58" s="81"/>
      <c r="L58" s="100">
        <f t="shared" si="6"/>
        <v>0</v>
      </c>
      <c r="M58" s="100">
        <f t="shared" si="6"/>
        <v>0</v>
      </c>
      <c r="N58" s="100">
        <f t="shared" si="6"/>
        <v>0</v>
      </c>
    </row>
    <row r="59" spans="1:14" ht="15" customHeight="1">
      <c r="A59" s="12" t="s">
        <v>675</v>
      </c>
      <c r="B59" s="6" t="s">
        <v>399</v>
      </c>
      <c r="C59" s="75"/>
      <c r="D59" s="75"/>
      <c r="E59" s="75"/>
      <c r="F59" s="81"/>
      <c r="G59" s="81"/>
      <c r="H59" s="81"/>
      <c r="I59" s="81"/>
      <c r="J59" s="81"/>
      <c r="K59" s="81"/>
      <c r="L59" s="100">
        <f t="shared" si="6"/>
        <v>0</v>
      </c>
      <c r="M59" s="100">
        <f t="shared" si="6"/>
        <v>0</v>
      </c>
      <c r="N59" s="100">
        <f t="shared" si="6"/>
        <v>0</v>
      </c>
    </row>
    <row r="60" spans="1:14" ht="15" customHeight="1">
      <c r="A60" s="12" t="s">
        <v>400</v>
      </c>
      <c r="B60" s="6" t="s">
        <v>401</v>
      </c>
      <c r="C60" s="75"/>
      <c r="D60" s="75"/>
      <c r="E60" s="75"/>
      <c r="F60" s="81"/>
      <c r="G60" s="81"/>
      <c r="H60" s="81"/>
      <c r="I60" s="81"/>
      <c r="J60" s="81"/>
      <c r="K60" s="81"/>
      <c r="L60" s="100">
        <f t="shared" si="6"/>
        <v>0</v>
      </c>
      <c r="M60" s="100">
        <f t="shared" si="6"/>
        <v>0</v>
      </c>
      <c r="N60" s="100">
        <f t="shared" si="6"/>
        <v>0</v>
      </c>
    </row>
    <row r="61" spans="1:14" ht="15" customHeight="1">
      <c r="A61" s="12" t="s">
        <v>676</v>
      </c>
      <c r="B61" s="6" t="s">
        <v>402</v>
      </c>
      <c r="C61" s="75"/>
      <c r="D61" s="75"/>
      <c r="E61" s="75"/>
      <c r="F61" s="81"/>
      <c r="G61" s="81"/>
      <c r="H61" s="81"/>
      <c r="I61" s="81"/>
      <c r="J61" s="81"/>
      <c r="K61" s="81"/>
      <c r="L61" s="100">
        <f t="shared" si="6"/>
        <v>0</v>
      </c>
      <c r="M61" s="100">
        <f t="shared" si="6"/>
        <v>0</v>
      </c>
      <c r="N61" s="100">
        <f t="shared" si="6"/>
        <v>0</v>
      </c>
    </row>
    <row r="62" spans="1:14" ht="15" customHeight="1">
      <c r="A62" s="12" t="s">
        <v>403</v>
      </c>
      <c r="B62" s="6" t="s">
        <v>404</v>
      </c>
      <c r="C62" s="75"/>
      <c r="D62" s="75"/>
      <c r="E62" s="75"/>
      <c r="F62" s="81"/>
      <c r="G62" s="81"/>
      <c r="H62" s="81"/>
      <c r="I62" s="81"/>
      <c r="J62" s="81"/>
      <c r="K62" s="81"/>
      <c r="L62" s="100">
        <f t="shared" si="6"/>
        <v>0</v>
      </c>
      <c r="M62" s="100">
        <f t="shared" si="6"/>
        <v>0</v>
      </c>
      <c r="N62" s="100">
        <f t="shared" si="6"/>
        <v>0</v>
      </c>
    </row>
    <row r="63" spans="1:14" ht="15" customHeight="1">
      <c r="A63" s="7" t="s">
        <v>695</v>
      </c>
      <c r="B63" s="8" t="s">
        <v>405</v>
      </c>
      <c r="C63" s="76">
        <f t="shared" ref="C63:K63" si="11">SUM(C58:C62)</f>
        <v>0</v>
      </c>
      <c r="D63" s="76">
        <f t="shared" si="11"/>
        <v>0</v>
      </c>
      <c r="E63" s="76">
        <f t="shared" si="11"/>
        <v>0</v>
      </c>
      <c r="F63" s="76">
        <f t="shared" si="11"/>
        <v>0</v>
      </c>
      <c r="G63" s="76">
        <f t="shared" si="11"/>
        <v>0</v>
      </c>
      <c r="H63" s="76">
        <f t="shared" si="11"/>
        <v>0</v>
      </c>
      <c r="I63" s="76">
        <f t="shared" si="11"/>
        <v>0</v>
      </c>
      <c r="J63" s="76">
        <f t="shared" si="11"/>
        <v>0</v>
      </c>
      <c r="K63" s="76">
        <f t="shared" si="11"/>
        <v>0</v>
      </c>
      <c r="L63" s="100">
        <f t="shared" si="6"/>
        <v>0</v>
      </c>
      <c r="M63" s="100">
        <f t="shared" si="6"/>
        <v>0</v>
      </c>
      <c r="N63" s="100">
        <f t="shared" si="6"/>
        <v>0</v>
      </c>
    </row>
    <row r="64" spans="1:14" ht="15" customHeight="1">
      <c r="A64" s="12" t="s">
        <v>411</v>
      </c>
      <c r="B64" s="6" t="s">
        <v>412</v>
      </c>
      <c r="C64" s="75"/>
      <c r="D64" s="75"/>
      <c r="E64" s="75"/>
      <c r="F64" s="81"/>
      <c r="G64" s="81"/>
      <c r="H64" s="81"/>
      <c r="I64" s="81"/>
      <c r="J64" s="81"/>
      <c r="K64" s="81"/>
      <c r="L64" s="100">
        <f t="shared" si="6"/>
        <v>0</v>
      </c>
      <c r="M64" s="100">
        <f t="shared" si="6"/>
        <v>0</v>
      </c>
      <c r="N64" s="100">
        <f t="shared" si="6"/>
        <v>0</v>
      </c>
    </row>
    <row r="65" spans="1:14" ht="15" customHeight="1">
      <c r="A65" s="5" t="s">
        <v>679</v>
      </c>
      <c r="B65" s="6" t="s">
        <v>413</v>
      </c>
      <c r="C65" s="75"/>
      <c r="D65" s="75"/>
      <c r="E65" s="75"/>
      <c r="F65" s="81"/>
      <c r="G65" s="81"/>
      <c r="H65" s="81"/>
      <c r="I65" s="81"/>
      <c r="J65" s="81"/>
      <c r="K65" s="81"/>
      <c r="L65" s="100">
        <f t="shared" si="6"/>
        <v>0</v>
      </c>
      <c r="M65" s="100">
        <f t="shared" si="6"/>
        <v>0</v>
      </c>
      <c r="N65" s="100">
        <f t="shared" si="6"/>
        <v>0</v>
      </c>
    </row>
    <row r="66" spans="1:14" ht="15" customHeight="1">
      <c r="A66" s="12" t="s">
        <v>680</v>
      </c>
      <c r="B66" s="6" t="s">
        <v>414</v>
      </c>
      <c r="C66" s="75"/>
      <c r="D66" s="75"/>
      <c r="E66" s="75"/>
      <c r="F66" s="81"/>
      <c r="G66" s="81"/>
      <c r="H66" s="81"/>
      <c r="I66" s="81"/>
      <c r="J66" s="81"/>
      <c r="K66" s="81"/>
      <c r="L66" s="100">
        <f t="shared" si="6"/>
        <v>0</v>
      </c>
      <c r="M66" s="100">
        <f t="shared" si="6"/>
        <v>0</v>
      </c>
      <c r="N66" s="100">
        <f t="shared" si="6"/>
        <v>0</v>
      </c>
    </row>
    <row r="67" spans="1:14" ht="15" customHeight="1">
      <c r="A67" s="12" t="s">
        <v>842</v>
      </c>
      <c r="B67" s="6" t="s">
        <v>843</v>
      </c>
      <c r="C67" s="75"/>
      <c r="D67" s="75">
        <v>100000</v>
      </c>
      <c r="E67" s="75">
        <v>24000</v>
      </c>
      <c r="F67" s="81"/>
      <c r="G67" s="81"/>
      <c r="H67" s="81"/>
      <c r="I67" s="81"/>
      <c r="J67" s="81"/>
      <c r="K67" s="81"/>
      <c r="L67" s="100">
        <f t="shared" si="6"/>
        <v>0</v>
      </c>
      <c r="M67" s="100">
        <f t="shared" si="6"/>
        <v>100000</v>
      </c>
      <c r="N67" s="100">
        <f t="shared" si="6"/>
        <v>24000</v>
      </c>
    </row>
    <row r="68" spans="1:14" ht="15" customHeight="1">
      <c r="A68" s="7" t="s">
        <v>698</v>
      </c>
      <c r="B68" s="8" t="s">
        <v>415</v>
      </c>
      <c r="C68" s="76">
        <f t="shared" ref="C68:K68" si="12">SUM(C64:C67)</f>
        <v>0</v>
      </c>
      <c r="D68" s="76">
        <f t="shared" si="12"/>
        <v>100000</v>
      </c>
      <c r="E68" s="76">
        <f t="shared" si="12"/>
        <v>24000</v>
      </c>
      <c r="F68" s="76">
        <f t="shared" si="12"/>
        <v>0</v>
      </c>
      <c r="G68" s="76">
        <f t="shared" si="12"/>
        <v>0</v>
      </c>
      <c r="H68" s="76">
        <f t="shared" si="12"/>
        <v>0</v>
      </c>
      <c r="I68" s="76">
        <f t="shared" si="12"/>
        <v>0</v>
      </c>
      <c r="J68" s="76">
        <f t="shared" si="12"/>
        <v>0</v>
      </c>
      <c r="K68" s="76">
        <f t="shared" si="12"/>
        <v>0</v>
      </c>
      <c r="L68" s="100">
        <f t="shared" si="6"/>
        <v>0</v>
      </c>
      <c r="M68" s="100">
        <f t="shared" si="6"/>
        <v>100000</v>
      </c>
      <c r="N68" s="100">
        <f t="shared" si="6"/>
        <v>24000</v>
      </c>
    </row>
    <row r="69" spans="1:14" ht="15" customHeight="1">
      <c r="A69" s="82" t="s">
        <v>759</v>
      </c>
      <c r="B69" s="83"/>
      <c r="C69" s="84">
        <f t="shared" ref="C69:N69" si="13">C57+C63+C68</f>
        <v>0</v>
      </c>
      <c r="D69" s="84">
        <f t="shared" si="13"/>
        <v>7100000</v>
      </c>
      <c r="E69" s="84">
        <f t="shared" si="13"/>
        <v>6524000</v>
      </c>
      <c r="F69" s="84">
        <f t="shared" si="13"/>
        <v>0</v>
      </c>
      <c r="G69" s="84">
        <f t="shared" si="13"/>
        <v>0</v>
      </c>
      <c r="H69" s="84">
        <f t="shared" si="13"/>
        <v>0</v>
      </c>
      <c r="I69" s="84">
        <f t="shared" si="13"/>
        <v>0</v>
      </c>
      <c r="J69" s="84">
        <f t="shared" si="13"/>
        <v>0</v>
      </c>
      <c r="K69" s="84">
        <f t="shared" si="13"/>
        <v>0</v>
      </c>
      <c r="L69" s="84">
        <f t="shared" si="13"/>
        <v>0</v>
      </c>
      <c r="M69" s="84">
        <f t="shared" si="13"/>
        <v>7100000</v>
      </c>
      <c r="N69" s="84">
        <f t="shared" si="13"/>
        <v>6524000</v>
      </c>
    </row>
    <row r="70" spans="1:14">
      <c r="A70" s="85" t="s">
        <v>697</v>
      </c>
      <c r="B70" s="86" t="s">
        <v>416</v>
      </c>
      <c r="C70" s="84">
        <f t="shared" ref="C70:K70" si="14">C51+C57+C63+C68</f>
        <v>2690000</v>
      </c>
      <c r="D70" s="84">
        <f t="shared" si="14"/>
        <v>10540414</v>
      </c>
      <c r="E70" s="84">
        <f t="shared" si="14"/>
        <v>9564870</v>
      </c>
      <c r="F70" s="84">
        <f t="shared" si="14"/>
        <v>0</v>
      </c>
      <c r="G70" s="84">
        <f t="shared" si="14"/>
        <v>0</v>
      </c>
      <c r="H70" s="84">
        <f t="shared" si="14"/>
        <v>0</v>
      </c>
      <c r="I70" s="84">
        <f t="shared" si="14"/>
        <v>15595701</v>
      </c>
      <c r="J70" s="84">
        <f t="shared" si="14"/>
        <v>16086274</v>
      </c>
      <c r="K70" s="84">
        <f t="shared" si="14"/>
        <v>16225334</v>
      </c>
      <c r="L70" s="100">
        <f>C70+F70+I70</f>
        <v>18285701</v>
      </c>
      <c r="M70" s="100">
        <f>D70+G70+J70</f>
        <v>26626688</v>
      </c>
      <c r="N70" s="100">
        <f>E70+H70+K70</f>
        <v>25790204</v>
      </c>
    </row>
    <row r="71" spans="1:14">
      <c r="A71" s="87" t="s">
        <v>788</v>
      </c>
      <c r="B71" s="88"/>
      <c r="C71" s="84">
        <f>C51-'[1]kiadások önk'!C76</f>
        <v>2673756</v>
      </c>
      <c r="D71" s="84">
        <f>D51-'[1]kiadások önk'!D76</f>
        <v>3420512</v>
      </c>
      <c r="E71" s="84">
        <f>E51-'[1]kiadások önk'!E76</f>
        <v>3021787</v>
      </c>
      <c r="F71" s="84">
        <f>F51-'[1]kiadások önk'!F76</f>
        <v>-3991</v>
      </c>
      <c r="G71" s="84">
        <f>G51-'[1]kiadások önk'!G76</f>
        <v>-254</v>
      </c>
      <c r="H71" s="84">
        <f>H51-'[1]kiadások önk'!H76</f>
        <v>0</v>
      </c>
      <c r="I71" s="84">
        <f>I51-'[1]kiadások önk'!I76</f>
        <v>15595701</v>
      </c>
      <c r="J71" s="84">
        <f>J51-'[1]kiadások önk'!J76</f>
        <v>16086274</v>
      </c>
      <c r="K71" s="84">
        <f>K51-'[1]kiadások önk'!K76</f>
        <v>16225334</v>
      </c>
      <c r="L71" s="84">
        <f>L51-'[1]kiadások önk'!L76</f>
        <v>18265466</v>
      </c>
      <c r="M71" s="84">
        <f>M51-'[1]kiadások önk'!M76</f>
        <v>19506532</v>
      </c>
      <c r="N71" s="84">
        <f>N51-'[1]kiadások önk'!N76</f>
        <v>19247121</v>
      </c>
    </row>
    <row r="72" spans="1:14">
      <c r="A72" s="87" t="s">
        <v>789</v>
      </c>
      <c r="B72" s="88"/>
      <c r="C72" s="84">
        <f>C69-'[1]kiadások önk'!C99</f>
        <v>0</v>
      </c>
      <c r="D72" s="84">
        <f>D69-'[1]kiadások önk'!D99</f>
        <v>7100000</v>
      </c>
      <c r="E72" s="84">
        <f>E69-'[1]kiadások önk'!E99</f>
        <v>6524000</v>
      </c>
      <c r="F72" s="84">
        <f>F69-'[1]kiadások önk'!F99</f>
        <v>0</v>
      </c>
      <c r="G72" s="84">
        <f>G69-'[1]kiadások önk'!G99</f>
        <v>-254</v>
      </c>
      <c r="H72" s="84">
        <f>H69-'[1]kiadások önk'!H99</f>
        <v>-254</v>
      </c>
      <c r="I72" s="84">
        <f>I69-'[1]kiadások önk'!I99</f>
        <v>0</v>
      </c>
      <c r="J72" s="84">
        <f>J69-'[1]kiadások önk'!J99</f>
        <v>0</v>
      </c>
      <c r="K72" s="84">
        <f>K69-'[1]kiadások önk'!K99</f>
        <v>0</v>
      </c>
      <c r="L72" s="84">
        <f>L69-'[1]kiadások önk'!L99</f>
        <v>0</v>
      </c>
      <c r="M72" s="84">
        <f>M69-'[1]kiadások önk'!M99</f>
        <v>7099746</v>
      </c>
      <c r="N72" s="100">
        <f t="shared" ref="N72:N99" si="15">E72+H72+K72</f>
        <v>6523746</v>
      </c>
    </row>
    <row r="73" spans="1:14">
      <c r="A73" s="30" t="s">
        <v>681</v>
      </c>
      <c r="B73" s="5" t="s">
        <v>417</v>
      </c>
      <c r="C73" s="62"/>
      <c r="D73" s="62"/>
      <c r="E73" s="62"/>
      <c r="F73" s="81"/>
      <c r="G73" s="81"/>
      <c r="H73" s="81"/>
      <c r="I73" s="81"/>
      <c r="J73" s="81"/>
      <c r="K73" s="81"/>
      <c r="L73" s="100">
        <f t="shared" ref="L73:M99" si="16">C73+F73+I73</f>
        <v>0</v>
      </c>
      <c r="M73" s="100">
        <f t="shared" si="16"/>
        <v>0</v>
      </c>
      <c r="N73" s="100">
        <f t="shared" si="15"/>
        <v>0</v>
      </c>
    </row>
    <row r="74" spans="1:14">
      <c r="A74" s="12" t="s">
        <v>418</v>
      </c>
      <c r="B74" s="5" t="s">
        <v>419</v>
      </c>
      <c r="C74" s="62"/>
      <c r="D74" s="62"/>
      <c r="E74" s="62"/>
      <c r="F74" s="81"/>
      <c r="G74" s="81"/>
      <c r="H74" s="81"/>
      <c r="I74" s="81"/>
      <c r="J74" s="81"/>
      <c r="K74" s="81"/>
      <c r="L74" s="100">
        <f t="shared" si="16"/>
        <v>0</v>
      </c>
      <c r="M74" s="100">
        <f t="shared" si="16"/>
        <v>0</v>
      </c>
      <c r="N74" s="100">
        <f t="shared" si="15"/>
        <v>0</v>
      </c>
    </row>
    <row r="75" spans="1:14">
      <c r="A75" s="30" t="s">
        <v>682</v>
      </c>
      <c r="B75" s="5" t="s">
        <v>420</v>
      </c>
      <c r="C75" s="62"/>
      <c r="D75" s="62"/>
      <c r="E75" s="62"/>
      <c r="F75" s="81"/>
      <c r="G75" s="81"/>
      <c r="H75" s="81"/>
      <c r="I75" s="81"/>
      <c r="J75" s="81"/>
      <c r="K75" s="81"/>
      <c r="L75" s="100">
        <f t="shared" si="16"/>
        <v>0</v>
      </c>
      <c r="M75" s="100">
        <f t="shared" si="16"/>
        <v>0</v>
      </c>
      <c r="N75" s="100">
        <f t="shared" si="15"/>
        <v>0</v>
      </c>
    </row>
    <row r="76" spans="1:14">
      <c r="A76" s="14" t="s">
        <v>699</v>
      </c>
      <c r="B76" s="7" t="s">
        <v>421</v>
      </c>
      <c r="C76" s="77">
        <f t="shared" ref="C76:K76" si="17">SUM(C73:C75)</f>
        <v>0</v>
      </c>
      <c r="D76" s="77">
        <f t="shared" si="17"/>
        <v>0</v>
      </c>
      <c r="E76" s="77">
        <f t="shared" si="17"/>
        <v>0</v>
      </c>
      <c r="F76" s="77">
        <f t="shared" si="17"/>
        <v>0</v>
      </c>
      <c r="G76" s="77">
        <f t="shared" si="17"/>
        <v>0</v>
      </c>
      <c r="H76" s="77">
        <f t="shared" si="17"/>
        <v>0</v>
      </c>
      <c r="I76" s="77">
        <f t="shared" si="17"/>
        <v>0</v>
      </c>
      <c r="J76" s="77">
        <f t="shared" si="17"/>
        <v>0</v>
      </c>
      <c r="K76" s="77">
        <f t="shared" si="17"/>
        <v>0</v>
      </c>
      <c r="L76" s="100">
        <f t="shared" si="16"/>
        <v>0</v>
      </c>
      <c r="M76" s="100">
        <f t="shared" si="16"/>
        <v>0</v>
      </c>
      <c r="N76" s="100">
        <f t="shared" si="15"/>
        <v>0</v>
      </c>
    </row>
    <row r="77" spans="1:14">
      <c r="A77" s="12" t="s">
        <v>683</v>
      </c>
      <c r="B77" s="5" t="s">
        <v>422</v>
      </c>
      <c r="C77" s="62"/>
      <c r="D77" s="62"/>
      <c r="E77" s="62"/>
      <c r="F77" s="81"/>
      <c r="G77" s="81"/>
      <c r="H77" s="81"/>
      <c r="I77" s="81"/>
      <c r="J77" s="81"/>
      <c r="K77" s="81"/>
      <c r="L77" s="100">
        <f t="shared" si="16"/>
        <v>0</v>
      </c>
      <c r="M77" s="100">
        <f t="shared" si="16"/>
        <v>0</v>
      </c>
      <c r="N77" s="100">
        <f t="shared" si="15"/>
        <v>0</v>
      </c>
    </row>
    <row r="78" spans="1:14">
      <c r="A78" s="30" t="s">
        <v>423</v>
      </c>
      <c r="B78" s="5" t="s">
        <v>424</v>
      </c>
      <c r="C78" s="62"/>
      <c r="D78" s="62"/>
      <c r="E78" s="62"/>
      <c r="F78" s="81"/>
      <c r="G78" s="81"/>
      <c r="H78" s="81"/>
      <c r="I78" s="81"/>
      <c r="J78" s="81"/>
      <c r="K78" s="81"/>
      <c r="L78" s="100">
        <f t="shared" si="16"/>
        <v>0</v>
      </c>
      <c r="M78" s="100">
        <f t="shared" si="16"/>
        <v>0</v>
      </c>
      <c r="N78" s="100">
        <f t="shared" si="15"/>
        <v>0</v>
      </c>
    </row>
    <row r="79" spans="1:14">
      <c r="A79" s="12" t="s">
        <v>684</v>
      </c>
      <c r="B79" s="5" t="s">
        <v>425</v>
      </c>
      <c r="C79" s="62"/>
      <c r="D79" s="62"/>
      <c r="E79" s="62"/>
      <c r="F79" s="81"/>
      <c r="G79" s="81"/>
      <c r="H79" s="81"/>
      <c r="I79" s="81"/>
      <c r="J79" s="81"/>
      <c r="K79" s="81"/>
      <c r="L79" s="100">
        <f t="shared" si="16"/>
        <v>0</v>
      </c>
      <c r="M79" s="100">
        <f t="shared" si="16"/>
        <v>0</v>
      </c>
      <c r="N79" s="100">
        <f t="shared" si="15"/>
        <v>0</v>
      </c>
    </row>
    <row r="80" spans="1:14">
      <c r="A80" s="30" t="s">
        <v>426</v>
      </c>
      <c r="B80" s="5" t="s">
        <v>427</v>
      </c>
      <c r="C80" s="62"/>
      <c r="D80" s="62"/>
      <c r="E80" s="62"/>
      <c r="F80" s="81"/>
      <c r="G80" s="81"/>
      <c r="H80" s="81"/>
      <c r="I80" s="81"/>
      <c r="J80" s="81"/>
      <c r="K80" s="81"/>
      <c r="L80" s="100">
        <f t="shared" si="16"/>
        <v>0</v>
      </c>
      <c r="M80" s="100">
        <f t="shared" si="16"/>
        <v>0</v>
      </c>
      <c r="N80" s="100">
        <f t="shared" si="15"/>
        <v>0</v>
      </c>
    </row>
    <row r="81" spans="1:14">
      <c r="A81" s="13" t="s">
        <v>700</v>
      </c>
      <c r="B81" s="7" t="s">
        <v>428</v>
      </c>
      <c r="C81" s="77">
        <f t="shared" ref="C81:K81" si="18">SUM(C77:C80)</f>
        <v>0</v>
      </c>
      <c r="D81" s="77">
        <f t="shared" si="18"/>
        <v>0</v>
      </c>
      <c r="E81" s="77">
        <f t="shared" si="18"/>
        <v>0</v>
      </c>
      <c r="F81" s="77">
        <f t="shared" si="18"/>
        <v>0</v>
      </c>
      <c r="G81" s="77">
        <f t="shared" si="18"/>
        <v>0</v>
      </c>
      <c r="H81" s="77">
        <f t="shared" si="18"/>
        <v>0</v>
      </c>
      <c r="I81" s="77">
        <f t="shared" si="18"/>
        <v>0</v>
      </c>
      <c r="J81" s="77">
        <f t="shared" si="18"/>
        <v>0</v>
      </c>
      <c r="K81" s="77">
        <f t="shared" si="18"/>
        <v>0</v>
      </c>
      <c r="L81" s="100">
        <f t="shared" si="16"/>
        <v>0</v>
      </c>
      <c r="M81" s="100">
        <f t="shared" si="16"/>
        <v>0</v>
      </c>
      <c r="N81" s="100">
        <f t="shared" si="15"/>
        <v>0</v>
      </c>
    </row>
    <row r="82" spans="1:14">
      <c r="A82" s="5" t="s">
        <v>786</v>
      </c>
      <c r="B82" s="5" t="s">
        <v>429</v>
      </c>
      <c r="C82" s="62">
        <v>2186000</v>
      </c>
      <c r="D82" s="62">
        <v>2184000</v>
      </c>
      <c r="E82" s="62">
        <v>2184000</v>
      </c>
      <c r="F82" s="81"/>
      <c r="G82" s="81"/>
      <c r="H82" s="81"/>
      <c r="I82" s="81"/>
      <c r="J82" s="81"/>
      <c r="K82" s="81"/>
      <c r="L82" s="100">
        <f t="shared" si="16"/>
        <v>2186000</v>
      </c>
      <c r="M82" s="100">
        <f t="shared" si="16"/>
        <v>2184000</v>
      </c>
      <c r="N82" s="100">
        <f t="shared" si="15"/>
        <v>2184000</v>
      </c>
    </row>
    <row r="83" spans="1:14">
      <c r="A83" s="5" t="s">
        <v>787</v>
      </c>
      <c r="B83" s="5" t="s">
        <v>429</v>
      </c>
      <c r="C83" s="62"/>
      <c r="D83" s="62"/>
      <c r="E83" s="62"/>
      <c r="F83" s="81"/>
      <c r="G83" s="81"/>
      <c r="H83" s="81"/>
      <c r="I83" s="81"/>
      <c r="J83" s="81"/>
      <c r="K83" s="81"/>
      <c r="L83" s="100">
        <f t="shared" si="16"/>
        <v>0</v>
      </c>
      <c r="M83" s="100">
        <f t="shared" si="16"/>
        <v>0</v>
      </c>
      <c r="N83" s="100">
        <f t="shared" si="15"/>
        <v>0</v>
      </c>
    </row>
    <row r="84" spans="1:14">
      <c r="A84" s="5" t="s">
        <v>784</v>
      </c>
      <c r="B84" s="5" t="s">
        <v>430</v>
      </c>
      <c r="C84" s="62"/>
      <c r="D84" s="62"/>
      <c r="E84" s="62"/>
      <c r="F84" s="81"/>
      <c r="G84" s="81"/>
      <c r="H84" s="81"/>
      <c r="I84" s="81"/>
      <c r="J84" s="81"/>
      <c r="K84" s="81"/>
      <c r="L84" s="100">
        <f t="shared" si="16"/>
        <v>0</v>
      </c>
      <c r="M84" s="100">
        <f t="shared" si="16"/>
        <v>0</v>
      </c>
      <c r="N84" s="100">
        <f t="shared" si="15"/>
        <v>0</v>
      </c>
    </row>
    <row r="85" spans="1:14">
      <c r="A85" s="5" t="s">
        <v>785</v>
      </c>
      <c r="B85" s="5" t="s">
        <v>430</v>
      </c>
      <c r="C85" s="62"/>
      <c r="D85" s="62"/>
      <c r="E85" s="62"/>
      <c r="F85" s="81"/>
      <c r="G85" s="81"/>
      <c r="H85" s="81"/>
      <c r="I85" s="81"/>
      <c r="J85" s="81"/>
      <c r="K85" s="81"/>
      <c r="L85" s="100">
        <f t="shared" si="16"/>
        <v>0</v>
      </c>
      <c r="M85" s="100">
        <f t="shared" si="16"/>
        <v>0</v>
      </c>
      <c r="N85" s="100">
        <f t="shared" si="15"/>
        <v>0</v>
      </c>
    </row>
    <row r="86" spans="1:14">
      <c r="A86" s="7" t="s">
        <v>701</v>
      </c>
      <c r="B86" s="7" t="s">
        <v>431</v>
      </c>
      <c r="C86" s="77">
        <f t="shared" ref="C86:K86" si="19">SUM(C82:C85)</f>
        <v>2186000</v>
      </c>
      <c r="D86" s="77">
        <f t="shared" si="19"/>
        <v>2184000</v>
      </c>
      <c r="E86" s="77">
        <f t="shared" si="19"/>
        <v>2184000</v>
      </c>
      <c r="F86" s="77">
        <f t="shared" si="19"/>
        <v>0</v>
      </c>
      <c r="G86" s="77">
        <f t="shared" si="19"/>
        <v>0</v>
      </c>
      <c r="H86" s="77">
        <f t="shared" si="19"/>
        <v>0</v>
      </c>
      <c r="I86" s="77">
        <f t="shared" si="19"/>
        <v>0</v>
      </c>
      <c r="J86" s="77">
        <f t="shared" si="19"/>
        <v>0</v>
      </c>
      <c r="K86" s="77">
        <f t="shared" si="19"/>
        <v>0</v>
      </c>
      <c r="L86" s="100">
        <f t="shared" si="16"/>
        <v>2186000</v>
      </c>
      <c r="M86" s="100">
        <f t="shared" si="16"/>
        <v>2184000</v>
      </c>
      <c r="N86" s="100">
        <f t="shared" si="15"/>
        <v>2184000</v>
      </c>
    </row>
    <row r="87" spans="1:14">
      <c r="A87" s="30" t="s">
        <v>432</v>
      </c>
      <c r="B87" s="7" t="s">
        <v>433</v>
      </c>
      <c r="C87" s="77"/>
      <c r="D87" s="77"/>
      <c r="E87" s="77">
        <v>616630</v>
      </c>
      <c r="F87" s="81"/>
      <c r="G87" s="81"/>
      <c r="H87" s="81"/>
      <c r="I87" s="81"/>
      <c r="J87" s="81"/>
      <c r="K87" s="81"/>
      <c r="L87" s="100">
        <f t="shared" si="16"/>
        <v>0</v>
      </c>
      <c r="M87" s="100">
        <f t="shared" si="16"/>
        <v>0</v>
      </c>
      <c r="N87" s="100">
        <f t="shared" si="15"/>
        <v>616630</v>
      </c>
    </row>
    <row r="88" spans="1:14">
      <c r="A88" s="30" t="s">
        <v>434</v>
      </c>
      <c r="B88" s="5" t="s">
        <v>435</v>
      </c>
      <c r="C88" s="62"/>
      <c r="D88" s="62"/>
      <c r="E88" s="62"/>
      <c r="F88" s="81"/>
      <c r="G88" s="81"/>
      <c r="H88" s="81"/>
      <c r="I88" s="81"/>
      <c r="J88" s="81"/>
      <c r="K88" s="81"/>
      <c r="L88" s="100">
        <f t="shared" si="16"/>
        <v>0</v>
      </c>
      <c r="M88" s="100">
        <f t="shared" si="16"/>
        <v>0</v>
      </c>
      <c r="N88" s="100">
        <f t="shared" si="15"/>
        <v>0</v>
      </c>
    </row>
    <row r="89" spans="1:14">
      <c r="A89" s="30" t="s">
        <v>436</v>
      </c>
      <c r="B89" s="5" t="s">
        <v>437</v>
      </c>
      <c r="C89" s="62"/>
      <c r="D89" s="62"/>
      <c r="E89" s="62"/>
      <c r="F89" s="81"/>
      <c r="G89" s="81"/>
      <c r="H89" s="81"/>
      <c r="I89" s="81"/>
      <c r="J89" s="81"/>
      <c r="K89" s="81"/>
      <c r="L89" s="100">
        <f t="shared" si="16"/>
        <v>0</v>
      </c>
      <c r="M89" s="100">
        <f t="shared" si="16"/>
        <v>0</v>
      </c>
      <c r="N89" s="100">
        <f t="shared" si="15"/>
        <v>0</v>
      </c>
    </row>
    <row r="90" spans="1:14">
      <c r="A90" s="30" t="s">
        <v>438</v>
      </c>
      <c r="B90" s="5" t="s">
        <v>439</v>
      </c>
      <c r="C90" s="62"/>
      <c r="D90" s="62"/>
      <c r="E90" s="62"/>
      <c r="F90" s="81"/>
      <c r="G90" s="81"/>
      <c r="H90" s="81"/>
      <c r="I90" s="81"/>
      <c r="J90" s="81"/>
      <c r="K90" s="81"/>
      <c r="L90" s="100">
        <f t="shared" si="16"/>
        <v>0</v>
      </c>
      <c r="M90" s="100">
        <f t="shared" si="16"/>
        <v>0</v>
      </c>
      <c r="N90" s="100">
        <f t="shared" si="15"/>
        <v>0</v>
      </c>
    </row>
    <row r="91" spans="1:14">
      <c r="A91" s="12" t="s">
        <v>685</v>
      </c>
      <c r="B91" s="5" t="s">
        <v>440</v>
      </c>
      <c r="C91" s="62"/>
      <c r="D91" s="62"/>
      <c r="E91" s="62"/>
      <c r="F91" s="81"/>
      <c r="G91" s="81"/>
      <c r="H91" s="81"/>
      <c r="I91" s="81"/>
      <c r="J91" s="81"/>
      <c r="K91" s="81"/>
      <c r="L91" s="100">
        <f t="shared" si="16"/>
        <v>0</v>
      </c>
      <c r="M91" s="100">
        <f t="shared" si="16"/>
        <v>0</v>
      </c>
      <c r="N91" s="100">
        <f t="shared" si="15"/>
        <v>0</v>
      </c>
    </row>
    <row r="92" spans="1:14">
      <c r="A92" s="14" t="s">
        <v>702</v>
      </c>
      <c r="B92" s="7" t="s">
        <v>442</v>
      </c>
      <c r="C92" s="77">
        <f t="shared" ref="C92:K92" si="20">C76+C81+C86+C87+C88+C89+C90+C91</f>
        <v>2186000</v>
      </c>
      <c r="D92" s="77">
        <f t="shared" si="20"/>
        <v>2184000</v>
      </c>
      <c r="E92" s="77">
        <f t="shared" si="20"/>
        <v>2800630</v>
      </c>
      <c r="F92" s="77">
        <f t="shared" si="20"/>
        <v>0</v>
      </c>
      <c r="G92" s="77">
        <f t="shared" si="20"/>
        <v>0</v>
      </c>
      <c r="H92" s="77">
        <f t="shared" si="20"/>
        <v>0</v>
      </c>
      <c r="I92" s="77">
        <f t="shared" si="20"/>
        <v>0</v>
      </c>
      <c r="J92" s="77">
        <f t="shared" si="20"/>
        <v>0</v>
      </c>
      <c r="K92" s="77">
        <f t="shared" si="20"/>
        <v>0</v>
      </c>
      <c r="L92" s="100">
        <f t="shared" si="16"/>
        <v>2186000</v>
      </c>
      <c r="M92" s="100">
        <f t="shared" si="16"/>
        <v>2184000</v>
      </c>
      <c r="N92" s="100">
        <f t="shared" si="15"/>
        <v>2800630</v>
      </c>
    </row>
    <row r="93" spans="1:14">
      <c r="A93" s="12" t="s">
        <v>443</v>
      </c>
      <c r="B93" s="5" t="s">
        <v>444</v>
      </c>
      <c r="C93" s="62"/>
      <c r="D93" s="62"/>
      <c r="E93" s="62"/>
      <c r="F93" s="81"/>
      <c r="G93" s="81"/>
      <c r="H93" s="81"/>
      <c r="I93" s="81"/>
      <c r="J93" s="81"/>
      <c r="K93" s="81"/>
      <c r="L93" s="100">
        <f t="shared" si="16"/>
        <v>0</v>
      </c>
      <c r="M93" s="100">
        <f t="shared" si="16"/>
        <v>0</v>
      </c>
      <c r="N93" s="100">
        <f t="shared" si="15"/>
        <v>0</v>
      </c>
    </row>
    <row r="94" spans="1:14">
      <c r="A94" s="12" t="s">
        <v>445</v>
      </c>
      <c r="B94" s="5" t="s">
        <v>446</v>
      </c>
      <c r="C94" s="62"/>
      <c r="D94" s="62"/>
      <c r="E94" s="62"/>
      <c r="F94" s="81"/>
      <c r="G94" s="81"/>
      <c r="H94" s="81"/>
      <c r="I94" s="81"/>
      <c r="J94" s="81"/>
      <c r="K94" s="81"/>
      <c r="L94" s="100">
        <f t="shared" si="16"/>
        <v>0</v>
      </c>
      <c r="M94" s="100">
        <f t="shared" si="16"/>
        <v>0</v>
      </c>
      <c r="N94" s="100">
        <f t="shared" si="15"/>
        <v>0</v>
      </c>
    </row>
    <row r="95" spans="1:14">
      <c r="A95" s="30" t="s">
        <v>447</v>
      </c>
      <c r="B95" s="5" t="s">
        <v>448</v>
      </c>
      <c r="C95" s="62"/>
      <c r="D95" s="62"/>
      <c r="E95" s="62"/>
      <c r="F95" s="81"/>
      <c r="G95" s="81"/>
      <c r="H95" s="81"/>
      <c r="I95" s="81"/>
      <c r="J95" s="81"/>
      <c r="K95" s="81"/>
      <c r="L95" s="100">
        <f t="shared" si="16"/>
        <v>0</v>
      </c>
      <c r="M95" s="100">
        <f t="shared" si="16"/>
        <v>0</v>
      </c>
      <c r="N95" s="100">
        <f t="shared" si="15"/>
        <v>0</v>
      </c>
    </row>
    <row r="96" spans="1:14">
      <c r="A96" s="30" t="s">
        <v>686</v>
      </c>
      <c r="B96" s="5" t="s">
        <v>449</v>
      </c>
      <c r="C96" s="62"/>
      <c r="D96" s="62"/>
      <c r="E96" s="62"/>
      <c r="F96" s="81"/>
      <c r="G96" s="81"/>
      <c r="H96" s="81"/>
      <c r="I96" s="81"/>
      <c r="J96" s="81"/>
      <c r="K96" s="81"/>
      <c r="L96" s="100">
        <f t="shared" si="16"/>
        <v>0</v>
      </c>
      <c r="M96" s="100">
        <f t="shared" si="16"/>
        <v>0</v>
      </c>
      <c r="N96" s="100">
        <f t="shared" si="15"/>
        <v>0</v>
      </c>
    </row>
    <row r="97" spans="1:14">
      <c r="A97" s="13" t="s">
        <v>703</v>
      </c>
      <c r="B97" s="7" t="s">
        <v>450</v>
      </c>
      <c r="C97" s="77">
        <f t="shared" ref="C97:K97" si="21">SUM(C93:C96)</f>
        <v>0</v>
      </c>
      <c r="D97" s="77">
        <f t="shared" si="21"/>
        <v>0</v>
      </c>
      <c r="E97" s="77">
        <f t="shared" si="21"/>
        <v>0</v>
      </c>
      <c r="F97" s="77">
        <f t="shared" si="21"/>
        <v>0</v>
      </c>
      <c r="G97" s="77">
        <f t="shared" si="21"/>
        <v>0</v>
      </c>
      <c r="H97" s="77">
        <f t="shared" si="21"/>
        <v>0</v>
      </c>
      <c r="I97" s="77">
        <f t="shared" si="21"/>
        <v>0</v>
      </c>
      <c r="J97" s="77">
        <f t="shared" si="21"/>
        <v>0</v>
      </c>
      <c r="K97" s="77">
        <f t="shared" si="21"/>
        <v>0</v>
      </c>
      <c r="L97" s="100">
        <f t="shared" si="16"/>
        <v>0</v>
      </c>
      <c r="M97" s="100">
        <f t="shared" si="16"/>
        <v>0</v>
      </c>
      <c r="N97" s="100">
        <f t="shared" si="15"/>
        <v>0</v>
      </c>
    </row>
    <row r="98" spans="1:14">
      <c r="A98" s="14" t="s">
        <v>451</v>
      </c>
      <c r="B98" s="7" t="s">
        <v>452</v>
      </c>
      <c r="C98" s="77"/>
      <c r="D98" s="77"/>
      <c r="E98" s="77"/>
      <c r="F98" s="81"/>
      <c r="G98" s="81"/>
      <c r="H98" s="81"/>
      <c r="I98" s="81"/>
      <c r="J98" s="81"/>
      <c r="K98" s="81"/>
      <c r="L98" s="100">
        <f t="shared" si="16"/>
        <v>0</v>
      </c>
      <c r="M98" s="100">
        <f t="shared" si="16"/>
        <v>0</v>
      </c>
      <c r="N98" s="100">
        <f t="shared" si="15"/>
        <v>0</v>
      </c>
    </row>
    <row r="99" spans="1:14">
      <c r="A99" s="52" t="s">
        <v>704</v>
      </c>
      <c r="B99" s="89" t="s">
        <v>453</v>
      </c>
      <c r="C99" s="90">
        <f t="shared" ref="C99:K99" si="22">C92+C97+C98</f>
        <v>2186000</v>
      </c>
      <c r="D99" s="90">
        <f t="shared" si="22"/>
        <v>2184000</v>
      </c>
      <c r="E99" s="90">
        <f t="shared" si="22"/>
        <v>2800630</v>
      </c>
      <c r="F99" s="90">
        <f t="shared" si="22"/>
        <v>0</v>
      </c>
      <c r="G99" s="90">
        <f t="shared" si="22"/>
        <v>0</v>
      </c>
      <c r="H99" s="90">
        <f t="shared" si="22"/>
        <v>0</v>
      </c>
      <c r="I99" s="90">
        <f t="shared" si="22"/>
        <v>0</v>
      </c>
      <c r="J99" s="90">
        <f t="shared" si="22"/>
        <v>0</v>
      </c>
      <c r="K99" s="90">
        <f t="shared" si="22"/>
        <v>0</v>
      </c>
      <c r="L99" s="100">
        <f t="shared" si="16"/>
        <v>2186000</v>
      </c>
      <c r="M99" s="100">
        <f t="shared" si="16"/>
        <v>2184000</v>
      </c>
      <c r="N99" s="100">
        <f t="shared" si="15"/>
        <v>2800630</v>
      </c>
    </row>
    <row r="100" spans="1:14">
      <c r="A100" s="91" t="s">
        <v>687</v>
      </c>
      <c r="B100" s="92"/>
      <c r="C100" s="93">
        <f>C20+C34+C45+C57+C63+C76+C81+C86+C87+C97+C98</f>
        <v>4876000</v>
      </c>
      <c r="D100" s="93">
        <f t="shared" ref="D100:K100" si="23">D20+D34+D45+D57+D63+D76+D81+D86+D87+D97+D98</f>
        <v>12624414</v>
      </c>
      <c r="E100" s="93">
        <f t="shared" si="23"/>
        <v>12341500</v>
      </c>
      <c r="F100" s="93">
        <f t="shared" si="23"/>
        <v>0</v>
      </c>
      <c r="G100" s="93">
        <f t="shared" si="23"/>
        <v>0</v>
      </c>
      <c r="H100" s="93">
        <f t="shared" si="23"/>
        <v>0</v>
      </c>
      <c r="I100" s="93">
        <f t="shared" si="23"/>
        <v>15595701</v>
      </c>
      <c r="J100" s="93">
        <f t="shared" si="23"/>
        <v>16086274</v>
      </c>
      <c r="K100" s="93">
        <f t="shared" si="23"/>
        <v>16225334</v>
      </c>
      <c r="L100" s="115">
        <f>L20+L34+L45+L50+L57+L63+L68+L92</f>
        <v>20471701</v>
      </c>
      <c r="M100" s="115">
        <f>M20+M34+M45+M50+M57+M63+M68+M92</f>
        <v>28810688</v>
      </c>
      <c r="N100" s="115">
        <f>N20+N34+N45+N50+N57+N63+N68+N92</f>
        <v>28590834</v>
      </c>
    </row>
  </sheetData>
  <mergeCells count="8"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C35"/>
  <sheetViews>
    <sheetView workbookViewId="0"/>
  </sheetViews>
  <sheetFormatPr defaultRowHeight="15"/>
  <cols>
    <col min="1" max="1" width="84.7109375" customWidth="1"/>
    <col min="2" max="2" width="15.5703125" customWidth="1"/>
    <col min="3" max="3" width="12.5703125" customWidth="1"/>
  </cols>
  <sheetData>
    <row r="1" spans="1:3" ht="15.75">
      <c r="A1" s="117" t="s">
        <v>59</v>
      </c>
    </row>
    <row r="2" spans="1:3" ht="25.5" customHeight="1">
      <c r="A2" s="236" t="s">
        <v>205</v>
      </c>
      <c r="B2" s="237"/>
      <c r="C2" s="237"/>
    </row>
    <row r="3" spans="1:3" ht="23.25" customHeight="1">
      <c r="A3" s="238" t="s">
        <v>758</v>
      </c>
      <c r="B3" s="239"/>
      <c r="C3" s="239"/>
    </row>
    <row r="4" spans="1:3">
      <c r="A4" s="1"/>
    </row>
    <row r="5" spans="1:3">
      <c r="A5" s="1"/>
    </row>
    <row r="6" spans="1:3" ht="51" customHeight="1">
      <c r="A6" s="124" t="s">
        <v>757</v>
      </c>
      <c r="B6" s="126" t="s">
        <v>243</v>
      </c>
      <c r="C6" s="127" t="s">
        <v>795</v>
      </c>
    </row>
    <row r="7" spans="1:3" ht="15" customHeight="1">
      <c r="A7" s="39" t="s">
        <v>729</v>
      </c>
      <c r="B7" s="40"/>
      <c r="C7" s="25"/>
    </row>
    <row r="8" spans="1:3" ht="15" customHeight="1">
      <c r="A8" s="39" t="s">
        <v>730</v>
      </c>
      <c r="B8" s="40"/>
      <c r="C8" s="25"/>
    </row>
    <row r="9" spans="1:3" ht="15" customHeight="1">
      <c r="A9" s="39" t="s">
        <v>731</v>
      </c>
      <c r="B9" s="40"/>
      <c r="C9" s="25"/>
    </row>
    <row r="10" spans="1:3" ht="15" customHeight="1">
      <c r="A10" s="39" t="s">
        <v>732</v>
      </c>
      <c r="B10" s="40"/>
      <c r="C10" s="25"/>
    </row>
    <row r="11" spans="1:3" ht="15" customHeight="1">
      <c r="A11" s="38" t="s">
        <v>752</v>
      </c>
      <c r="B11" s="70"/>
      <c r="C11" s="25"/>
    </row>
    <row r="12" spans="1:3" ht="15" customHeight="1">
      <c r="A12" s="39" t="s">
        <v>735</v>
      </c>
      <c r="B12" s="40"/>
      <c r="C12" s="25"/>
    </row>
    <row r="13" spans="1:3" ht="15" customHeight="1">
      <c r="A13" s="39" t="s">
        <v>736</v>
      </c>
      <c r="B13" s="40"/>
      <c r="C13" s="25"/>
    </row>
    <row r="14" spans="1:3" ht="15" customHeight="1">
      <c r="A14" s="39" t="s">
        <v>737</v>
      </c>
      <c r="B14" s="40"/>
      <c r="C14" s="25"/>
    </row>
    <row r="15" spans="1:3" ht="15" customHeight="1">
      <c r="A15" s="39" t="s">
        <v>738</v>
      </c>
      <c r="B15" s="40"/>
      <c r="C15" s="25"/>
    </row>
    <row r="16" spans="1:3" ht="15" customHeight="1">
      <c r="A16" s="39" t="s">
        <v>739</v>
      </c>
      <c r="B16" s="40"/>
      <c r="C16" s="25"/>
    </row>
    <row r="17" spans="1:3" ht="15" customHeight="1">
      <c r="A17" s="39" t="s">
        <v>740</v>
      </c>
      <c r="B17" s="40"/>
      <c r="C17" s="25"/>
    </row>
    <row r="18" spans="1:3" ht="15" customHeight="1">
      <c r="A18" s="39" t="s">
        <v>741</v>
      </c>
      <c r="B18" s="40"/>
      <c r="C18" s="25"/>
    </row>
    <row r="19" spans="1:3" ht="15" customHeight="1">
      <c r="A19" s="38" t="s">
        <v>753</v>
      </c>
      <c r="B19" s="70"/>
      <c r="C19" s="25"/>
    </row>
    <row r="20" spans="1:3" ht="15" customHeight="1">
      <c r="A20" s="39" t="s">
        <v>742</v>
      </c>
      <c r="B20" s="177">
        <v>2</v>
      </c>
      <c r="C20" s="178">
        <v>2</v>
      </c>
    </row>
    <row r="21" spans="1:3" ht="15" customHeight="1">
      <c r="A21" s="39" t="s">
        <v>743</v>
      </c>
      <c r="B21" s="177"/>
      <c r="C21" s="178"/>
    </row>
    <row r="22" spans="1:3" ht="15" customHeight="1">
      <c r="A22" s="39" t="s">
        <v>744</v>
      </c>
      <c r="B22" s="177">
        <v>42</v>
      </c>
      <c r="C22" s="178">
        <v>42</v>
      </c>
    </row>
    <row r="23" spans="1:3" ht="15" customHeight="1">
      <c r="A23" s="38" t="s">
        <v>754</v>
      </c>
      <c r="B23" s="179">
        <v>44</v>
      </c>
      <c r="C23" s="180">
        <v>44</v>
      </c>
    </row>
    <row r="24" spans="1:3" ht="15" customHeight="1">
      <c r="A24" s="39" t="s">
        <v>745</v>
      </c>
      <c r="B24" s="177">
        <v>1</v>
      </c>
      <c r="C24" s="178">
        <v>1</v>
      </c>
    </row>
    <row r="25" spans="1:3" ht="15" customHeight="1">
      <c r="A25" s="39" t="s">
        <v>746</v>
      </c>
      <c r="B25" s="177">
        <v>1</v>
      </c>
      <c r="C25" s="178">
        <v>1</v>
      </c>
    </row>
    <row r="26" spans="1:3" ht="15" customHeight="1">
      <c r="A26" s="39" t="s">
        <v>747</v>
      </c>
      <c r="B26" s="177">
        <v>1</v>
      </c>
      <c r="C26" s="178">
        <v>1</v>
      </c>
    </row>
    <row r="27" spans="1:3" ht="15" customHeight="1">
      <c r="A27" s="38" t="s">
        <v>755</v>
      </c>
      <c r="B27" s="179">
        <v>3</v>
      </c>
      <c r="C27" s="180">
        <v>3</v>
      </c>
    </row>
    <row r="28" spans="1:3" ht="37.5" customHeight="1">
      <c r="A28" s="38" t="s">
        <v>756</v>
      </c>
      <c r="B28" s="71"/>
      <c r="C28" s="128"/>
    </row>
    <row r="29" spans="1:3" ht="15" customHeight="1">
      <c r="A29" s="39" t="s">
        <v>748</v>
      </c>
      <c r="B29" s="40"/>
      <c r="C29" s="25"/>
    </row>
    <row r="30" spans="1:3" ht="15" customHeight="1">
      <c r="A30" s="39" t="s">
        <v>749</v>
      </c>
      <c r="B30" s="40"/>
      <c r="C30" s="25"/>
    </row>
    <row r="31" spans="1:3" ht="15" customHeight="1">
      <c r="A31" s="39" t="s">
        <v>750</v>
      </c>
      <c r="B31" s="40"/>
      <c r="C31" s="25"/>
    </row>
    <row r="32" spans="1:3" ht="15" customHeight="1">
      <c r="A32" s="39" t="s">
        <v>751</v>
      </c>
      <c r="B32" s="40"/>
      <c r="C32" s="25"/>
    </row>
    <row r="33" spans="1:3" ht="36" customHeight="1">
      <c r="A33" s="38" t="s">
        <v>862</v>
      </c>
      <c r="B33" s="40"/>
      <c r="C33" s="25"/>
    </row>
    <row r="34" spans="1:3">
      <c r="A34" s="233"/>
      <c r="B34" s="234"/>
    </row>
    <row r="35" spans="1:3">
      <c r="A35" s="235"/>
      <c r="B35" s="234"/>
    </row>
  </sheetData>
  <mergeCells count="4">
    <mergeCell ref="A34:B34"/>
    <mergeCell ref="A35:B35"/>
    <mergeCell ref="A2:C2"/>
    <mergeCell ref="A3:C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25"/>
  <sheetViews>
    <sheetView workbookViewId="0">
      <selection sqref="A1:D1"/>
    </sheetView>
  </sheetViews>
  <sheetFormatPr defaultRowHeight="15"/>
  <cols>
    <col min="1" max="1" width="72.140625" customWidth="1"/>
    <col min="2" max="2" width="8.28515625" customWidth="1"/>
    <col min="3" max="5" width="12.7109375" customWidth="1"/>
  </cols>
  <sheetData>
    <row r="1" spans="1:5" ht="21.75" customHeight="1">
      <c r="A1" s="242" t="s">
        <v>60</v>
      </c>
      <c r="B1" s="242"/>
      <c r="C1" s="242"/>
      <c r="D1" s="242"/>
    </row>
    <row r="2" spans="1:5" ht="21.75" customHeight="1">
      <c r="A2" s="236" t="s">
        <v>207</v>
      </c>
      <c r="B2" s="237"/>
      <c r="C2" s="237"/>
      <c r="D2" s="237"/>
      <c r="E2" s="237"/>
    </row>
    <row r="3" spans="1:5" ht="26.25" customHeight="1">
      <c r="A3" s="240" t="s">
        <v>244</v>
      </c>
      <c r="B3" s="241"/>
      <c r="C3" s="241"/>
      <c r="D3" s="241"/>
      <c r="E3" s="241"/>
    </row>
    <row r="4" spans="1:5">
      <c r="A4" s="146"/>
      <c r="B4" s="146"/>
      <c r="C4" s="146"/>
      <c r="D4" s="146"/>
      <c r="E4" s="146"/>
    </row>
    <row r="5" spans="1:5" ht="25.5">
      <c r="A5" s="2" t="s">
        <v>91</v>
      </c>
      <c r="B5" s="3" t="s">
        <v>92</v>
      </c>
      <c r="C5" s="129" t="s">
        <v>71</v>
      </c>
      <c r="D5" s="129" t="s">
        <v>72</v>
      </c>
      <c r="E5" s="129" t="s">
        <v>73</v>
      </c>
    </row>
    <row r="6" spans="1:5" ht="18" customHeight="1">
      <c r="A6" s="12" t="s">
        <v>194</v>
      </c>
      <c r="B6" s="6" t="s">
        <v>195</v>
      </c>
      <c r="C6" s="167">
        <f ca="1">'kiadások önk'!F77</f>
        <v>0</v>
      </c>
      <c r="D6" s="167">
        <f ca="1">'kiadások önk'!G77</f>
        <v>0</v>
      </c>
      <c r="E6" s="167">
        <f ca="1">'kiadások önk'!H77</f>
        <v>0</v>
      </c>
    </row>
    <row r="7" spans="1:5">
      <c r="A7" s="12" t="s">
        <v>626</v>
      </c>
      <c r="B7" s="6" t="s">
        <v>196</v>
      </c>
      <c r="C7" s="168">
        <v>1317000</v>
      </c>
      <c r="D7" s="167">
        <v>971000</v>
      </c>
      <c r="E7" s="167">
        <v>971000</v>
      </c>
    </row>
    <row r="8" spans="1:5">
      <c r="A8" s="5" t="s">
        <v>197</v>
      </c>
      <c r="B8" s="6" t="s">
        <v>198</v>
      </c>
      <c r="C8" s="168">
        <v>0</v>
      </c>
      <c r="D8" s="168">
        <v>0</v>
      </c>
      <c r="E8" s="168">
        <v>0</v>
      </c>
    </row>
    <row r="9" spans="1:5">
      <c r="A9" s="12" t="s">
        <v>199</v>
      </c>
      <c r="B9" s="6" t="s">
        <v>200</v>
      </c>
      <c r="C9" s="167">
        <v>955000</v>
      </c>
      <c r="D9" s="167">
        <v>3510310</v>
      </c>
      <c r="E9" s="167">
        <v>3155727</v>
      </c>
    </row>
    <row r="10" spans="1:5">
      <c r="A10" s="12" t="s">
        <v>201</v>
      </c>
      <c r="B10" s="6" t="s">
        <v>202</v>
      </c>
      <c r="C10" s="168">
        <v>0</v>
      </c>
      <c r="D10" s="168">
        <v>0</v>
      </c>
      <c r="E10" s="168">
        <v>0</v>
      </c>
    </row>
    <row r="11" spans="1:5">
      <c r="A11" s="5" t="s">
        <v>203</v>
      </c>
      <c r="B11" s="6" t="s">
        <v>204</v>
      </c>
      <c r="C11" s="168">
        <v>0</v>
      </c>
      <c r="D11" s="168">
        <v>0</v>
      </c>
      <c r="E11" s="168">
        <v>0</v>
      </c>
    </row>
    <row r="12" spans="1:5">
      <c r="A12" s="5" t="s">
        <v>273</v>
      </c>
      <c r="B12" s="6" t="s">
        <v>274</v>
      </c>
      <c r="C12" s="168">
        <v>614000</v>
      </c>
      <c r="D12" s="167">
        <v>409433</v>
      </c>
      <c r="E12" s="167">
        <v>148288</v>
      </c>
    </row>
    <row r="13" spans="1:5">
      <c r="A13" s="14" t="s">
        <v>627</v>
      </c>
      <c r="B13" s="8" t="s">
        <v>275</v>
      </c>
      <c r="C13" s="169">
        <f>C6+C8+C9+C12</f>
        <v>1569000</v>
      </c>
      <c r="D13" s="169">
        <f>D6+D8+D9+D12</f>
        <v>3919743</v>
      </c>
      <c r="E13" s="169">
        <f>E6+E8+E9+E12</f>
        <v>3304015</v>
      </c>
    </row>
    <row r="14" spans="1:5">
      <c r="A14" s="12" t="s">
        <v>276</v>
      </c>
      <c r="B14" s="6" t="s">
        <v>277</v>
      </c>
      <c r="C14" s="167">
        <f ca="1">'kiadások önk'!F85</f>
        <v>0</v>
      </c>
      <c r="D14" s="167">
        <v>1208344</v>
      </c>
      <c r="E14" s="167">
        <v>1208344</v>
      </c>
    </row>
    <row r="15" spans="1:5" s="95" customFormat="1">
      <c r="A15" s="12" t="s">
        <v>278</v>
      </c>
      <c r="B15" s="6" t="s">
        <v>279</v>
      </c>
      <c r="C15" s="167">
        <v>0</v>
      </c>
      <c r="D15" s="168">
        <v>0</v>
      </c>
      <c r="E15" s="168">
        <v>0</v>
      </c>
    </row>
    <row r="16" spans="1:5" s="95" customFormat="1">
      <c r="A16" s="12" t="s">
        <v>280</v>
      </c>
      <c r="B16" s="6" t="s">
        <v>281</v>
      </c>
      <c r="C16" s="167">
        <f ca="1">'kiadások önk'!F87</f>
        <v>0</v>
      </c>
      <c r="D16" s="168">
        <v>0</v>
      </c>
      <c r="E16" s="168">
        <v>0</v>
      </c>
    </row>
    <row r="17" spans="1:5" s="95" customFormat="1">
      <c r="A17" s="12" t="s">
        <v>282</v>
      </c>
      <c r="B17" s="6" t="s">
        <v>283</v>
      </c>
      <c r="C17" s="167">
        <f ca="1">'kiadások önk'!F88</f>
        <v>0</v>
      </c>
      <c r="D17" s="167">
        <v>46827</v>
      </c>
      <c r="E17" s="167">
        <v>46827</v>
      </c>
    </row>
    <row r="18" spans="1:5">
      <c r="A18" s="14" t="s">
        <v>628</v>
      </c>
      <c r="B18" s="8" t="s">
        <v>284</v>
      </c>
      <c r="C18" s="169">
        <f>SUM(C14:C17)</f>
        <v>0</v>
      </c>
      <c r="D18" s="169">
        <f>SUM(D14:D17)</f>
        <v>1255171</v>
      </c>
      <c r="E18" s="169">
        <f>SUM(E14:E17)</f>
        <v>1255171</v>
      </c>
    </row>
    <row r="19" spans="1:5" ht="15.75">
      <c r="A19" s="78"/>
      <c r="B19" s="78"/>
      <c r="C19" s="78"/>
      <c r="D19" s="78"/>
      <c r="E19" s="78"/>
    </row>
    <row r="20" spans="1:5" ht="15.75">
      <c r="A20" s="78"/>
      <c r="B20" s="78"/>
      <c r="C20" s="78"/>
      <c r="D20" s="78"/>
      <c r="E20" s="78"/>
    </row>
    <row r="21" spans="1:5">
      <c r="A21" s="72"/>
      <c r="B21" s="72"/>
      <c r="C21" s="72"/>
      <c r="D21" s="72"/>
      <c r="E21" s="72"/>
    </row>
    <row r="22" spans="1:5">
      <c r="A22" s="72"/>
      <c r="B22" s="72"/>
      <c r="C22" s="72"/>
      <c r="D22" s="72"/>
      <c r="E22" s="72"/>
    </row>
    <row r="23" spans="1:5">
      <c r="A23" s="72"/>
      <c r="B23" s="72"/>
      <c r="C23" s="72"/>
      <c r="D23" s="72"/>
      <c r="E23" s="72"/>
    </row>
    <row r="24" spans="1:5">
      <c r="A24" s="72"/>
      <c r="B24" s="72"/>
      <c r="C24" s="72"/>
      <c r="D24" s="72"/>
      <c r="E24" s="72"/>
    </row>
    <row r="25" spans="1:5">
      <c r="A25" s="72"/>
      <c r="B25" s="72"/>
      <c r="C25" s="72"/>
      <c r="D25" s="72"/>
      <c r="E25" s="72"/>
    </row>
  </sheetData>
  <mergeCells count="3">
    <mergeCell ref="A2:E2"/>
    <mergeCell ref="A3:E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H70"/>
  <sheetViews>
    <sheetView workbookViewId="0">
      <selection sqref="A1:D1"/>
    </sheetView>
  </sheetViews>
  <sheetFormatPr defaultRowHeight="1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15.75">
      <c r="A1" s="244" t="s">
        <v>61</v>
      </c>
      <c r="B1" s="244"/>
      <c r="C1" s="244"/>
      <c r="D1" s="244"/>
    </row>
    <row r="2" spans="1:8" ht="22.5" customHeight="1">
      <c r="A2" s="236" t="s">
        <v>205</v>
      </c>
      <c r="B2" s="241"/>
      <c r="C2" s="241"/>
      <c r="D2" s="241"/>
      <c r="E2" s="243"/>
      <c r="F2" s="243"/>
      <c r="G2" s="243"/>
      <c r="H2" s="243"/>
    </row>
    <row r="3" spans="1:8" ht="48.75" customHeight="1">
      <c r="A3" s="240" t="s">
        <v>245</v>
      </c>
      <c r="B3" s="241"/>
      <c r="C3" s="241"/>
      <c r="D3" s="241"/>
      <c r="E3" s="243"/>
      <c r="F3" s="243"/>
      <c r="G3" s="243"/>
      <c r="H3" s="243"/>
    </row>
    <row r="4" spans="1:8" ht="21" customHeight="1">
      <c r="A4" s="41"/>
      <c r="B4" s="42"/>
      <c r="C4" s="42"/>
    </row>
    <row r="5" spans="1:8">
      <c r="A5" s="4" t="s">
        <v>794</v>
      </c>
    </row>
    <row r="6" spans="1:8" ht="51">
      <c r="A6" s="130" t="s">
        <v>792</v>
      </c>
      <c r="B6" s="3" t="s">
        <v>92</v>
      </c>
      <c r="C6" s="125" t="s">
        <v>854</v>
      </c>
      <c r="D6" s="125" t="s">
        <v>855</v>
      </c>
      <c r="E6" s="125" t="s">
        <v>863</v>
      </c>
      <c r="F6" s="125" t="s">
        <v>864</v>
      </c>
      <c r="G6" s="125" t="s">
        <v>865</v>
      </c>
      <c r="H6" s="125" t="s">
        <v>866</v>
      </c>
    </row>
    <row r="7" spans="1:8">
      <c r="A7" s="11" t="s">
        <v>819</v>
      </c>
      <c r="B7" s="5" t="s">
        <v>297</v>
      </c>
      <c r="C7" s="25"/>
      <c r="D7" s="25"/>
      <c r="E7" s="25"/>
      <c r="F7" s="25"/>
      <c r="G7" s="25"/>
      <c r="H7" s="25"/>
    </row>
    <row r="8" spans="1:8">
      <c r="A8" s="17" t="s">
        <v>298</v>
      </c>
      <c r="B8" s="17" t="s">
        <v>297</v>
      </c>
      <c r="C8" s="25"/>
      <c r="D8" s="25"/>
      <c r="E8" s="25"/>
      <c r="F8" s="25"/>
      <c r="G8" s="25"/>
      <c r="H8" s="25"/>
    </row>
    <row r="9" spans="1:8">
      <c r="A9" s="17" t="s">
        <v>299</v>
      </c>
      <c r="B9" s="17" t="s">
        <v>297</v>
      </c>
      <c r="C9" s="25"/>
      <c r="D9" s="25"/>
      <c r="E9" s="25"/>
      <c r="F9" s="25"/>
      <c r="G9" s="25"/>
      <c r="H9" s="25"/>
    </row>
    <row r="10" spans="1:8" ht="30">
      <c r="A10" s="11" t="s">
        <v>300</v>
      </c>
      <c r="B10" s="5" t="s">
        <v>301</v>
      </c>
      <c r="C10" s="25"/>
      <c r="D10" s="25"/>
      <c r="E10" s="25"/>
      <c r="F10" s="25"/>
      <c r="G10" s="25"/>
      <c r="H10" s="25"/>
    </row>
    <row r="11" spans="1:8">
      <c r="A11" s="11" t="s">
        <v>818</v>
      </c>
      <c r="B11" s="5" t="s">
        <v>302</v>
      </c>
      <c r="C11" s="25"/>
      <c r="D11" s="25"/>
      <c r="E11" s="25"/>
      <c r="F11" s="25"/>
      <c r="G11" s="25"/>
      <c r="H11" s="25"/>
    </row>
    <row r="12" spans="1:8">
      <c r="A12" s="17" t="s">
        <v>298</v>
      </c>
      <c r="B12" s="17" t="s">
        <v>302</v>
      </c>
      <c r="C12" s="25"/>
      <c r="D12" s="25"/>
      <c r="E12" s="25"/>
      <c r="F12" s="25"/>
      <c r="G12" s="25"/>
      <c r="H12" s="25"/>
    </row>
    <row r="13" spans="1:8">
      <c r="A13" s="17" t="s">
        <v>299</v>
      </c>
      <c r="B13" s="17" t="s">
        <v>303</v>
      </c>
      <c r="C13" s="25"/>
      <c r="D13" s="25"/>
      <c r="E13" s="25"/>
      <c r="F13" s="25"/>
      <c r="G13" s="25"/>
      <c r="H13" s="25"/>
    </row>
    <row r="14" spans="1:8">
      <c r="A14" s="10" t="s">
        <v>817</v>
      </c>
      <c r="B14" s="7" t="s">
        <v>304</v>
      </c>
      <c r="C14" s="25"/>
      <c r="D14" s="25"/>
      <c r="E14" s="25"/>
      <c r="F14" s="25"/>
      <c r="G14" s="25"/>
      <c r="H14" s="25"/>
    </row>
    <row r="15" spans="1:8">
      <c r="A15" s="18" t="s">
        <v>822</v>
      </c>
      <c r="B15" s="5" t="s">
        <v>305</v>
      </c>
      <c r="C15" s="25"/>
      <c r="D15" s="25"/>
      <c r="E15" s="25"/>
      <c r="F15" s="25"/>
      <c r="G15" s="25"/>
      <c r="H15" s="25"/>
    </row>
    <row r="16" spans="1:8">
      <c r="A16" s="17" t="s">
        <v>306</v>
      </c>
      <c r="B16" s="17" t="s">
        <v>305</v>
      </c>
      <c r="C16" s="25"/>
      <c r="D16" s="25"/>
      <c r="E16" s="25"/>
      <c r="F16" s="25"/>
      <c r="G16" s="25"/>
      <c r="H16" s="25"/>
    </row>
    <row r="17" spans="1:8">
      <c r="A17" s="17" t="s">
        <v>307</v>
      </c>
      <c r="B17" s="17" t="s">
        <v>305</v>
      </c>
      <c r="C17" s="25"/>
      <c r="D17" s="25"/>
      <c r="E17" s="25"/>
      <c r="F17" s="25"/>
      <c r="G17" s="25"/>
      <c r="H17" s="25"/>
    </row>
    <row r="18" spans="1:8">
      <c r="A18" s="18" t="s">
        <v>823</v>
      </c>
      <c r="B18" s="5" t="s">
        <v>308</v>
      </c>
      <c r="C18" s="25"/>
      <c r="D18" s="25"/>
      <c r="E18" s="25"/>
      <c r="F18" s="25"/>
      <c r="G18" s="25"/>
      <c r="H18" s="25"/>
    </row>
    <row r="19" spans="1:8">
      <c r="A19" s="17" t="s">
        <v>299</v>
      </c>
      <c r="B19" s="17" t="s">
        <v>308</v>
      </c>
      <c r="C19" s="25"/>
      <c r="D19" s="25"/>
      <c r="E19" s="25"/>
      <c r="F19" s="25"/>
      <c r="G19" s="25"/>
      <c r="H19" s="25"/>
    </row>
    <row r="20" spans="1:8">
      <c r="A20" s="12" t="s">
        <v>309</v>
      </c>
      <c r="B20" s="5" t="s">
        <v>310</v>
      </c>
      <c r="C20" s="25"/>
      <c r="D20" s="25"/>
      <c r="E20" s="25"/>
      <c r="F20" s="25"/>
      <c r="G20" s="25"/>
      <c r="H20" s="25"/>
    </row>
    <row r="21" spans="1:8">
      <c r="A21" s="12" t="s">
        <v>824</v>
      </c>
      <c r="B21" s="5" t="s">
        <v>311</v>
      </c>
      <c r="C21" s="25"/>
      <c r="D21" s="25"/>
      <c r="E21" s="25"/>
      <c r="F21" s="25"/>
      <c r="G21" s="25"/>
      <c r="H21" s="25"/>
    </row>
    <row r="22" spans="1:8">
      <c r="A22" s="17" t="s">
        <v>307</v>
      </c>
      <c r="B22" s="17" t="s">
        <v>311</v>
      </c>
      <c r="C22" s="25"/>
      <c r="D22" s="25"/>
      <c r="E22" s="25"/>
      <c r="F22" s="25"/>
      <c r="G22" s="25"/>
      <c r="H22" s="25"/>
    </row>
    <row r="23" spans="1:8">
      <c r="A23" s="17" t="s">
        <v>299</v>
      </c>
      <c r="B23" s="17" t="s">
        <v>311</v>
      </c>
      <c r="C23" s="25"/>
      <c r="D23" s="25"/>
      <c r="E23" s="25"/>
      <c r="F23" s="25"/>
      <c r="G23" s="25"/>
      <c r="H23" s="25"/>
    </row>
    <row r="24" spans="1:8">
      <c r="A24" s="19" t="s">
        <v>820</v>
      </c>
      <c r="B24" s="7" t="s">
        <v>312</v>
      </c>
      <c r="C24" s="25"/>
      <c r="D24" s="25"/>
      <c r="E24" s="25"/>
      <c r="F24" s="25"/>
      <c r="G24" s="25"/>
      <c r="H24" s="25"/>
    </row>
    <row r="25" spans="1:8">
      <c r="A25" s="18" t="s">
        <v>313</v>
      </c>
      <c r="B25" s="5" t="s">
        <v>314</v>
      </c>
      <c r="C25" s="25"/>
      <c r="D25" s="25"/>
      <c r="E25" s="25"/>
      <c r="F25" s="25"/>
      <c r="G25" s="25"/>
      <c r="H25" s="25"/>
    </row>
    <row r="26" spans="1:8">
      <c r="A26" s="18" t="s">
        <v>315</v>
      </c>
      <c r="B26" s="5" t="s">
        <v>316</v>
      </c>
      <c r="C26" s="101">
        <f ca="1">'kiadások önk'!C111</f>
        <v>0</v>
      </c>
      <c r="E26" s="101">
        <v>560263</v>
      </c>
      <c r="F26" s="25"/>
      <c r="G26" s="101">
        <v>560263</v>
      </c>
      <c r="H26" s="25"/>
    </row>
    <row r="27" spans="1:8">
      <c r="A27" s="18" t="s">
        <v>319</v>
      </c>
      <c r="B27" s="5" t="s">
        <v>320</v>
      </c>
      <c r="C27" s="25"/>
      <c r="D27" s="25"/>
      <c r="E27" s="25"/>
      <c r="F27" s="25"/>
      <c r="G27" s="25"/>
      <c r="H27" s="25"/>
    </row>
    <row r="28" spans="1:8">
      <c r="A28" s="18" t="s">
        <v>321</v>
      </c>
      <c r="B28" s="5" t="s">
        <v>322</v>
      </c>
      <c r="C28" s="25"/>
      <c r="D28" s="25"/>
      <c r="E28" s="25"/>
      <c r="F28" s="25"/>
      <c r="G28" s="25"/>
      <c r="H28" s="25"/>
    </row>
    <row r="29" spans="1:8">
      <c r="A29" s="18" t="s">
        <v>323</v>
      </c>
      <c r="B29" s="5" t="s">
        <v>324</v>
      </c>
      <c r="C29" s="25"/>
      <c r="D29" s="25"/>
      <c r="E29" s="25"/>
      <c r="F29" s="25"/>
      <c r="G29" s="25"/>
      <c r="H29" s="25"/>
    </row>
    <row r="30" spans="1:8">
      <c r="A30" s="54" t="s">
        <v>821</v>
      </c>
      <c r="B30" s="55" t="s">
        <v>325</v>
      </c>
      <c r="C30" s="132">
        <f>C14+C24+C29</f>
        <v>0</v>
      </c>
      <c r="D30" s="132">
        <f>D14+D24+D29</f>
        <v>0</v>
      </c>
      <c r="E30" s="133">
        <f>E14+E24+E29+E26</f>
        <v>560263</v>
      </c>
      <c r="F30" s="133">
        <f>F14+F24+F29+F26</f>
        <v>0</v>
      </c>
      <c r="G30" s="133">
        <f>G14+G24+G29+G26</f>
        <v>560263</v>
      </c>
      <c r="H30" s="133">
        <f>H14+H24+H29+H26</f>
        <v>0</v>
      </c>
    </row>
    <row r="31" spans="1:8">
      <c r="A31" s="18" t="s">
        <v>326</v>
      </c>
      <c r="B31" s="5" t="s">
        <v>327</v>
      </c>
      <c r="C31" s="25"/>
      <c r="D31" s="25"/>
      <c r="E31" s="25"/>
      <c r="F31" s="25"/>
      <c r="G31" s="25"/>
      <c r="H31" s="25"/>
    </row>
    <row r="32" spans="1:8">
      <c r="A32" s="11" t="s">
        <v>328</v>
      </c>
      <c r="B32" s="5" t="s">
        <v>329</v>
      </c>
      <c r="C32" s="25"/>
      <c r="D32" s="25"/>
      <c r="E32" s="25"/>
      <c r="F32" s="25"/>
      <c r="G32" s="25"/>
      <c r="H32" s="25"/>
    </row>
    <row r="33" spans="1:8">
      <c r="A33" s="18" t="s">
        <v>825</v>
      </c>
      <c r="B33" s="5" t="s">
        <v>330</v>
      </c>
      <c r="C33" s="25"/>
      <c r="D33" s="25"/>
      <c r="E33" s="25"/>
      <c r="F33" s="25"/>
      <c r="G33" s="25"/>
      <c r="H33" s="25"/>
    </row>
    <row r="34" spans="1:8">
      <c r="A34" s="17" t="s">
        <v>299</v>
      </c>
      <c r="B34" s="17" t="s">
        <v>330</v>
      </c>
      <c r="C34" s="25"/>
      <c r="D34" s="25"/>
      <c r="E34" s="25"/>
      <c r="F34" s="25"/>
      <c r="G34" s="25"/>
      <c r="H34" s="25"/>
    </row>
    <row r="35" spans="1:8">
      <c r="A35" s="18" t="s">
        <v>826</v>
      </c>
      <c r="B35" s="5" t="s">
        <v>331</v>
      </c>
      <c r="C35" s="25"/>
      <c r="D35" s="25"/>
      <c r="E35" s="25"/>
      <c r="F35" s="25"/>
      <c r="G35" s="25"/>
      <c r="H35" s="25"/>
    </row>
    <row r="36" spans="1:8">
      <c r="A36" s="17" t="s">
        <v>332</v>
      </c>
      <c r="B36" s="17" t="s">
        <v>331</v>
      </c>
      <c r="C36" s="25"/>
      <c r="D36" s="25"/>
      <c r="E36" s="25"/>
      <c r="F36" s="25"/>
      <c r="G36" s="25"/>
      <c r="H36" s="25"/>
    </row>
    <row r="37" spans="1:8">
      <c r="A37" s="17" t="s">
        <v>333</v>
      </c>
      <c r="B37" s="17" t="s">
        <v>331</v>
      </c>
      <c r="C37" s="25"/>
      <c r="D37" s="25"/>
      <c r="E37" s="25"/>
      <c r="F37" s="25"/>
      <c r="G37" s="25"/>
      <c r="H37" s="25"/>
    </row>
    <row r="38" spans="1:8">
      <c r="A38" s="17" t="s">
        <v>334</v>
      </c>
      <c r="B38" s="17" t="s">
        <v>331</v>
      </c>
      <c r="C38" s="25"/>
      <c r="D38" s="25"/>
      <c r="E38" s="25"/>
      <c r="F38" s="25"/>
      <c r="G38" s="25"/>
      <c r="H38" s="25"/>
    </row>
    <row r="39" spans="1:8">
      <c r="A39" s="17" t="s">
        <v>299</v>
      </c>
      <c r="B39" s="17" t="s">
        <v>331</v>
      </c>
      <c r="C39" s="25"/>
      <c r="D39" s="25"/>
      <c r="E39" s="25"/>
      <c r="F39" s="25"/>
      <c r="G39" s="25"/>
      <c r="H39" s="25"/>
    </row>
    <row r="40" spans="1:8">
      <c r="A40" s="54" t="s">
        <v>827</v>
      </c>
      <c r="B40" s="55" t="s">
        <v>335</v>
      </c>
      <c r="C40" s="46">
        <f t="shared" ref="C40:H40" si="0">SUM(C31:C39)</f>
        <v>0</v>
      </c>
      <c r="D40" s="46">
        <f t="shared" si="0"/>
        <v>0</v>
      </c>
      <c r="E40" s="46">
        <f t="shared" si="0"/>
        <v>0</v>
      </c>
      <c r="F40" s="46">
        <f t="shared" si="0"/>
        <v>0</v>
      </c>
      <c r="G40" s="46">
        <f t="shared" si="0"/>
        <v>0</v>
      </c>
      <c r="H40" s="46">
        <f t="shared" si="0"/>
        <v>0</v>
      </c>
    </row>
    <row r="43" spans="1:8" ht="51">
      <c r="A43" s="131" t="s">
        <v>792</v>
      </c>
      <c r="B43" s="3" t="s">
        <v>92</v>
      </c>
      <c r="C43" s="125" t="s">
        <v>854</v>
      </c>
      <c r="D43" s="125" t="s">
        <v>855</v>
      </c>
      <c r="E43" s="125" t="s">
        <v>863</v>
      </c>
      <c r="F43" s="125" t="s">
        <v>864</v>
      </c>
      <c r="G43" s="125" t="s">
        <v>865</v>
      </c>
      <c r="H43" s="125" t="s">
        <v>866</v>
      </c>
    </row>
    <row r="44" spans="1:8">
      <c r="A44" s="18" t="s">
        <v>681</v>
      </c>
      <c r="B44" s="5" t="s">
        <v>417</v>
      </c>
      <c r="C44" s="25"/>
      <c r="D44" s="25"/>
      <c r="E44" s="25"/>
      <c r="F44" s="25"/>
      <c r="G44" s="25"/>
      <c r="H44" s="25"/>
    </row>
    <row r="45" spans="1:8">
      <c r="A45" s="36" t="s">
        <v>298</v>
      </c>
      <c r="B45" s="36" t="s">
        <v>417</v>
      </c>
      <c r="C45" s="25"/>
      <c r="D45" s="25"/>
      <c r="E45" s="25"/>
      <c r="F45" s="25"/>
      <c r="G45" s="25"/>
      <c r="H45" s="25"/>
    </row>
    <row r="46" spans="1:8" ht="30">
      <c r="A46" s="11" t="s">
        <v>418</v>
      </c>
      <c r="B46" s="5" t="s">
        <v>419</v>
      </c>
      <c r="C46" s="25"/>
      <c r="D46" s="25"/>
      <c r="E46" s="25"/>
      <c r="F46" s="25"/>
      <c r="G46" s="25"/>
      <c r="H46" s="25"/>
    </row>
    <row r="47" spans="1:8">
      <c r="A47" s="18" t="s">
        <v>726</v>
      </c>
      <c r="B47" s="5" t="s">
        <v>420</v>
      </c>
      <c r="C47" s="25"/>
      <c r="D47" s="25"/>
      <c r="E47" s="25"/>
      <c r="F47" s="25"/>
      <c r="G47" s="25"/>
      <c r="H47" s="25"/>
    </row>
    <row r="48" spans="1:8">
      <c r="A48" s="36" t="s">
        <v>298</v>
      </c>
      <c r="B48" s="36" t="s">
        <v>420</v>
      </c>
      <c r="C48" s="25"/>
      <c r="D48" s="25"/>
      <c r="E48" s="25"/>
      <c r="F48" s="25"/>
      <c r="G48" s="25"/>
      <c r="H48" s="25"/>
    </row>
    <row r="49" spans="1:8">
      <c r="A49" s="10" t="s">
        <v>699</v>
      </c>
      <c r="B49" s="7" t="s">
        <v>421</v>
      </c>
      <c r="C49" s="25"/>
      <c r="D49" s="25"/>
      <c r="E49" s="25"/>
      <c r="F49" s="25"/>
      <c r="G49" s="25"/>
      <c r="H49" s="25"/>
    </row>
    <row r="50" spans="1:8">
      <c r="A50" s="11" t="s">
        <v>727</v>
      </c>
      <c r="B50" s="5" t="s">
        <v>422</v>
      </c>
      <c r="C50" s="25"/>
      <c r="D50" s="25"/>
      <c r="E50" s="25"/>
      <c r="F50" s="25"/>
      <c r="G50" s="25"/>
      <c r="H50" s="25"/>
    </row>
    <row r="51" spans="1:8">
      <c r="A51" s="36" t="s">
        <v>306</v>
      </c>
      <c r="B51" s="36" t="s">
        <v>422</v>
      </c>
      <c r="C51" s="101"/>
      <c r="D51" s="25"/>
      <c r="E51" s="25"/>
      <c r="F51" s="25"/>
      <c r="G51" s="25"/>
      <c r="H51" s="25"/>
    </row>
    <row r="52" spans="1:8">
      <c r="A52" s="18" t="s">
        <v>423</v>
      </c>
      <c r="B52" s="5" t="s">
        <v>424</v>
      </c>
      <c r="C52" s="25"/>
      <c r="D52" s="25"/>
      <c r="E52" s="25"/>
      <c r="F52" s="25"/>
      <c r="G52" s="25"/>
      <c r="H52" s="25"/>
    </row>
    <row r="53" spans="1:8">
      <c r="A53" s="12" t="s">
        <v>728</v>
      </c>
      <c r="B53" s="5" t="s">
        <v>425</v>
      </c>
      <c r="C53" s="25"/>
      <c r="D53" s="25"/>
      <c r="E53" s="25"/>
      <c r="F53" s="25"/>
      <c r="G53" s="25"/>
      <c r="H53" s="25"/>
    </row>
    <row r="54" spans="1:8">
      <c r="A54" s="36" t="s">
        <v>307</v>
      </c>
      <c r="B54" s="36" t="s">
        <v>425</v>
      </c>
      <c r="C54" s="25"/>
      <c r="D54" s="25"/>
      <c r="E54" s="25"/>
      <c r="F54" s="25"/>
      <c r="G54" s="25"/>
      <c r="H54" s="25"/>
    </row>
    <row r="55" spans="1:8">
      <c r="A55" s="18" t="s">
        <v>426</v>
      </c>
      <c r="B55" s="5" t="s">
        <v>427</v>
      </c>
      <c r="C55" s="25"/>
      <c r="D55" s="25"/>
      <c r="E55" s="25"/>
      <c r="F55" s="25"/>
      <c r="G55" s="25"/>
      <c r="H55" s="25"/>
    </row>
    <row r="56" spans="1:8">
      <c r="A56" s="19" t="s">
        <v>700</v>
      </c>
      <c r="B56" s="7" t="s">
        <v>428</v>
      </c>
      <c r="C56" s="101"/>
      <c r="D56" s="25"/>
      <c r="E56" s="25"/>
      <c r="F56" s="25"/>
      <c r="G56" s="25"/>
      <c r="H56" s="25"/>
    </row>
    <row r="57" spans="1:8">
      <c r="A57" s="19" t="s">
        <v>432</v>
      </c>
      <c r="B57" s="7" t="s">
        <v>433</v>
      </c>
      <c r="C57" s="25"/>
      <c r="D57" s="25"/>
      <c r="E57" s="25"/>
      <c r="F57" s="25"/>
      <c r="G57" s="25"/>
      <c r="H57" s="25"/>
    </row>
    <row r="58" spans="1:8">
      <c r="A58" s="19" t="s">
        <v>434</v>
      </c>
      <c r="B58" s="7" t="s">
        <v>435</v>
      </c>
      <c r="C58" s="25"/>
      <c r="D58" s="25"/>
      <c r="E58" s="25"/>
      <c r="F58" s="25"/>
      <c r="G58" s="25"/>
      <c r="H58" s="25"/>
    </row>
    <row r="59" spans="1:8">
      <c r="A59" s="19" t="s">
        <v>438</v>
      </c>
      <c r="B59" s="7" t="s">
        <v>439</v>
      </c>
      <c r="C59" s="25"/>
      <c r="D59" s="25"/>
      <c r="E59" s="25"/>
      <c r="F59" s="25"/>
      <c r="G59" s="25"/>
      <c r="H59" s="25"/>
    </row>
    <row r="60" spans="1:8">
      <c r="A60" s="10" t="s">
        <v>793</v>
      </c>
      <c r="B60" s="7" t="s">
        <v>440</v>
      </c>
      <c r="C60" s="25"/>
      <c r="D60" s="25"/>
      <c r="E60" s="25"/>
      <c r="F60" s="25"/>
      <c r="G60" s="25"/>
      <c r="H60" s="25"/>
    </row>
    <row r="61" spans="1:8">
      <c r="A61" s="14" t="s">
        <v>441</v>
      </c>
      <c r="B61" s="7" t="s">
        <v>440</v>
      </c>
      <c r="C61" s="25"/>
      <c r="D61" s="25"/>
      <c r="E61" s="25"/>
      <c r="F61" s="25"/>
      <c r="G61" s="25"/>
      <c r="H61" s="25"/>
    </row>
    <row r="62" spans="1:8">
      <c r="A62" s="56" t="s">
        <v>702</v>
      </c>
      <c r="B62" s="57" t="s">
        <v>442</v>
      </c>
      <c r="C62" s="114"/>
      <c r="D62" s="53"/>
      <c r="E62" s="53"/>
      <c r="F62" s="53"/>
      <c r="G62" s="53"/>
      <c r="H62" s="53"/>
    </row>
    <row r="63" spans="1:8">
      <c r="A63" s="11" t="s">
        <v>443</v>
      </c>
      <c r="B63" s="5" t="s">
        <v>444</v>
      </c>
      <c r="C63" s="25"/>
      <c r="D63" s="25"/>
      <c r="E63" s="25"/>
      <c r="F63" s="25"/>
      <c r="G63" s="25"/>
      <c r="H63" s="25"/>
    </row>
    <row r="64" spans="1:8">
      <c r="A64" s="12" t="s">
        <v>445</v>
      </c>
      <c r="B64" s="5" t="s">
        <v>446</v>
      </c>
      <c r="C64" s="25"/>
      <c r="D64" s="25"/>
      <c r="E64" s="25"/>
      <c r="F64" s="25"/>
      <c r="G64" s="25"/>
      <c r="H64" s="25"/>
    </row>
    <row r="65" spans="1:8">
      <c r="A65" s="18" t="s">
        <v>447</v>
      </c>
      <c r="B65" s="5" t="s">
        <v>448</v>
      </c>
      <c r="C65" s="25"/>
      <c r="D65" s="25"/>
      <c r="E65" s="25"/>
      <c r="F65" s="25"/>
      <c r="G65" s="25"/>
      <c r="H65" s="25"/>
    </row>
    <row r="66" spans="1:8">
      <c r="A66" s="18" t="s">
        <v>686</v>
      </c>
      <c r="B66" s="5" t="s">
        <v>449</v>
      </c>
      <c r="C66" s="25"/>
      <c r="D66" s="25"/>
      <c r="E66" s="25"/>
      <c r="F66" s="25"/>
      <c r="G66" s="25"/>
      <c r="H66" s="25"/>
    </row>
    <row r="67" spans="1:8">
      <c r="A67" s="36" t="s">
        <v>332</v>
      </c>
      <c r="B67" s="36" t="s">
        <v>449</v>
      </c>
      <c r="C67" s="25"/>
      <c r="D67" s="25"/>
      <c r="E67" s="25"/>
      <c r="F67" s="25"/>
      <c r="G67" s="25"/>
      <c r="H67" s="25"/>
    </row>
    <row r="68" spans="1:8">
      <c r="A68" s="36" t="s">
        <v>333</v>
      </c>
      <c r="B68" s="36" t="s">
        <v>449</v>
      </c>
      <c r="C68" s="25"/>
      <c r="D68" s="25"/>
      <c r="E68" s="25"/>
      <c r="F68" s="25"/>
      <c r="G68" s="25"/>
      <c r="H68" s="25"/>
    </row>
    <row r="69" spans="1:8">
      <c r="A69" s="37" t="s">
        <v>334</v>
      </c>
      <c r="B69" s="37" t="s">
        <v>449</v>
      </c>
      <c r="C69" s="25"/>
      <c r="D69" s="25"/>
      <c r="E69" s="25"/>
      <c r="F69" s="25"/>
      <c r="G69" s="25"/>
      <c r="H69" s="25"/>
    </row>
    <row r="70" spans="1:8">
      <c r="A70" s="58" t="s">
        <v>703</v>
      </c>
      <c r="B70" s="57" t="s">
        <v>450</v>
      </c>
      <c r="C70" s="53"/>
      <c r="D70" s="53"/>
      <c r="E70" s="53"/>
      <c r="F70" s="53"/>
      <c r="G70" s="53"/>
      <c r="H70" s="53"/>
    </row>
  </sheetData>
  <mergeCells count="3">
    <mergeCell ref="A2:H2"/>
    <mergeCell ref="A3:H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42"/>
  <sheetViews>
    <sheetView workbookViewId="0"/>
  </sheetViews>
  <sheetFormatPr defaultRowHeight="1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ht="15.75">
      <c r="A1" s="117" t="s">
        <v>62</v>
      </c>
    </row>
    <row r="2" spans="1:5" ht="28.5" customHeight="1">
      <c r="A2" s="245" t="s">
        <v>205</v>
      </c>
      <c r="B2" s="246"/>
      <c r="C2" s="246"/>
      <c r="D2" s="247"/>
      <c r="E2" s="247"/>
    </row>
    <row r="3" spans="1:5" ht="27" customHeight="1">
      <c r="A3" s="240" t="s">
        <v>248</v>
      </c>
      <c r="B3" s="238"/>
      <c r="C3" s="238"/>
      <c r="D3" s="248"/>
      <c r="E3" s="248"/>
    </row>
    <row r="4" spans="1:5" ht="18.75" customHeight="1">
      <c r="A4" s="43"/>
      <c r="B4" s="44"/>
      <c r="C4" s="44"/>
    </row>
    <row r="5" spans="1:5" ht="23.25" customHeight="1">
      <c r="A5" s="4" t="s">
        <v>794</v>
      </c>
    </row>
    <row r="6" spans="1:5" ht="25.5">
      <c r="A6" s="130" t="s">
        <v>792</v>
      </c>
      <c r="B6" s="3" t="s">
        <v>92</v>
      </c>
      <c r="C6" s="134" t="s">
        <v>796</v>
      </c>
      <c r="D6" s="125" t="s">
        <v>860</v>
      </c>
      <c r="E6" s="135" t="s">
        <v>861</v>
      </c>
    </row>
    <row r="7" spans="1:5" ht="15.75">
      <c r="A7" s="66" t="s">
        <v>246</v>
      </c>
      <c r="B7" s="5" t="s">
        <v>169</v>
      </c>
      <c r="C7" s="137">
        <f ca="1">'kiadások önk'!C54</f>
        <v>0</v>
      </c>
      <c r="D7" s="137">
        <v>81200</v>
      </c>
      <c r="E7" s="137">
        <v>81200</v>
      </c>
    </row>
    <row r="8" spans="1:5">
      <c r="A8" s="65" t="s">
        <v>461</v>
      </c>
      <c r="B8" s="7" t="s">
        <v>169</v>
      </c>
      <c r="C8" s="137">
        <f>SUM(C7:C7)</f>
        <v>0</v>
      </c>
      <c r="D8" s="137">
        <f>SUM(D7:D7)</f>
        <v>81200</v>
      </c>
      <c r="E8" s="137">
        <f>SUM(E7:E7)</f>
        <v>81200</v>
      </c>
    </row>
    <row r="9" spans="1:5">
      <c r="A9" s="11" t="s">
        <v>462</v>
      </c>
      <c r="B9" s="6" t="s">
        <v>171</v>
      </c>
      <c r="C9" s="138"/>
      <c r="D9" s="138"/>
      <c r="E9" s="138"/>
    </row>
    <row r="10" spans="1:5">
      <c r="A10" s="11" t="s">
        <v>463</v>
      </c>
      <c r="B10" s="6" t="s">
        <v>171</v>
      </c>
      <c r="C10" s="138"/>
      <c r="D10" s="138"/>
      <c r="E10" s="138"/>
    </row>
    <row r="11" spans="1:5">
      <c r="A11" s="11" t="s">
        <v>464</v>
      </c>
      <c r="B11" s="6" t="s">
        <v>171</v>
      </c>
      <c r="C11" s="138"/>
      <c r="D11" s="138"/>
      <c r="E11" s="138"/>
    </row>
    <row r="12" spans="1:5">
      <c r="A12" s="11" t="s">
        <v>465</v>
      </c>
      <c r="B12" s="6" t="s">
        <v>171</v>
      </c>
      <c r="C12" s="138"/>
      <c r="D12" s="138"/>
      <c r="E12" s="138"/>
    </row>
    <row r="13" spans="1:5">
      <c r="A13" s="12" t="s">
        <v>466</v>
      </c>
      <c r="B13" s="6" t="s">
        <v>171</v>
      </c>
      <c r="C13" s="138"/>
      <c r="D13" s="138"/>
      <c r="E13" s="138"/>
    </row>
    <row r="14" spans="1:5">
      <c r="A14" s="12" t="s">
        <v>467</v>
      </c>
      <c r="B14" s="6" t="s">
        <v>171</v>
      </c>
      <c r="C14" s="138"/>
      <c r="D14" s="138"/>
      <c r="E14" s="138"/>
    </row>
    <row r="15" spans="1:5">
      <c r="A15" s="14" t="s">
        <v>859</v>
      </c>
      <c r="B15" s="13" t="s">
        <v>171</v>
      </c>
      <c r="C15" s="139">
        <v>0</v>
      </c>
      <c r="D15" s="139">
        <v>0</v>
      </c>
      <c r="E15" s="139">
        <v>0</v>
      </c>
    </row>
    <row r="16" spans="1:5">
      <c r="A16" s="11" t="s">
        <v>468</v>
      </c>
      <c r="B16" s="6" t="s">
        <v>172</v>
      </c>
      <c r="C16" s="138"/>
      <c r="D16" s="138"/>
      <c r="E16" s="138"/>
    </row>
    <row r="17" spans="1:5">
      <c r="A17" s="15" t="s">
        <v>858</v>
      </c>
      <c r="B17" s="13" t="s">
        <v>172</v>
      </c>
      <c r="C17" s="139">
        <v>0</v>
      </c>
      <c r="D17" s="139">
        <v>0</v>
      </c>
      <c r="E17" s="139">
        <v>0</v>
      </c>
    </row>
    <row r="18" spans="1:5">
      <c r="A18" s="11" t="s">
        <v>469</v>
      </c>
      <c r="B18" s="6" t="s">
        <v>173</v>
      </c>
      <c r="C18" s="138"/>
      <c r="D18" s="138"/>
      <c r="E18" s="138"/>
    </row>
    <row r="19" spans="1:5">
      <c r="A19" s="11" t="s">
        <v>470</v>
      </c>
      <c r="B19" s="6" t="s">
        <v>173</v>
      </c>
      <c r="C19" s="138"/>
      <c r="D19" s="138"/>
      <c r="E19" s="138"/>
    </row>
    <row r="20" spans="1:5">
      <c r="A20" s="12" t="s">
        <v>471</v>
      </c>
      <c r="B20" s="6" t="s">
        <v>173</v>
      </c>
      <c r="C20" s="138">
        <f ca="1">'kiadások önk'!C58</f>
        <v>0</v>
      </c>
      <c r="D20" s="138">
        <f ca="1">'kiadások önk'!D58</f>
        <v>0</v>
      </c>
      <c r="E20" s="138">
        <f ca="1">'kiadások önk'!E58</f>
        <v>0</v>
      </c>
    </row>
    <row r="21" spans="1:5">
      <c r="A21" s="12" t="s">
        <v>472</v>
      </c>
      <c r="B21" s="6" t="s">
        <v>173</v>
      </c>
      <c r="C21" s="138"/>
      <c r="D21" s="138"/>
      <c r="E21" s="138"/>
    </row>
    <row r="22" spans="1:5">
      <c r="A22" s="12" t="s">
        <v>473</v>
      </c>
      <c r="B22" s="6" t="s">
        <v>173</v>
      </c>
      <c r="C22" s="138"/>
      <c r="D22" s="138"/>
      <c r="E22" s="138"/>
    </row>
    <row r="23" spans="1:5" ht="30">
      <c r="A23" s="16" t="s">
        <v>474</v>
      </c>
      <c r="B23" s="6" t="s">
        <v>173</v>
      </c>
      <c r="C23" s="138"/>
      <c r="D23" s="138"/>
      <c r="E23" s="138"/>
    </row>
    <row r="24" spans="1:5">
      <c r="A24" s="10" t="s">
        <v>857</v>
      </c>
      <c r="B24" s="13" t="s">
        <v>173</v>
      </c>
      <c r="C24" s="139">
        <f>SUM(C18:C23)</f>
        <v>0</v>
      </c>
      <c r="D24" s="139">
        <f>SUM(D18:D23)</f>
        <v>0</v>
      </c>
      <c r="E24" s="139">
        <f>SUM(E18:E23)</f>
        <v>0</v>
      </c>
    </row>
    <row r="25" spans="1:5">
      <c r="A25" s="11" t="s">
        <v>475</v>
      </c>
      <c r="B25" s="6" t="s">
        <v>174</v>
      </c>
      <c r="C25" s="138"/>
      <c r="D25" s="138"/>
      <c r="E25" s="138"/>
    </row>
    <row r="26" spans="1:5">
      <c r="A26" s="11" t="s">
        <v>476</v>
      </c>
      <c r="B26" s="6" t="s">
        <v>174</v>
      </c>
      <c r="C26" s="138"/>
      <c r="D26" s="138"/>
      <c r="E26" s="138"/>
    </row>
    <row r="27" spans="1:5">
      <c r="A27" s="11" t="s">
        <v>797</v>
      </c>
      <c r="B27" s="6" t="s">
        <v>174</v>
      </c>
      <c r="C27" s="138">
        <f ca="1">'kiadások önk'!C59</f>
        <v>0</v>
      </c>
      <c r="D27" s="138">
        <f ca="1">'kiadások önk'!D59</f>
        <v>0</v>
      </c>
      <c r="E27" s="138">
        <f ca="1">'kiadások önk'!E59</f>
        <v>0</v>
      </c>
    </row>
    <row r="28" spans="1:5">
      <c r="A28" s="10" t="s">
        <v>856</v>
      </c>
      <c r="B28" s="8" t="s">
        <v>174</v>
      </c>
      <c r="C28" s="139">
        <f>SUM(C25:C27)</f>
        <v>0</v>
      </c>
      <c r="D28" s="139">
        <f>SUM(D25:D27)</f>
        <v>0</v>
      </c>
      <c r="E28" s="139">
        <f>SUM(E25:E27)</f>
        <v>0</v>
      </c>
    </row>
    <row r="29" spans="1:5">
      <c r="A29" s="11" t="s">
        <v>487</v>
      </c>
      <c r="B29" s="6" t="s">
        <v>175</v>
      </c>
      <c r="C29" s="138">
        <v>1600000</v>
      </c>
      <c r="D29" s="138">
        <v>1600000</v>
      </c>
      <c r="E29" s="138">
        <v>973340</v>
      </c>
    </row>
    <row r="30" spans="1:5">
      <c r="A30" s="11" t="s">
        <v>477</v>
      </c>
      <c r="B30" s="6" t="s">
        <v>175</v>
      </c>
      <c r="C30" s="138"/>
      <c r="D30" s="138"/>
      <c r="E30" s="138"/>
    </row>
    <row r="31" spans="1:5">
      <c r="A31" s="11" t="s">
        <v>478</v>
      </c>
      <c r="B31" s="6" t="s">
        <v>844</v>
      </c>
      <c r="C31" s="138"/>
      <c r="D31" s="138"/>
      <c r="E31" s="138"/>
    </row>
    <row r="32" spans="1:5">
      <c r="A32" s="12" t="s">
        <v>479</v>
      </c>
      <c r="B32" s="6" t="s">
        <v>175</v>
      </c>
      <c r="C32" s="138"/>
      <c r="D32" s="138"/>
      <c r="E32" s="138"/>
    </row>
    <row r="33" spans="1:5">
      <c r="A33" s="12" t="s">
        <v>480</v>
      </c>
      <c r="B33" s="6" t="s">
        <v>845</v>
      </c>
      <c r="C33" s="138"/>
      <c r="D33" s="138"/>
      <c r="E33" s="138"/>
    </row>
    <row r="34" spans="1:5" ht="30">
      <c r="A34" s="12" t="s">
        <v>848</v>
      </c>
      <c r="B34" s="6" t="s">
        <v>175</v>
      </c>
      <c r="C34" s="138"/>
      <c r="D34" s="138"/>
      <c r="E34" s="138"/>
    </row>
    <row r="35" spans="1:5">
      <c r="A35" s="12" t="s">
        <v>481</v>
      </c>
      <c r="B35" s="6" t="s">
        <v>175</v>
      </c>
      <c r="C35" s="138"/>
      <c r="D35" s="138"/>
      <c r="E35" s="138"/>
    </row>
    <row r="36" spans="1:5">
      <c r="A36" s="12" t="s">
        <v>482</v>
      </c>
      <c r="B36" s="6" t="s">
        <v>175</v>
      </c>
      <c r="C36" s="138"/>
      <c r="D36" s="138"/>
      <c r="E36" s="138"/>
    </row>
    <row r="37" spans="1:5">
      <c r="A37" s="12" t="s">
        <v>483</v>
      </c>
      <c r="B37" s="6" t="s">
        <v>175</v>
      </c>
      <c r="C37" s="138"/>
      <c r="D37" s="138"/>
      <c r="E37" s="138"/>
    </row>
    <row r="38" spans="1:5">
      <c r="A38" s="12" t="s">
        <v>484</v>
      </c>
      <c r="B38" s="6" t="s">
        <v>175</v>
      </c>
      <c r="C38" s="138"/>
      <c r="D38" s="138"/>
      <c r="E38" s="138"/>
    </row>
    <row r="39" spans="1:5" ht="30">
      <c r="A39" s="12" t="s">
        <v>485</v>
      </c>
      <c r="B39" s="6" t="s">
        <v>846</v>
      </c>
      <c r="C39" s="138"/>
      <c r="D39" s="138"/>
      <c r="E39" s="138"/>
    </row>
    <row r="40" spans="1:5" ht="30">
      <c r="A40" s="12" t="s">
        <v>486</v>
      </c>
      <c r="B40" s="6" t="s">
        <v>847</v>
      </c>
      <c r="C40" s="138"/>
      <c r="D40" s="138"/>
      <c r="E40" s="138"/>
    </row>
    <row r="41" spans="1:5">
      <c r="A41" s="10" t="s">
        <v>487</v>
      </c>
      <c r="B41" s="13" t="s">
        <v>175</v>
      </c>
      <c r="C41" s="140">
        <v>1600000</v>
      </c>
      <c r="D41" s="140">
        <v>1600000</v>
      </c>
      <c r="E41" s="140">
        <v>973340</v>
      </c>
    </row>
    <row r="42" spans="1:5" ht="15.75">
      <c r="A42" s="136" t="s">
        <v>488</v>
      </c>
      <c r="B42" s="8" t="s">
        <v>176</v>
      </c>
      <c r="C42" s="139">
        <f>C8+C15+C24+C28+C41</f>
        <v>1600000</v>
      </c>
      <c r="D42" s="139">
        <f>D8+D15+D24+D28+D41</f>
        <v>1681200</v>
      </c>
      <c r="E42" s="139">
        <f>E8+E15+E24+E28+E41</f>
        <v>1054540</v>
      </c>
    </row>
  </sheetData>
  <mergeCells count="2"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47"/>
  <sheetViews>
    <sheetView workbookViewId="0"/>
  </sheetViews>
  <sheetFormatPr defaultRowHeight="15"/>
  <cols>
    <col min="1" max="1" width="81" customWidth="1"/>
    <col min="2" max="2" width="7.140625" customWidth="1"/>
    <col min="3" max="3" width="12.140625" customWidth="1"/>
    <col min="4" max="4" width="12.5703125" customWidth="1"/>
    <col min="5" max="5" width="12" customWidth="1"/>
  </cols>
  <sheetData>
    <row r="1" spans="1:5" ht="15.75">
      <c r="A1" s="117" t="s">
        <v>63</v>
      </c>
    </row>
    <row r="2" spans="1:5" ht="27" customHeight="1">
      <c r="A2" s="236" t="s">
        <v>205</v>
      </c>
      <c r="B2" s="237"/>
      <c r="C2" s="237"/>
      <c r="D2" s="248"/>
      <c r="E2" s="248"/>
    </row>
    <row r="3" spans="1:5" ht="27" customHeight="1">
      <c r="A3" s="240" t="s">
        <v>247</v>
      </c>
      <c r="B3" s="241"/>
      <c r="C3" s="241"/>
      <c r="D3" s="248"/>
      <c r="E3" s="248"/>
    </row>
    <row r="4" spans="1:5" ht="19.5" customHeight="1">
      <c r="A4" s="41"/>
      <c r="B4" s="42"/>
      <c r="C4" s="42"/>
    </row>
    <row r="5" spans="1:5">
      <c r="A5" s="4" t="s">
        <v>794</v>
      </c>
    </row>
    <row r="6" spans="1:5" ht="25.5">
      <c r="A6" s="130" t="s">
        <v>792</v>
      </c>
      <c r="B6" s="3" t="s">
        <v>92</v>
      </c>
      <c r="C6" s="135" t="s">
        <v>796</v>
      </c>
      <c r="D6" s="125" t="s">
        <v>860</v>
      </c>
      <c r="E6" s="135" t="s">
        <v>861</v>
      </c>
    </row>
    <row r="7" spans="1:5">
      <c r="A7" s="12" t="s">
        <v>764</v>
      </c>
      <c r="B7" s="6" t="s">
        <v>182</v>
      </c>
      <c r="C7" s="25"/>
      <c r="D7" s="25"/>
      <c r="E7" s="25"/>
    </row>
    <row r="8" spans="1:5">
      <c r="A8" s="12" t="s">
        <v>765</v>
      </c>
      <c r="B8" s="6" t="s">
        <v>182</v>
      </c>
      <c r="C8" s="25"/>
      <c r="D8" s="25"/>
      <c r="E8" s="25"/>
    </row>
    <row r="9" spans="1:5" ht="30">
      <c r="A9" s="12" t="s">
        <v>766</v>
      </c>
      <c r="B9" s="6" t="s">
        <v>182</v>
      </c>
      <c r="C9" s="25"/>
      <c r="D9" s="25"/>
      <c r="E9" s="25"/>
    </row>
    <row r="10" spans="1:5">
      <c r="A10" s="12" t="s">
        <v>767</v>
      </c>
      <c r="B10" s="6" t="s">
        <v>182</v>
      </c>
      <c r="C10" s="25"/>
      <c r="D10" s="25"/>
      <c r="E10" s="25"/>
    </row>
    <row r="11" spans="1:5">
      <c r="A11" s="12" t="s">
        <v>768</v>
      </c>
      <c r="B11" s="6" t="s">
        <v>182</v>
      </c>
      <c r="C11" s="25"/>
      <c r="D11" s="25"/>
      <c r="E11" s="25"/>
    </row>
    <row r="12" spans="1:5">
      <c r="A12" s="12" t="s">
        <v>769</v>
      </c>
      <c r="B12" s="6" t="s">
        <v>182</v>
      </c>
      <c r="C12" s="25"/>
      <c r="D12" s="25"/>
      <c r="E12" s="25"/>
    </row>
    <row r="13" spans="1:5">
      <c r="A13" s="12" t="s">
        <v>770</v>
      </c>
      <c r="B13" s="6" t="s">
        <v>182</v>
      </c>
      <c r="C13" s="25"/>
      <c r="D13" s="25"/>
      <c r="E13" s="25"/>
    </row>
    <row r="14" spans="1:5">
      <c r="A14" s="12" t="s">
        <v>771</v>
      </c>
      <c r="B14" s="6" t="s">
        <v>182</v>
      </c>
      <c r="C14" s="25"/>
      <c r="D14" s="25"/>
      <c r="E14" s="25"/>
    </row>
    <row r="15" spans="1:5">
      <c r="A15" s="12" t="s">
        <v>772</v>
      </c>
      <c r="B15" s="6" t="s">
        <v>182</v>
      </c>
      <c r="C15" s="25"/>
      <c r="D15" s="25"/>
      <c r="E15" s="25"/>
    </row>
    <row r="16" spans="1:5">
      <c r="A16" s="12" t="s">
        <v>773</v>
      </c>
      <c r="B16" s="6" t="s">
        <v>182</v>
      </c>
      <c r="C16" s="25"/>
      <c r="D16" s="25"/>
      <c r="E16" s="25"/>
    </row>
    <row r="17" spans="1:5" ht="25.5">
      <c r="A17" s="10" t="s">
        <v>620</v>
      </c>
      <c r="B17" s="8" t="s">
        <v>182</v>
      </c>
      <c r="C17" s="141">
        <v>0</v>
      </c>
      <c r="D17" s="141">
        <v>0</v>
      </c>
      <c r="E17" s="141">
        <v>0</v>
      </c>
    </row>
    <row r="18" spans="1:5" ht="15.75">
      <c r="A18" s="12" t="s">
        <v>764</v>
      </c>
      <c r="B18" s="6" t="s">
        <v>183</v>
      </c>
      <c r="C18" s="64"/>
      <c r="D18" s="64"/>
      <c r="E18" s="64"/>
    </row>
    <row r="19" spans="1:5" ht="15.75">
      <c r="A19" s="12" t="s">
        <v>765</v>
      </c>
      <c r="B19" s="6" t="s">
        <v>183</v>
      </c>
      <c r="C19" s="64"/>
      <c r="D19" s="64"/>
      <c r="E19" s="64"/>
    </row>
    <row r="20" spans="1:5" ht="30">
      <c r="A20" s="12" t="s">
        <v>766</v>
      </c>
      <c r="B20" s="6" t="s">
        <v>183</v>
      </c>
      <c r="C20" s="64"/>
      <c r="D20" s="64"/>
      <c r="E20" s="64"/>
    </row>
    <row r="21" spans="1:5" ht="15.75">
      <c r="A21" s="12" t="s">
        <v>767</v>
      </c>
      <c r="B21" s="6" t="s">
        <v>183</v>
      </c>
      <c r="C21" s="64"/>
      <c r="D21" s="64"/>
      <c r="E21" s="64"/>
    </row>
    <row r="22" spans="1:5" ht="15.75">
      <c r="A22" s="12" t="s">
        <v>768</v>
      </c>
      <c r="B22" s="6" t="s">
        <v>183</v>
      </c>
      <c r="C22" s="64"/>
      <c r="D22" s="64"/>
      <c r="E22" s="64"/>
    </row>
    <row r="23" spans="1:5" ht="15.75">
      <c r="A23" s="12" t="s">
        <v>769</v>
      </c>
      <c r="B23" s="6" t="s">
        <v>183</v>
      </c>
      <c r="C23" s="64"/>
      <c r="D23" s="64"/>
      <c r="E23" s="64"/>
    </row>
    <row r="24" spans="1:5" ht="15.75">
      <c r="A24" s="12" t="s">
        <v>798</v>
      </c>
      <c r="B24" s="6" t="s">
        <v>183</v>
      </c>
      <c r="C24" s="64"/>
      <c r="D24" s="64"/>
      <c r="E24" s="64"/>
    </row>
    <row r="25" spans="1:5" ht="15.75">
      <c r="A25" s="12" t="s">
        <v>771</v>
      </c>
      <c r="B25" s="6" t="s">
        <v>183</v>
      </c>
      <c r="C25" s="64"/>
      <c r="D25" s="64"/>
      <c r="E25" s="64"/>
    </row>
    <row r="26" spans="1:5" ht="15.75">
      <c r="A26" s="12" t="s">
        <v>772</v>
      </c>
      <c r="B26" s="6" t="s">
        <v>183</v>
      </c>
      <c r="C26" s="64"/>
      <c r="D26" s="64"/>
      <c r="E26" s="64"/>
    </row>
    <row r="27" spans="1:5" ht="15.75">
      <c r="A27" s="12" t="s">
        <v>773</v>
      </c>
      <c r="B27" s="6" t="s">
        <v>183</v>
      </c>
      <c r="C27" s="64"/>
      <c r="D27" s="64"/>
      <c r="E27" s="64"/>
    </row>
    <row r="28" spans="1:5" ht="25.5">
      <c r="A28" s="10" t="s">
        <v>621</v>
      </c>
      <c r="B28" s="8" t="s">
        <v>183</v>
      </c>
      <c r="C28" s="141">
        <v>0</v>
      </c>
      <c r="D28" s="141">
        <v>0</v>
      </c>
      <c r="E28" s="141">
        <v>0</v>
      </c>
    </row>
    <row r="29" spans="1:5">
      <c r="A29" s="12" t="s">
        <v>764</v>
      </c>
      <c r="B29" s="6" t="s">
        <v>184</v>
      </c>
      <c r="C29" s="142"/>
      <c r="D29" s="142"/>
      <c r="E29" s="142"/>
    </row>
    <row r="30" spans="1:5">
      <c r="A30" s="12" t="s">
        <v>765</v>
      </c>
      <c r="B30" s="6" t="s">
        <v>184</v>
      </c>
      <c r="C30" s="142"/>
      <c r="D30" s="142"/>
      <c r="E30" s="142"/>
    </row>
    <row r="31" spans="1:5" ht="30">
      <c r="A31" s="12" t="s">
        <v>766</v>
      </c>
      <c r="B31" s="6" t="s">
        <v>184</v>
      </c>
      <c r="C31" s="142"/>
      <c r="D31" s="142"/>
      <c r="E31" s="142"/>
    </row>
    <row r="32" spans="1:5">
      <c r="A32" s="12" t="s">
        <v>767</v>
      </c>
      <c r="B32" s="6" t="s">
        <v>184</v>
      </c>
      <c r="C32" s="142"/>
      <c r="D32" s="142"/>
      <c r="E32" s="142"/>
    </row>
    <row r="33" spans="1:5">
      <c r="A33" s="12" t="s">
        <v>768</v>
      </c>
      <c r="B33" s="6" t="s">
        <v>184</v>
      </c>
      <c r="C33" s="142"/>
      <c r="D33" s="142"/>
      <c r="E33" s="142"/>
    </row>
    <row r="34" spans="1:5">
      <c r="A34" s="12" t="s">
        <v>769</v>
      </c>
      <c r="B34" s="6" t="s">
        <v>184</v>
      </c>
      <c r="C34" s="142"/>
      <c r="D34" s="142"/>
      <c r="E34" s="142"/>
    </row>
    <row r="35" spans="1:5">
      <c r="A35" s="12" t="s">
        <v>799</v>
      </c>
      <c r="B35" s="6" t="s">
        <v>184</v>
      </c>
      <c r="C35" s="163">
        <v>1102000</v>
      </c>
      <c r="D35" s="163">
        <v>1127800</v>
      </c>
      <c r="E35" s="163">
        <v>1100800</v>
      </c>
    </row>
    <row r="36" spans="1:5">
      <c r="A36" s="12" t="s">
        <v>771</v>
      </c>
      <c r="B36" s="6" t="s">
        <v>184</v>
      </c>
      <c r="C36" s="164"/>
      <c r="D36" s="164"/>
      <c r="E36" s="164"/>
    </row>
    <row r="37" spans="1:5">
      <c r="A37" s="12" t="s">
        <v>772</v>
      </c>
      <c r="B37" s="6" t="s">
        <v>184</v>
      </c>
      <c r="C37" s="164"/>
      <c r="D37" s="164"/>
      <c r="E37" s="164"/>
    </row>
    <row r="38" spans="1:5">
      <c r="A38" s="12" t="s">
        <v>773</v>
      </c>
      <c r="B38" s="6" t="s">
        <v>184</v>
      </c>
      <c r="C38" s="164"/>
      <c r="D38" s="164"/>
      <c r="E38" s="164"/>
    </row>
    <row r="39" spans="1:5">
      <c r="A39" s="10" t="s">
        <v>622</v>
      </c>
      <c r="B39" s="8" t="s">
        <v>184</v>
      </c>
      <c r="C39" s="165">
        <v>1102000</v>
      </c>
      <c r="D39" s="165">
        <v>1127800</v>
      </c>
      <c r="E39" s="165">
        <v>1100800</v>
      </c>
    </row>
    <row r="40" spans="1:5" ht="25.5">
      <c r="A40" s="10" t="s">
        <v>623</v>
      </c>
      <c r="B40" s="8" t="s">
        <v>186</v>
      </c>
      <c r="C40" s="165"/>
      <c r="D40" s="165"/>
      <c r="E40" s="165"/>
    </row>
    <row r="41" spans="1:5" ht="29.25" customHeight="1">
      <c r="A41" s="14" t="s">
        <v>624</v>
      </c>
      <c r="B41" s="8" t="s">
        <v>192</v>
      </c>
      <c r="C41" s="166">
        <v>130000</v>
      </c>
      <c r="D41" s="166">
        <v>1203690</v>
      </c>
      <c r="E41" s="166">
        <v>26500</v>
      </c>
    </row>
    <row r="42" spans="1:5" ht="25.5">
      <c r="A42" s="10" t="s">
        <v>816</v>
      </c>
      <c r="B42" s="8" t="s">
        <v>287</v>
      </c>
      <c r="C42" s="165"/>
      <c r="D42" s="165"/>
      <c r="E42" s="165"/>
    </row>
    <row r="43" spans="1:5" ht="25.5">
      <c r="A43" s="10" t="s">
        <v>815</v>
      </c>
      <c r="B43" s="8" t="s">
        <v>288</v>
      </c>
      <c r="C43" s="165"/>
      <c r="D43" s="165"/>
      <c r="E43" s="165"/>
    </row>
    <row r="44" spans="1:5">
      <c r="A44" s="10" t="s">
        <v>814</v>
      </c>
      <c r="B44" s="8" t="s">
        <v>289</v>
      </c>
      <c r="C44" s="165">
        <v>14000</v>
      </c>
      <c r="D44" s="165">
        <v>14000</v>
      </c>
      <c r="E44" s="165">
        <v>14000</v>
      </c>
    </row>
    <row r="45" spans="1:5" ht="25.5">
      <c r="A45" s="10" t="s">
        <v>630</v>
      </c>
      <c r="B45" s="8" t="s">
        <v>291</v>
      </c>
      <c r="C45" s="165"/>
      <c r="D45" s="165"/>
      <c r="E45" s="165"/>
    </row>
    <row r="46" spans="1:5">
      <c r="A46" s="10" t="s">
        <v>292</v>
      </c>
      <c r="B46" s="8" t="s">
        <v>293</v>
      </c>
      <c r="C46" s="165"/>
      <c r="D46" s="165"/>
      <c r="E46" s="165"/>
    </row>
    <row r="47" spans="1:5">
      <c r="A47" s="14" t="s">
        <v>642</v>
      </c>
      <c r="B47" s="8" t="s">
        <v>294</v>
      </c>
      <c r="C47" s="141"/>
      <c r="D47" s="141"/>
      <c r="E47" s="141"/>
    </row>
  </sheetData>
  <mergeCells count="2"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40"/>
  <sheetViews>
    <sheetView workbookViewId="0"/>
  </sheetViews>
  <sheetFormatPr defaultRowHeight="15"/>
  <cols>
    <col min="1" max="1" width="76.5703125" customWidth="1"/>
    <col min="2" max="2" width="8" customWidth="1"/>
    <col min="3" max="3" width="13" customWidth="1"/>
    <col min="4" max="4" width="12.7109375" customWidth="1"/>
    <col min="5" max="5" width="12.28515625" customWidth="1"/>
  </cols>
  <sheetData>
    <row r="1" spans="1:5" ht="15.75">
      <c r="A1" s="117" t="s">
        <v>64</v>
      </c>
    </row>
    <row r="2" spans="1:5" ht="27" customHeight="1">
      <c r="A2" s="236" t="s">
        <v>205</v>
      </c>
      <c r="B2" s="237"/>
      <c r="C2" s="237"/>
      <c r="D2" s="248"/>
      <c r="E2" s="248"/>
    </row>
    <row r="3" spans="1:5" ht="25.5" customHeight="1">
      <c r="A3" s="240" t="s">
        <v>269</v>
      </c>
      <c r="B3" s="240"/>
      <c r="C3" s="240"/>
      <c r="D3" s="240"/>
      <c r="E3" s="240"/>
    </row>
    <row r="4" spans="1:5" ht="15.75" customHeight="1">
      <c r="A4" s="41"/>
      <c r="B4" s="42"/>
      <c r="C4" s="42"/>
    </row>
    <row r="5" spans="1:5" ht="21" customHeight="1">
      <c r="A5" s="4" t="s">
        <v>794</v>
      </c>
    </row>
    <row r="6" spans="1:5" ht="25.5">
      <c r="A6" s="130" t="s">
        <v>792</v>
      </c>
      <c r="B6" s="3" t="s">
        <v>92</v>
      </c>
      <c r="C6" s="135" t="s">
        <v>796</v>
      </c>
      <c r="D6" s="125" t="s">
        <v>860</v>
      </c>
      <c r="E6" s="135" t="s">
        <v>861</v>
      </c>
    </row>
    <row r="7" spans="1:5" ht="25.5">
      <c r="A7" s="7" t="s">
        <v>652</v>
      </c>
      <c r="B7" s="8" t="s">
        <v>356</v>
      </c>
      <c r="C7" s="102"/>
      <c r="D7" s="102"/>
      <c r="E7" s="102"/>
    </row>
    <row r="8" spans="1:5" ht="25.5">
      <c r="A8" s="7" t="s">
        <v>707</v>
      </c>
      <c r="B8" s="8" t="s">
        <v>357</v>
      </c>
      <c r="C8" s="102"/>
      <c r="D8" s="102"/>
      <c r="E8" s="102"/>
    </row>
    <row r="9" spans="1:5" ht="15.75">
      <c r="A9" s="12" t="s">
        <v>774</v>
      </c>
      <c r="B9" s="6" t="s">
        <v>358</v>
      </c>
      <c r="C9" s="102"/>
      <c r="D9" s="102"/>
      <c r="E9" s="102"/>
    </row>
    <row r="10" spans="1:5" ht="15.75">
      <c r="A10" s="12" t="s">
        <v>782</v>
      </c>
      <c r="B10" s="6" t="s">
        <v>358</v>
      </c>
      <c r="C10" s="102"/>
      <c r="D10" s="102"/>
      <c r="E10" s="102"/>
    </row>
    <row r="11" spans="1:5" ht="30">
      <c r="A11" s="12" t="s">
        <v>783</v>
      </c>
      <c r="B11" s="6" t="s">
        <v>358</v>
      </c>
      <c r="C11" s="102"/>
      <c r="D11" s="102"/>
      <c r="E11" s="102"/>
    </row>
    <row r="12" spans="1:5" ht="15.75">
      <c r="A12" s="12" t="s">
        <v>800</v>
      </c>
      <c r="B12" s="6" t="s">
        <v>358</v>
      </c>
      <c r="C12" s="102"/>
      <c r="D12" s="102"/>
      <c r="E12" s="102"/>
    </row>
    <row r="13" spans="1:5" ht="15.75">
      <c r="A13" s="12" t="s">
        <v>780</v>
      </c>
      <c r="B13" s="6" t="s">
        <v>358</v>
      </c>
      <c r="C13" s="102"/>
      <c r="D13" s="102"/>
      <c r="E13" s="102"/>
    </row>
    <row r="14" spans="1:5" ht="15.75">
      <c r="A14" s="12" t="s">
        <v>849</v>
      </c>
      <c r="B14" s="6" t="s">
        <v>358</v>
      </c>
      <c r="C14" s="102"/>
      <c r="D14" s="102"/>
      <c r="E14" s="102"/>
    </row>
    <row r="15" spans="1:5" ht="15.75">
      <c r="A15" s="12" t="s">
        <v>775</v>
      </c>
      <c r="B15" s="6" t="s">
        <v>358</v>
      </c>
      <c r="C15" s="102"/>
      <c r="D15" s="102"/>
      <c r="E15" s="102"/>
    </row>
    <row r="16" spans="1:5">
      <c r="A16" s="12" t="s">
        <v>801</v>
      </c>
      <c r="B16" s="6" t="s">
        <v>358</v>
      </c>
      <c r="C16" s="161">
        <v>39568000</v>
      </c>
      <c r="D16" s="161">
        <v>53656272</v>
      </c>
      <c r="E16" s="161">
        <v>53656272</v>
      </c>
    </row>
    <row r="17" spans="1:5">
      <c r="A17" s="12" t="s">
        <v>776</v>
      </c>
      <c r="B17" s="6" t="s">
        <v>358</v>
      </c>
      <c r="C17" s="161"/>
      <c r="D17" s="161"/>
      <c r="E17" s="161"/>
    </row>
    <row r="18" spans="1:5">
      <c r="A18" s="12" t="s">
        <v>777</v>
      </c>
      <c r="B18" s="6" t="s">
        <v>358</v>
      </c>
      <c r="C18" s="161"/>
      <c r="D18" s="161"/>
      <c r="E18" s="161"/>
    </row>
    <row r="19" spans="1:5">
      <c r="A19" s="12" t="s">
        <v>778</v>
      </c>
      <c r="B19" s="6" t="s">
        <v>358</v>
      </c>
      <c r="C19" s="161"/>
      <c r="D19" s="161"/>
      <c r="E19" s="161"/>
    </row>
    <row r="20" spans="1:5">
      <c r="A20" s="7" t="s">
        <v>706</v>
      </c>
      <c r="B20" s="8" t="s">
        <v>358</v>
      </c>
      <c r="C20" s="162">
        <f>SUM(C9:C19)</f>
        <v>39568000</v>
      </c>
      <c r="D20" s="162">
        <f>SUM(D9:D19)</f>
        <v>53656272</v>
      </c>
      <c r="E20" s="162">
        <f>SUM(E9:E19)</f>
        <v>53656272</v>
      </c>
    </row>
    <row r="21" spans="1:5">
      <c r="A21" s="7" t="s">
        <v>360</v>
      </c>
      <c r="B21" s="8" t="s">
        <v>361</v>
      </c>
      <c r="C21" s="162">
        <v>0</v>
      </c>
      <c r="D21" s="162">
        <v>1500000</v>
      </c>
      <c r="E21" s="162">
        <v>1500000</v>
      </c>
    </row>
    <row r="22" spans="1:5" ht="25.5">
      <c r="A22" s="7" t="s">
        <v>705</v>
      </c>
      <c r="B22" s="8" t="s">
        <v>364</v>
      </c>
      <c r="C22" s="161"/>
      <c r="D22" s="161"/>
      <c r="E22" s="161"/>
    </row>
    <row r="23" spans="1:5" ht="25.5">
      <c r="A23" s="7" t="s">
        <v>708</v>
      </c>
      <c r="B23" s="8" t="s">
        <v>365</v>
      </c>
      <c r="C23" s="161"/>
      <c r="D23" s="161"/>
      <c r="E23" s="161"/>
    </row>
    <row r="24" spans="1:5">
      <c r="A24" s="12" t="s">
        <v>850</v>
      </c>
      <c r="B24" s="6" t="s">
        <v>366</v>
      </c>
      <c r="C24" s="161">
        <v>0</v>
      </c>
      <c r="D24" s="161">
        <v>153600</v>
      </c>
      <c r="E24" s="161">
        <v>153600</v>
      </c>
    </row>
    <row r="25" spans="1:5">
      <c r="A25" s="12" t="s">
        <v>782</v>
      </c>
      <c r="B25" s="6" t="s">
        <v>366</v>
      </c>
      <c r="C25" s="161"/>
      <c r="D25" s="161"/>
      <c r="E25" s="161"/>
    </row>
    <row r="26" spans="1:5" ht="30">
      <c r="A26" s="12" t="s">
        <v>783</v>
      </c>
      <c r="B26" s="6" t="s">
        <v>366</v>
      </c>
      <c r="C26" s="161"/>
      <c r="D26" s="161"/>
      <c r="E26" s="161"/>
    </row>
    <row r="27" spans="1:5">
      <c r="A27" s="12" t="s">
        <v>781</v>
      </c>
      <c r="B27" s="6" t="s">
        <v>366</v>
      </c>
      <c r="C27" s="161"/>
      <c r="D27" s="161"/>
      <c r="E27" s="161"/>
    </row>
    <row r="28" spans="1:5">
      <c r="A28" s="12" t="s">
        <v>780</v>
      </c>
      <c r="B28" s="6" t="s">
        <v>366</v>
      </c>
      <c r="C28" s="161"/>
      <c r="D28" s="161"/>
      <c r="E28" s="161"/>
    </row>
    <row r="29" spans="1:5">
      <c r="A29" s="12" t="s">
        <v>779</v>
      </c>
      <c r="B29" s="6" t="s">
        <v>366</v>
      </c>
      <c r="C29" s="161"/>
      <c r="D29" s="161"/>
      <c r="E29" s="161"/>
    </row>
    <row r="30" spans="1:5">
      <c r="A30" s="12" t="s">
        <v>775</v>
      </c>
      <c r="B30" s="6" t="s">
        <v>366</v>
      </c>
      <c r="C30" s="161"/>
      <c r="D30" s="161"/>
      <c r="E30" s="161"/>
    </row>
    <row r="31" spans="1:5">
      <c r="A31" s="12" t="s">
        <v>776</v>
      </c>
      <c r="B31" s="6" t="s">
        <v>366</v>
      </c>
      <c r="C31" s="161"/>
      <c r="D31" s="161"/>
      <c r="E31" s="161"/>
    </row>
    <row r="32" spans="1:5">
      <c r="A32" s="12" t="s">
        <v>777</v>
      </c>
      <c r="B32" s="6" t="s">
        <v>366</v>
      </c>
      <c r="C32" s="161"/>
      <c r="D32" s="161"/>
      <c r="E32" s="161"/>
    </row>
    <row r="33" spans="1:5">
      <c r="A33" s="12" t="s">
        <v>778</v>
      </c>
      <c r="B33" s="6" t="s">
        <v>366</v>
      </c>
      <c r="C33" s="161"/>
      <c r="D33" s="161"/>
      <c r="E33" s="161"/>
    </row>
    <row r="34" spans="1:5">
      <c r="A34" s="7" t="s">
        <v>657</v>
      </c>
      <c r="B34" s="8" t="s">
        <v>366</v>
      </c>
      <c r="C34" s="162">
        <f>SUM(C24:C33)</f>
        <v>0</v>
      </c>
      <c r="D34" s="162">
        <f>SUM(D24:D33)</f>
        <v>153600</v>
      </c>
      <c r="E34" s="162">
        <f>SUM(E24:E33)</f>
        <v>153600</v>
      </c>
    </row>
    <row r="35" spans="1:5" ht="25.5">
      <c r="A35" s="7" t="s">
        <v>722</v>
      </c>
      <c r="B35" s="8" t="s">
        <v>408</v>
      </c>
      <c r="C35" s="162"/>
      <c r="D35" s="162"/>
      <c r="E35" s="162"/>
    </row>
    <row r="36" spans="1:5">
      <c r="A36" s="14" t="s">
        <v>723</v>
      </c>
      <c r="B36" s="8" t="s">
        <v>409</v>
      </c>
      <c r="C36" s="103"/>
      <c r="D36" s="103"/>
      <c r="E36" s="103"/>
    </row>
    <row r="37" spans="1:5">
      <c r="A37" s="14" t="s">
        <v>851</v>
      </c>
      <c r="B37" s="8" t="s">
        <v>841</v>
      </c>
      <c r="C37" s="103"/>
      <c r="D37" s="103"/>
      <c r="E37" s="103"/>
    </row>
    <row r="38" spans="1:5">
      <c r="A38" s="14" t="s">
        <v>852</v>
      </c>
      <c r="B38" s="7" t="s">
        <v>410</v>
      </c>
      <c r="C38" s="103"/>
      <c r="D38" s="103"/>
      <c r="E38" s="103"/>
    </row>
    <row r="39" spans="1:5" ht="25.5">
      <c r="A39" s="7" t="s">
        <v>724</v>
      </c>
      <c r="B39" s="8" t="s">
        <v>413</v>
      </c>
      <c r="C39" s="103"/>
      <c r="D39" s="103"/>
      <c r="E39" s="103"/>
    </row>
    <row r="40" spans="1:5">
      <c r="A40" s="14" t="s">
        <v>725</v>
      </c>
      <c r="B40" s="8" t="s">
        <v>843</v>
      </c>
      <c r="C40" s="103"/>
      <c r="D40" s="103"/>
      <c r="E40" s="103"/>
    </row>
  </sheetData>
  <mergeCells count="2"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5"/>
  <sheetViews>
    <sheetView workbookViewId="0">
      <selection sqref="A1:D1"/>
    </sheetView>
  </sheetViews>
  <sheetFormatPr defaultRowHeight="15"/>
  <cols>
    <col min="1" max="1" width="65" customWidth="1"/>
    <col min="2" max="2" width="7" customWidth="1"/>
    <col min="3" max="3" width="11.42578125" customWidth="1"/>
    <col min="4" max="5" width="11.7109375" customWidth="1"/>
  </cols>
  <sheetData>
    <row r="1" spans="1:5" ht="15.75">
      <c r="A1" s="244" t="s">
        <v>65</v>
      </c>
      <c r="B1" s="244"/>
      <c r="C1" s="244"/>
      <c r="D1" s="244"/>
    </row>
    <row r="2" spans="1:5" ht="24" customHeight="1">
      <c r="A2" s="221" t="s">
        <v>205</v>
      </c>
      <c r="B2" s="249"/>
      <c r="C2" s="249"/>
      <c r="D2" s="250"/>
      <c r="E2" s="250"/>
    </row>
    <row r="3" spans="1:5" ht="26.25" customHeight="1">
      <c r="A3" s="240" t="s">
        <v>208</v>
      </c>
      <c r="B3" s="241"/>
      <c r="C3" s="241"/>
      <c r="D3" s="248"/>
      <c r="E3" s="248"/>
    </row>
    <row r="5" spans="1:5" ht="26.25">
      <c r="A5" s="130" t="s">
        <v>792</v>
      </c>
      <c r="B5" s="116" t="s">
        <v>92</v>
      </c>
      <c r="C5" s="135" t="s">
        <v>796</v>
      </c>
      <c r="D5" s="125" t="s">
        <v>860</v>
      </c>
      <c r="E5" s="135" t="s">
        <v>861</v>
      </c>
    </row>
    <row r="6" spans="1:5">
      <c r="A6" s="5" t="s">
        <v>709</v>
      </c>
      <c r="B6" s="5" t="s">
        <v>373</v>
      </c>
      <c r="C6" s="143"/>
      <c r="D6" s="143"/>
      <c r="E6" s="143"/>
    </row>
    <row r="7" spans="1:5">
      <c r="A7" s="5" t="s">
        <v>710</v>
      </c>
      <c r="B7" s="5" t="s">
        <v>373</v>
      </c>
      <c r="C7" s="143"/>
      <c r="D7" s="143"/>
      <c r="E7" s="143"/>
    </row>
    <row r="8" spans="1:5">
      <c r="A8" s="5" t="s">
        <v>711</v>
      </c>
      <c r="B8" s="5" t="s">
        <v>373</v>
      </c>
      <c r="C8" s="143"/>
      <c r="D8" s="143"/>
      <c r="E8" s="143"/>
    </row>
    <row r="9" spans="1:5">
      <c r="A9" s="5" t="s">
        <v>712</v>
      </c>
      <c r="B9" s="5" t="s">
        <v>373</v>
      </c>
      <c r="C9" s="143"/>
      <c r="D9" s="143"/>
      <c r="E9" s="143"/>
    </row>
    <row r="10" spans="1:5">
      <c r="A10" s="7" t="s">
        <v>662</v>
      </c>
      <c r="B10" s="8" t="s">
        <v>373</v>
      </c>
      <c r="C10" s="140">
        <f>SUM(C6:C9)</f>
        <v>0</v>
      </c>
      <c r="D10" s="140">
        <f>SUM(D6:D9)</f>
        <v>0</v>
      </c>
      <c r="E10" s="140">
        <f>SUM(E6:E9)</f>
        <v>0</v>
      </c>
    </row>
    <row r="11" spans="1:5">
      <c r="A11" s="5" t="s">
        <v>663</v>
      </c>
      <c r="B11" s="6" t="s">
        <v>374</v>
      </c>
      <c r="C11" s="143">
        <v>280000</v>
      </c>
      <c r="D11" s="143">
        <v>320151</v>
      </c>
      <c r="E11" s="143">
        <v>320151</v>
      </c>
    </row>
    <row r="12" spans="1:5" ht="27">
      <c r="A12" s="67" t="s">
        <v>802</v>
      </c>
      <c r="B12" s="67" t="s">
        <v>374</v>
      </c>
      <c r="C12" s="143">
        <v>280000</v>
      </c>
      <c r="D12" s="143">
        <v>320151</v>
      </c>
      <c r="E12" s="143">
        <v>320151</v>
      </c>
    </row>
    <row r="13" spans="1:5" ht="27">
      <c r="A13" s="67" t="s">
        <v>803</v>
      </c>
      <c r="B13" s="67" t="s">
        <v>374</v>
      </c>
      <c r="C13" s="143"/>
      <c r="D13" s="143"/>
      <c r="E13" s="143"/>
    </row>
    <row r="14" spans="1:5">
      <c r="A14" s="5" t="s">
        <v>665</v>
      </c>
      <c r="B14" s="6" t="s">
        <v>378</v>
      </c>
      <c r="C14" s="143">
        <v>50000</v>
      </c>
      <c r="D14" s="143">
        <v>98440</v>
      </c>
      <c r="E14" s="143">
        <v>98440</v>
      </c>
    </row>
    <row r="15" spans="1:5" ht="27">
      <c r="A15" s="67" t="s">
        <v>804</v>
      </c>
      <c r="B15" s="67" t="s">
        <v>378</v>
      </c>
      <c r="C15" s="143"/>
      <c r="D15" s="143"/>
      <c r="E15" s="143"/>
    </row>
    <row r="16" spans="1:5" ht="27">
      <c r="A16" s="67" t="s">
        <v>805</v>
      </c>
      <c r="B16" s="67" t="s">
        <v>378</v>
      </c>
      <c r="C16" s="143">
        <f>C14</f>
        <v>50000</v>
      </c>
      <c r="D16" s="143">
        <f>D14</f>
        <v>98440</v>
      </c>
      <c r="E16" s="143">
        <f>E14</f>
        <v>98440</v>
      </c>
    </row>
    <row r="17" spans="1:5">
      <c r="A17" s="67" t="s">
        <v>806</v>
      </c>
      <c r="B17" s="67" t="s">
        <v>378</v>
      </c>
      <c r="C17" s="143"/>
      <c r="D17" s="143"/>
      <c r="E17" s="143"/>
    </row>
    <row r="18" spans="1:5">
      <c r="A18" s="67" t="s">
        <v>807</v>
      </c>
      <c r="B18" s="67" t="s">
        <v>378</v>
      </c>
      <c r="C18" s="143"/>
      <c r="D18" s="143"/>
      <c r="E18" s="143"/>
    </row>
    <row r="19" spans="1:5">
      <c r="A19" s="5" t="s">
        <v>713</v>
      </c>
      <c r="B19" s="6" t="s">
        <v>379</v>
      </c>
      <c r="C19" s="143"/>
      <c r="D19" s="143"/>
      <c r="E19" s="143"/>
    </row>
    <row r="20" spans="1:5">
      <c r="A20" s="67" t="s">
        <v>808</v>
      </c>
      <c r="B20" s="67" t="s">
        <v>379</v>
      </c>
      <c r="C20" s="143"/>
      <c r="D20" s="143"/>
      <c r="E20" s="143"/>
    </row>
    <row r="21" spans="1:5">
      <c r="A21" s="67" t="s">
        <v>809</v>
      </c>
      <c r="B21" s="67" t="s">
        <v>379</v>
      </c>
      <c r="C21" s="143"/>
      <c r="D21" s="143"/>
      <c r="E21" s="143"/>
    </row>
    <row r="22" spans="1:5">
      <c r="A22" s="7" t="s">
        <v>692</v>
      </c>
      <c r="B22" s="8" t="s">
        <v>380</v>
      </c>
      <c r="C22" s="140">
        <v>330000</v>
      </c>
      <c r="D22" s="140">
        <f>D11+D14+D19</f>
        <v>418591</v>
      </c>
      <c r="E22" s="140">
        <v>418591</v>
      </c>
    </row>
    <row r="23" spans="1:5">
      <c r="A23" s="5" t="s">
        <v>714</v>
      </c>
      <c r="B23" s="5" t="s">
        <v>381</v>
      </c>
      <c r="C23" s="143"/>
      <c r="D23" s="143"/>
      <c r="E23" s="143"/>
    </row>
    <row r="24" spans="1:5">
      <c r="A24" s="5" t="s">
        <v>715</v>
      </c>
      <c r="B24" s="5" t="s">
        <v>381</v>
      </c>
      <c r="C24" s="143"/>
      <c r="D24" s="143"/>
      <c r="E24" s="143"/>
    </row>
    <row r="25" spans="1:5">
      <c r="A25" s="5" t="s">
        <v>716</v>
      </c>
      <c r="B25" s="5" t="s">
        <v>381</v>
      </c>
      <c r="C25" s="143"/>
      <c r="D25" s="143"/>
      <c r="E25" s="143"/>
    </row>
    <row r="26" spans="1:5">
      <c r="A26" s="5" t="s">
        <v>717</v>
      </c>
      <c r="B26" s="5" t="s">
        <v>381</v>
      </c>
      <c r="C26" s="143"/>
      <c r="D26" s="143"/>
      <c r="E26" s="143"/>
    </row>
    <row r="27" spans="1:5">
      <c r="A27" s="5" t="s">
        <v>718</v>
      </c>
      <c r="B27" s="5" t="s">
        <v>381</v>
      </c>
      <c r="C27" s="143"/>
      <c r="D27" s="143"/>
      <c r="E27" s="143"/>
    </row>
    <row r="28" spans="1:5">
      <c r="A28" s="5" t="s">
        <v>719</v>
      </c>
      <c r="B28" s="5" t="s">
        <v>381</v>
      </c>
      <c r="C28" s="143"/>
      <c r="D28" s="143"/>
      <c r="E28" s="143"/>
    </row>
    <row r="29" spans="1:5">
      <c r="A29" s="5" t="s">
        <v>720</v>
      </c>
      <c r="B29" s="5" t="s">
        <v>381</v>
      </c>
      <c r="C29" s="143"/>
      <c r="D29" s="143"/>
      <c r="E29" s="143"/>
    </row>
    <row r="30" spans="1:5">
      <c r="A30" s="5" t="s">
        <v>721</v>
      </c>
      <c r="B30" s="5" t="s">
        <v>381</v>
      </c>
      <c r="C30" s="143"/>
      <c r="D30" s="143"/>
      <c r="E30" s="143"/>
    </row>
    <row r="31" spans="1:5" ht="38.25">
      <c r="A31" s="68" t="s">
        <v>810</v>
      </c>
      <c r="B31" s="5" t="s">
        <v>381</v>
      </c>
      <c r="C31" s="143"/>
      <c r="D31" s="143"/>
      <c r="E31" s="143"/>
    </row>
    <row r="32" spans="1:5">
      <c r="A32" s="5" t="s">
        <v>811</v>
      </c>
      <c r="B32" s="5" t="s">
        <v>381</v>
      </c>
      <c r="C32" s="143">
        <v>0</v>
      </c>
      <c r="D32" s="143">
        <v>0</v>
      </c>
      <c r="E32" s="143">
        <v>294</v>
      </c>
    </row>
    <row r="33" spans="1:5">
      <c r="A33" s="7" t="s">
        <v>667</v>
      </c>
      <c r="B33" s="8" t="s">
        <v>381</v>
      </c>
      <c r="C33" s="140">
        <f>SUM(C23:C32)</f>
        <v>0</v>
      </c>
      <c r="D33" s="140">
        <f>SUM(D23:D32)</f>
        <v>0</v>
      </c>
      <c r="E33" s="140">
        <f>SUM(E23:E32)</f>
        <v>294</v>
      </c>
    </row>
    <row r="34" spans="1:5">
      <c r="A34" s="144" t="s">
        <v>795</v>
      </c>
      <c r="B34" s="7" t="s">
        <v>382</v>
      </c>
      <c r="C34" s="145">
        <f>C10+C22+C33</f>
        <v>330000</v>
      </c>
      <c r="D34" s="145">
        <v>418591</v>
      </c>
      <c r="E34" s="145">
        <v>418885</v>
      </c>
    </row>
    <row r="35" spans="1:5">
      <c r="C35" t="s">
        <v>868</v>
      </c>
    </row>
  </sheetData>
  <mergeCells count="3">
    <mergeCell ref="A2:E2"/>
    <mergeCell ref="A3:E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kiadások önk</vt:lpstr>
      <vt:lpstr>bevételek önk</vt:lpstr>
      <vt:lpstr>létszám</vt:lpstr>
      <vt:lpstr>beruházások felújítások</vt:lpstr>
      <vt:lpstr>hitelek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 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btimea</cp:lastModifiedBy>
  <cp:lastPrinted>2017-05-23T08:07:16Z</cp:lastPrinted>
  <dcterms:created xsi:type="dcterms:W3CDTF">2014-01-03T21:48:14Z</dcterms:created>
  <dcterms:modified xsi:type="dcterms:W3CDTF">2017-05-29T11:56:19Z</dcterms:modified>
</cp:coreProperties>
</file>