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5070" tabRatio="952" activeTab="2"/>
  </bookViews>
  <sheets>
    <sheet name="1-Mérleg" sheetId="1" r:id="rId1"/>
    <sheet name="1A-ÖNK elemi" sheetId="2" r:id="rId2"/>
    <sheet name="1-B ÁMK" sheetId="3" r:id="rId3"/>
  </sheets>
  <definedNames>
    <definedName name="Excel_BuiltIn__FilterDatabase">#REF!</definedName>
    <definedName name="_xlnm.Print_Area" localSheetId="1">'1A-ÖNK elemi'!$A$1:$H$36</definedName>
    <definedName name="_xlnm.Print_Area" localSheetId="2">'1-B ÁMK'!$A$1:$H$28</definedName>
  </definedNames>
  <calcPr fullCalcOnLoad="1"/>
</workbook>
</file>

<file path=xl/sharedStrings.xml><?xml version="1.0" encoding="utf-8"?>
<sst xmlns="http://schemas.openxmlformats.org/spreadsheetml/2006/main" count="212" uniqueCount="90">
  <si>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</si>
  <si>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</si>
  <si>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</si>
  <si>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</si>
  <si>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</si>
  <si>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</si>
  <si>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</si>
  <si>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</si>
  <si>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</si>
  <si>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</si>
  <si>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</si>
  <si>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</si>
  <si>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</si>
  <si>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</si>
  <si>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</si>
  <si>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</si>
  <si>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</si>
  <si>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</si>
  <si>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</si>
  <si>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</si>
  <si>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</si>
  <si>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</si>
  <si>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</si>
  <si>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</si>
  <si>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</si>
  <si>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</si>
  <si>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</si>
  <si>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</si>
  <si>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</si>
  <si>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</si>
  <si>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</si>
  <si>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</si>
  <si>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</si>
  <si>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</si>
  <si>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</si>
  <si>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</si>
  <si>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</si>
  <si>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</si>
  <si>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</si>
  <si>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</si>
  <si>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</si>
  <si>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</si>
  <si>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</si>
  <si>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</si>
  <si>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</si>
  <si>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</si>
  <si>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</si>
  <si>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</si>
  <si>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</si>
  <si>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</si>
  <si>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</si>
  <si>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</si>
  <si>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</si>
  <si>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</si>
  <si>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</si>
  <si>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</si>
  <si>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</si>
  <si>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</si>
  <si>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</si>
  <si>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</si>
  <si>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</si>
  <si>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</si>
  <si>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</si>
  <si>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</si>
  <si>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</si>
  <si>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</si>
  <si>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</si>
  <si>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</si>
  <si>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</si>
  <si>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</si>
  <si>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Felhalmozási bevétel</t>
  </si>
  <si>
    <t>Egyéb müködési célu kiadás</t>
  </si>
  <si>
    <t>Egyéb működési célú kiadás</t>
  </si>
  <si>
    <t>Önkormányzatok müködési támogatása</t>
  </si>
  <si>
    <t>Egyéb felhalmozási célu kiadások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</si>
  <si>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</si>
  <si>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</si>
  <si>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</si>
  <si>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módosított előirányzat</t>
  </si>
  <si>
    <t>Elvonások és visszafizetések</t>
  </si>
  <si>
    <t>Működési célú pénzeszköz átadás, államháztartáson belüli megelőlegezés visszafizetése</t>
  </si>
  <si>
    <t>Adatok Ft-ban</t>
  </si>
  <si>
    <t>2018. I. FÉLÉVI ELŐIRÁNYZAT MÓDOSÍTÁSA</t>
  </si>
  <si>
    <t>2018. I. FÉLÉVI ELŐIRÁNYZAT MÓDOSÍTÁS</t>
  </si>
  <si>
    <t>GYÖNGYÖSOROSZI ÖNKORMÁNYZATÁNAK 2018 ÉVI KÖLTSÉGVETÉSI MÉRLEGE</t>
  </si>
  <si>
    <t>GYÖNGYÖSOROSZI KÖZSÉG ÖNKORMÁNYZATÁNAK 2018 ÉVI ELEMI KÖLTSÉGVETÉSE</t>
  </si>
  <si>
    <t>GYÖNGYÖSOROSZI ÁLTALÁNOS MŰVELŐDÉSI KÖZPONT 2018. ÉVI ELEMI KÖLTSÉGVETÉS</t>
  </si>
  <si>
    <t>1. melléklet a  4/2018. (X.02.) önkormányzati rendelethez</t>
  </si>
  <si>
    <t>1/A. melléklet a 4/2018. (X.02.) önkormányzati rendelethez</t>
  </si>
  <si>
    <t>1/B. melléklet a  4/2018. (X.02.)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</si>
</sst>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0.000"/>
    <numFmt numFmtId="174" formatCode="#,##0\ [$Ft-40E]"/>
    <numFmt numFmtId="175" formatCode="#,##0.00\ [$Ft-40E]"/>
    <numFmt numFmtId="176" formatCode="_-* #,##0.0\ _F_t_-;\-* #,##0.0\ _F_t_-;_-* &quot;-&quot;??\ _F_t_-;_-@_-"/>
    <numFmt numFmtId="177" formatCode="_-* #,##0\ _F_t_-;\-* #,##0\ _F_t_-;_-* &quot;-&quot;??\ _F_t_-;_-@_-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_-* #,##0.000\ &quot;Ft&quot;_-;\-* #,##0.000\ &quot;Ft&quot;_-;_-* &quot;-&quot;??\ &quot;Ft&quot;_-;_-@_-"/>
    <numFmt numFmtId="181" formatCode="_-* #,##0.0000\ &quot;Ft&quot;_-;\-* #,##0.0000\ &quot;Ft&quot;_-;_-* &quot;-&quot;??\ &quot;Ft&quot;_-;_-@_-"/>
    <numFmt numFmtId="182" formatCode="[$-40E]yyyy\.\ mmmm\ d\."/>
    <numFmt numFmtId="183" formatCode="#,##0.00\ &quot;Ft&quot;"/>
    <numFmt numFmtId="184" formatCode="0.0"/>
    <numFmt numFmtId="185" formatCode="_-* #,##0.000\ _F_t_-;\-* #,##0.000\ _F_t_-;_-* &quot;-&quot;??\ _F_t_-;_-@_-"/>
    <numFmt numFmtId="186" formatCode="_-* #,##0.0000\ _F_t_-;\-* #,##0.0000\ _F_t_-;_-* &quot;-&quot;??\ _F_t_-;_-@_-"/>
  </numFmts>
  <fonts count="49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</borders>
  <cellStyleXfs count="6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3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270">
    <xf numFmtId="3" fontId="0" fillId="0" borderId="0" xfId="0" applyAlignment="1">
      <alignment vertical="center"/>
    </xf>
    <xf numFmtId="3" fontId="4" fillId="0" borderId="10" xfId="53" applyNumberFormat="1" applyFont="1" applyFill="1" applyBorder="1" applyAlignment="1">
      <alignment vertical="center"/>
      <protection/>
    </xf>
    <xf numFmtId="3" fontId="3" fillId="0" borderId="11" xfId="53" applyFont="1" applyFill="1" applyBorder="1" applyAlignment="1">
      <alignment horizontal="center" vertical="center"/>
      <protection/>
    </xf>
    <xf numFmtId="3" fontId="3" fillId="0" borderId="12" xfId="53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/>
      <protection/>
    </xf>
    <xf numFmtId="3" fontId="3" fillId="0" borderId="13" xfId="53" applyFont="1" applyFill="1" applyBorder="1" applyAlignment="1">
      <alignment horizontal="center" vertical="center" wrapText="1"/>
      <protection/>
    </xf>
    <xf numFmtId="3" fontId="3" fillId="0" borderId="14" xfId="53" applyFont="1" applyFill="1" applyBorder="1" applyAlignment="1">
      <alignment vertical="center" wrapText="1"/>
      <protection/>
    </xf>
    <xf numFmtId="3" fontId="4" fillId="0" borderId="15" xfId="53" applyNumberFormat="1" applyFont="1" applyFill="1" applyBorder="1" applyAlignment="1">
      <alignment vertical="center"/>
      <protection/>
    </xf>
    <xf numFmtId="3" fontId="3" fillId="0" borderId="13" xfId="53" applyNumberFormat="1" applyFont="1" applyFill="1" applyBorder="1" applyAlignment="1">
      <alignment horizontal="center" vertical="center"/>
      <protection/>
    </xf>
    <xf numFmtId="3" fontId="4" fillId="0" borderId="16" xfId="53" applyNumberFormat="1" applyFont="1" applyFill="1" applyBorder="1" applyAlignment="1">
      <alignment vertical="center"/>
      <protection/>
    </xf>
    <xf numFmtId="3" fontId="4" fillId="0" borderId="17" xfId="53" applyNumberFormat="1" applyFont="1" applyFill="1" applyBorder="1" applyAlignment="1">
      <alignment vertical="center"/>
      <protection/>
    </xf>
    <xf numFmtId="3" fontId="8" fillId="0" borderId="18" xfId="53" applyFont="1" applyFill="1" applyBorder="1" applyAlignment="1">
      <alignment horizontal="center" vertical="center" wrapText="1"/>
      <protection/>
    </xf>
    <xf numFmtId="3" fontId="8" fillId="0" borderId="19" xfId="53" applyFont="1" applyFill="1" applyBorder="1" applyAlignment="1">
      <alignment vertical="center" wrapText="1"/>
      <protection/>
    </xf>
    <xf numFmtId="3" fontId="3" fillId="0" borderId="18" xfId="53" applyNumberFormat="1" applyFont="1" applyFill="1" applyBorder="1" applyAlignment="1">
      <alignment horizontal="center" vertical="center"/>
      <protection/>
    </xf>
    <xf numFmtId="3" fontId="3" fillId="0" borderId="20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3" fontId="8" fillId="0" borderId="21" xfId="53" applyFont="1" applyFill="1" applyBorder="1" applyAlignment="1">
      <alignment horizontal="center" vertical="center" wrapText="1"/>
      <protection/>
    </xf>
    <xf numFmtId="3" fontId="8" fillId="0" borderId="22" xfId="53" applyFont="1" applyFill="1" applyBorder="1" applyAlignment="1">
      <alignment vertical="center" wrapText="1"/>
      <protection/>
    </xf>
    <xf numFmtId="3" fontId="5" fillId="0" borderId="23" xfId="53" applyNumberFormat="1" applyFont="1" applyFill="1" applyBorder="1" applyAlignment="1">
      <alignment vertical="center"/>
      <protection/>
    </xf>
    <xf numFmtId="3" fontId="8" fillId="0" borderId="21" xfId="53" applyNumberFormat="1" applyFont="1" applyFill="1" applyBorder="1" applyAlignment="1">
      <alignment horizontal="center" vertical="center"/>
      <protection/>
    </xf>
    <xf numFmtId="3" fontId="5" fillId="0" borderId="24" xfId="53" applyNumberFormat="1" applyFont="1" applyFill="1" applyBorder="1" applyAlignment="1">
      <alignment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3" fontId="4" fillId="0" borderId="25" xfId="53" applyNumberFormat="1" applyFont="1" applyFill="1" applyBorder="1" applyAlignment="1">
      <alignment vertical="center"/>
      <protection/>
    </xf>
    <xf numFmtId="3" fontId="3" fillId="0" borderId="11" xfId="53" applyFont="1" applyFill="1" applyBorder="1" applyAlignment="1">
      <alignment horizontal="center" vertical="center" wrapText="1"/>
      <protection/>
    </xf>
    <xf numFmtId="3" fontId="4" fillId="0" borderId="26" xfId="53" applyNumberFormat="1" applyFont="1" applyFill="1" applyBorder="1" applyAlignment="1">
      <alignment vertical="center"/>
      <protection/>
    </xf>
    <xf numFmtId="3" fontId="5" fillId="0" borderId="27" xfId="53" applyNumberFormat="1" applyFont="1" applyFill="1" applyBorder="1" applyAlignment="1">
      <alignment vertical="center"/>
      <protection/>
    </xf>
    <xf numFmtId="3" fontId="8" fillId="0" borderId="28" xfId="53" applyNumberFormat="1" applyFont="1" applyFill="1" applyBorder="1" applyAlignment="1">
      <alignment horizontal="center" vertical="center"/>
      <protection/>
    </xf>
    <xf numFmtId="3" fontId="8" fillId="0" borderId="29" xfId="53" applyFont="1" applyFill="1" applyBorder="1" applyAlignment="1">
      <alignment vertical="center" wrapText="1"/>
      <protection/>
    </xf>
    <xf numFmtId="3" fontId="5" fillId="0" borderId="30" xfId="53" applyNumberFormat="1" applyFont="1" applyFill="1" applyBorder="1" applyAlignment="1">
      <alignment vertical="center"/>
      <protection/>
    </xf>
    <xf numFmtId="3" fontId="3" fillId="0" borderId="31" xfId="53" applyNumberFormat="1" applyFont="1" applyFill="1" applyBorder="1" applyAlignment="1">
      <alignment horizontal="center" vertical="center"/>
      <protection/>
    </xf>
    <xf numFmtId="3" fontId="3" fillId="0" borderId="32" xfId="53" applyFont="1" applyFill="1" applyBorder="1" applyAlignment="1">
      <alignment vertical="center" wrapText="1"/>
      <protection/>
    </xf>
    <xf numFmtId="3" fontId="8" fillId="0" borderId="33" xfId="53" applyFont="1" applyFill="1" applyBorder="1" applyAlignment="1">
      <alignment horizontal="center" vertical="center" wrapText="1"/>
      <protection/>
    </xf>
    <xf numFmtId="3" fontId="8" fillId="0" borderId="34" xfId="53" applyFont="1" applyFill="1" applyBorder="1" applyAlignment="1">
      <alignment vertical="center" wrapText="1"/>
      <protection/>
    </xf>
    <xf numFmtId="3" fontId="5" fillId="0" borderId="35" xfId="53" applyNumberFormat="1" applyFont="1" applyFill="1" applyBorder="1" applyAlignment="1">
      <alignment vertical="center"/>
      <protection/>
    </xf>
    <xf numFmtId="3" fontId="8" fillId="0" borderId="33" xfId="53" applyNumberFormat="1" applyFont="1" applyFill="1" applyBorder="1" applyAlignment="1">
      <alignment horizontal="center" vertical="center"/>
      <protection/>
    </xf>
    <xf numFmtId="3" fontId="8" fillId="0" borderId="36" xfId="53" applyFont="1" applyFill="1" applyBorder="1" applyAlignment="1">
      <alignment horizontal="center" vertical="center" wrapText="1"/>
      <protection/>
    </xf>
    <xf numFmtId="3" fontId="8" fillId="0" borderId="37" xfId="53" applyFont="1" applyFill="1" applyBorder="1" applyAlignment="1">
      <alignment horizontal="left" vertical="center" wrapText="1"/>
      <protection/>
    </xf>
    <xf numFmtId="3" fontId="5" fillId="0" borderId="38" xfId="53" applyNumberFormat="1" applyFont="1" applyFill="1" applyBorder="1" applyAlignment="1">
      <alignment vertical="center"/>
      <protection/>
    </xf>
    <xf numFmtId="3" fontId="8" fillId="0" borderId="36" xfId="53" applyNumberFormat="1" applyFont="1" applyFill="1" applyBorder="1" applyAlignment="1">
      <alignment horizontal="center" vertical="center"/>
      <protection/>
    </xf>
    <xf numFmtId="3" fontId="8" fillId="0" borderId="37" xfId="53" applyFont="1" applyFill="1" applyBorder="1" applyAlignment="1">
      <alignment vertical="center" wrapText="1"/>
      <protection/>
    </xf>
    <xf numFmtId="3" fontId="5" fillId="0" borderId="39" xfId="53" applyNumberFormat="1" applyFont="1" applyFill="1" applyBorder="1" applyAlignment="1">
      <alignment vertical="center"/>
      <protection/>
    </xf>
    <xf numFmtId="3" fontId="3" fillId="0" borderId="31" xfId="53" applyFont="1" applyFill="1" applyBorder="1" applyAlignment="1">
      <alignment horizontal="center" vertical="center" wrapText="1"/>
      <protection/>
    </xf>
    <xf numFmtId="3" fontId="3" fillId="0" borderId="40" xfId="53" applyFont="1" applyFill="1" applyBorder="1" applyAlignment="1">
      <alignment vertical="center" wrapText="1"/>
      <protection/>
    </xf>
    <xf numFmtId="3" fontId="4" fillId="0" borderId="41" xfId="53" applyNumberFormat="1" applyFont="1" applyFill="1" applyBorder="1" applyAlignment="1">
      <alignment vertical="center"/>
      <protection/>
    </xf>
    <xf numFmtId="49" fontId="12" fillId="0" borderId="34" xfId="53" applyNumberFormat="1" applyFont="1" applyFill="1" applyBorder="1" applyAlignment="1">
      <alignment vertical="center" wrapText="1"/>
      <protection/>
    </xf>
    <xf numFmtId="3" fontId="13" fillId="0" borderId="42" xfId="53" applyNumberFormat="1" applyFont="1" applyFill="1" applyBorder="1" applyAlignment="1">
      <alignment vertical="center"/>
      <protection/>
    </xf>
    <xf numFmtId="3" fontId="3" fillId="0" borderId="18" xfId="53" applyFont="1" applyFill="1" applyBorder="1" applyAlignment="1">
      <alignment horizontal="center" vertical="center" wrapText="1"/>
      <protection/>
    </xf>
    <xf numFmtId="3" fontId="3" fillId="0" borderId="19" xfId="53" applyFont="1" applyFill="1" applyBorder="1" applyAlignment="1">
      <alignment vertical="center" wrapText="1"/>
      <protection/>
    </xf>
    <xf numFmtId="3" fontId="4" fillId="0" borderId="43" xfId="53" applyNumberFormat="1" applyFont="1" applyFill="1" applyBorder="1" applyAlignment="1">
      <alignment vertical="center"/>
      <protection/>
    </xf>
    <xf numFmtId="3" fontId="8" fillId="0" borderId="44" xfId="53" applyFont="1" applyFill="1" applyBorder="1" applyAlignment="1">
      <alignment horizontal="center" vertical="center" wrapText="1"/>
      <protection/>
    </xf>
    <xf numFmtId="3" fontId="8" fillId="0" borderId="45" xfId="53" applyFont="1" applyFill="1" applyBorder="1" applyAlignment="1">
      <alignment vertical="center" wrapText="1"/>
      <protection/>
    </xf>
    <xf numFmtId="3" fontId="5" fillId="0" borderId="46" xfId="53" applyNumberFormat="1" applyFont="1" applyFill="1" applyBorder="1" applyAlignment="1">
      <alignment vertical="center"/>
      <protection/>
    </xf>
    <xf numFmtId="3" fontId="5" fillId="0" borderId="47" xfId="53" applyNumberFormat="1" applyFont="1" applyFill="1" applyBorder="1" applyAlignment="1">
      <alignment vertical="center"/>
      <protection/>
    </xf>
    <xf numFmtId="3" fontId="4" fillId="0" borderId="42" xfId="53" applyNumberFormat="1" applyFont="1" applyFill="1" applyBorder="1" applyAlignment="1">
      <alignment vertical="center"/>
      <protection/>
    </xf>
    <xf numFmtId="3" fontId="3" fillId="0" borderId="48" xfId="53" applyFont="1" applyFill="1" applyBorder="1" applyAlignment="1">
      <alignment vertical="center" wrapText="1"/>
      <protection/>
    </xf>
    <xf numFmtId="3" fontId="4" fillId="0" borderId="49" xfId="53" applyNumberFormat="1" applyFont="1" applyFill="1" applyBorder="1" applyAlignment="1">
      <alignment vertical="center"/>
      <protection/>
    </xf>
    <xf numFmtId="3" fontId="3" fillId="0" borderId="44" xfId="53" applyFont="1" applyFill="1" applyBorder="1" applyAlignment="1">
      <alignment horizontal="center" vertical="center" wrapText="1"/>
      <protection/>
    </xf>
    <xf numFmtId="3" fontId="3" fillId="0" borderId="45" xfId="53" applyFont="1" applyFill="1" applyBorder="1" applyAlignment="1">
      <alignment vertical="center" wrapText="1"/>
      <protection/>
    </xf>
    <xf numFmtId="3" fontId="4" fillId="0" borderId="46" xfId="53" applyNumberFormat="1" applyFont="1" applyFill="1" applyBorder="1" applyAlignment="1">
      <alignment vertical="center"/>
      <protection/>
    </xf>
    <xf numFmtId="3" fontId="5" fillId="0" borderId="50" xfId="53" applyNumberFormat="1" applyFont="1" applyFill="1" applyBorder="1" applyAlignment="1">
      <alignment vertical="center"/>
      <protection/>
    </xf>
    <xf numFmtId="3" fontId="4" fillId="0" borderId="51" xfId="55" applyNumberFormat="1" applyFont="1" applyFill="1" applyBorder="1" applyAlignment="1">
      <alignment vertical="center"/>
      <protection/>
    </xf>
    <xf numFmtId="3" fontId="5" fillId="0" borderId="52" xfId="53" applyNumberFormat="1" applyFont="1" applyFill="1" applyBorder="1" applyAlignment="1">
      <alignment vertical="center"/>
      <protection/>
    </xf>
    <xf numFmtId="3" fontId="5" fillId="0" borderId="0" xfId="53" applyNumberFormat="1" applyFont="1" applyFill="1" applyBorder="1" applyAlignment="1">
      <alignment vertical="center"/>
      <protection/>
    </xf>
    <xf numFmtId="3" fontId="4" fillId="0" borderId="26" xfId="55" applyNumberFormat="1" applyFont="1" applyFill="1" applyBorder="1" applyAlignment="1">
      <alignment vertical="center"/>
      <protection/>
    </xf>
    <xf numFmtId="3" fontId="5" fillId="0" borderId="53" xfId="53" applyNumberFormat="1" applyFont="1" applyFill="1" applyBorder="1" applyAlignment="1">
      <alignment vertical="center"/>
      <protection/>
    </xf>
    <xf numFmtId="3" fontId="5" fillId="0" borderId="54" xfId="53" applyNumberFormat="1" applyFont="1" applyFill="1" applyBorder="1" applyAlignment="1">
      <alignment vertical="center"/>
      <protection/>
    </xf>
    <xf numFmtId="3" fontId="3" fillId="0" borderId="55" xfId="53" applyNumberFormat="1" applyFont="1" applyFill="1" applyBorder="1" applyAlignment="1">
      <alignment horizontal="center" vertical="center"/>
      <protection/>
    </xf>
    <xf numFmtId="3" fontId="3" fillId="0" borderId="34" xfId="53" applyFont="1" applyFill="1" applyBorder="1" applyAlignment="1">
      <alignment vertical="center" wrapText="1"/>
      <protection/>
    </xf>
    <xf numFmtId="3" fontId="5" fillId="0" borderId="56" xfId="55" applyNumberFormat="1" applyFont="1" applyFill="1" applyBorder="1" applyAlignment="1">
      <alignment vertical="center"/>
      <protection/>
    </xf>
    <xf numFmtId="3" fontId="4" fillId="0" borderId="27" xfId="55" applyNumberFormat="1" applyFont="1" applyFill="1" applyBorder="1" applyAlignment="1">
      <alignment vertical="center"/>
      <protection/>
    </xf>
    <xf numFmtId="3" fontId="5" fillId="0" borderId="51" xfId="55" applyNumberFormat="1" applyFont="1" applyFill="1" applyBorder="1" applyAlignment="1">
      <alignment vertical="center"/>
      <protection/>
    </xf>
    <xf numFmtId="3" fontId="8" fillId="0" borderId="13" xfId="53" applyNumberFormat="1" applyFont="1" applyFill="1" applyBorder="1" applyAlignment="1">
      <alignment horizontal="center" vertical="center"/>
      <protection/>
    </xf>
    <xf numFmtId="3" fontId="8" fillId="0" borderId="28" xfId="53" applyFont="1" applyFill="1" applyBorder="1" applyAlignment="1">
      <alignment horizontal="center" vertical="center" wrapText="1"/>
      <protection/>
    </xf>
    <xf numFmtId="3" fontId="5" fillId="0" borderId="57" xfId="53" applyNumberFormat="1" applyFont="1" applyFill="1" applyBorder="1" applyAlignment="1">
      <alignment vertical="center"/>
      <protection/>
    </xf>
    <xf numFmtId="3" fontId="4" fillId="0" borderId="54" xfId="53" applyNumberFormat="1" applyFont="1" applyFill="1" applyBorder="1" applyAlignment="1">
      <alignment vertical="center"/>
      <protection/>
    </xf>
    <xf numFmtId="3" fontId="3" fillId="0" borderId="58" xfId="53" applyFont="1" applyFill="1" applyBorder="1" applyAlignment="1">
      <alignment vertical="center" wrapText="1"/>
      <protection/>
    </xf>
    <xf numFmtId="3" fontId="5" fillId="0" borderId="59" xfId="53" applyNumberFormat="1" applyFont="1" applyFill="1" applyBorder="1" applyAlignment="1">
      <alignment vertical="center"/>
      <protection/>
    </xf>
    <xf numFmtId="3" fontId="8" fillId="0" borderId="60" xfId="53" applyFont="1" applyFill="1" applyBorder="1" applyAlignment="1">
      <alignment horizontal="center" vertical="center" wrapText="1"/>
      <protection/>
    </xf>
    <xf numFmtId="3" fontId="8" fillId="0" borderId="61" xfId="53" applyFont="1" applyFill="1" applyBorder="1" applyAlignment="1">
      <alignment vertical="center" wrapText="1"/>
      <protection/>
    </xf>
    <xf numFmtId="3" fontId="5" fillId="0" borderId="62" xfId="53" applyNumberFormat="1" applyFont="1" applyFill="1" applyBorder="1" applyAlignment="1">
      <alignment vertical="center"/>
      <protection/>
    </xf>
    <xf numFmtId="3" fontId="4" fillId="0" borderId="63" xfId="53" applyNumberFormat="1" applyFont="1" applyFill="1" applyBorder="1" applyAlignment="1">
      <alignment vertical="center"/>
      <protection/>
    </xf>
    <xf numFmtId="3" fontId="4" fillId="0" borderId="51" xfId="53" applyNumberFormat="1" applyFont="1" applyFill="1" applyBorder="1" applyAlignment="1">
      <alignment vertical="center"/>
      <protection/>
    </xf>
    <xf numFmtId="3" fontId="3" fillId="0" borderId="21" xfId="53" applyFont="1" applyFill="1" applyBorder="1" applyAlignment="1">
      <alignment horizontal="center" vertical="center" wrapText="1"/>
      <protection/>
    </xf>
    <xf numFmtId="3" fontId="3" fillId="0" borderId="22" xfId="53" applyFont="1" applyFill="1" applyBorder="1" applyAlignment="1">
      <alignment vertical="center" wrapText="1"/>
      <protection/>
    </xf>
    <xf numFmtId="3" fontId="5" fillId="0" borderId="64" xfId="53" applyNumberFormat="1" applyFont="1" applyFill="1" applyBorder="1" applyAlignment="1">
      <alignment vertical="center"/>
      <protection/>
    </xf>
    <xf numFmtId="3" fontId="8" fillId="0" borderId="65" xfId="53" applyFont="1" applyFill="1" applyBorder="1" applyAlignment="1">
      <alignment vertical="center" wrapText="1"/>
      <protection/>
    </xf>
    <xf numFmtId="0" fontId="4" fillId="0" borderId="66" xfId="55" applyFont="1" applyFill="1" applyBorder="1" applyAlignment="1">
      <alignment vertical="center"/>
      <protection/>
    </xf>
    <xf numFmtId="3" fontId="4" fillId="0" borderId="30" xfId="53" applyNumberFormat="1" applyFont="1" applyFill="1" applyBorder="1" applyAlignment="1">
      <alignment vertical="center"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3" fontId="8" fillId="0" borderId="0" xfId="53" applyFont="1" applyFill="1">
      <alignment vertical="center"/>
      <protection/>
    </xf>
    <xf numFmtId="3" fontId="9" fillId="0" borderId="0" xfId="53" applyFont="1" applyFill="1" applyAlignment="1">
      <alignment horizontal="right"/>
      <protection/>
    </xf>
    <xf numFmtId="3" fontId="5" fillId="0" borderId="0" xfId="53" applyFont="1" applyFill="1" applyAlignment="1">
      <alignment horizontal="right"/>
      <protection/>
    </xf>
    <xf numFmtId="3" fontId="10" fillId="0" borderId="0" xfId="53" applyFont="1" applyFill="1" applyAlignment="1">
      <alignment horizontal="right"/>
      <protection/>
    </xf>
    <xf numFmtId="3" fontId="8" fillId="0" borderId="67" xfId="53" applyFont="1" applyFill="1" applyBorder="1" applyAlignment="1">
      <alignment horizontal="center" vertical="center"/>
      <protection/>
    </xf>
    <xf numFmtId="3" fontId="5" fillId="0" borderId="68" xfId="56" applyFont="1" applyFill="1" applyBorder="1" applyAlignment="1">
      <alignment horizontal="center" vertical="center" wrapText="1"/>
      <protection/>
    </xf>
    <xf numFmtId="0" fontId="3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3" fontId="8" fillId="0" borderId="12" xfId="53" applyFont="1" applyFill="1" applyBorder="1" applyAlignment="1">
      <alignment horizontal="center" vertical="top"/>
      <protection/>
    </xf>
    <xf numFmtId="3" fontId="5" fillId="0" borderId="10" xfId="56" applyFont="1" applyFill="1" applyBorder="1" applyAlignment="1">
      <alignment horizontal="center" vertical="center" wrapText="1"/>
      <protection/>
    </xf>
    <xf numFmtId="3" fontId="8" fillId="0" borderId="60" xfId="53" applyFont="1" applyFill="1" applyBorder="1" applyAlignment="1">
      <alignment horizontal="center" vertical="center"/>
      <protection/>
    </xf>
    <xf numFmtId="3" fontId="8" fillId="0" borderId="61" xfId="53" applyFont="1" applyFill="1" applyBorder="1" applyAlignment="1">
      <alignment horizontal="center" vertical="center"/>
      <protection/>
    </xf>
    <xf numFmtId="3" fontId="5" fillId="0" borderId="50" xfId="53" applyFont="1" applyFill="1" applyBorder="1" applyAlignment="1">
      <alignment horizontal="center" vertical="center"/>
      <protection/>
    </xf>
    <xf numFmtId="3" fontId="3" fillId="0" borderId="69" xfId="53" applyFont="1" applyFill="1" applyBorder="1" applyAlignment="1">
      <alignment horizontal="center" vertical="center" wrapText="1"/>
      <protection/>
    </xf>
    <xf numFmtId="3" fontId="3" fillId="0" borderId="70" xfId="53" applyFont="1" applyFill="1" applyBorder="1" applyAlignment="1">
      <alignment vertical="center" wrapText="1"/>
      <protection/>
    </xf>
    <xf numFmtId="3" fontId="4" fillId="0" borderId="68" xfId="53" applyNumberFormat="1" applyFont="1" applyFill="1" applyBorder="1" applyAlignment="1">
      <alignment vertical="center"/>
      <protection/>
    </xf>
    <xf numFmtId="3" fontId="3" fillId="0" borderId="69" xfId="53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42" xfId="55" applyFont="1" applyFill="1" applyBorder="1" applyAlignment="1">
      <alignment vertical="center" wrapText="1"/>
      <protection/>
    </xf>
    <xf numFmtId="3" fontId="8" fillId="0" borderId="71" xfId="53" applyFont="1" applyFill="1" applyBorder="1" applyAlignment="1">
      <alignment horizontal="center" vertical="center" wrapText="1"/>
      <protection/>
    </xf>
    <xf numFmtId="3" fontId="8" fillId="0" borderId="72" xfId="53" applyFont="1" applyFill="1" applyBorder="1" applyAlignment="1">
      <alignment vertical="center" wrapText="1"/>
      <protection/>
    </xf>
    <xf numFmtId="3" fontId="3" fillId="0" borderId="73" xfId="53" applyFont="1" applyFill="1" applyBorder="1" applyAlignment="1">
      <alignment vertical="center" wrapText="1"/>
      <protection/>
    </xf>
    <xf numFmtId="3" fontId="3" fillId="0" borderId="0" xfId="53" applyFont="1" applyFill="1" applyBorder="1" applyAlignment="1">
      <alignment vertical="center" wrapText="1"/>
      <protection/>
    </xf>
    <xf numFmtId="3" fontId="4" fillId="0" borderId="0" xfId="53" applyFont="1" applyFill="1" applyBorder="1" applyAlignment="1">
      <alignment vertical="center" wrapText="1"/>
      <protection/>
    </xf>
    <xf numFmtId="3" fontId="5" fillId="0" borderId="25" xfId="53" applyFont="1" applyFill="1" applyBorder="1" applyAlignment="1">
      <alignment vertical="center" wrapText="1"/>
      <protection/>
    </xf>
    <xf numFmtId="3" fontId="5" fillId="0" borderId="51" xfId="53" applyFont="1" applyFill="1" applyBorder="1" applyAlignment="1">
      <alignment vertical="center" wrapText="1"/>
      <protection/>
    </xf>
    <xf numFmtId="3" fontId="3" fillId="0" borderId="74" xfId="53" applyFont="1" applyFill="1" applyBorder="1" applyAlignment="1">
      <alignment vertical="center" wrapText="1"/>
      <protection/>
    </xf>
    <xf numFmtId="3" fontId="3" fillId="0" borderId="75" xfId="53" applyFont="1" applyFill="1" applyBorder="1" applyAlignment="1">
      <alignment vertical="center" wrapText="1"/>
      <protection/>
    </xf>
    <xf numFmtId="3" fontId="4" fillId="0" borderId="75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horizontal="center"/>
      <protection/>
    </xf>
    <xf numFmtId="3" fontId="4" fillId="0" borderId="0" xfId="55" applyNumberFormat="1" applyFont="1" applyFill="1">
      <alignment/>
      <protection/>
    </xf>
    <xf numFmtId="0" fontId="8" fillId="0" borderId="0" xfId="55" applyFont="1" applyFill="1" applyAlignment="1">
      <alignment vertical="center"/>
      <protection/>
    </xf>
    <xf numFmtId="3" fontId="5" fillId="0" borderId="76" xfId="53" applyFont="1" applyFill="1" applyBorder="1" applyAlignment="1">
      <alignment horizontal="center" vertical="center"/>
      <protection/>
    </xf>
    <xf numFmtId="3" fontId="5" fillId="0" borderId="77" xfId="53" applyFont="1" applyFill="1" applyBorder="1" applyAlignment="1">
      <alignment horizontal="center" vertical="center"/>
      <protection/>
    </xf>
    <xf numFmtId="0" fontId="3" fillId="0" borderId="73" xfId="55" applyFont="1" applyFill="1" applyBorder="1" applyAlignment="1">
      <alignment vertical="center"/>
      <protection/>
    </xf>
    <xf numFmtId="3" fontId="3" fillId="0" borderId="33" xfId="53" applyFont="1" applyFill="1" applyBorder="1" applyAlignment="1">
      <alignment vertical="center" wrapText="1"/>
      <protection/>
    </xf>
    <xf numFmtId="3" fontId="3" fillId="0" borderId="78" xfId="53" applyFont="1" applyFill="1" applyBorder="1" applyAlignment="1">
      <alignment vertical="center" wrapText="1"/>
      <protection/>
    </xf>
    <xf numFmtId="3" fontId="4" fillId="0" borderId="72" xfId="53" applyFont="1" applyFill="1" applyBorder="1" applyAlignment="1">
      <alignment vertical="center" wrapText="1"/>
      <protection/>
    </xf>
    <xf numFmtId="3" fontId="3" fillId="0" borderId="79" xfId="53" applyFont="1" applyFill="1" applyBorder="1" applyAlignment="1">
      <alignment vertical="center" wrapText="1"/>
      <protection/>
    </xf>
    <xf numFmtId="3" fontId="3" fillId="0" borderId="47" xfId="53" applyFont="1" applyFill="1" applyBorder="1" applyAlignment="1">
      <alignment vertical="center" wrapText="1"/>
      <protection/>
    </xf>
    <xf numFmtId="3" fontId="3" fillId="0" borderId="71" xfId="53" applyNumberFormat="1" applyFont="1" applyFill="1" applyBorder="1" applyAlignment="1">
      <alignment horizontal="center" vertical="center"/>
      <protection/>
    </xf>
    <xf numFmtId="3" fontId="3" fillId="0" borderId="73" xfId="53" applyNumberFormat="1" applyFont="1" applyFill="1" applyBorder="1" applyAlignment="1">
      <alignment horizontal="center" vertical="center"/>
      <protection/>
    </xf>
    <xf numFmtId="3" fontId="5" fillId="0" borderId="80" xfId="55" applyNumberFormat="1" applyFont="1" applyFill="1" applyBorder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3" fontId="4" fillId="0" borderId="81" xfId="55" applyNumberFormat="1" applyFont="1" applyFill="1" applyBorder="1" applyAlignment="1">
      <alignment vertical="center"/>
      <protection/>
    </xf>
    <xf numFmtId="3" fontId="5" fillId="0" borderId="82" xfId="55" applyNumberFormat="1" applyFont="1" applyFill="1" applyBorder="1" applyAlignment="1">
      <alignment vertical="center"/>
      <protection/>
    </xf>
    <xf numFmtId="3" fontId="4" fillId="0" borderId="80" xfId="55" applyNumberFormat="1" applyFont="1" applyFill="1" applyBorder="1" applyAlignment="1">
      <alignment vertical="center"/>
      <protection/>
    </xf>
    <xf numFmtId="3" fontId="4" fillId="0" borderId="15" xfId="53" applyNumberFormat="1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vertical="center"/>
      <protection/>
    </xf>
    <xf numFmtId="3" fontId="4" fillId="0" borderId="0" xfId="53" applyNumberFormat="1" applyFont="1" applyFill="1" applyBorder="1" applyAlignment="1">
      <alignment vertical="center" wrapText="1"/>
      <protection/>
    </xf>
    <xf numFmtId="3" fontId="5" fillId="0" borderId="0" xfId="55" applyNumberFormat="1" applyFont="1" applyFill="1">
      <alignment/>
      <protection/>
    </xf>
    <xf numFmtId="3" fontId="5" fillId="0" borderId="83" xfId="53" applyNumberFormat="1" applyFont="1" applyFill="1" applyBorder="1" applyAlignment="1">
      <alignment vertical="center"/>
      <protection/>
    </xf>
    <xf numFmtId="3" fontId="5" fillId="0" borderId="84" xfId="53" applyNumberFormat="1" applyFont="1" applyFill="1" applyBorder="1" applyAlignment="1">
      <alignment vertical="center"/>
      <protection/>
    </xf>
    <xf numFmtId="3" fontId="5" fillId="0" borderId="76" xfId="53" applyNumberFormat="1" applyFont="1" applyFill="1" applyBorder="1" applyAlignment="1">
      <alignment vertical="center"/>
      <protection/>
    </xf>
    <xf numFmtId="3" fontId="5" fillId="0" borderId="85" xfId="53" applyNumberFormat="1" applyFont="1" applyFill="1" applyBorder="1" applyAlignment="1">
      <alignment vertical="center"/>
      <protection/>
    </xf>
    <xf numFmtId="3" fontId="8" fillId="0" borderId="86" xfId="53" applyFont="1" applyFill="1" applyBorder="1" applyAlignment="1">
      <alignment horizontal="center" vertical="center"/>
      <protection/>
    </xf>
    <xf numFmtId="3" fontId="8" fillId="0" borderId="87" xfId="53" applyFont="1" applyFill="1" applyBorder="1" applyAlignment="1">
      <alignment horizontal="center" vertical="top"/>
      <protection/>
    </xf>
    <xf numFmtId="3" fontId="8" fillId="0" borderId="77" xfId="53" applyFont="1" applyFill="1" applyBorder="1" applyAlignment="1">
      <alignment horizontal="center" vertical="center"/>
      <protection/>
    </xf>
    <xf numFmtId="3" fontId="5" fillId="0" borderId="88" xfId="56" applyFont="1" applyFill="1" applyBorder="1" applyAlignment="1">
      <alignment horizontal="center" vertical="center" wrapText="1"/>
      <protection/>
    </xf>
    <xf numFmtId="3" fontId="5" fillId="0" borderId="89" xfId="56" applyFont="1" applyFill="1" applyBorder="1" applyAlignment="1">
      <alignment horizontal="center" vertical="center" wrapText="1"/>
      <protection/>
    </xf>
    <xf numFmtId="3" fontId="5" fillId="0" borderId="90" xfId="56" applyFont="1" applyFill="1" applyBorder="1" applyAlignment="1">
      <alignment horizontal="center" vertical="center" wrapText="1"/>
      <protection/>
    </xf>
    <xf numFmtId="3" fontId="5" fillId="0" borderId="91" xfId="56" applyFont="1" applyFill="1" applyBorder="1" applyAlignment="1">
      <alignment horizontal="center" vertical="center" wrapText="1"/>
      <protection/>
    </xf>
    <xf numFmtId="3" fontId="5" fillId="0" borderId="92" xfId="53" applyFont="1" applyFill="1" applyBorder="1" applyAlignment="1">
      <alignment horizontal="center" vertical="center"/>
      <protection/>
    </xf>
    <xf numFmtId="3" fontId="5" fillId="0" borderId="93" xfId="53" applyFont="1" applyFill="1" applyBorder="1" applyAlignment="1">
      <alignment horizontal="center" vertical="center"/>
      <protection/>
    </xf>
    <xf numFmtId="3" fontId="0" fillId="0" borderId="38" xfId="53" applyNumberFormat="1" applyFont="1" applyFill="1" applyBorder="1" applyAlignment="1">
      <alignment vertical="center"/>
      <protection/>
    </xf>
    <xf numFmtId="3" fontId="3" fillId="0" borderId="94" xfId="53" applyFont="1" applyFill="1" applyBorder="1" applyAlignment="1">
      <alignment horizontal="center" vertical="center" wrapText="1"/>
      <protection/>
    </xf>
    <xf numFmtId="3" fontId="8" fillId="0" borderId="95" xfId="53" applyFont="1" applyFill="1" applyBorder="1" applyAlignment="1">
      <alignment horizontal="center" vertical="center"/>
      <protection/>
    </xf>
    <xf numFmtId="3" fontId="3" fillId="0" borderId="96" xfId="53" applyFont="1" applyFill="1" applyBorder="1" applyAlignment="1">
      <alignment vertical="center" wrapText="1"/>
      <protection/>
    </xf>
    <xf numFmtId="3" fontId="3" fillId="0" borderId="97" xfId="53" applyFont="1" applyFill="1" applyBorder="1" applyAlignment="1">
      <alignment vertical="center" wrapText="1"/>
      <protection/>
    </xf>
    <xf numFmtId="3" fontId="3" fillId="0" borderId="98" xfId="53" applyFont="1" applyFill="1" applyBorder="1" applyAlignment="1">
      <alignment horizontal="center" vertical="center"/>
      <protection/>
    </xf>
    <xf numFmtId="3" fontId="4" fillId="0" borderId="99" xfId="55" applyNumberFormat="1" applyFont="1" applyFill="1" applyBorder="1" applyAlignment="1">
      <alignment vertical="center"/>
      <protection/>
    </xf>
    <xf numFmtId="0" fontId="3" fillId="0" borderId="100" xfId="55" applyFont="1" applyFill="1" applyBorder="1" applyAlignment="1">
      <alignment vertical="center"/>
      <protection/>
    </xf>
    <xf numFmtId="3" fontId="4" fillId="0" borderId="101" xfId="55" applyNumberFormat="1" applyFont="1" applyFill="1" applyBorder="1" applyAlignment="1">
      <alignment vertical="center"/>
      <protection/>
    </xf>
    <xf numFmtId="3" fontId="4" fillId="0" borderId="102" xfId="55" applyNumberFormat="1" applyFont="1" applyFill="1" applyBorder="1" applyAlignment="1">
      <alignment vertical="center"/>
      <protection/>
    </xf>
    <xf numFmtId="3" fontId="3" fillId="0" borderId="0" xfId="53" applyNumberFormat="1" applyFont="1" applyFill="1" applyBorder="1" applyAlignment="1">
      <alignment vertical="center"/>
      <protection/>
    </xf>
    <xf numFmtId="3" fontId="3" fillId="0" borderId="103" xfId="53" applyNumberFormat="1" applyFont="1" applyFill="1" applyBorder="1" applyAlignment="1">
      <alignment vertical="center"/>
      <protection/>
    </xf>
    <xf numFmtId="3" fontId="3" fillId="0" borderId="75" xfId="53" applyNumberFormat="1" applyFont="1" applyFill="1" applyBorder="1" applyAlignment="1">
      <alignment vertical="center"/>
      <protection/>
    </xf>
    <xf numFmtId="3" fontId="3" fillId="0" borderId="104" xfId="53" applyNumberFormat="1" applyFont="1" applyFill="1" applyBorder="1" applyAlignment="1">
      <alignment vertical="center"/>
      <protection/>
    </xf>
    <xf numFmtId="3" fontId="3" fillId="0" borderId="105" xfId="53" applyNumberFormat="1" applyFont="1" applyFill="1" applyBorder="1" applyAlignment="1">
      <alignment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8" fillId="0" borderId="105" xfId="55" applyFont="1" applyFill="1" applyBorder="1" applyAlignment="1">
      <alignment horizontal="center" vertical="center"/>
      <protection/>
    </xf>
    <xf numFmtId="3" fontId="5" fillId="0" borderId="106" xfId="53" applyNumberFormat="1" applyFont="1" applyFill="1" applyBorder="1" applyAlignment="1">
      <alignment vertical="center"/>
      <protection/>
    </xf>
    <xf numFmtId="3" fontId="5" fillId="0" borderId="99" xfId="53" applyFont="1" applyFill="1" applyBorder="1" applyAlignment="1">
      <alignment vertical="center" wrapText="1"/>
      <protection/>
    </xf>
    <xf numFmtId="3" fontId="3" fillId="0" borderId="107" xfId="53" applyFont="1" applyFill="1" applyBorder="1" applyAlignment="1">
      <alignment vertical="center" wrapText="1"/>
      <protection/>
    </xf>
    <xf numFmtId="3" fontId="5" fillId="0" borderId="108" xfId="53" applyFont="1" applyFill="1" applyBorder="1" applyAlignment="1">
      <alignment vertical="center" wrapText="1"/>
      <protection/>
    </xf>
    <xf numFmtId="3" fontId="5" fillId="0" borderId="109" xfId="53" applyFont="1" applyFill="1" applyBorder="1" applyAlignment="1">
      <alignment vertical="center" wrapText="1"/>
      <protection/>
    </xf>
    <xf numFmtId="3" fontId="8" fillId="0" borderId="110" xfId="53" applyFont="1" applyFill="1" applyBorder="1" applyAlignment="1">
      <alignment vertical="center" wrapText="1"/>
      <protection/>
    </xf>
    <xf numFmtId="3" fontId="5" fillId="0" borderId="111" xfId="53" applyNumberFormat="1" applyFont="1" applyFill="1" applyBorder="1" applyAlignment="1">
      <alignment vertical="center"/>
      <protection/>
    </xf>
    <xf numFmtId="3" fontId="5" fillId="0" borderId="112" xfId="53" applyNumberFormat="1" applyFont="1" applyFill="1" applyBorder="1" applyAlignment="1">
      <alignment vertical="center"/>
      <protection/>
    </xf>
    <xf numFmtId="3" fontId="5" fillId="0" borderId="113" xfId="53" applyNumberFormat="1" applyFont="1" applyFill="1" applyBorder="1" applyAlignment="1">
      <alignment vertical="center"/>
      <protection/>
    </xf>
    <xf numFmtId="0" fontId="4" fillId="0" borderId="80" xfId="55" applyFont="1" applyFill="1" applyBorder="1" applyAlignment="1">
      <alignment vertical="center"/>
      <protection/>
    </xf>
    <xf numFmtId="3" fontId="4" fillId="0" borderId="114" xfId="53" applyNumberFormat="1" applyFont="1" applyFill="1" applyBorder="1" applyAlignment="1">
      <alignment vertical="center"/>
      <protection/>
    </xf>
    <xf numFmtId="3" fontId="4" fillId="0" borderId="115" xfId="53" applyNumberFormat="1" applyFont="1" applyFill="1" applyBorder="1" applyAlignment="1">
      <alignment vertical="center"/>
      <protection/>
    </xf>
    <xf numFmtId="3" fontId="5" fillId="0" borderId="116" xfId="53" applyNumberFormat="1" applyFont="1" applyFill="1" applyBorder="1" applyAlignment="1">
      <alignment vertical="center"/>
      <protection/>
    </xf>
    <xf numFmtId="3" fontId="8" fillId="0" borderId="107" xfId="53" applyFont="1" applyFill="1" applyBorder="1" applyAlignment="1">
      <alignment horizontal="center" vertical="center"/>
      <protection/>
    </xf>
    <xf numFmtId="3" fontId="5" fillId="0" borderId="117" xfId="56" applyFont="1" applyFill="1" applyBorder="1" applyAlignment="1">
      <alignment horizontal="center" vertical="center" wrapText="1"/>
      <protection/>
    </xf>
    <xf numFmtId="3" fontId="5" fillId="0" borderId="118" xfId="56" applyFont="1" applyFill="1" applyBorder="1" applyAlignment="1">
      <alignment horizontal="center" vertical="center" wrapText="1"/>
      <protection/>
    </xf>
    <xf numFmtId="3" fontId="8" fillId="0" borderId="119" xfId="53" applyFont="1" applyFill="1" applyBorder="1" applyAlignment="1">
      <alignment horizontal="center" vertical="top"/>
      <protection/>
    </xf>
    <xf numFmtId="3" fontId="5" fillId="0" borderId="120" xfId="56" applyFont="1" applyFill="1" applyBorder="1" applyAlignment="1">
      <alignment horizontal="center" vertical="center" wrapText="1"/>
      <protection/>
    </xf>
    <xf numFmtId="3" fontId="5" fillId="0" borderId="121" xfId="56" applyFont="1" applyFill="1" applyBorder="1" applyAlignment="1">
      <alignment horizontal="center" vertical="center" wrapText="1"/>
      <protection/>
    </xf>
    <xf numFmtId="3" fontId="5" fillId="0" borderId="122" xfId="53" applyNumberFormat="1" applyFont="1" applyFill="1" applyBorder="1" applyAlignment="1">
      <alignment vertical="center"/>
      <protection/>
    </xf>
    <xf numFmtId="3" fontId="8" fillId="0" borderId="35" xfId="53" applyNumberFormat="1" applyFont="1" applyFill="1" applyBorder="1" applyAlignment="1">
      <alignment horizontal="center" vertical="center"/>
      <protection/>
    </xf>
    <xf numFmtId="3" fontId="8" fillId="0" borderId="61" xfId="53" applyFont="1" applyFill="1" applyBorder="1" applyAlignment="1">
      <alignment horizontal="left" vertical="center" wrapText="1"/>
      <protection/>
    </xf>
    <xf numFmtId="3" fontId="8" fillId="0" borderId="123" xfId="53" applyFont="1" applyFill="1" applyBorder="1" applyAlignment="1">
      <alignment horizontal="center" vertical="center" wrapText="1"/>
      <protection/>
    </xf>
    <xf numFmtId="3" fontId="8" fillId="0" borderId="124" xfId="53" applyFont="1" applyFill="1" applyBorder="1" applyAlignment="1">
      <alignment vertical="center" wrapText="1"/>
      <protection/>
    </xf>
    <xf numFmtId="3" fontId="5" fillId="0" borderId="125" xfId="53" applyNumberFormat="1" applyFont="1" applyFill="1" applyBorder="1" applyAlignment="1">
      <alignment vertical="center"/>
      <protection/>
    </xf>
    <xf numFmtId="3" fontId="5" fillId="0" borderId="126" xfId="53" applyNumberFormat="1" applyFont="1" applyFill="1" applyBorder="1" applyAlignment="1">
      <alignment vertical="center"/>
      <protection/>
    </xf>
    <xf numFmtId="3" fontId="5" fillId="0" borderId="104" xfId="53" applyNumberFormat="1" applyFont="1" applyFill="1" applyBorder="1" applyAlignment="1">
      <alignment vertical="center"/>
      <protection/>
    </xf>
    <xf numFmtId="3" fontId="5" fillId="0" borderId="127" xfId="56" applyFont="1" applyFill="1" applyBorder="1" applyAlignment="1">
      <alignment horizontal="center" vertical="center" wrapText="1"/>
      <protection/>
    </xf>
    <xf numFmtId="3" fontId="5" fillId="0" borderId="128" xfId="56" applyFont="1" applyFill="1" applyBorder="1" applyAlignment="1">
      <alignment horizontal="center" vertical="center" wrapText="1"/>
      <protection/>
    </xf>
    <xf numFmtId="3" fontId="5" fillId="0" borderId="129" xfId="53" applyFont="1" applyFill="1" applyBorder="1" applyAlignment="1">
      <alignment horizontal="center" vertical="center"/>
      <protection/>
    </xf>
    <xf numFmtId="3" fontId="4" fillId="0" borderId="128" xfId="53" applyNumberFormat="1" applyFont="1" applyFill="1" applyBorder="1" applyAlignment="1">
      <alignment vertical="center"/>
      <protection/>
    </xf>
    <xf numFmtId="3" fontId="4" fillId="0" borderId="130" xfId="55" applyNumberFormat="1" applyFont="1" applyFill="1" applyBorder="1" applyAlignment="1">
      <alignment vertical="center"/>
      <protection/>
    </xf>
    <xf numFmtId="3" fontId="4" fillId="0" borderId="131" xfId="53" applyNumberFormat="1" applyFont="1" applyFill="1" applyBorder="1" applyAlignment="1">
      <alignment vertical="center"/>
      <protection/>
    </xf>
    <xf numFmtId="3" fontId="8" fillId="0" borderId="132" xfId="53" applyFont="1" applyFill="1" applyBorder="1" applyAlignment="1">
      <alignment horizontal="center" vertical="center"/>
      <protection/>
    </xf>
    <xf numFmtId="3" fontId="8" fillId="0" borderId="133" xfId="53" applyFont="1" applyFill="1" applyBorder="1" applyAlignment="1">
      <alignment horizontal="center" vertical="center"/>
      <protection/>
    </xf>
    <xf numFmtId="3" fontId="3" fillId="0" borderId="87" xfId="53" applyFont="1" applyFill="1" applyBorder="1" applyAlignment="1">
      <alignment vertical="center" wrapText="1"/>
      <protection/>
    </xf>
    <xf numFmtId="3" fontId="3" fillId="0" borderId="134" xfId="53" applyFont="1" applyFill="1" applyBorder="1" applyAlignment="1">
      <alignment vertical="center" wrapText="1"/>
      <protection/>
    </xf>
    <xf numFmtId="3" fontId="3" fillId="0" borderId="135" xfId="53" applyFont="1" applyFill="1" applyBorder="1" applyAlignment="1">
      <alignment vertical="center" wrapText="1"/>
      <protection/>
    </xf>
    <xf numFmtId="3" fontId="8" fillId="0" borderId="136" xfId="53" applyFont="1" applyFill="1" applyBorder="1" applyAlignment="1">
      <alignment vertical="center" wrapText="1"/>
      <protection/>
    </xf>
    <xf numFmtId="3" fontId="8" fillId="0" borderId="137" xfId="53" applyFont="1" applyFill="1" applyBorder="1" applyAlignment="1">
      <alignment vertical="center" wrapText="1"/>
      <protection/>
    </xf>
    <xf numFmtId="3" fontId="4" fillId="0" borderId="138" xfId="53" applyNumberFormat="1" applyFont="1" applyFill="1" applyBorder="1" applyAlignment="1">
      <alignment vertical="center"/>
      <protection/>
    </xf>
    <xf numFmtId="3" fontId="5" fillId="0" borderId="139" xfId="53" applyNumberFormat="1" applyFont="1" applyFill="1" applyBorder="1" applyAlignment="1">
      <alignment vertical="center"/>
      <protection/>
    </xf>
    <xf numFmtId="3" fontId="5" fillId="0" borderId="140" xfId="53" applyNumberFormat="1" applyFont="1" applyFill="1" applyBorder="1" applyAlignment="1">
      <alignment vertical="center"/>
      <protection/>
    </xf>
    <xf numFmtId="3" fontId="5" fillId="0" borderId="131" xfId="53" applyNumberFormat="1" applyFont="1" applyFill="1" applyBorder="1" applyAlignment="1">
      <alignment vertical="center"/>
      <protection/>
    </xf>
    <xf numFmtId="3" fontId="8" fillId="0" borderId="141" xfId="53" applyFont="1" applyFill="1" applyBorder="1" applyAlignment="1">
      <alignment horizontal="center" vertical="center"/>
      <protection/>
    </xf>
    <xf numFmtId="3" fontId="3" fillId="0" borderId="15" xfId="53" applyFont="1" applyFill="1" applyBorder="1" applyAlignment="1">
      <alignment horizontal="center" vertical="center"/>
      <protection/>
    </xf>
    <xf numFmtId="3" fontId="3" fillId="0" borderId="49" xfId="53" applyFont="1" applyFill="1" applyBorder="1" applyAlignment="1">
      <alignment horizontal="center" vertical="center"/>
      <protection/>
    </xf>
    <xf numFmtId="3" fontId="3" fillId="0" borderId="49" xfId="53" applyNumberFormat="1" applyFont="1" applyFill="1" applyBorder="1" applyAlignment="1">
      <alignment horizontal="center" vertical="center"/>
      <protection/>
    </xf>
    <xf numFmtId="3" fontId="3" fillId="0" borderId="142" xfId="53" applyNumberFormat="1" applyFont="1" applyFill="1" applyBorder="1" applyAlignment="1">
      <alignment horizontal="center" vertical="center"/>
      <protection/>
    </xf>
    <xf numFmtId="3" fontId="8" fillId="0" borderId="23" xfId="53" applyNumberFormat="1" applyFont="1" applyFill="1" applyBorder="1" applyAlignment="1">
      <alignment horizontal="center" vertical="center"/>
      <protection/>
    </xf>
    <xf numFmtId="3" fontId="3" fillId="0" borderId="15" xfId="53" applyNumberFormat="1" applyFont="1" applyFill="1" applyBorder="1" applyAlignment="1">
      <alignment horizontal="center" vertical="center"/>
      <protection/>
    </xf>
    <xf numFmtId="3" fontId="3" fillId="0" borderId="143" xfId="53" applyNumberFormat="1" applyFont="1" applyFill="1" applyBorder="1" applyAlignment="1">
      <alignment horizontal="center" vertical="center"/>
      <protection/>
    </xf>
    <xf numFmtId="3" fontId="4" fillId="0" borderId="144" xfId="55" applyNumberFormat="1" applyFont="1" applyFill="1" applyBorder="1" applyAlignment="1">
      <alignment vertical="center"/>
      <protection/>
    </xf>
    <xf numFmtId="3" fontId="3" fillId="0" borderId="74" xfId="53" applyFont="1" applyFill="1" applyBorder="1" applyAlignment="1">
      <alignment horizontal="center" vertical="center" wrapText="1"/>
      <protection/>
    </xf>
    <xf numFmtId="3" fontId="8" fillId="0" borderId="145" xfId="53" applyNumberFormat="1" applyFont="1" applyFill="1" applyBorder="1" applyAlignment="1">
      <alignment horizontal="center" vertical="center"/>
      <protection/>
    </xf>
    <xf numFmtId="3" fontId="8" fillId="0" borderId="146" xfId="53" applyNumberFormat="1" applyFont="1" applyFill="1" applyBorder="1" applyAlignment="1">
      <alignment horizontal="center" vertical="center"/>
      <protection/>
    </xf>
    <xf numFmtId="3" fontId="3" fillId="0" borderId="103" xfId="53" applyFont="1" applyFill="1" applyBorder="1" applyAlignment="1">
      <alignment horizontal="center" vertical="center" wrapText="1"/>
      <protection/>
    </xf>
    <xf numFmtId="3" fontId="3" fillId="0" borderId="147" xfId="53" applyNumberFormat="1" applyFont="1" applyFill="1" applyBorder="1" applyAlignment="1">
      <alignment vertical="center"/>
      <protection/>
    </xf>
    <xf numFmtId="3" fontId="5" fillId="0" borderId="148" xfId="53" applyNumberFormat="1" applyFont="1" applyFill="1" applyBorder="1" applyAlignment="1">
      <alignment vertical="center"/>
      <protection/>
    </xf>
    <xf numFmtId="3" fontId="5" fillId="0" borderId="149" xfId="53" applyNumberFormat="1" applyFont="1" applyFill="1" applyBorder="1" applyAlignment="1">
      <alignment vertical="center"/>
      <protection/>
    </xf>
    <xf numFmtId="3" fontId="3" fillId="0" borderId="150" xfId="53" applyFont="1" applyFill="1" applyBorder="1" applyAlignment="1">
      <alignment horizontal="center" vertical="center" wrapText="1"/>
      <protection/>
    </xf>
    <xf numFmtId="3" fontId="4" fillId="0" borderId="151" xfId="53" applyNumberFormat="1" applyFont="1" applyFill="1" applyBorder="1" applyAlignment="1">
      <alignment vertical="center"/>
      <protection/>
    </xf>
    <xf numFmtId="3" fontId="13" fillId="0" borderId="144" xfId="53" applyNumberFormat="1" applyFont="1" applyFill="1" applyBorder="1" applyAlignment="1">
      <alignment vertical="center"/>
      <protection/>
    </xf>
    <xf numFmtId="3" fontId="4" fillId="0" borderId="139" xfId="53" applyNumberFormat="1" applyFont="1" applyFill="1" applyBorder="1" applyAlignment="1">
      <alignment vertical="center"/>
      <protection/>
    </xf>
    <xf numFmtId="3" fontId="5" fillId="0" borderId="152" xfId="53" applyNumberFormat="1" applyFont="1" applyFill="1" applyBorder="1" applyAlignment="1">
      <alignment vertical="center"/>
      <protection/>
    </xf>
    <xf numFmtId="3" fontId="4" fillId="0" borderId="153" xfId="53" applyNumberFormat="1" applyFont="1" applyFill="1" applyBorder="1" applyAlignment="1">
      <alignment vertical="center"/>
      <protection/>
    </xf>
    <xf numFmtId="3" fontId="4" fillId="0" borderId="134" xfId="53" applyNumberFormat="1" applyFont="1" applyFill="1" applyBorder="1" applyAlignment="1">
      <alignment vertical="center"/>
      <protection/>
    </xf>
    <xf numFmtId="3" fontId="4" fillId="0" borderId="75" xfId="53" applyNumberFormat="1" applyFont="1" applyFill="1" applyBorder="1" applyAlignment="1">
      <alignment vertical="center"/>
      <protection/>
    </xf>
    <xf numFmtId="3" fontId="5" fillId="0" borderId="75" xfId="53" applyNumberFormat="1" applyFont="1" applyFill="1" applyBorder="1" applyAlignment="1">
      <alignment vertical="center"/>
      <protection/>
    </xf>
    <xf numFmtId="3" fontId="8" fillId="0" borderId="38" xfId="53" applyFont="1" applyFill="1" applyBorder="1" applyAlignment="1">
      <alignment horizontal="center" vertical="center" wrapText="1"/>
      <protection/>
    </xf>
    <xf numFmtId="3" fontId="4" fillId="0" borderId="127" xfId="53" applyNumberFormat="1" applyFont="1" applyFill="1" applyBorder="1" applyAlignment="1">
      <alignment vertical="center"/>
      <protection/>
    </xf>
    <xf numFmtId="3" fontId="4" fillId="0" borderId="144" xfId="53" applyNumberFormat="1" applyFont="1" applyFill="1" applyBorder="1" applyAlignment="1">
      <alignment vertical="center"/>
      <protection/>
    </xf>
    <xf numFmtId="3" fontId="5" fillId="0" borderId="154" xfId="53" applyNumberFormat="1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3" fontId="3" fillId="0" borderId="155" xfId="53" applyNumberFormat="1" applyFont="1" applyFill="1" applyBorder="1" applyAlignment="1">
      <alignment horizontal="center" vertical="center"/>
      <protection/>
    </xf>
    <xf numFmtId="3" fontId="3" fillId="0" borderId="156" xfId="53" applyNumberFormat="1" applyFont="1" applyFill="1" applyBorder="1" applyAlignment="1">
      <alignment horizontal="center" vertical="center"/>
      <protection/>
    </xf>
    <xf numFmtId="3" fontId="3" fillId="0" borderId="31" xfId="53" applyFont="1" applyFill="1" applyBorder="1" applyAlignment="1">
      <alignment horizontal="center" vertical="center" wrapText="1"/>
      <protection/>
    </xf>
    <xf numFmtId="3" fontId="3" fillId="0" borderId="157" xfId="53" applyFont="1" applyFill="1" applyBorder="1" applyAlignment="1">
      <alignment horizontal="center" vertical="center" wrapText="1"/>
      <protection/>
    </xf>
    <xf numFmtId="3" fontId="3" fillId="0" borderId="158" xfId="53" applyFont="1" applyFill="1" applyBorder="1" applyAlignment="1">
      <alignment horizontal="center" vertical="center" wrapText="1"/>
      <protection/>
    </xf>
    <xf numFmtId="3" fontId="6" fillId="0" borderId="0" xfId="53" applyFont="1" applyFill="1" applyBorder="1" applyAlignment="1">
      <alignment horizontal="center" vertical="center"/>
      <protection/>
    </xf>
    <xf numFmtId="3" fontId="8" fillId="0" borderId="159" xfId="53" applyFont="1" applyFill="1" applyBorder="1" applyAlignment="1">
      <alignment horizontal="center" vertical="center"/>
      <protection/>
    </xf>
    <xf numFmtId="3" fontId="8" fillId="0" borderId="160" xfId="53" applyFont="1" applyFill="1" applyBorder="1" applyAlignment="1">
      <alignment horizontal="center" vertical="center"/>
      <protection/>
    </xf>
    <xf numFmtId="3" fontId="8" fillId="0" borderId="161" xfId="53" applyFont="1" applyFill="1" applyBorder="1" applyAlignment="1">
      <alignment horizontal="center" vertical="center"/>
      <protection/>
    </xf>
    <xf numFmtId="3" fontId="8" fillId="0" borderId="68" xfId="53" applyFont="1" applyFill="1" applyBorder="1" applyAlignment="1">
      <alignment horizontal="center" vertical="center"/>
      <protection/>
    </xf>
    <xf numFmtId="3" fontId="5" fillId="0" borderId="162" xfId="53" applyFont="1" applyFill="1" applyBorder="1" applyAlignment="1">
      <alignment horizontal="center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5" fillId="0" borderId="133" xfId="53" applyFont="1" applyFill="1" applyBorder="1" applyAlignment="1">
      <alignment horizontal="center"/>
      <protection/>
    </xf>
    <xf numFmtId="3" fontId="3" fillId="0" borderId="163" xfId="53" applyFont="1" applyFill="1" applyBorder="1" applyAlignment="1">
      <alignment horizontal="center" vertical="center" wrapText="1"/>
      <protection/>
    </xf>
    <xf numFmtId="3" fontId="8" fillId="0" borderId="69" xfId="53" applyFont="1" applyFill="1" applyBorder="1" applyAlignment="1">
      <alignment horizontal="center" vertical="center"/>
      <protection/>
    </xf>
    <xf numFmtId="3" fontId="3" fillId="0" borderId="164" xfId="53" applyFont="1" applyFill="1" applyBorder="1" applyAlignment="1">
      <alignment horizontal="center" vertical="center" wrapText="1"/>
      <protection/>
    </xf>
    <xf numFmtId="3" fontId="3" fillId="0" borderId="157" xfId="53" applyNumberFormat="1" applyFont="1" applyFill="1" applyBorder="1" applyAlignment="1">
      <alignment horizontal="center" vertical="center"/>
      <protection/>
    </xf>
    <xf numFmtId="3" fontId="3" fillId="0" borderId="165" xfId="53" applyNumberFormat="1" applyFont="1" applyFill="1" applyBorder="1" applyAlignment="1">
      <alignment horizontal="center" vertical="center"/>
      <protection/>
    </xf>
    <xf numFmtId="3" fontId="3" fillId="0" borderId="166" xfId="53" applyFont="1" applyFill="1" applyBorder="1" applyAlignment="1">
      <alignment horizontal="center" vertical="center" wrapText="1"/>
      <protection/>
    </xf>
    <xf numFmtId="3" fontId="8" fillId="0" borderId="167" xfId="53" applyFont="1" applyFill="1" applyBorder="1" applyAlignment="1">
      <alignment horizontal="center" vertical="center"/>
      <protection/>
    </xf>
    <xf numFmtId="3" fontId="8" fillId="0" borderId="168" xfId="53" applyFont="1" applyFill="1" applyBorder="1" applyAlignment="1">
      <alignment horizontal="center" vertical="center"/>
      <protection/>
    </xf>
    <xf numFmtId="3" fontId="8" fillId="0" borderId="169" xfId="53" applyFont="1" applyFill="1" applyBorder="1" applyAlignment="1">
      <alignment horizontal="center" vertical="center"/>
      <protection/>
    </xf>
    <xf numFmtId="3" fontId="8" fillId="0" borderId="170" xfId="53" applyFont="1" applyFill="1" applyBorder="1" applyAlignment="1">
      <alignment horizontal="center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mérleg" xfId="55"/>
    <cellStyle name="Normál_rendelet-módosítás 10-16" xfId="56"/>
    <cellStyle name="Normál12" xfId="57"/>
    <cellStyle name="Összesen" xfId="58"/>
    <cellStyle name="Currency" xfId="59"/>
    <cellStyle name="Currency [0]" xfId="60"/>
    <cellStyle name="Rossz" xfId="61"/>
    <cellStyle name="Semleges" xfId="62"/>
    <cellStyle name="SIMA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6.69921875" style="88" customWidth="1"/>
    <col min="2" max="2" width="65.59765625" style="88" customWidth="1"/>
    <col min="3" max="4" width="20.59765625" style="89" customWidth="1"/>
    <col min="5" max="5" width="6.69921875" style="88" customWidth="1"/>
    <col min="6" max="6" width="65.59765625" style="88" customWidth="1"/>
    <col min="7" max="8" width="20.59765625" style="89" customWidth="1"/>
    <col min="9" max="16384" width="9" style="88" customWidth="1"/>
  </cols>
  <sheetData>
    <row r="1" s="90" customFormat="1" ht="20.25">
      <c r="A1" s="90" t="s">
        <v>87</v>
      </c>
    </row>
    <row r="2" spans="1:8" s="90" customFormat="1" ht="22.5" customHeight="1">
      <c r="A2" s="252" t="s">
        <v>84</v>
      </c>
      <c r="B2" s="252"/>
      <c r="C2" s="252"/>
      <c r="D2" s="252"/>
      <c r="E2" s="252"/>
      <c r="F2" s="252"/>
      <c r="G2" s="252"/>
      <c r="H2" s="89"/>
    </row>
    <row r="3" spans="1:8" s="90" customFormat="1" ht="22.5" customHeight="1">
      <c r="A3" s="252" t="s">
        <v>83</v>
      </c>
      <c r="B3" s="252"/>
      <c r="C3" s="252"/>
      <c r="D3" s="252"/>
      <c r="E3" s="252"/>
      <c r="F3" s="252"/>
      <c r="G3" s="252"/>
      <c r="H3" s="252"/>
    </row>
    <row r="4" spans="1:8" ht="24.75" customHeight="1" thickBot="1">
      <c r="A4" s="91"/>
      <c r="B4" s="91"/>
      <c r="C4" s="92"/>
      <c r="D4" s="93"/>
      <c r="E4" s="94"/>
      <c r="G4" s="257" t="s">
        <v>81</v>
      </c>
      <c r="H4" s="257"/>
    </row>
    <row r="5" spans="1:10" ht="28.5" customHeight="1" thickBot="1">
      <c r="A5" s="253" t="s">
        <v>0</v>
      </c>
      <c r="B5" s="206"/>
      <c r="C5" s="200" t="s">
        <v>1</v>
      </c>
      <c r="D5" s="200" t="s">
        <v>1</v>
      </c>
      <c r="E5" s="255" t="s">
        <v>0</v>
      </c>
      <c r="F5" s="206"/>
      <c r="G5" s="200" t="s">
        <v>1</v>
      </c>
      <c r="H5" s="200" t="s">
        <v>1</v>
      </c>
      <c r="I5" s="97"/>
      <c r="J5" s="98"/>
    </row>
    <row r="6" spans="1:9" ht="43.5" customHeight="1" thickTop="1">
      <c r="A6" s="254"/>
      <c r="B6" s="148" t="s">
        <v>2</v>
      </c>
      <c r="C6" s="201" t="s">
        <v>3</v>
      </c>
      <c r="D6" s="201" t="s">
        <v>78</v>
      </c>
      <c r="E6" s="256"/>
      <c r="F6" s="148" t="s">
        <v>4</v>
      </c>
      <c r="G6" s="201" t="s">
        <v>3</v>
      </c>
      <c r="H6" s="201" t="s">
        <v>78</v>
      </c>
      <c r="I6" s="97"/>
    </row>
    <row r="7" spans="1:9" s="15" customFormat="1" ht="13.5" customHeight="1">
      <c r="A7" s="158">
        <v>1</v>
      </c>
      <c r="B7" s="207">
        <v>2</v>
      </c>
      <c r="C7" s="202">
        <v>3</v>
      </c>
      <c r="D7" s="202">
        <v>4</v>
      </c>
      <c r="E7" s="217">
        <v>1</v>
      </c>
      <c r="F7" s="207">
        <v>2</v>
      </c>
      <c r="G7" s="202">
        <v>3</v>
      </c>
      <c r="H7" s="202">
        <v>4</v>
      </c>
      <c r="I7" s="4"/>
    </row>
    <row r="8" spans="1:8" s="4" customFormat="1" ht="30" customHeight="1">
      <c r="A8" s="23">
        <v>1</v>
      </c>
      <c r="B8" s="208" t="s">
        <v>5</v>
      </c>
      <c r="C8" s="203">
        <v>26700000</v>
      </c>
      <c r="D8" s="203">
        <v>26700000</v>
      </c>
      <c r="E8" s="218">
        <v>1</v>
      </c>
      <c r="F8" s="208" t="s">
        <v>6</v>
      </c>
      <c r="G8" s="203">
        <v>110818915</v>
      </c>
      <c r="H8" s="203">
        <v>110818915</v>
      </c>
    </row>
    <row r="9" spans="1:8" s="4" customFormat="1" ht="30" customHeight="1">
      <c r="A9" s="23">
        <v>2</v>
      </c>
      <c r="B9" s="208" t="s">
        <v>7</v>
      </c>
      <c r="C9" s="213">
        <v>44200000</v>
      </c>
      <c r="D9" s="203">
        <v>44200000</v>
      </c>
      <c r="E9" s="218">
        <v>2</v>
      </c>
      <c r="F9" s="208" t="s">
        <v>8</v>
      </c>
      <c r="G9" s="203">
        <v>20121775</v>
      </c>
      <c r="H9" s="203">
        <v>20121775</v>
      </c>
    </row>
    <row r="10" spans="1:8" s="4" customFormat="1" ht="30" customHeight="1">
      <c r="A10" s="108">
        <v>3</v>
      </c>
      <c r="B10" s="109" t="s">
        <v>73</v>
      </c>
      <c r="C10" s="204">
        <v>100973625</v>
      </c>
      <c r="D10" s="225">
        <v>101943451</v>
      </c>
      <c r="E10" s="219">
        <v>3</v>
      </c>
      <c r="F10" s="208" t="s">
        <v>10</v>
      </c>
      <c r="G10" s="203">
        <v>103348923</v>
      </c>
      <c r="H10" s="203">
        <v>100682656</v>
      </c>
    </row>
    <row r="11" spans="1:8" s="4" customFormat="1" ht="30" customHeight="1">
      <c r="A11" s="23">
        <v>4</v>
      </c>
      <c r="B11" s="209" t="s">
        <v>75</v>
      </c>
      <c r="C11" s="203">
        <v>52264801</v>
      </c>
      <c r="D11" s="203">
        <v>52264801</v>
      </c>
      <c r="E11" s="218">
        <v>4</v>
      </c>
      <c r="F11" s="208" t="s">
        <v>12</v>
      </c>
      <c r="G11" s="203">
        <v>11238000</v>
      </c>
      <c r="H11" s="203">
        <v>11238000</v>
      </c>
    </row>
    <row r="12" spans="1:8" s="4" customFormat="1" ht="30" customHeight="1">
      <c r="A12" s="5">
        <v>5</v>
      </c>
      <c r="B12" s="209" t="s">
        <v>76</v>
      </c>
      <c r="C12" s="203"/>
      <c r="D12" s="203"/>
      <c r="E12" s="220">
        <v>5</v>
      </c>
      <c r="F12" s="163" t="s">
        <v>79</v>
      </c>
      <c r="G12" s="204"/>
      <c r="H12" s="204">
        <v>3537008</v>
      </c>
    </row>
    <row r="13" spans="1:17" s="15" customFormat="1" ht="30" customHeight="1" thickBot="1">
      <c r="A13" s="11" t="s">
        <v>15</v>
      </c>
      <c r="B13" s="211" t="s">
        <v>16</v>
      </c>
      <c r="C13" s="214">
        <f>SUM(C8:C12)</f>
        <v>224138426</v>
      </c>
      <c r="D13" s="214">
        <f>SUM(D8:D12)</f>
        <v>225108252</v>
      </c>
      <c r="E13" s="221">
        <v>6</v>
      </c>
      <c r="F13" s="209" t="s">
        <v>80</v>
      </c>
      <c r="G13" s="203">
        <v>9942675</v>
      </c>
      <c r="H13" s="203">
        <v>10041760</v>
      </c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8" s="15" customFormat="1" ht="33.75" customHeight="1" thickBot="1">
      <c r="A14" s="16" t="s">
        <v>18</v>
      </c>
      <c r="B14" s="212" t="s">
        <v>70</v>
      </c>
      <c r="C14" s="215"/>
      <c r="D14" s="215"/>
      <c r="E14" s="171">
        <v>7</v>
      </c>
      <c r="F14" s="210" t="s">
        <v>72</v>
      </c>
      <c r="G14" s="205">
        <v>1600000</v>
      </c>
      <c r="H14" s="205">
        <v>4903000</v>
      </c>
    </row>
    <row r="15" spans="1:8" s="15" customFormat="1" ht="33.75" customHeight="1" thickBot="1">
      <c r="A15" s="16" t="s">
        <v>20</v>
      </c>
      <c r="B15" s="212" t="s">
        <v>21</v>
      </c>
      <c r="C15" s="215">
        <v>0</v>
      </c>
      <c r="D15" s="215">
        <v>0</v>
      </c>
      <c r="E15" s="222" t="s">
        <v>15</v>
      </c>
      <c r="F15" s="17" t="s">
        <v>19</v>
      </c>
      <c r="G15" s="199">
        <f>SUM(G8:G14)</f>
        <v>257070288</v>
      </c>
      <c r="H15" s="199">
        <f>SUM(H8:H14)</f>
        <v>261343114</v>
      </c>
    </row>
    <row r="16" spans="1:8" s="15" customFormat="1" ht="30" customHeight="1">
      <c r="A16" s="23">
        <v>1</v>
      </c>
      <c r="B16" s="208" t="s">
        <v>23</v>
      </c>
      <c r="C16" s="203"/>
      <c r="D16" s="203"/>
      <c r="E16" s="223">
        <v>1</v>
      </c>
      <c r="F16" s="3" t="s">
        <v>22</v>
      </c>
      <c r="G16" s="22">
        <v>27777257</v>
      </c>
      <c r="H16" s="22">
        <v>27777257</v>
      </c>
    </row>
    <row r="17" spans="1:8" s="15" customFormat="1" ht="30" customHeight="1">
      <c r="A17" s="23">
        <v>2</v>
      </c>
      <c r="B17" s="208" t="s">
        <v>25</v>
      </c>
      <c r="C17" s="203"/>
      <c r="D17" s="203"/>
      <c r="E17" s="223">
        <v>2</v>
      </c>
      <c r="F17" s="3" t="s">
        <v>24</v>
      </c>
      <c r="G17" s="10">
        <v>4495000</v>
      </c>
      <c r="H17" s="10">
        <v>4495000</v>
      </c>
    </row>
    <row r="18" spans="1:8" s="15" customFormat="1" ht="30" customHeight="1" thickBot="1">
      <c r="A18" s="11" t="s">
        <v>27</v>
      </c>
      <c r="B18" s="211" t="s">
        <v>28</v>
      </c>
      <c r="C18" s="216">
        <f>SUM(C16:C17)</f>
        <v>0</v>
      </c>
      <c r="D18" s="216">
        <f>SUM(D16:D17)</f>
        <v>0</v>
      </c>
      <c r="E18" s="224">
        <v>3</v>
      </c>
      <c r="F18" s="6" t="s">
        <v>74</v>
      </c>
      <c r="G18" s="24"/>
      <c r="H18" s="24"/>
    </row>
    <row r="19" spans="1:8" s="15" customFormat="1" ht="30" customHeight="1" thickBot="1">
      <c r="A19" s="110"/>
      <c r="B19" s="111"/>
      <c r="C19" s="62"/>
      <c r="D19" s="62"/>
      <c r="E19" s="172" t="s">
        <v>18</v>
      </c>
      <c r="F19" s="17" t="s">
        <v>29</v>
      </c>
      <c r="G19" s="25">
        <f>SUM(G16:G18)</f>
        <v>32272257</v>
      </c>
      <c r="H19" s="25">
        <f>SUM(H16:H18)</f>
        <v>32272257</v>
      </c>
    </row>
    <row r="20" spans="1:8" s="15" customFormat="1" ht="30" customHeight="1" thickBot="1">
      <c r="A20" s="112"/>
      <c r="B20" s="113"/>
      <c r="C20" s="114"/>
      <c r="D20" s="114"/>
      <c r="E20" s="34" t="s">
        <v>20</v>
      </c>
      <c r="F20" s="27" t="s">
        <v>30</v>
      </c>
      <c r="G20" s="25">
        <v>0</v>
      </c>
      <c r="H20" s="25"/>
    </row>
    <row r="21" spans="1:8" s="15" customFormat="1" ht="30" customHeight="1" thickBot="1">
      <c r="A21" s="112"/>
      <c r="B21" s="113"/>
      <c r="C21" s="114"/>
      <c r="D21" s="114"/>
      <c r="E21" s="29">
        <v>1</v>
      </c>
      <c r="F21" s="30" t="s">
        <v>32</v>
      </c>
      <c r="G21" s="115"/>
      <c r="H21" s="115"/>
    </row>
    <row r="22" spans="1:8" s="15" customFormat="1" ht="30" customHeight="1">
      <c r="A22" s="112"/>
      <c r="B22" s="113"/>
      <c r="C22" s="114"/>
      <c r="D22" s="114"/>
      <c r="E22" s="8">
        <v>2</v>
      </c>
      <c r="F22" s="30" t="s">
        <v>31</v>
      </c>
      <c r="G22" s="116"/>
      <c r="H22" s="116">
        <v>39801082</v>
      </c>
    </row>
    <row r="23" spans="1:8" s="15" customFormat="1" ht="30" customHeight="1" thickBot="1">
      <c r="A23" s="117"/>
      <c r="B23" s="118"/>
      <c r="C23" s="119"/>
      <c r="D23" s="114"/>
      <c r="E23" s="66">
        <v>4</v>
      </c>
      <c r="F23" s="14" t="s">
        <v>33</v>
      </c>
      <c r="G23" s="174"/>
      <c r="H23" s="174"/>
    </row>
    <row r="24" spans="1:8" s="15" customFormat="1" ht="33.75" customHeight="1" thickBot="1">
      <c r="A24" s="31" t="s">
        <v>35</v>
      </c>
      <c r="B24" s="32" t="s">
        <v>36</v>
      </c>
      <c r="C24" s="62">
        <f>SUM(C13+C14+C15+C18)</f>
        <v>224138426</v>
      </c>
      <c r="D24" s="231">
        <f>SUM(D13+D14+D15+D18)</f>
        <v>225108252</v>
      </c>
      <c r="E24" s="227" t="s">
        <v>27</v>
      </c>
      <c r="F24" s="175" t="s">
        <v>34</v>
      </c>
      <c r="G24" s="176"/>
      <c r="H24" s="177"/>
    </row>
    <row r="25" spans="1:8" s="15" customFormat="1" ht="33.75" customHeight="1" thickBot="1" thickTop="1">
      <c r="A25" s="35" t="s">
        <v>38</v>
      </c>
      <c r="B25" s="36" t="s">
        <v>39</v>
      </c>
      <c r="C25" s="173">
        <f>SUM(C24-G25)</f>
        <v>-65204119</v>
      </c>
      <c r="D25" s="232">
        <f>SUM(D24-H25)</f>
        <v>-108308201</v>
      </c>
      <c r="E25" s="228" t="s">
        <v>35</v>
      </c>
      <c r="F25" s="178" t="s">
        <v>37</v>
      </c>
      <c r="G25" s="179">
        <f>SUM(G15,G19,G21,G22,G23,G24)</f>
        <v>289342545</v>
      </c>
      <c r="H25" s="180">
        <f>SUM(H15,H19,H21,H22,H23,H24)</f>
        <v>333416453</v>
      </c>
    </row>
    <row r="26" spans="1:8" s="15" customFormat="1" ht="1.5" customHeight="1" thickBot="1" thickTop="1">
      <c r="A26" s="157" t="s">
        <v>41</v>
      </c>
      <c r="B26" s="157"/>
      <c r="C26" s="226"/>
      <c r="D26" s="233"/>
      <c r="E26" s="229"/>
      <c r="F26" s="78" t="s">
        <v>40</v>
      </c>
      <c r="G26" s="146"/>
      <c r="H26" s="146"/>
    </row>
    <row r="27" spans="1:8" s="15" customFormat="1" ht="30" customHeight="1" thickBot="1">
      <c r="A27" s="249">
        <v>1</v>
      </c>
      <c r="B27" s="42" t="s">
        <v>42</v>
      </c>
      <c r="C27" s="43">
        <f>G15+G22-C13</f>
        <v>32931862</v>
      </c>
      <c r="D27" s="234">
        <f>H15+H22-D13</f>
        <v>76035944</v>
      </c>
      <c r="E27" s="230"/>
      <c r="F27" s="170"/>
      <c r="G27" s="170"/>
      <c r="H27" s="170"/>
    </row>
    <row r="28" spans="1:8" s="15" customFormat="1" ht="30" customHeight="1">
      <c r="A28" s="249"/>
      <c r="B28" s="44" t="s">
        <v>43</v>
      </c>
      <c r="C28" s="45"/>
      <c r="D28" s="235"/>
      <c r="E28" s="166"/>
      <c r="F28" s="166"/>
      <c r="G28" s="166"/>
      <c r="H28" s="167"/>
    </row>
    <row r="29" spans="1:8" s="15" customFormat="1" ht="30" customHeight="1" thickBot="1">
      <c r="A29" s="46">
        <v>2</v>
      </c>
      <c r="B29" s="47" t="s">
        <v>44</v>
      </c>
      <c r="C29" s="48">
        <f>G19-C14</f>
        <v>32272257</v>
      </c>
      <c r="D29" s="236">
        <f>H19-D14</f>
        <v>32272257</v>
      </c>
      <c r="E29" s="166"/>
      <c r="F29" s="166"/>
      <c r="G29" s="166"/>
      <c r="H29" s="167"/>
    </row>
    <row r="30" spans="1:8" s="15" customFormat="1" ht="30" customHeight="1" thickBot="1">
      <c r="A30" s="49" t="s">
        <v>45</v>
      </c>
      <c r="B30" s="50" t="s">
        <v>46</v>
      </c>
      <c r="C30" s="52">
        <f>SUM(C27:C29)</f>
        <v>65204119</v>
      </c>
      <c r="D30" s="237">
        <f>SUM(D27:D29)</f>
        <v>108308201</v>
      </c>
      <c r="E30" s="168"/>
      <c r="F30" s="168"/>
      <c r="G30" s="168"/>
      <c r="H30" s="169"/>
    </row>
    <row r="31" spans="1:8" s="15" customFormat="1" ht="33.75" customHeight="1" thickBot="1">
      <c r="A31" s="250" t="s">
        <v>77</v>
      </c>
      <c r="B31" s="250"/>
      <c r="C31" s="250"/>
      <c r="D31" s="251"/>
      <c r="E31" s="250"/>
      <c r="F31" s="250"/>
      <c r="G31" s="250"/>
      <c r="H31" s="250"/>
    </row>
    <row r="32" spans="1:8" s="15" customFormat="1" ht="30" customHeight="1" thickBot="1">
      <c r="A32" s="41">
        <v>1</v>
      </c>
      <c r="B32" s="42" t="s">
        <v>48</v>
      </c>
      <c r="C32" s="238"/>
      <c r="D32" s="243"/>
      <c r="E32" s="247"/>
      <c r="F32" s="248"/>
      <c r="G32" s="248"/>
      <c r="H32" s="248"/>
    </row>
    <row r="33" spans="1:8" s="15" customFormat="1" ht="30" customHeight="1" thickBot="1" thickTop="1">
      <c r="A33" s="5">
        <v>2</v>
      </c>
      <c r="B33" s="54" t="s">
        <v>49</v>
      </c>
      <c r="C33" s="239"/>
      <c r="D33" s="244">
        <v>0</v>
      </c>
      <c r="E33" s="247"/>
      <c r="F33" s="248"/>
      <c r="G33" s="248"/>
      <c r="H33" s="248"/>
    </row>
    <row r="34" spans="1:8" s="15" customFormat="1" ht="30" customHeight="1" thickBot="1" thickTop="1">
      <c r="A34" s="56">
        <v>3</v>
      </c>
      <c r="B34" s="57" t="s">
        <v>50</v>
      </c>
      <c r="C34" s="240"/>
      <c r="D34" s="236"/>
      <c r="E34" s="247"/>
      <c r="F34" s="248"/>
      <c r="G34" s="248"/>
      <c r="H34" s="248"/>
    </row>
    <row r="35" spans="1:8" s="15" customFormat="1" ht="30" customHeight="1" thickBot="1">
      <c r="A35" s="49" t="s">
        <v>51</v>
      </c>
      <c r="B35" s="50" t="s">
        <v>52</v>
      </c>
      <c r="C35" s="241"/>
      <c r="D35" s="245"/>
      <c r="E35" s="247"/>
      <c r="F35" s="248"/>
      <c r="G35" s="248"/>
      <c r="H35" s="248"/>
    </row>
    <row r="36" spans="1:8" s="15" customFormat="1" ht="52.5" customHeight="1" thickBot="1" thickTop="1">
      <c r="A36" s="35" t="s">
        <v>53</v>
      </c>
      <c r="B36" s="39" t="s">
        <v>54</v>
      </c>
      <c r="C36" s="173">
        <f>SUM(C24+C30)</f>
        <v>289342545</v>
      </c>
      <c r="D36" s="237">
        <f>SUM(D24+D30+D35)</f>
        <v>333416453</v>
      </c>
      <c r="E36" s="242" t="s">
        <v>38</v>
      </c>
      <c r="F36" s="39" t="s">
        <v>55</v>
      </c>
      <c r="G36" s="40">
        <f>SUM(G25)</f>
        <v>289342545</v>
      </c>
      <c r="H36" s="40">
        <f>SUM(H25)</f>
        <v>333416453</v>
      </c>
    </row>
    <row r="37" spans="1:8" s="15" customFormat="1" ht="27.75" customHeight="1" thickTop="1">
      <c r="A37" s="120"/>
      <c r="B37" s="88"/>
      <c r="C37" s="121"/>
      <c r="D37" s="121"/>
      <c r="E37" s="88"/>
      <c r="F37" s="88"/>
      <c r="G37" s="121"/>
      <c r="H37" s="121"/>
    </row>
    <row r="38" spans="1:8" s="15" customFormat="1" ht="31.5" customHeight="1">
      <c r="A38" s="120"/>
      <c r="B38" s="88"/>
      <c r="C38" s="121"/>
      <c r="D38" s="121"/>
      <c r="E38" s="88"/>
      <c r="F38" s="88"/>
      <c r="G38" s="89"/>
      <c r="H38" s="121"/>
    </row>
    <row r="39" spans="1:8" s="15" customFormat="1" ht="31.5" customHeight="1">
      <c r="A39" s="120"/>
      <c r="B39" s="88"/>
      <c r="C39" s="89"/>
      <c r="D39" s="89"/>
      <c r="E39" s="88"/>
      <c r="F39" s="88"/>
      <c r="G39" s="89"/>
      <c r="H39" s="89"/>
    </row>
    <row r="40" spans="1:8" s="15" customFormat="1" ht="31.5" customHeight="1">
      <c r="A40" s="120"/>
      <c r="B40" s="88"/>
      <c r="C40" s="89"/>
      <c r="D40" s="89"/>
      <c r="E40" s="88"/>
      <c r="F40" s="88"/>
      <c r="G40" s="89"/>
      <c r="H40" s="89"/>
    </row>
    <row r="41" spans="1:8" s="15" customFormat="1" ht="31.5" customHeight="1">
      <c r="A41" s="120"/>
      <c r="B41" s="88"/>
      <c r="C41" s="89"/>
      <c r="D41" s="89"/>
      <c r="E41" s="88"/>
      <c r="F41" s="88"/>
      <c r="G41" s="89"/>
      <c r="H41" s="89"/>
    </row>
    <row r="42" spans="1:8" s="122" customFormat="1" ht="31.5" customHeight="1">
      <c r="A42" s="120"/>
      <c r="B42" s="88"/>
      <c r="C42" s="89"/>
      <c r="D42" s="89"/>
      <c r="E42" s="88"/>
      <c r="F42" s="88"/>
      <c r="G42" s="89"/>
      <c r="H42" s="89"/>
    </row>
    <row r="43" spans="1:8" s="15" customFormat="1" ht="31.5" customHeight="1">
      <c r="A43" s="120"/>
      <c r="B43" s="88"/>
      <c r="C43" s="89"/>
      <c r="D43" s="89"/>
      <c r="E43" s="88"/>
      <c r="F43" s="88"/>
      <c r="G43" s="89"/>
      <c r="H43" s="89"/>
    </row>
    <row r="44" spans="1:8" s="15" customFormat="1" ht="31.5" customHeight="1">
      <c r="A44" s="120"/>
      <c r="B44" s="88"/>
      <c r="C44" s="89"/>
      <c r="D44" s="89"/>
      <c r="E44" s="88"/>
      <c r="F44" s="88"/>
      <c r="G44" s="89"/>
      <c r="H44" s="89"/>
    </row>
    <row r="45" spans="1:8" s="15" customFormat="1" ht="31.5" customHeight="1">
      <c r="A45" s="120"/>
      <c r="B45" s="88"/>
      <c r="C45" s="89"/>
      <c r="D45" s="89"/>
      <c r="E45" s="88"/>
      <c r="F45" s="88"/>
      <c r="G45" s="89"/>
      <c r="H45" s="89"/>
    </row>
    <row r="46" spans="1:8" s="122" customFormat="1" ht="31.5" customHeight="1">
      <c r="A46" s="120"/>
      <c r="B46" s="88"/>
      <c r="C46" s="89"/>
      <c r="D46" s="89"/>
      <c r="E46" s="88"/>
      <c r="F46" s="88"/>
      <c r="G46" s="89"/>
      <c r="H46" s="89"/>
    </row>
    <row r="47" spans="1:8" s="15" customFormat="1" ht="45.75" customHeight="1">
      <c r="A47" s="120"/>
      <c r="B47" s="88"/>
      <c r="C47" s="89"/>
      <c r="D47" s="89"/>
      <c r="E47" s="88"/>
      <c r="F47" s="88"/>
      <c r="G47" s="89"/>
      <c r="H47" s="89"/>
    </row>
    <row r="48" spans="1:8" s="15" customFormat="1" ht="31.5" customHeight="1">
      <c r="A48" s="120"/>
      <c r="B48" s="88"/>
      <c r="C48" s="89"/>
      <c r="D48" s="89"/>
      <c r="E48" s="88"/>
      <c r="F48" s="88"/>
      <c r="G48" s="89"/>
      <c r="H48" s="89"/>
    </row>
    <row r="49" spans="1:8" s="15" customFormat="1" ht="45.75" customHeight="1">
      <c r="A49" s="120"/>
      <c r="B49" s="88"/>
      <c r="C49" s="89"/>
      <c r="D49" s="89"/>
      <c r="E49" s="88"/>
      <c r="F49" s="88"/>
      <c r="G49" s="89"/>
      <c r="H49" s="89"/>
    </row>
    <row r="50" spans="1:8" s="122" customFormat="1" ht="29.25" customHeight="1">
      <c r="A50" s="88"/>
      <c r="B50" s="88"/>
      <c r="C50" s="89"/>
      <c r="D50" s="89"/>
      <c r="E50" s="88"/>
      <c r="F50" s="88"/>
      <c r="G50" s="89"/>
      <c r="H50" s="89"/>
    </row>
  </sheetData>
  <sheetProtection selectLockedCells="1" selectUnlockedCells="1"/>
  <mergeCells count="9">
    <mergeCell ref="I13:Q13"/>
    <mergeCell ref="E32:H35"/>
    <mergeCell ref="A27:A28"/>
    <mergeCell ref="A31:H31"/>
    <mergeCell ref="A2:G2"/>
    <mergeCell ref="A5:A6"/>
    <mergeCell ref="E5:E6"/>
    <mergeCell ref="A3:H3"/>
    <mergeCell ref="G4:H4"/>
  </mergeCells>
  <printOptions horizontalCentered="1"/>
  <pageMargins left="0.7" right="0.7" top="0.75" bottom="0.75" header="0.3" footer="0.3"/>
  <pageSetup horizontalDpi="600" verticalDpi="600" orientation="landscape" paperSize="9" scale="47" r:id="rId1"/>
  <headerFooter alignWithMargins="0">
    <oddFooter>&amp;L&amp;10&amp;F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88" customWidth="1"/>
    <col min="2" max="2" width="65.59765625" style="88" customWidth="1"/>
    <col min="3" max="4" width="20.59765625" style="89" customWidth="1"/>
    <col min="5" max="5" width="6.69921875" style="88" customWidth="1"/>
    <col min="6" max="6" width="65.59765625" style="88" customWidth="1"/>
    <col min="7" max="8" width="20.59765625" style="89" customWidth="1"/>
    <col min="9" max="16384" width="9" style="88" customWidth="1"/>
  </cols>
  <sheetData>
    <row r="1" s="90" customFormat="1" ht="20.25">
      <c r="A1" s="90" t="s">
        <v>88</v>
      </c>
    </row>
    <row r="2" spans="1:8" ht="22.5" customHeight="1">
      <c r="A2" s="258" t="s">
        <v>85</v>
      </c>
      <c r="B2" s="258"/>
      <c r="C2" s="258"/>
      <c r="D2" s="258"/>
      <c r="E2" s="258"/>
      <c r="F2" s="258"/>
      <c r="G2" s="258"/>
      <c r="H2" s="258"/>
    </row>
    <row r="3" spans="1:8" ht="22.5" customHeight="1">
      <c r="A3" s="258" t="s">
        <v>82</v>
      </c>
      <c r="B3" s="258"/>
      <c r="C3" s="258"/>
      <c r="D3" s="258"/>
      <c r="E3" s="258"/>
      <c r="F3" s="258"/>
      <c r="G3" s="258"/>
      <c r="H3" s="258"/>
    </row>
    <row r="4" spans="1:8" ht="24.75" customHeight="1" thickBot="1">
      <c r="A4" s="91"/>
      <c r="B4" s="91"/>
      <c r="C4" s="93"/>
      <c r="D4" s="93"/>
      <c r="E4" s="94"/>
      <c r="G4" s="259" t="s">
        <v>81</v>
      </c>
      <c r="H4" s="259"/>
    </row>
    <row r="5" spans="1:9" ht="28.5" customHeight="1" thickBot="1" thickTop="1">
      <c r="A5" s="261" t="s">
        <v>0</v>
      </c>
      <c r="B5" s="95"/>
      <c r="C5" s="96" t="s">
        <v>1</v>
      </c>
      <c r="D5" s="96" t="s">
        <v>1</v>
      </c>
      <c r="E5" s="261" t="s">
        <v>0</v>
      </c>
      <c r="F5" s="147"/>
      <c r="G5" s="152" t="s">
        <v>1</v>
      </c>
      <c r="H5" s="153" t="s">
        <v>1</v>
      </c>
      <c r="I5" s="97"/>
    </row>
    <row r="6" spans="1:9" ht="39" customHeight="1" thickTop="1">
      <c r="A6" s="261"/>
      <c r="B6" s="99" t="s">
        <v>2</v>
      </c>
      <c r="C6" s="100" t="s">
        <v>3</v>
      </c>
      <c r="D6" s="100" t="s">
        <v>78</v>
      </c>
      <c r="E6" s="261"/>
      <c r="F6" s="148" t="s">
        <v>4</v>
      </c>
      <c r="G6" s="150" t="s">
        <v>3</v>
      </c>
      <c r="H6" s="151" t="s">
        <v>78</v>
      </c>
      <c r="I6" s="97"/>
    </row>
    <row r="7" spans="1:9" s="15" customFormat="1" ht="13.5" customHeight="1" thickBot="1">
      <c r="A7" s="101">
        <v>1</v>
      </c>
      <c r="B7" s="102">
        <v>2</v>
      </c>
      <c r="C7" s="103">
        <v>3</v>
      </c>
      <c r="D7" s="103">
        <v>4</v>
      </c>
      <c r="E7" s="101">
        <v>1</v>
      </c>
      <c r="F7" s="149">
        <v>2</v>
      </c>
      <c r="G7" s="154">
        <v>3</v>
      </c>
      <c r="H7" s="155">
        <v>4</v>
      </c>
      <c r="I7" s="4"/>
    </row>
    <row r="8" spans="1:8" s="4" customFormat="1" ht="33.75" customHeight="1" thickTop="1">
      <c r="A8" s="104">
        <v>1</v>
      </c>
      <c r="B8" s="105" t="s">
        <v>5</v>
      </c>
      <c r="C8" s="106">
        <v>26700000</v>
      </c>
      <c r="D8" s="106">
        <v>26700000</v>
      </c>
      <c r="E8" s="107">
        <v>1</v>
      </c>
      <c r="F8" s="3" t="s">
        <v>6</v>
      </c>
      <c r="G8" s="136">
        <v>57384203</v>
      </c>
      <c r="H8" s="136">
        <v>57384203</v>
      </c>
    </row>
    <row r="9" spans="1:8" s="4" customFormat="1" ht="33.75" customHeight="1">
      <c r="A9" s="23">
        <v>2</v>
      </c>
      <c r="B9" s="3" t="s">
        <v>7</v>
      </c>
      <c r="C9" s="7">
        <v>16200000</v>
      </c>
      <c r="D9" s="7">
        <v>16200000</v>
      </c>
      <c r="E9" s="2">
        <v>2</v>
      </c>
      <c r="F9" s="3" t="s">
        <v>8</v>
      </c>
      <c r="G9" s="60">
        <v>9394255</v>
      </c>
      <c r="H9" s="60">
        <v>9394255</v>
      </c>
    </row>
    <row r="10" spans="1:8" s="4" customFormat="1" ht="33.75" customHeight="1">
      <c r="A10" s="23">
        <v>3</v>
      </c>
      <c r="B10" s="109" t="s">
        <v>9</v>
      </c>
      <c r="C10" s="7">
        <v>100973625</v>
      </c>
      <c r="D10" s="7">
        <v>101943451</v>
      </c>
      <c r="E10" s="2">
        <v>3</v>
      </c>
      <c r="F10" s="3" t="s">
        <v>10</v>
      </c>
      <c r="G10" s="60">
        <v>71983624</v>
      </c>
      <c r="H10" s="60">
        <v>69317357</v>
      </c>
    </row>
    <row r="11" spans="1:8" s="4" customFormat="1" ht="33.75" customHeight="1">
      <c r="A11" s="23">
        <v>4</v>
      </c>
      <c r="B11" s="3" t="s">
        <v>11</v>
      </c>
      <c r="C11" s="7">
        <v>52264801</v>
      </c>
      <c r="D11" s="7">
        <v>52264801</v>
      </c>
      <c r="E11" s="2">
        <v>4</v>
      </c>
      <c r="F11" s="67" t="s">
        <v>12</v>
      </c>
      <c r="G11" s="162">
        <v>11238000</v>
      </c>
      <c r="H11" s="162">
        <v>11238000</v>
      </c>
    </row>
    <row r="12" spans="1:8" s="4" customFormat="1" ht="33.75" customHeight="1">
      <c r="A12" s="5">
        <v>5</v>
      </c>
      <c r="B12" s="6" t="s">
        <v>13</v>
      </c>
      <c r="C12" s="7"/>
      <c r="D12" s="7"/>
      <c r="E12" s="161">
        <v>5</v>
      </c>
      <c r="F12" s="163" t="s">
        <v>79</v>
      </c>
      <c r="G12" s="164"/>
      <c r="H12" s="165">
        <v>3537008</v>
      </c>
    </row>
    <row r="13" spans="1:8" s="4" customFormat="1" ht="33.75" customHeight="1" thickBot="1">
      <c r="A13" s="11" t="s">
        <v>15</v>
      </c>
      <c r="B13" s="12" t="s">
        <v>16</v>
      </c>
      <c r="C13" s="61">
        <f>SUM(C8:C12)</f>
        <v>196138426</v>
      </c>
      <c r="D13" s="61">
        <f>SUM(D8:D12)</f>
        <v>197108252</v>
      </c>
      <c r="E13" s="8">
        <v>6</v>
      </c>
      <c r="F13" s="3" t="s">
        <v>56</v>
      </c>
      <c r="G13" s="136">
        <v>67980772</v>
      </c>
      <c r="H13" s="136">
        <v>67980772</v>
      </c>
    </row>
    <row r="14" spans="1:8" s="15" customFormat="1" ht="33.75" customHeight="1" thickBot="1">
      <c r="A14" s="16" t="s">
        <v>18</v>
      </c>
      <c r="B14" s="17" t="s">
        <v>57</v>
      </c>
      <c r="C14" s="62"/>
      <c r="D14" s="62"/>
      <c r="E14" s="13">
        <v>7</v>
      </c>
      <c r="F14" s="6" t="s">
        <v>80</v>
      </c>
      <c r="G14" s="60">
        <v>9942675</v>
      </c>
      <c r="H14" s="60">
        <v>10041760</v>
      </c>
    </row>
    <row r="15" spans="1:8" s="15" customFormat="1" ht="33.75" customHeight="1" thickBot="1">
      <c r="A15" s="16" t="s">
        <v>20</v>
      </c>
      <c r="B15" s="17" t="s">
        <v>21</v>
      </c>
      <c r="C15" s="18">
        <v>0</v>
      </c>
      <c r="D15" s="18">
        <v>0</v>
      </c>
      <c r="E15" s="19" t="s">
        <v>15</v>
      </c>
      <c r="F15" s="14" t="s">
        <v>71</v>
      </c>
      <c r="G15" s="63">
        <v>1600000</v>
      </c>
      <c r="H15" s="162">
        <v>1600000</v>
      </c>
    </row>
    <row r="16" spans="1:8" s="15" customFormat="1" ht="33.75" customHeight="1" thickBot="1">
      <c r="A16" s="23">
        <v>1</v>
      </c>
      <c r="B16" s="3" t="s">
        <v>23</v>
      </c>
      <c r="C16" s="7"/>
      <c r="D16" s="7"/>
      <c r="E16" s="21">
        <v>1</v>
      </c>
      <c r="F16" s="17" t="s">
        <v>58</v>
      </c>
      <c r="G16" s="64">
        <f>SUM(G8:G15)</f>
        <v>229523529</v>
      </c>
      <c r="H16" s="192">
        <f>SUM(H8:H15)</f>
        <v>230493355</v>
      </c>
    </row>
    <row r="17" spans="1:8" s="15" customFormat="1" ht="33.75" customHeight="1">
      <c r="A17" s="23">
        <v>2</v>
      </c>
      <c r="B17" s="3" t="s">
        <v>25</v>
      </c>
      <c r="C17" s="7"/>
      <c r="D17" s="7"/>
      <c r="E17" s="21">
        <v>2</v>
      </c>
      <c r="F17" s="3" t="s">
        <v>22</v>
      </c>
      <c r="G17" s="136">
        <v>27777257</v>
      </c>
      <c r="H17" s="136">
        <v>27777257</v>
      </c>
    </row>
    <row r="18" spans="1:8" s="15" customFormat="1" ht="33.75" customHeight="1" thickBot="1">
      <c r="A18" s="11" t="s">
        <v>27</v>
      </c>
      <c r="B18" s="12" t="s">
        <v>28</v>
      </c>
      <c r="C18" s="65">
        <f>SUM(C16:C17)</f>
        <v>0</v>
      </c>
      <c r="D18" s="65">
        <f>SUM(D16:D17)</f>
        <v>0</v>
      </c>
      <c r="E18" s="8">
        <v>3</v>
      </c>
      <c r="F18" s="3" t="s">
        <v>24</v>
      </c>
      <c r="G18" s="60">
        <v>2515000</v>
      </c>
      <c r="H18" s="60">
        <v>2515000</v>
      </c>
    </row>
    <row r="19" spans="1:8" s="15" customFormat="1" ht="33.75" customHeight="1" thickBot="1">
      <c r="A19" s="112"/>
      <c r="B19" s="113"/>
      <c r="C19" s="114"/>
      <c r="D19" s="114"/>
      <c r="E19" s="66">
        <v>4</v>
      </c>
      <c r="F19" s="6" t="s">
        <v>26</v>
      </c>
      <c r="G19" s="60"/>
      <c r="H19" s="60"/>
    </row>
    <row r="20" spans="1:8" s="15" customFormat="1" ht="33.75" customHeight="1" thickBot="1">
      <c r="A20" s="112"/>
      <c r="B20" s="113"/>
      <c r="C20" s="114"/>
      <c r="D20" s="114"/>
      <c r="E20" s="19" t="s">
        <v>18</v>
      </c>
      <c r="F20" s="67" t="s">
        <v>59</v>
      </c>
      <c r="G20" s="63"/>
      <c r="H20" s="63"/>
    </row>
    <row r="21" spans="1:8" s="15" customFormat="1" ht="33.75" customHeight="1" thickBot="1">
      <c r="A21" s="112"/>
      <c r="B21" s="113"/>
      <c r="C21" s="114"/>
      <c r="D21" s="114"/>
      <c r="E21" s="26" t="s">
        <v>20</v>
      </c>
      <c r="F21" s="17" t="s">
        <v>60</v>
      </c>
      <c r="G21" s="68">
        <f>SUM(G17:G20)</f>
        <v>30292257</v>
      </c>
      <c r="H21" s="68">
        <f>SUM(H17:H20)</f>
        <v>30292257</v>
      </c>
    </row>
    <row r="22" spans="1:8" s="15" customFormat="1" ht="33.75" customHeight="1" thickBot="1">
      <c r="A22" s="112"/>
      <c r="B22" s="113"/>
      <c r="C22" s="114"/>
      <c r="D22" s="114"/>
      <c r="E22" s="8">
        <v>1</v>
      </c>
      <c r="F22" s="27" t="s">
        <v>30</v>
      </c>
      <c r="G22" s="69"/>
      <c r="H22" s="69"/>
    </row>
    <row r="23" spans="1:8" s="15" customFormat="1" ht="33.75" customHeight="1">
      <c r="A23" s="112"/>
      <c r="B23" s="113"/>
      <c r="C23" s="114"/>
      <c r="D23" s="114"/>
      <c r="E23" s="71">
        <v>2</v>
      </c>
      <c r="F23" s="6" t="s">
        <v>31</v>
      </c>
      <c r="G23" s="70">
        <v>0</v>
      </c>
      <c r="H23" s="70">
        <v>39801082</v>
      </c>
    </row>
    <row r="24" spans="1:8" s="15" customFormat="1" ht="33.75" customHeight="1" thickBot="1">
      <c r="A24" s="112"/>
      <c r="B24" s="113"/>
      <c r="C24" s="114"/>
      <c r="D24" s="114"/>
      <c r="E24" s="71">
        <v>3</v>
      </c>
      <c r="F24" s="6" t="s">
        <v>33</v>
      </c>
      <c r="G24" s="70"/>
      <c r="H24" s="70">
        <v>0</v>
      </c>
    </row>
    <row r="25" spans="1:8" s="15" customFormat="1" ht="33.75" customHeight="1" thickBot="1">
      <c r="A25" s="195" t="s">
        <v>35</v>
      </c>
      <c r="B25" s="196" t="s">
        <v>36</v>
      </c>
      <c r="C25" s="197">
        <f>SUM(C13+C14+C15+C18)</f>
        <v>196138426</v>
      </c>
      <c r="D25" s="198">
        <f>SUM(D13+D14+D15+D18)</f>
        <v>197108252</v>
      </c>
      <c r="E25" s="193" t="s">
        <v>27</v>
      </c>
      <c r="F25" s="6" t="s">
        <v>34</v>
      </c>
      <c r="G25" s="70">
        <v>0</v>
      </c>
      <c r="H25" s="70">
        <v>0</v>
      </c>
    </row>
    <row r="26" spans="1:8" s="15" customFormat="1" ht="33.75" customHeight="1" thickBot="1" thickTop="1">
      <c r="A26" s="77" t="s">
        <v>38</v>
      </c>
      <c r="B26" s="194" t="s">
        <v>39</v>
      </c>
      <c r="C26" s="59">
        <f>SUM(C25-G26)</f>
        <v>-63677360</v>
      </c>
      <c r="D26" s="59">
        <f>SUM(D25-H26)</f>
        <v>-103478442</v>
      </c>
      <c r="E26" s="38" t="s">
        <v>35</v>
      </c>
      <c r="F26" s="32" t="s">
        <v>37</v>
      </c>
      <c r="G26" s="137">
        <f>SUM(G16+G21+G23+G24+G25)</f>
        <v>259815786</v>
      </c>
      <c r="H26" s="137">
        <f>SUM(H23:H25,H21,H16)</f>
        <v>300586694</v>
      </c>
    </row>
    <row r="27" spans="1:8" s="15" customFormat="1" ht="33.75" customHeight="1" thickBot="1" thickTop="1">
      <c r="A27" s="159" t="s">
        <v>41</v>
      </c>
      <c r="B27" s="160"/>
      <c r="C27" s="160"/>
      <c r="D27" s="160"/>
      <c r="E27" s="160"/>
      <c r="F27" s="39" t="s">
        <v>40</v>
      </c>
      <c r="G27" s="73"/>
      <c r="H27" s="138"/>
    </row>
    <row r="28" spans="1:8" s="15" customFormat="1" ht="33.75" customHeight="1" thickBot="1">
      <c r="A28" s="41">
        <v>1</v>
      </c>
      <c r="B28" s="42" t="s">
        <v>42</v>
      </c>
      <c r="C28" s="1">
        <f>SUM(G16+G23-C13)</f>
        <v>33385103</v>
      </c>
      <c r="D28" s="1">
        <f>SUM(H16+H23-D13)</f>
        <v>73186185</v>
      </c>
      <c r="E28" s="131"/>
      <c r="F28" s="260"/>
      <c r="G28" s="260"/>
      <c r="H28" s="260"/>
    </row>
    <row r="29" spans="1:8" s="15" customFormat="1" ht="33.75" customHeight="1" thickBot="1">
      <c r="A29" s="46">
        <v>2</v>
      </c>
      <c r="B29" s="47" t="s">
        <v>44</v>
      </c>
      <c r="C29" s="74">
        <f>G21-C18</f>
        <v>30292257</v>
      </c>
      <c r="D29" s="74">
        <f>H21-D18</f>
        <v>30292257</v>
      </c>
      <c r="E29" s="132"/>
      <c r="F29" s="260"/>
      <c r="G29" s="260"/>
      <c r="H29" s="260"/>
    </row>
    <row r="30" spans="1:8" s="15" customFormat="1" ht="33.75" customHeight="1" thickBot="1">
      <c r="A30" s="31" t="s">
        <v>45</v>
      </c>
      <c r="B30" s="32" t="s">
        <v>46</v>
      </c>
      <c r="C30" s="28">
        <f>SUM(C28:C29)</f>
        <v>63677360</v>
      </c>
      <c r="D30" s="28">
        <f>SUM(D28:D29)</f>
        <v>103478442</v>
      </c>
      <c r="E30" s="132"/>
      <c r="F30" s="260"/>
      <c r="G30" s="260"/>
      <c r="H30" s="260"/>
    </row>
    <row r="31" spans="1:8" s="15" customFormat="1" ht="33.75" customHeight="1" thickBot="1">
      <c r="A31" s="250" t="s">
        <v>47</v>
      </c>
      <c r="B31" s="250"/>
      <c r="C31" s="250"/>
      <c r="D31" s="250"/>
      <c r="E31" s="250"/>
      <c r="F31" s="250"/>
      <c r="G31" s="250"/>
      <c r="H31" s="250"/>
    </row>
    <row r="32" spans="1:8" s="15" customFormat="1" ht="33.75" customHeight="1">
      <c r="A32" s="23">
        <v>1</v>
      </c>
      <c r="B32" s="75" t="s">
        <v>48</v>
      </c>
      <c r="C32" s="7">
        <v>0</v>
      </c>
      <c r="D32" s="1">
        <v>0</v>
      </c>
      <c r="E32" s="248"/>
      <c r="F32" s="248"/>
      <c r="G32" s="248"/>
      <c r="H32" s="248"/>
    </row>
    <row r="33" spans="1:8" s="15" customFormat="1" ht="33.75" customHeight="1">
      <c r="A33" s="5">
        <v>2</v>
      </c>
      <c r="B33" s="54" t="s">
        <v>49</v>
      </c>
      <c r="C33" s="55">
        <v>0</v>
      </c>
      <c r="D33" s="9">
        <v>0</v>
      </c>
      <c r="E33" s="248"/>
      <c r="F33" s="248"/>
      <c r="G33" s="248"/>
      <c r="H33" s="248"/>
    </row>
    <row r="34" spans="1:8" s="15" customFormat="1" ht="33.75" customHeight="1" thickBot="1" thickTop="1">
      <c r="A34" s="56">
        <v>3</v>
      </c>
      <c r="B34" s="57" t="s">
        <v>50</v>
      </c>
      <c r="C34" s="58"/>
      <c r="D34" s="74"/>
      <c r="E34" s="248"/>
      <c r="F34" s="248"/>
      <c r="G34" s="248"/>
      <c r="H34" s="248"/>
    </row>
    <row r="35" spans="1:8" s="15" customFormat="1" ht="33.75" customHeight="1" thickBot="1">
      <c r="A35" s="49" t="s">
        <v>51</v>
      </c>
      <c r="B35" s="50" t="s">
        <v>52</v>
      </c>
      <c r="C35" s="51">
        <f>SUM(C32:C34)</f>
        <v>0</v>
      </c>
      <c r="D35" s="51">
        <f>SUM(D32:D34)</f>
        <v>0</v>
      </c>
      <c r="E35" s="248"/>
      <c r="F35" s="248"/>
      <c r="G35" s="248"/>
      <c r="H35" s="248"/>
    </row>
    <row r="36" spans="1:8" s="15" customFormat="1" ht="52.5" customHeight="1" thickBot="1" thickTop="1">
      <c r="A36" s="35" t="s">
        <v>53</v>
      </c>
      <c r="B36" s="39" t="s">
        <v>54</v>
      </c>
      <c r="C36" s="76">
        <f>SUM(C25+C30+C35)</f>
        <v>259815786</v>
      </c>
      <c r="D36" s="37">
        <f>SUM(D25+D30+D35)</f>
        <v>300586694</v>
      </c>
      <c r="E36" s="77" t="s">
        <v>38</v>
      </c>
      <c r="F36" s="78" t="s">
        <v>55</v>
      </c>
      <c r="G36" s="79">
        <f>SUM(G26)</f>
        <v>259815786</v>
      </c>
      <c r="H36" s="133">
        <f>SUM(H26,H22)</f>
        <v>300586694</v>
      </c>
    </row>
    <row r="37" spans="1:8" s="15" customFormat="1" ht="27.75" customHeight="1">
      <c r="A37" s="120"/>
      <c r="B37" s="88"/>
      <c r="C37" s="121"/>
      <c r="D37" s="121"/>
      <c r="E37" s="88"/>
      <c r="F37" s="88"/>
      <c r="G37" s="121"/>
      <c r="H37" s="134"/>
    </row>
    <row r="38" spans="1:8" s="15" customFormat="1" ht="31.5" customHeight="1">
      <c r="A38" s="120"/>
      <c r="B38" s="88"/>
      <c r="C38" s="121"/>
      <c r="D38" s="121"/>
      <c r="E38" s="88"/>
      <c r="F38" s="88"/>
      <c r="G38" s="89"/>
      <c r="H38" s="134"/>
    </row>
    <row r="39" spans="1:8" s="15" customFormat="1" ht="31.5" customHeight="1">
      <c r="A39" s="120"/>
      <c r="B39" s="88"/>
      <c r="C39" s="89"/>
      <c r="D39" s="89"/>
      <c r="E39" s="88"/>
      <c r="F39" s="88"/>
      <c r="G39" s="89"/>
      <c r="H39" s="134"/>
    </row>
    <row r="40" spans="1:8" s="15" customFormat="1" ht="31.5" customHeight="1">
      <c r="A40" s="120"/>
      <c r="B40" s="88"/>
      <c r="C40" s="89"/>
      <c r="D40" s="89"/>
      <c r="E40" s="88"/>
      <c r="F40" s="88"/>
      <c r="G40" s="89"/>
      <c r="H40" s="134"/>
    </row>
    <row r="41" spans="1:8" s="15" customFormat="1" ht="31.5" customHeight="1">
      <c r="A41" s="120"/>
      <c r="B41" s="88"/>
      <c r="C41" s="89"/>
      <c r="D41" s="89"/>
      <c r="E41" s="88"/>
      <c r="F41" s="88"/>
      <c r="G41" s="89"/>
      <c r="H41" s="134"/>
    </row>
    <row r="42" spans="1:8" s="122" customFormat="1" ht="31.5" customHeight="1">
      <c r="A42" s="120"/>
      <c r="B42" s="88"/>
      <c r="C42" s="89"/>
      <c r="D42" s="89"/>
      <c r="E42" s="88"/>
      <c r="F42" s="88"/>
      <c r="G42" s="89"/>
      <c r="H42" s="135"/>
    </row>
    <row r="43" spans="1:8" s="15" customFormat="1" ht="31.5" customHeight="1">
      <c r="A43" s="120"/>
      <c r="B43" s="88"/>
      <c r="C43" s="89"/>
      <c r="D43" s="89"/>
      <c r="E43" s="88"/>
      <c r="F43" s="88"/>
      <c r="G43" s="89"/>
      <c r="H43" s="134"/>
    </row>
    <row r="44" spans="1:8" s="15" customFormat="1" ht="31.5" customHeight="1">
      <c r="A44" s="120"/>
      <c r="B44" s="88"/>
      <c r="C44" s="89"/>
      <c r="D44" s="89"/>
      <c r="E44" s="88"/>
      <c r="F44" s="88"/>
      <c r="G44" s="89"/>
      <c r="H44" s="134"/>
    </row>
    <row r="45" spans="1:8" s="15" customFormat="1" ht="31.5" customHeight="1">
      <c r="A45" s="120"/>
      <c r="B45" s="88"/>
      <c r="C45" s="89"/>
      <c r="D45" s="89"/>
      <c r="E45" s="88"/>
      <c r="F45" s="88"/>
      <c r="G45" s="89"/>
      <c r="H45" s="134"/>
    </row>
    <row r="46" spans="1:8" s="122" customFormat="1" ht="31.5" customHeight="1">
      <c r="A46" s="120"/>
      <c r="B46" s="88"/>
      <c r="C46" s="89"/>
      <c r="D46" s="89"/>
      <c r="E46" s="88"/>
      <c r="F46" s="88"/>
      <c r="G46" s="89"/>
      <c r="H46" s="135"/>
    </row>
    <row r="47" spans="1:8" s="15" customFormat="1" ht="45.75" customHeight="1">
      <c r="A47" s="120"/>
      <c r="B47" s="88"/>
      <c r="C47" s="89"/>
      <c r="D47" s="89"/>
      <c r="E47" s="88"/>
      <c r="F47" s="88"/>
      <c r="G47" s="89"/>
      <c r="H47" s="134"/>
    </row>
    <row r="48" spans="1:8" s="15" customFormat="1" ht="31.5" customHeight="1">
      <c r="A48" s="120"/>
      <c r="B48" s="88"/>
      <c r="C48" s="89"/>
      <c r="D48" s="89"/>
      <c r="E48" s="88"/>
      <c r="F48" s="88"/>
      <c r="G48" s="89"/>
      <c r="H48" s="134"/>
    </row>
    <row r="49" spans="1:8" s="15" customFormat="1" ht="45.75" customHeight="1">
      <c r="A49" s="120"/>
      <c r="B49" s="88"/>
      <c r="C49" s="89"/>
      <c r="D49" s="89"/>
      <c r="E49" s="88"/>
      <c r="F49" s="88"/>
      <c r="G49" s="89"/>
      <c r="H49" s="134"/>
    </row>
    <row r="50" spans="1:8" s="122" customFormat="1" ht="29.25" customHeight="1">
      <c r="A50" s="88"/>
      <c r="B50" s="88"/>
      <c r="C50" s="89"/>
      <c r="D50" s="89"/>
      <c r="E50" s="88"/>
      <c r="F50" s="88"/>
      <c r="G50" s="89"/>
      <c r="H50" s="135"/>
    </row>
  </sheetData>
  <sheetProtection selectLockedCells="1" selectUnlockedCells="1"/>
  <mergeCells count="8">
    <mergeCell ref="A2:H2"/>
    <mergeCell ref="G4:H4"/>
    <mergeCell ref="F28:H30"/>
    <mergeCell ref="A31:H31"/>
    <mergeCell ref="E32:H35"/>
    <mergeCell ref="A5:A6"/>
    <mergeCell ref="E5:E6"/>
    <mergeCell ref="A3:H3"/>
  </mergeCells>
  <printOptions horizontalCentered="1"/>
  <pageMargins left="0.31527777777777777" right="0.39375" top="0.33" bottom="0.34" header="0.34" footer="0.27569444444444446"/>
  <pageSetup fitToHeight="1" fitToWidth="1" horizontalDpi="600" verticalDpi="600" orientation="landscape" paperSize="9" scale="48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8.796875" defaultRowHeight="15"/>
  <cols>
    <col min="1" max="1" width="6.69921875" style="88" customWidth="1"/>
    <col min="2" max="2" width="65.59765625" style="88" customWidth="1"/>
    <col min="3" max="3" width="17.59765625" style="89" customWidth="1"/>
    <col min="4" max="4" width="16.19921875" style="89" customWidth="1"/>
    <col min="5" max="5" width="9.19921875" style="88" customWidth="1"/>
    <col min="6" max="6" width="65.59765625" style="88" customWidth="1"/>
    <col min="7" max="8" width="20.59765625" style="89" customWidth="1"/>
    <col min="9" max="16384" width="9" style="88" customWidth="1"/>
  </cols>
  <sheetData>
    <row r="1" s="90" customFormat="1" ht="20.25">
      <c r="A1" s="90" t="s">
        <v>89</v>
      </c>
    </row>
    <row r="2" spans="1:8" ht="22.5" customHeight="1">
      <c r="A2" s="258" t="s">
        <v>86</v>
      </c>
      <c r="B2" s="258"/>
      <c r="C2" s="258"/>
      <c r="D2" s="258"/>
      <c r="E2" s="258"/>
      <c r="F2" s="258"/>
      <c r="G2" s="258"/>
      <c r="H2" s="258"/>
    </row>
    <row r="3" spans="1:8" ht="22.5" customHeight="1">
      <c r="A3" s="258" t="s">
        <v>82</v>
      </c>
      <c r="B3" s="258"/>
      <c r="C3" s="258"/>
      <c r="D3" s="258"/>
      <c r="E3" s="258"/>
      <c r="F3" s="258"/>
      <c r="G3" s="258"/>
      <c r="H3" s="258"/>
    </row>
    <row r="4" spans="1:8" ht="24.75" customHeight="1" thickBot="1">
      <c r="A4" s="91"/>
      <c r="B4" s="91"/>
      <c r="C4" s="93"/>
      <c r="D4" s="93"/>
      <c r="E4" s="94"/>
      <c r="G4" s="93"/>
      <c r="H4" s="93" t="s">
        <v>81</v>
      </c>
    </row>
    <row r="5" spans="1:9" ht="28.5" customHeight="1" thickBot="1">
      <c r="A5" s="266" t="s">
        <v>0</v>
      </c>
      <c r="B5" s="186"/>
      <c r="C5" s="187" t="s">
        <v>1</v>
      </c>
      <c r="D5" s="187" t="s">
        <v>1</v>
      </c>
      <c r="E5" s="268" t="s">
        <v>0</v>
      </c>
      <c r="F5" s="186"/>
      <c r="G5" s="187" t="s">
        <v>1</v>
      </c>
      <c r="H5" s="188" t="s">
        <v>1</v>
      </c>
      <c r="I5" s="97"/>
    </row>
    <row r="6" spans="1:9" ht="45" customHeight="1" thickBot="1" thickTop="1">
      <c r="A6" s="267"/>
      <c r="B6" s="189" t="s">
        <v>2</v>
      </c>
      <c r="C6" s="190" t="s">
        <v>3</v>
      </c>
      <c r="D6" s="190" t="s">
        <v>78</v>
      </c>
      <c r="E6" s="269"/>
      <c r="F6" s="189" t="s">
        <v>4</v>
      </c>
      <c r="G6" s="190" t="s">
        <v>3</v>
      </c>
      <c r="H6" s="191" t="s">
        <v>78</v>
      </c>
      <c r="I6" s="97"/>
    </row>
    <row r="7" spans="1:9" s="15" customFormat="1" ht="13.5" customHeight="1" thickBot="1">
      <c r="A7" s="101">
        <v>1</v>
      </c>
      <c r="B7" s="102">
        <v>2</v>
      </c>
      <c r="C7" s="123">
        <v>3</v>
      </c>
      <c r="D7" s="103">
        <v>4</v>
      </c>
      <c r="E7" s="101">
        <v>1</v>
      </c>
      <c r="F7" s="102">
        <v>2</v>
      </c>
      <c r="G7" s="123">
        <v>3</v>
      </c>
      <c r="H7" s="124">
        <v>4</v>
      </c>
      <c r="I7" s="125"/>
    </row>
    <row r="8" spans="1:8" s="4" customFormat="1" ht="33.75" customHeight="1">
      <c r="A8" s="23">
        <v>1</v>
      </c>
      <c r="B8" s="3" t="s">
        <v>7</v>
      </c>
      <c r="C8" s="7">
        <v>28000000</v>
      </c>
      <c r="D8" s="7">
        <v>28000000</v>
      </c>
      <c r="E8" s="107">
        <v>1</v>
      </c>
      <c r="F8" s="3" t="s">
        <v>6</v>
      </c>
      <c r="G8" s="80">
        <v>53434712</v>
      </c>
      <c r="H8" s="80">
        <v>53434712</v>
      </c>
    </row>
    <row r="9" spans="1:8" s="4" customFormat="1" ht="33.75" customHeight="1">
      <c r="A9" s="23">
        <v>2</v>
      </c>
      <c r="B9" s="3" t="s">
        <v>11</v>
      </c>
      <c r="C9" s="139"/>
      <c r="D9" s="139"/>
      <c r="E9" s="2">
        <v>2</v>
      </c>
      <c r="F9" s="3" t="s">
        <v>8</v>
      </c>
      <c r="G9" s="81">
        <v>10727520</v>
      </c>
      <c r="H9" s="81">
        <v>10727520</v>
      </c>
    </row>
    <row r="10" spans="1:8" s="4" customFormat="1" ht="33.75" customHeight="1">
      <c r="A10" s="5">
        <v>3</v>
      </c>
      <c r="B10" s="6" t="s">
        <v>13</v>
      </c>
      <c r="C10" s="7"/>
      <c r="D10" s="7"/>
      <c r="E10" s="2">
        <v>3</v>
      </c>
      <c r="F10" s="3" t="s">
        <v>10</v>
      </c>
      <c r="G10" s="81">
        <v>31365299</v>
      </c>
      <c r="H10" s="81">
        <v>31365299</v>
      </c>
    </row>
    <row r="11" spans="1:8" s="4" customFormat="1" ht="33.75" customHeight="1">
      <c r="A11" s="46">
        <v>4</v>
      </c>
      <c r="B11" s="47" t="s">
        <v>61</v>
      </c>
      <c r="C11" s="74">
        <v>67980772</v>
      </c>
      <c r="D11" s="74">
        <v>67980772</v>
      </c>
      <c r="E11" s="2">
        <v>4</v>
      </c>
      <c r="F11" s="3" t="s">
        <v>12</v>
      </c>
      <c r="G11" s="81"/>
      <c r="H11" s="81"/>
    </row>
    <row r="12" spans="1:10" s="4" customFormat="1" ht="33.75" customHeight="1">
      <c r="A12" s="49" t="s">
        <v>15</v>
      </c>
      <c r="B12" s="50" t="s">
        <v>62</v>
      </c>
      <c r="C12" s="20">
        <f>SUM(C8:C11)</f>
        <v>95980772</v>
      </c>
      <c r="D12" s="20">
        <f>SUM(D8:D11)</f>
        <v>95980772</v>
      </c>
      <c r="E12" s="8">
        <v>5</v>
      </c>
      <c r="F12" s="6" t="s">
        <v>14</v>
      </c>
      <c r="G12" s="81"/>
      <c r="H12" s="81"/>
      <c r="J12" s="140"/>
    </row>
    <row r="13" spans="1:8" s="4" customFormat="1" ht="33.75" customHeight="1">
      <c r="A13" s="82">
        <v>1</v>
      </c>
      <c r="B13" s="83" t="s">
        <v>63</v>
      </c>
      <c r="C13" s="20"/>
      <c r="D13" s="20"/>
      <c r="E13" s="8">
        <v>6</v>
      </c>
      <c r="F13" s="14" t="s">
        <v>17</v>
      </c>
      <c r="G13" s="24">
        <v>0</v>
      </c>
      <c r="H13" s="24">
        <v>3303000</v>
      </c>
    </row>
    <row r="14" spans="1:8" s="4" customFormat="1" ht="33.75" customHeight="1">
      <c r="A14" s="49" t="s">
        <v>18</v>
      </c>
      <c r="B14" s="50" t="s">
        <v>57</v>
      </c>
      <c r="C14" s="84"/>
      <c r="D14" s="84"/>
      <c r="E14" s="19" t="s">
        <v>15</v>
      </c>
      <c r="F14" s="17" t="s">
        <v>19</v>
      </c>
      <c r="G14" s="25">
        <f>SUM(G8:G13)</f>
        <v>95527531</v>
      </c>
      <c r="H14" s="25">
        <f>SUM(H8:H13)</f>
        <v>98830531</v>
      </c>
    </row>
    <row r="15" spans="1:8" s="15" customFormat="1" ht="33.75" customHeight="1">
      <c r="A15" s="23">
        <v>1</v>
      </c>
      <c r="B15" s="3" t="s">
        <v>23</v>
      </c>
      <c r="C15" s="7"/>
      <c r="D15" s="7"/>
      <c r="E15" s="21">
        <v>1</v>
      </c>
      <c r="F15" s="3" t="s">
        <v>22</v>
      </c>
      <c r="G15" s="10"/>
      <c r="H15" s="10"/>
    </row>
    <row r="16" spans="1:8" s="15" customFormat="1" ht="33.75" customHeight="1">
      <c r="A16" s="46">
        <v>2</v>
      </c>
      <c r="B16" s="47" t="s">
        <v>25</v>
      </c>
      <c r="C16" s="24"/>
      <c r="D16" s="24"/>
      <c r="E16" s="21">
        <v>2</v>
      </c>
      <c r="F16" s="3" t="s">
        <v>24</v>
      </c>
      <c r="G16" s="81">
        <v>1980000</v>
      </c>
      <c r="H16" s="81">
        <v>1980000</v>
      </c>
    </row>
    <row r="17" spans="1:8" s="15" customFormat="1" ht="33.75" customHeight="1" thickBot="1">
      <c r="A17" s="49" t="s">
        <v>64</v>
      </c>
      <c r="B17" s="50" t="s">
        <v>28</v>
      </c>
      <c r="C17" s="84">
        <f>SUM(C12)</f>
        <v>95980772</v>
      </c>
      <c r="D17" s="84">
        <f>SUM(D12)</f>
        <v>95980772</v>
      </c>
      <c r="E17" s="8">
        <v>3</v>
      </c>
      <c r="F17" s="6" t="s">
        <v>26</v>
      </c>
      <c r="G17" s="24"/>
      <c r="H17" s="24"/>
    </row>
    <row r="18" spans="1:8" s="15" customFormat="1" ht="33.75" customHeight="1" thickBot="1">
      <c r="A18" s="126"/>
      <c r="B18" s="127"/>
      <c r="C18" s="128"/>
      <c r="D18" s="128"/>
      <c r="E18" s="19" t="s">
        <v>18</v>
      </c>
      <c r="F18" s="17" t="s">
        <v>60</v>
      </c>
      <c r="G18" s="25">
        <f>SUM(G15:G17)</f>
        <v>1980000</v>
      </c>
      <c r="H18" s="181">
        <f>SUM(H15:H17)</f>
        <v>1980000</v>
      </c>
    </row>
    <row r="19" spans="1:8" s="15" customFormat="1" ht="33.75" customHeight="1">
      <c r="A19" s="126"/>
      <c r="B19" s="129"/>
      <c r="C19" s="114"/>
      <c r="D19" s="114"/>
      <c r="E19" s="29">
        <v>1</v>
      </c>
      <c r="F19" s="30" t="s">
        <v>32</v>
      </c>
      <c r="G19" s="43"/>
      <c r="H19" s="183"/>
    </row>
    <row r="20" spans="1:8" s="15" customFormat="1" ht="33.75" customHeight="1" thickBot="1">
      <c r="A20" s="126"/>
      <c r="B20" s="130"/>
      <c r="C20" s="119"/>
      <c r="D20" s="119"/>
      <c r="E20" s="8">
        <v>2</v>
      </c>
      <c r="F20" s="6" t="s">
        <v>31</v>
      </c>
      <c r="G20" s="53">
        <v>0</v>
      </c>
      <c r="H20" s="184"/>
    </row>
    <row r="21" spans="1:9" s="15" customFormat="1" ht="33.75" customHeight="1" thickBot="1">
      <c r="A21" s="72" t="s">
        <v>65</v>
      </c>
      <c r="B21" s="32" t="s">
        <v>36</v>
      </c>
      <c r="C21" s="33">
        <f>SUM(C17)</f>
        <v>95980772</v>
      </c>
      <c r="D21" s="33">
        <f>SUM(D17)</f>
        <v>95980772</v>
      </c>
      <c r="E21" s="34" t="s">
        <v>20</v>
      </c>
      <c r="F21" s="32" t="s">
        <v>66</v>
      </c>
      <c r="G21" s="79">
        <f>SUM(G14+G18)</f>
        <v>97507531</v>
      </c>
      <c r="H21" s="185">
        <f>SUM(H14+H16+H20)</f>
        <v>100810531</v>
      </c>
      <c r="I21" s="62"/>
    </row>
    <row r="22" spans="1:8" s="15" customFormat="1" ht="33.75" customHeight="1" thickBot="1" thickTop="1">
      <c r="A22" s="35" t="s">
        <v>67</v>
      </c>
      <c r="B22" s="36" t="s">
        <v>39</v>
      </c>
      <c r="C22" s="156">
        <f>SUM(C21-G21)</f>
        <v>-1526759</v>
      </c>
      <c r="D22" s="156">
        <f>SUM(D21-H21)</f>
        <v>-4829759</v>
      </c>
      <c r="E22" s="38" t="s">
        <v>27</v>
      </c>
      <c r="F22" s="85" t="s">
        <v>40</v>
      </c>
      <c r="G22" s="86">
        <v>0</v>
      </c>
      <c r="H22" s="182">
        <v>0</v>
      </c>
    </row>
    <row r="23" spans="1:8" s="15" customFormat="1" ht="33.75" customHeight="1" thickBot="1" thickTop="1">
      <c r="A23" s="262" t="s">
        <v>41</v>
      </c>
      <c r="B23" s="262"/>
      <c r="C23" s="262"/>
      <c r="D23" s="262"/>
      <c r="E23" s="262"/>
      <c r="F23" s="262"/>
      <c r="G23" s="262"/>
      <c r="H23" s="262"/>
    </row>
    <row r="24" spans="1:8" s="15" customFormat="1" ht="33.75" customHeight="1">
      <c r="A24" s="41">
        <v>1</v>
      </c>
      <c r="B24" s="30" t="s">
        <v>42</v>
      </c>
      <c r="C24" s="87">
        <v>1526759</v>
      </c>
      <c r="D24" s="87">
        <v>4829759</v>
      </c>
      <c r="E24" s="263"/>
      <c r="F24" s="263"/>
      <c r="G24" s="263"/>
      <c r="H24" s="263"/>
    </row>
    <row r="25" spans="1:8" s="15" customFormat="1" ht="33.75" customHeight="1" thickBot="1">
      <c r="A25" s="46">
        <v>2</v>
      </c>
      <c r="B25" s="47" t="s">
        <v>44</v>
      </c>
      <c r="C25" s="74">
        <v>0</v>
      </c>
      <c r="D25" s="74"/>
      <c r="E25" s="263"/>
      <c r="F25" s="263"/>
      <c r="G25" s="263"/>
      <c r="H25" s="263"/>
    </row>
    <row r="26" spans="1:8" s="15" customFormat="1" ht="33.75" customHeight="1">
      <c r="A26" s="31" t="s">
        <v>68</v>
      </c>
      <c r="B26" s="32" t="s">
        <v>46</v>
      </c>
      <c r="C26" s="143">
        <f>SUM(C24:C25)</f>
        <v>1526759</v>
      </c>
      <c r="D26" s="143">
        <f>SUM(D24:D25)</f>
        <v>4829759</v>
      </c>
      <c r="E26" s="264"/>
      <c r="F26" s="264"/>
      <c r="G26" s="264"/>
      <c r="H26" s="264"/>
    </row>
    <row r="27" spans="1:8" s="15" customFormat="1" ht="33.75" customHeight="1" thickBot="1">
      <c r="A27" s="265" t="s">
        <v>47</v>
      </c>
      <c r="B27" s="265"/>
      <c r="C27" s="265"/>
      <c r="D27" s="265"/>
      <c r="E27" s="265"/>
      <c r="F27" s="265"/>
      <c r="G27" s="265"/>
      <c r="H27" s="265"/>
    </row>
    <row r="28" spans="1:8" s="15" customFormat="1" ht="52.5" customHeight="1" thickBot="1" thickTop="1">
      <c r="A28" s="77" t="s">
        <v>69</v>
      </c>
      <c r="B28" s="78" t="s">
        <v>54</v>
      </c>
      <c r="C28" s="59">
        <f>C21+C26</f>
        <v>97507531</v>
      </c>
      <c r="D28" s="144">
        <f>SUM(D21,D26)</f>
        <v>100810531</v>
      </c>
      <c r="E28" s="77" t="s">
        <v>35</v>
      </c>
      <c r="F28" s="78" t="s">
        <v>55</v>
      </c>
      <c r="G28" s="145">
        <f>SUM(G21:G22)</f>
        <v>97507531</v>
      </c>
      <c r="H28" s="146">
        <f>SUM(H21)</f>
        <v>100810531</v>
      </c>
    </row>
    <row r="29" spans="1:8" s="15" customFormat="1" ht="167.25" customHeight="1" thickTop="1">
      <c r="A29" s="120"/>
      <c r="B29" s="88"/>
      <c r="C29" s="121"/>
      <c r="D29" s="141"/>
      <c r="E29" s="88"/>
      <c r="F29" s="88"/>
      <c r="G29" s="121"/>
      <c r="H29" s="121"/>
    </row>
    <row r="30" spans="1:8" s="15" customFormat="1" ht="31.5" customHeight="1">
      <c r="A30" s="120"/>
      <c r="B30" s="88"/>
      <c r="C30" s="121"/>
      <c r="D30" s="121"/>
      <c r="E30" s="88"/>
      <c r="F30" s="88"/>
      <c r="G30" s="89"/>
      <c r="H30" s="89"/>
    </row>
    <row r="31" spans="1:8" s="15" customFormat="1" ht="31.5" customHeight="1">
      <c r="A31" s="120"/>
      <c r="B31" s="88"/>
      <c r="C31" s="89"/>
      <c r="D31" s="89"/>
      <c r="E31" s="88"/>
      <c r="F31" s="88"/>
      <c r="G31" s="89"/>
      <c r="H31" s="89"/>
    </row>
    <row r="32" spans="1:8" s="15" customFormat="1" ht="31.5" customHeight="1">
      <c r="A32" s="120"/>
      <c r="B32" s="88"/>
      <c r="C32" s="89"/>
      <c r="D32" s="89"/>
      <c r="E32" s="88"/>
      <c r="F32" s="88"/>
      <c r="G32" s="89"/>
      <c r="H32" s="89"/>
    </row>
    <row r="33" spans="1:8" s="15" customFormat="1" ht="31.5" customHeight="1">
      <c r="A33" s="120"/>
      <c r="B33" s="88"/>
      <c r="C33" s="89"/>
      <c r="D33" s="89"/>
      <c r="E33" s="88"/>
      <c r="F33" s="88"/>
      <c r="G33" s="89"/>
      <c r="H33" s="89"/>
    </row>
    <row r="34" spans="1:8" s="15" customFormat="1" ht="31.5" customHeight="1">
      <c r="A34" s="120"/>
      <c r="B34" s="88"/>
      <c r="C34" s="89"/>
      <c r="D34" s="89"/>
      <c r="E34" s="88"/>
      <c r="F34" s="88"/>
      <c r="G34" s="89"/>
      <c r="H34" s="89"/>
    </row>
    <row r="35" spans="1:8" s="122" customFormat="1" ht="31.5" customHeight="1">
      <c r="A35" s="120"/>
      <c r="B35" s="88"/>
      <c r="C35" s="89"/>
      <c r="D35" s="142"/>
      <c r="E35" s="88"/>
      <c r="F35" s="88"/>
      <c r="G35" s="89"/>
      <c r="H35" s="89"/>
    </row>
    <row r="36" spans="1:8" s="15" customFormat="1" ht="31.5" customHeight="1">
      <c r="A36" s="120"/>
      <c r="B36" s="88"/>
      <c r="C36" s="89"/>
      <c r="D36" s="89"/>
      <c r="E36" s="88"/>
      <c r="F36" s="88"/>
      <c r="G36" s="89"/>
      <c r="H36" s="89"/>
    </row>
    <row r="37" spans="1:8" s="15" customFormat="1" ht="31.5" customHeight="1">
      <c r="A37" s="120"/>
      <c r="B37" s="88"/>
      <c r="C37" s="89"/>
      <c r="D37" s="89"/>
      <c r="E37" s="88"/>
      <c r="F37" s="88"/>
      <c r="G37" s="89"/>
      <c r="H37" s="89"/>
    </row>
    <row r="38" spans="1:8" s="15" customFormat="1" ht="31.5" customHeight="1">
      <c r="A38" s="120"/>
      <c r="B38" s="88"/>
      <c r="C38" s="89"/>
      <c r="D38" s="89"/>
      <c r="E38" s="88"/>
      <c r="F38" s="88"/>
      <c r="G38" s="89"/>
      <c r="H38" s="89"/>
    </row>
    <row r="39" spans="1:8" s="122" customFormat="1" ht="31.5" customHeight="1">
      <c r="A39" s="120"/>
      <c r="B39" s="88"/>
      <c r="C39" s="89"/>
      <c r="D39" s="89"/>
      <c r="E39" s="88"/>
      <c r="F39" s="88"/>
      <c r="G39" s="89"/>
      <c r="H39" s="89"/>
    </row>
    <row r="40" spans="1:8" s="15" customFormat="1" ht="45.75" customHeight="1">
      <c r="A40" s="120"/>
      <c r="B40" s="88"/>
      <c r="C40" s="89"/>
      <c r="D40" s="89"/>
      <c r="E40" s="88"/>
      <c r="F40" s="88"/>
      <c r="G40" s="89"/>
      <c r="H40" s="89"/>
    </row>
    <row r="41" spans="1:8" s="15" customFormat="1" ht="31.5" customHeight="1">
      <c r="A41" s="120"/>
      <c r="B41" s="88"/>
      <c r="C41" s="89"/>
      <c r="D41" s="89"/>
      <c r="E41" s="88"/>
      <c r="F41" s="88"/>
      <c r="G41" s="89"/>
      <c r="H41" s="89"/>
    </row>
    <row r="42" spans="1:8" s="15" customFormat="1" ht="45.75" customHeight="1">
      <c r="A42" s="120"/>
      <c r="B42" s="88"/>
      <c r="C42" s="89"/>
      <c r="D42" s="89"/>
      <c r="E42" s="88"/>
      <c r="F42" s="88"/>
      <c r="G42" s="89"/>
      <c r="H42" s="89"/>
    </row>
    <row r="43" spans="1:8" s="122" customFormat="1" ht="29.25" customHeight="1">
      <c r="A43" s="88"/>
      <c r="B43" s="88"/>
      <c r="C43" s="89"/>
      <c r="D43" s="89"/>
      <c r="E43" s="88"/>
      <c r="F43" s="88"/>
      <c r="G43" s="89"/>
      <c r="H43" s="89"/>
    </row>
  </sheetData>
  <sheetProtection selectLockedCells="1" selectUnlockedCells="1"/>
  <mergeCells count="7">
    <mergeCell ref="A23:H23"/>
    <mergeCell ref="E24:H26"/>
    <mergeCell ref="A27:H27"/>
    <mergeCell ref="A5:A6"/>
    <mergeCell ref="E5:E6"/>
    <mergeCell ref="A2:H2"/>
    <mergeCell ref="A3:H3"/>
  </mergeCells>
  <printOptions/>
  <pageMargins left="0.56" right="0.44" top="0.5118110236220472" bottom="0.4330708661417323" header="0.4330708661417323" footer="0.3937007874015748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2018-09-12T08:41:17Z</cp:lastPrinted>
  <dcterms:created xsi:type="dcterms:W3CDTF">2014-02-03T12:45:16Z</dcterms:created>
  <dcterms:modified xsi:type="dcterms:W3CDTF">2018-10-03T10:52:13Z</dcterms:modified>
  <cp:category/>
  <cp:version/>
  <cp:contentType/>
  <cp:contentStatus/>
</cp:coreProperties>
</file>