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6"/>
  </bookViews>
  <sheets>
    <sheet name="1. melléklet" sheetId="1" r:id="rId1"/>
    <sheet name="2. melléklet" sheetId="2" r:id="rId2"/>
    <sheet name="3. melléklet" sheetId="3" r:id="rId3"/>
    <sheet name="4. melléklet" sheetId="4" r:id="rId4"/>
    <sheet name="5. melléklet" sheetId="5" r:id="rId5"/>
    <sheet name="6. melléklet BEV" sheetId="6" r:id="rId6"/>
    <sheet name="6. melléklet KIAD" sheetId="7" r:id="rId7"/>
    <sheet name="7. melléklet" sheetId="8" r:id="rId8"/>
    <sheet name="8. melléklet" sheetId="9" r:id="rId9"/>
  </sheets>
  <definedNames/>
  <calcPr fullCalcOnLoad="1"/>
</workbook>
</file>

<file path=xl/sharedStrings.xml><?xml version="1.0" encoding="utf-8"?>
<sst xmlns="http://schemas.openxmlformats.org/spreadsheetml/2006/main" count="339" uniqueCount="229">
  <si>
    <t>Cím száma</t>
  </si>
  <si>
    <t>Cím neve</t>
  </si>
  <si>
    <t>Címrend a költségvetési rendelet 1. § (3) bekezdéséhez</t>
  </si>
  <si>
    <t>011130 Önkormányzatok és önk. Hivatalok jogalkotó és ált ig. tev, ( Zalabaksa Önkormányzat)</t>
  </si>
  <si>
    <t>064010 Közvilágítás</t>
  </si>
  <si>
    <t>066010 Zöldterület kezelés</t>
  </si>
  <si>
    <t>041232 Téli közfoglaloztatás</t>
  </si>
  <si>
    <t>013320 Köztemető fenntartás</t>
  </si>
  <si>
    <t>105010 Munkanélküliek, aktív koruak ellátása</t>
  </si>
  <si>
    <t>107060 Egyéb szociális pénzbeli és természetbeni ellátások támogatása</t>
  </si>
  <si>
    <t>106020 Lakásfenntartással, lakhatással összefüggő támogatások</t>
  </si>
  <si>
    <t>045160 Közutak, hidak, alagutak üzemeltetése, fenntartása</t>
  </si>
  <si>
    <t>082092 Közművelődés, hagyományos közösségi kúlturális értékek gondozása</t>
  </si>
  <si>
    <t>066020 Város és községgazdálkodási egyéb szolgáltatás</t>
  </si>
  <si>
    <t>084031 Civil szervezetek működési támogatása</t>
  </si>
  <si>
    <t>061030 Lakáshoz jutást segítő támogatások</t>
  </si>
  <si>
    <t>0911110 Óvodai nevelés, ellátás szakmai feladatai</t>
  </si>
  <si>
    <t>072111 Háziorvosi alapellátás</t>
  </si>
  <si>
    <t>052020 Szennyvíz gyűjtése, tisztítása, elhelyezése</t>
  </si>
  <si>
    <t>082044 Könyvtári szolgáltatások</t>
  </si>
  <si>
    <t>107051 Szociális étkezés</t>
  </si>
  <si>
    <t>107055 Falugondnoki szolgálltatás</t>
  </si>
  <si>
    <t>081030 Sportlétesítmények, edzőtáborok működtetése, fejlesztése</t>
  </si>
  <si>
    <t>081041 Versenysport és utánpótlánevelési tevékenysége és támogatása</t>
  </si>
  <si>
    <t>047410 Ár- és belvízvédelemmel összefüggő tevékenységek</t>
  </si>
  <si>
    <t>032020 Tűz és katasztrófavédelmi tevékenység</t>
  </si>
  <si>
    <t>107052 Házi segítségnyújtás</t>
  </si>
  <si>
    <t>096020 Iskolai intézményi étkeztetés</t>
  </si>
  <si>
    <t>095020 Iskolai rendszeren kívüli egyéb oktatás képzés</t>
  </si>
  <si>
    <t>011130 Önkormányzatok  és önkormányzati hivatalok jogalkotó és ált. igazgatási szerve ( Közös Önk. Hiv.)</t>
  </si>
  <si>
    <t>074031Család és nővédelmi egészségügyi gondozás</t>
  </si>
  <si>
    <t>091140 Óvodai nevelés, ellátás működési feladatai</t>
  </si>
  <si>
    <t>Zalabaksa Község Önkormányzatának 2014. évi bevételei</t>
  </si>
  <si>
    <t>Ezer Ft</t>
  </si>
  <si>
    <t>Sorsz.</t>
  </si>
  <si>
    <t>Rovat  megnevezése</t>
  </si>
  <si>
    <t>Rovat</t>
  </si>
  <si>
    <t>Működési</t>
  </si>
  <si>
    <t>Felhalmozási</t>
  </si>
  <si>
    <t>Önkormányzati hivatal működésének támogatása</t>
  </si>
  <si>
    <t>Település-üzemeltetéshez kapcsolódó feladatellátás támogatása</t>
  </si>
  <si>
    <t>Egyéb kötelező önkormányzati feladatok támogatása</t>
  </si>
  <si>
    <t>ÁLTALÁNOS MŰKÖDÉSI FELADATOK TÁMOGATÁSA ÖSSZESEN</t>
  </si>
  <si>
    <t>B111</t>
  </si>
  <si>
    <t>Óvodapedagógusok és óvodapedagógusok nevelő munkáját közvetlenül segítők bértámogatása</t>
  </si>
  <si>
    <t>Óvodaműködtetési támogatás</t>
  </si>
  <si>
    <t>TELEPÜLÉSI ÖNKORMÁNYZATOK EGYES KÖZNEVELÉSI FELADATAINAK TÁMOGATÁSA ÖSSZESEN</t>
  </si>
  <si>
    <t>B112</t>
  </si>
  <si>
    <t>Hozzájárulás a pénzbeli szociális ellátásokhoz</t>
  </si>
  <si>
    <t>Egyes szociális és gyermekjóléti feladatok támogatása összesen</t>
  </si>
  <si>
    <t>A finaszírozás szempontjából elismert szakmai dolgozók bértámogatása</t>
  </si>
  <si>
    <t>A TELEPÜLÉSI ÖNKORMÁNYZATOK SZOCIÁLIS, GYERMEKJÓLÉTI ÉS GYERMEKÉTKEZTETÉSI FELADATAINAK TÁMOGATÁSA ÖSSZESEN</t>
  </si>
  <si>
    <t>B113</t>
  </si>
  <si>
    <t>TELEPÜLÉSI ÖNKORMÁNYZATOK KULTURÁLIS FELADATAINAK TÁMOGATÁSA ÖSSZESEN</t>
  </si>
  <si>
    <t>B114</t>
  </si>
  <si>
    <t>Működési célú központosított előirányzatok</t>
  </si>
  <si>
    <t>B115</t>
  </si>
  <si>
    <t>Helyi önkormányzatok kiegészítő támogatásai</t>
  </si>
  <si>
    <t>B116</t>
  </si>
  <si>
    <t>ÖNKORMÁNYZATOK MŰKÖDÉSI TÁMOGATÁSAI</t>
  </si>
  <si>
    <t>B11</t>
  </si>
  <si>
    <t>Egyéb működési célú támogatások bevételei államháztartáson belül</t>
  </si>
  <si>
    <t>B16</t>
  </si>
  <si>
    <t>B1</t>
  </si>
  <si>
    <t>Felhalmozási célú támogatások államháztartáson belülről</t>
  </si>
  <si>
    <t>B2</t>
  </si>
  <si>
    <t>Jövedelemadók</t>
  </si>
  <si>
    <t>B31</t>
  </si>
  <si>
    <t>Vagyoni tipusú adók</t>
  </si>
  <si>
    <t>B34</t>
  </si>
  <si>
    <t>Értékesítési és forgalmi adók</t>
  </si>
  <si>
    <t>B351</t>
  </si>
  <si>
    <t>Gépjárműadók</t>
  </si>
  <si>
    <t>B354</t>
  </si>
  <si>
    <t>Egyéb áruhasználati és szolgáltatási adók</t>
  </si>
  <si>
    <t>B355</t>
  </si>
  <si>
    <t>KÖZHATALMI BEVÉTELEK</t>
  </si>
  <si>
    <t>B3</t>
  </si>
  <si>
    <t>Működési bevételek</t>
  </si>
  <si>
    <t>B4</t>
  </si>
  <si>
    <t>Felhalmozási bevételek</t>
  </si>
  <si>
    <t>B5</t>
  </si>
  <si>
    <t>Működési célra átvett pénzeszközök</t>
  </si>
  <si>
    <t>B6</t>
  </si>
  <si>
    <t>Felhalmozási célú átvett pénzeszközök</t>
  </si>
  <si>
    <t>B7</t>
  </si>
  <si>
    <t>KÖLTSÉGVETÉSI BEVÉTELEK</t>
  </si>
  <si>
    <t>B1-B7</t>
  </si>
  <si>
    <t>Hitel-, kölcsönfelvétel államháztartáson kivülről</t>
  </si>
  <si>
    <t>B811</t>
  </si>
  <si>
    <t>Belföldi értékpapírok bevételei</t>
  </si>
  <si>
    <t>B812</t>
  </si>
  <si>
    <t>Maradvány igénybevétele</t>
  </si>
  <si>
    <t>B813</t>
  </si>
  <si>
    <t>Központ, irányítószervi támogatás</t>
  </si>
  <si>
    <t>B816</t>
  </si>
  <si>
    <t>BELFÖLDI FINANSZÍROZÁS BEVÉTELEI</t>
  </si>
  <si>
    <t>B81</t>
  </si>
  <si>
    <t>FINANSZÍROZÁS BEVÉTELEI</t>
  </si>
  <si>
    <t>B8</t>
  </si>
  <si>
    <t>BEVÉTELEK ÖSSZESEN</t>
  </si>
  <si>
    <t>Zalabaksa Község Önkormányzatának 2014. évi kiadásai kormányzati funkció  szerint</t>
  </si>
  <si>
    <t>COFOG</t>
  </si>
  <si>
    <t>Személyi juttatások (K1)</t>
  </si>
  <si>
    <t>Munkaadót terhelő járulékokk és szociális hozzájárulási adó (K2)</t>
  </si>
  <si>
    <t>Dologi kiadások (K3)</t>
  </si>
  <si>
    <t>Ellátottak pénzbeli juttatásai ( K4)</t>
  </si>
  <si>
    <t>Egyéb működési célú kiadások (K5)</t>
  </si>
  <si>
    <t>Beruházások (K 6 )</t>
  </si>
  <si>
    <t>Felújítások ( K 7 )</t>
  </si>
  <si>
    <t>Összesen (Ft)</t>
  </si>
  <si>
    <t>Létszám (fő)</t>
  </si>
  <si>
    <t>Mindösszesen</t>
  </si>
  <si>
    <t>felújítási és felhalmozási kiadásai</t>
  </si>
  <si>
    <t>Cím</t>
  </si>
  <si>
    <t>Felújítási és                                                  felhalmozási kiadás                                          megnevezése</t>
  </si>
  <si>
    <t>Sorszám</t>
  </si>
  <si>
    <t>Neve</t>
  </si>
  <si>
    <t>ÖSSZESEN:</t>
  </si>
  <si>
    <t>5. melléklet</t>
  </si>
  <si>
    <t>Megnevezés</t>
  </si>
  <si>
    <t>Alapítványok támogatása</t>
  </si>
  <si>
    <t>Lakásépítés, vásárlás helyi támogatása</t>
  </si>
  <si>
    <t>Egyesületek támogatása</t>
  </si>
  <si>
    <t>Zalabaksai Önkéntes Tűzoltóegyesület támogatása</t>
  </si>
  <si>
    <t>Összesen</t>
  </si>
  <si>
    <t>7. melléklet</t>
  </si>
  <si>
    <t>Sor-</t>
  </si>
  <si>
    <t>Támogatás jogcíme</t>
  </si>
  <si>
    <t xml:space="preserve">Támogatás </t>
  </si>
  <si>
    <t>Támogatottak</t>
  </si>
  <si>
    <t>Összege:</t>
  </si>
  <si>
    <t>szám</t>
  </si>
  <si>
    <t>megnevezése</t>
  </si>
  <si>
    <t>mértéke</t>
  </si>
  <si>
    <t>száma</t>
  </si>
  <si>
    <t>Ft</t>
  </si>
  <si>
    <t>NEM RELAVÁNS</t>
  </si>
  <si>
    <t>Összesen:</t>
  </si>
  <si>
    <t>8.  melléklet</t>
  </si>
  <si>
    <t>Fejlesztési cél megnevezése</t>
  </si>
  <si>
    <t>Kötelezettség váll. éve</t>
  </si>
  <si>
    <t>Kiadás vonzata</t>
  </si>
  <si>
    <t>További évek 2017-től</t>
  </si>
  <si>
    <t xml:space="preserve">Zalabaksa  Község önkormányzatának többéves költségvetési kiadással járó kötelezettségi </t>
  </si>
  <si>
    <t xml:space="preserve">Közvetett támogatás </t>
  </si>
  <si>
    <t>Zalabaksa  Község Önkormányzat által 2014 .évben nyújtott közvetett támogatások</t>
  </si>
  <si>
    <t>Zalabaksa Község Önkormányzat 2014.évi  közvetlen kiadásai</t>
  </si>
  <si>
    <t>Zalabaksai Sportegyesület támogatása</t>
  </si>
  <si>
    <t>Művelődési Ház felújítása</t>
  </si>
  <si>
    <t>Szennyvízhálózat felújítása</t>
  </si>
  <si>
    <t>Falugondnoki autó beszerzés (önerő)</t>
  </si>
  <si>
    <t>Urnafal, kerítés építés</t>
  </si>
  <si>
    <t>Fűnyíró traktor vásárlás</t>
  </si>
  <si>
    <t>Zalabaksa Község Önkormányzatának 2014.évi tervezett</t>
  </si>
  <si>
    <t>ezer Ft-ban</t>
  </si>
  <si>
    <t>Eredeti előirányzat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</si>
  <si>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</si>
  <si>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</si>
  <si>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</si>
  <si>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</si>
  <si>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</si>
  <si>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</si>
  <si>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</si>
  <si>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</si>
  <si>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</si>
  <si>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</si>
  <si>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</si>
  <si>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</si>
  <si>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BEVÉTELEK</t>
  </si>
  <si>
    <t>Működési célú támogatások államháztartáson belül (B1)</t>
  </si>
  <si>
    <t>Felhalmozási támogatások államháztartáson belül ( B2)</t>
  </si>
  <si>
    <t>Közhatalmi bevételek ( B3 )</t>
  </si>
  <si>
    <t>Működési bevételek ( B4)</t>
  </si>
  <si>
    <t>Felhalmozási bevételek ( B5)</t>
  </si>
  <si>
    <t>Felhalmozási célra átvett pénzeszközök (B7)</t>
  </si>
  <si>
    <t>Finanszírozási bevételek (B8)</t>
  </si>
  <si>
    <t>Bevételek összesen</t>
  </si>
  <si>
    <t>Halmozott adatok</t>
  </si>
  <si>
    <t>Zalabaksa Község Önkormányzat 2014. évi előirányzat-felhasználási ütemterve</t>
  </si>
  <si>
    <t>Működési célú átvett pénzeszközök (B 6)</t>
  </si>
  <si>
    <t>KIADÁSOK</t>
  </si>
  <si>
    <t>Munkaadót terhelő járulékok (k2)</t>
  </si>
  <si>
    <t>Ellátottak pénzbeli juttatásai (K4)</t>
  </si>
  <si>
    <t>Beruházások (K6)</t>
  </si>
  <si>
    <t>Felújítási kiadások (K7)</t>
  </si>
  <si>
    <t>Egyéb felhalmozási célú kiadások ( K8)</t>
  </si>
  <si>
    <t>Finanszírozási kiadások (K9)</t>
  </si>
  <si>
    <t>Kiadások összesen</t>
  </si>
  <si>
    <t>Egyéb felhalmozási célú kiadások (K8)</t>
  </si>
  <si>
    <t>072311 Fogorvosi alapellátás</t>
  </si>
  <si>
    <t>096010 Óvodai étkeztetés</t>
  </si>
  <si>
    <t>096010 Óvodai étkezés</t>
  </si>
  <si>
    <t>MŰKÖDÉSI CÉLÚ TÁMOGATÁSOK ÁLLAMHÁZTARTÁSON BELÜL</t>
  </si>
  <si>
    <t>Módosított előirányzat</t>
  </si>
  <si>
    <t>Módosítás</t>
  </si>
  <si>
    <t>Egyéb közhatalmi bevételek</t>
  </si>
  <si>
    <t>B36</t>
  </si>
  <si>
    <t>Ered.</t>
  </si>
  <si>
    <t>Mód.</t>
  </si>
  <si>
    <t>Mód.08.31.</t>
  </si>
  <si>
    <t>Finanszíroztási kiadások ( K9)</t>
  </si>
  <si>
    <t>Mód</t>
  </si>
  <si>
    <t>Ered</t>
  </si>
  <si>
    <t>Mód.08.31</t>
  </si>
  <si>
    <t>094260 Hallgatói és oktatói ösztöndíjak, egyéb juttatások</t>
  </si>
  <si>
    <t>041233 Hosszabb időtartamú közfoglalkoztatás</t>
  </si>
  <si>
    <t>0133350 Önkormányzati vagyonnal való gazdálkodással kapcsolatos feladatok</t>
  </si>
  <si>
    <t>104051 Gyermekvédelmi pénzbeli és szociális ellátások</t>
  </si>
  <si>
    <t>Módossított előirányzat 2014.08.31.</t>
  </si>
  <si>
    <t>066020 Város és községgazdálkodási szolgáltatás</t>
  </si>
  <si>
    <t>072311 Háziorvosi alapellátás</t>
  </si>
  <si>
    <t>Utcabutorok</t>
  </si>
  <si>
    <t>Eszközbeszerzés</t>
  </si>
  <si>
    <r>
      <rPr>
        <i/>
        <sz val="8"/>
        <color indexed="8"/>
        <rFont val="Calibri"/>
        <family val="2"/>
      </rPr>
      <t>900066 Forgatási és befektetési célú finanszírozás műveletek</t>
    </r>
    <r>
      <rPr>
        <i/>
        <vertAlign val="superscript"/>
        <sz val="8"/>
        <color indexed="8"/>
        <rFont val="Calibri"/>
        <family val="2"/>
      </rPr>
      <t>1</t>
    </r>
  </si>
  <si>
    <r>
      <t>104051 Gyermekvédelmi pénzbeli és természetbeni ellátások</t>
    </r>
    <r>
      <rPr>
        <i/>
        <vertAlign val="superscript"/>
        <sz val="8"/>
        <color indexed="8"/>
        <rFont val="Calibri"/>
        <family val="2"/>
      </rPr>
      <t>1</t>
    </r>
  </si>
  <si>
    <r>
      <t>094250 Hallgatói és oktatói ösztöndíjak, egyéb juttatások</t>
    </r>
    <r>
      <rPr>
        <i/>
        <vertAlign val="superscript"/>
        <sz val="8"/>
        <color indexed="8"/>
        <rFont val="Calibri"/>
        <family val="2"/>
      </rPr>
      <t>1</t>
    </r>
  </si>
  <si>
    <r>
      <t>041233 Hosszabb időtartamú közfoglalkoztatás</t>
    </r>
    <r>
      <rPr>
        <i/>
        <vertAlign val="superscript"/>
        <sz val="8"/>
        <color indexed="8"/>
        <rFont val="Calibri"/>
        <family val="2"/>
      </rPr>
      <t>1</t>
    </r>
  </si>
  <si>
    <t>900066 Forgatási és finanszírozási célú finaszírozási műveletek</t>
  </si>
  <si>
    <r>
      <t xml:space="preserve">1. melléklet </t>
    </r>
    <r>
      <rPr>
        <vertAlign val="superscript"/>
        <sz val="14"/>
        <rFont val="Tahoma"/>
        <family val="2"/>
      </rPr>
      <t>1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</si>
  <si>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Módosította 16/2014. szeptember 23. napjától</t>
    </r>
  </si>
  <si>
    <r>
      <t xml:space="preserve">2. melléklet </t>
    </r>
    <r>
      <rPr>
        <vertAlign val="superscript"/>
        <sz val="10"/>
        <rFont val="Arial"/>
        <family val="2"/>
      </rPr>
      <t>2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</si>
  <si>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Módosította 16/2014. (IX. 22.) ÖR 2014. szeptember 23. napjától</t>
    </r>
  </si>
  <si>
    <r>
      <t xml:space="preserve">3. melléklet </t>
    </r>
    <r>
      <rPr>
        <vertAlign val="superscript"/>
        <sz val="11"/>
        <color indexed="8"/>
        <rFont val="Calibri"/>
        <family val="2"/>
      </rPr>
      <t>3</t>
    </r>
  </si>
  <si>
    <t>3 Módosította 16/2014. (IX. 22.) ÖR 2014. szeptember 23. napjától</t>
  </si>
  <si>
    <r>
      <t xml:space="preserve">4. melléklet </t>
    </r>
    <r>
      <rPr>
        <vertAlign val="superscript"/>
        <sz val="10"/>
        <rFont val="Arial"/>
        <family val="2"/>
      </rPr>
      <t>4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</si>
  <si>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0"/>
      </rPr>
      <t xml:space="preserve"> Módosította 16/2014. (IX: 22.) ÖR 2014. szeptember 23. napjától</t>
    </r>
  </si>
  <si>
    <r>
      <t xml:space="preserve">6. melléklet </t>
    </r>
    <r>
      <rPr>
        <vertAlign val="superscript"/>
        <sz val="10"/>
        <rFont val="Arial"/>
        <family val="2"/>
      </rPr>
      <t>5</t>
    </r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</si>
  <si>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0"/>
      </rPr>
      <t xml:space="preserve"> Módosította 16/2014. (IX. 22.) ÖR 2014. szeptember 23. napjától</t>
    </r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</si>
</sst>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_-* #,##0\ _F_t_-;\-* #,##0\ _F_t_-;_-* &quot;-&quot;??\ _F_t_-;_-@_-"/>
    <numFmt numFmtId="168" formatCode="_-* #,##0.0\ _F_t_-;\-* #,##0.0\ _F_t_-;_-* &quot;-&quot;??\ _F_t_-;_-@_-"/>
    <numFmt numFmtId="169" formatCode="[$-40E]yyyy\.\ mmmm\ d\."/>
  </numFmts>
  <fonts count="75">
    <font>
      <sz val="10"/>
      <name val="Arial"/>
      <family val="0"/>
    </font>
    <font>
      <b/>
      <i/>
      <sz val="14"/>
      <name val="Times New Roman"/>
      <family val="1"/>
    </font>
    <font>
      <b/>
      <i/>
      <sz val="1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E"/>
      <family val="2"/>
    </font>
    <font>
      <sz val="8"/>
      <name val="Arial CE"/>
      <family val="0"/>
    </font>
    <font>
      <b/>
      <sz val="8"/>
      <name val="Arial CE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i/>
      <sz val="8"/>
      <color indexed="8"/>
      <name val="Calibri"/>
      <family val="2"/>
    </font>
    <font>
      <i/>
      <vertAlign val="superscript"/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9"/>
      <name val="Calibri"/>
      <family val="2"/>
    </font>
    <font>
      <b/>
      <sz val="8"/>
      <color indexed="8"/>
      <name val="Calibri"/>
      <family val="2"/>
    </font>
    <font>
      <sz val="6"/>
      <color indexed="8"/>
      <name val="Calibri"/>
      <family val="2"/>
    </font>
    <font>
      <b/>
      <sz val="6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4"/>
      <color indexed="8"/>
      <name val="Calibri"/>
      <family val="2"/>
    </font>
    <font>
      <vertAlign val="superscript"/>
      <sz val="14"/>
      <name val="Tahoma"/>
      <family val="2"/>
    </font>
    <font>
      <vertAlign val="superscript"/>
      <sz val="10"/>
      <name val="Arial"/>
      <family val="2"/>
    </font>
    <font>
      <vertAlign val="superscript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sz val="6"/>
      <color theme="1"/>
      <name val="Calibri"/>
      <family val="2"/>
    </font>
    <font>
      <b/>
      <sz val="6"/>
      <color theme="1"/>
      <name val="Calibri"/>
      <family val="2"/>
    </font>
    <font>
      <b/>
      <sz val="7"/>
      <color theme="1"/>
      <name val="Calibri"/>
      <family val="2"/>
    </font>
    <font>
      <sz val="7"/>
      <color theme="1"/>
      <name val="Calibri"/>
      <family val="2"/>
    </font>
    <font>
      <i/>
      <sz val="8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0" fillId="22" borderId="7" applyNumberFormat="0" applyFont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8" applyNumberFormat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30" borderId="1" applyNumberFormat="0" applyAlignment="0" applyProtection="0"/>
    <xf numFmtId="9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4" fillId="0" borderId="11" xfId="0" applyFont="1" applyBorder="1" applyAlignment="1">
      <alignment vertical="center" wrapText="1"/>
    </xf>
    <xf numFmtId="0" fontId="64" fillId="0" borderId="10" xfId="0" applyFont="1" applyBorder="1" applyAlignment="1">
      <alignment horizontal="left" wrapText="1"/>
    </xf>
    <xf numFmtId="0" fontId="64" fillId="0" borderId="10" xfId="0" applyFont="1" applyBorder="1" applyAlignment="1">
      <alignment vertical="center" wrapText="1"/>
    </xf>
    <xf numFmtId="0" fontId="64" fillId="0" borderId="11" xfId="0" applyFont="1" applyBorder="1" applyAlignment="1">
      <alignment horizontal="left" wrapText="1"/>
    </xf>
    <xf numFmtId="0" fontId="64" fillId="0" borderId="10" xfId="0" applyFont="1" applyBorder="1" applyAlignment="1">
      <alignment wrapText="1"/>
    </xf>
    <xf numFmtId="0" fontId="65" fillId="0" borderId="0" xfId="0" applyFont="1" applyAlignment="1">
      <alignment wrapText="1"/>
    </xf>
    <xf numFmtId="167" fontId="47" fillId="0" borderId="0" xfId="40" applyNumberFormat="1" applyFont="1" applyAlignment="1">
      <alignment/>
    </xf>
    <xf numFmtId="0" fontId="66" fillId="0" borderId="0" xfId="0" applyFont="1" applyAlignment="1">
      <alignment horizontal="center" wrapText="1"/>
    </xf>
    <xf numFmtId="0" fontId="67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wrapText="1"/>
    </xf>
    <xf numFmtId="0" fontId="60" fillId="0" borderId="10" xfId="0" applyFont="1" applyBorder="1" applyAlignment="1">
      <alignment/>
    </xf>
    <xf numFmtId="0" fontId="66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66" fillId="0" borderId="10" xfId="0" applyFont="1" applyBorder="1" applyAlignment="1">
      <alignment vertical="center"/>
    </xf>
    <xf numFmtId="0" fontId="66" fillId="0" borderId="10" xfId="0" applyFont="1" applyBorder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167" fontId="60" fillId="0" borderId="10" xfId="40" applyNumberFormat="1" applyFont="1" applyBorder="1" applyAlignment="1">
      <alignment horizontal="center" vertical="center"/>
    </xf>
    <xf numFmtId="167" fontId="47" fillId="0" borderId="0" xfId="40" applyNumberFormat="1" applyFont="1" applyAlignment="1">
      <alignment horizontal="center"/>
    </xf>
    <xf numFmtId="167" fontId="60" fillId="0" borderId="10" xfId="4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7" fontId="66" fillId="0" borderId="10" xfId="40" applyNumberFormat="1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0" fillId="0" borderId="12" xfId="0" applyBorder="1" applyAlignment="1">
      <alignment horizontal="right"/>
    </xf>
    <xf numFmtId="0" fontId="0" fillId="0" borderId="10" xfId="0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3" fontId="8" fillId="33" borderId="1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167" fontId="10" fillId="0" borderId="16" xfId="40" applyNumberFormat="1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5" xfId="0" applyFont="1" applyFill="1" applyBorder="1" applyAlignment="1">
      <alignment/>
    </xf>
    <xf numFmtId="167" fontId="10" fillId="0" borderId="18" xfId="40" applyNumberFormat="1" applyFont="1" applyBorder="1" applyAlignment="1">
      <alignment/>
    </xf>
    <xf numFmtId="0" fontId="11" fillId="0" borderId="0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3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3" fontId="0" fillId="0" borderId="30" xfId="0" applyNumberForma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64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top"/>
    </xf>
    <xf numFmtId="0" fontId="11" fillId="0" borderId="31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0" fontId="11" fillId="0" borderId="33" xfId="0" applyFont="1" applyBorder="1" applyAlignment="1">
      <alignment vertical="center" wrapText="1"/>
    </xf>
    <xf numFmtId="3" fontId="9" fillId="0" borderId="34" xfId="0" applyNumberFormat="1" applyFont="1" applyBorder="1" applyAlignment="1">
      <alignment vertical="center"/>
    </xf>
    <xf numFmtId="3" fontId="9" fillId="0" borderId="35" xfId="0" applyNumberFormat="1" applyFont="1" applyBorder="1" applyAlignment="1">
      <alignment vertical="center"/>
    </xf>
    <xf numFmtId="0" fontId="10" fillId="0" borderId="36" xfId="0" applyFont="1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3" fontId="0" fillId="0" borderId="37" xfId="0" applyNumberFormat="1" applyBorder="1" applyAlignment="1">
      <alignment vertical="center"/>
    </xf>
    <xf numFmtId="0" fontId="10" fillId="0" borderId="38" xfId="0" applyFont="1" applyBorder="1" applyAlignment="1">
      <alignment vertical="center" wrapText="1"/>
    </xf>
    <xf numFmtId="3" fontId="0" fillId="0" borderId="11" xfId="0" applyNumberFormat="1" applyBorder="1" applyAlignment="1">
      <alignment vertical="center"/>
    </xf>
    <xf numFmtId="3" fontId="0" fillId="0" borderId="28" xfId="0" applyNumberFormat="1" applyBorder="1" applyAlignment="1">
      <alignment vertical="center"/>
    </xf>
    <xf numFmtId="3" fontId="9" fillId="0" borderId="31" xfId="0" applyNumberFormat="1" applyFont="1" applyBorder="1" applyAlignment="1">
      <alignment vertical="center"/>
    </xf>
    <xf numFmtId="3" fontId="9" fillId="0" borderId="32" xfId="0" applyNumberFormat="1" applyFont="1" applyBorder="1" applyAlignment="1">
      <alignment vertical="center"/>
    </xf>
    <xf numFmtId="3" fontId="9" fillId="0" borderId="23" xfId="0" applyNumberFormat="1" applyFont="1" applyBorder="1" applyAlignment="1">
      <alignment vertical="center"/>
    </xf>
    <xf numFmtId="3" fontId="9" fillId="0" borderId="30" xfId="0" applyNumberFormat="1" applyFont="1" applyBorder="1" applyAlignment="1">
      <alignment vertical="center"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center" vertical="top" wrapText="1"/>
    </xf>
    <xf numFmtId="0" fontId="11" fillId="0" borderId="39" xfId="0" applyFont="1" applyBorder="1" applyAlignment="1">
      <alignment horizontal="center" vertical="center" wrapText="1" shrinkToFit="1"/>
    </xf>
    <xf numFmtId="0" fontId="11" fillId="0" borderId="39" xfId="0" applyFont="1" applyBorder="1" applyAlignment="1">
      <alignment vertical="center" wrapText="1" shrinkToFit="1"/>
    </xf>
    <xf numFmtId="0" fontId="11" fillId="0" borderId="40" xfId="0" applyFont="1" applyBorder="1" applyAlignment="1">
      <alignment vertical="center" wrapText="1"/>
    </xf>
    <xf numFmtId="167" fontId="0" fillId="0" borderId="0" xfId="40" applyNumberFormat="1" applyFont="1" applyAlignment="1">
      <alignment horizontal="center" vertical="center"/>
    </xf>
    <xf numFmtId="167" fontId="0" fillId="0" borderId="0" xfId="40" applyNumberFormat="1" applyFont="1" applyAlignment="1">
      <alignment horizontal="center"/>
    </xf>
    <xf numFmtId="167" fontId="0" fillId="0" borderId="10" xfId="40" applyNumberFormat="1" applyFont="1" applyBorder="1" applyAlignment="1">
      <alignment horizontal="center" vertical="center"/>
    </xf>
    <xf numFmtId="167" fontId="0" fillId="0" borderId="10" xfId="40" applyNumberFormat="1" applyFont="1" applyBorder="1" applyAlignment="1">
      <alignment horizontal="center"/>
    </xf>
    <xf numFmtId="0" fontId="9" fillId="0" borderId="29" xfId="0" applyFont="1" applyBorder="1" applyAlignment="1">
      <alignment horizontal="center" vertical="top"/>
    </xf>
    <xf numFmtId="3" fontId="11" fillId="0" borderId="34" xfId="0" applyNumberFormat="1" applyFont="1" applyBorder="1" applyAlignment="1">
      <alignment vertical="center"/>
    </xf>
    <xf numFmtId="3" fontId="11" fillId="0" borderId="35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3" fontId="10" fillId="0" borderId="37" xfId="0" applyNumberFormat="1" applyFont="1" applyBorder="1" applyAlignment="1">
      <alignment vertical="center"/>
    </xf>
    <xf numFmtId="3" fontId="10" fillId="0" borderId="11" xfId="0" applyNumberFormat="1" applyFont="1" applyBorder="1" applyAlignment="1">
      <alignment vertical="center"/>
    </xf>
    <xf numFmtId="3" fontId="10" fillId="0" borderId="28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3" fontId="11" fillId="0" borderId="23" xfId="0" applyNumberFormat="1" applyFont="1" applyBorder="1" applyAlignment="1">
      <alignment vertical="center"/>
    </xf>
    <xf numFmtId="3" fontId="11" fillId="0" borderId="30" xfId="0" applyNumberFormat="1" applyFont="1" applyBorder="1" applyAlignment="1">
      <alignment vertical="center"/>
    </xf>
    <xf numFmtId="0" fontId="9" fillId="0" borderId="29" xfId="0" applyFont="1" applyBorder="1" applyAlignment="1">
      <alignment horizontal="center" vertical="top" wrapText="1"/>
    </xf>
    <xf numFmtId="0" fontId="11" fillId="0" borderId="40" xfId="0" applyFont="1" applyBorder="1" applyAlignment="1">
      <alignment vertical="center" wrapText="1" shrinkToFit="1"/>
    </xf>
    <xf numFmtId="0" fontId="67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167" fontId="66" fillId="0" borderId="34" xfId="40" applyNumberFormat="1" applyFont="1" applyBorder="1" applyAlignment="1">
      <alignment horizontal="center" vertical="center" wrapText="1"/>
    </xf>
    <xf numFmtId="0" fontId="66" fillId="0" borderId="34" xfId="40" applyNumberFormat="1" applyFont="1" applyBorder="1" applyAlignment="1">
      <alignment horizontal="center" vertical="center" wrapText="1"/>
    </xf>
    <xf numFmtId="167" fontId="0" fillId="0" borderId="10" xfId="0" applyNumberFormat="1" applyBorder="1" applyAlignment="1">
      <alignment/>
    </xf>
    <xf numFmtId="0" fontId="68" fillId="0" borderId="10" xfId="0" applyFont="1" applyBorder="1" applyAlignment="1">
      <alignment wrapText="1"/>
    </xf>
    <xf numFmtId="0" fontId="69" fillId="0" borderId="10" xfId="40" applyNumberFormat="1" applyFont="1" applyBorder="1" applyAlignment="1">
      <alignment vertical="center"/>
    </xf>
    <xf numFmtId="0" fontId="13" fillId="0" borderId="10" xfId="0" applyNumberFormat="1" applyFont="1" applyBorder="1" applyAlignment="1">
      <alignment horizontal="center" vertical="center"/>
    </xf>
    <xf numFmtId="0" fontId="70" fillId="0" borderId="10" xfId="40" applyNumberFormat="1" applyFont="1" applyBorder="1" applyAlignment="1">
      <alignment vertical="center"/>
    </xf>
    <xf numFmtId="0" fontId="70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71" fillId="0" borderId="10" xfId="0" applyFont="1" applyBorder="1" applyAlignment="1">
      <alignment horizontal="left" vertical="center" wrapText="1"/>
    </xf>
    <xf numFmtId="0" fontId="71" fillId="0" borderId="11" xfId="0" applyFont="1" applyBorder="1" applyAlignment="1">
      <alignment horizontal="left" vertical="center" wrapText="1"/>
    </xf>
    <xf numFmtId="0" fontId="72" fillId="0" borderId="10" xfId="0" applyFont="1" applyBorder="1" applyAlignment="1">
      <alignment horizontal="left" wrapText="1"/>
    </xf>
    <xf numFmtId="0" fontId="72" fillId="0" borderId="10" xfId="0" applyFont="1" applyBorder="1" applyAlignment="1">
      <alignment vertical="center" wrapText="1"/>
    </xf>
    <xf numFmtId="0" fontId="71" fillId="0" borderId="10" xfId="0" applyFont="1" applyBorder="1" applyAlignment="1">
      <alignment horizontal="left" wrapText="1"/>
    </xf>
    <xf numFmtId="0" fontId="12" fillId="0" borderId="0" xfId="0" applyFont="1" applyAlignment="1">
      <alignment wrapText="1"/>
    </xf>
    <xf numFmtId="0" fontId="72" fillId="0" borderId="11" xfId="0" applyFont="1" applyBorder="1" applyAlignment="1">
      <alignment horizontal="left" wrapText="1"/>
    </xf>
    <xf numFmtId="0" fontId="72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/>
    </xf>
    <xf numFmtId="167" fontId="10" fillId="0" borderId="41" xfId="4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7" fontId="0" fillId="0" borderId="12" xfId="0" applyNumberFormat="1" applyBorder="1" applyAlignment="1">
      <alignment/>
    </xf>
    <xf numFmtId="167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0" fontId="10" fillId="0" borderId="44" xfId="0" applyFont="1" applyBorder="1" applyAlignment="1">
      <alignment/>
    </xf>
    <xf numFmtId="0" fontId="0" fillId="0" borderId="17" xfId="0" applyBorder="1" applyAlignment="1">
      <alignment/>
    </xf>
    <xf numFmtId="167" fontId="0" fillId="0" borderId="27" xfId="0" applyNumberFormat="1" applyBorder="1" applyAlignment="1">
      <alignment/>
    </xf>
    <xf numFmtId="167" fontId="11" fillId="0" borderId="45" xfId="40" applyNumberFormat="1" applyFont="1" applyBorder="1" applyAlignment="1">
      <alignment/>
    </xf>
    <xf numFmtId="167" fontId="0" fillId="0" borderId="46" xfId="0" applyNumberFormat="1" applyBorder="1" applyAlignment="1">
      <alignment/>
    </xf>
    <xf numFmtId="0" fontId="11" fillId="0" borderId="45" xfId="0" applyFont="1" applyBorder="1" applyAlignment="1">
      <alignment/>
    </xf>
    <xf numFmtId="0" fontId="73" fillId="0" borderId="10" xfId="0" applyFont="1" applyFill="1" applyBorder="1" applyAlignment="1">
      <alignment horizontal="left" wrapText="1"/>
    </xf>
    <xf numFmtId="0" fontId="73" fillId="0" borderId="10" xfId="0" applyFont="1" applyBorder="1" applyAlignment="1">
      <alignment horizontal="left" wrapText="1"/>
    </xf>
    <xf numFmtId="0" fontId="73" fillId="0" borderId="11" xfId="0" applyFont="1" applyBorder="1" applyAlignment="1">
      <alignment horizontal="left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167" fontId="0" fillId="0" borderId="10" xfId="4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167" fontId="66" fillId="0" borderId="47" xfId="40" applyNumberFormat="1" applyFont="1" applyBorder="1" applyAlignment="1">
      <alignment horizontal="center" vertical="center" wrapText="1"/>
    </xf>
    <xf numFmtId="167" fontId="66" fillId="0" borderId="42" xfId="40" applyNumberFormat="1" applyFont="1" applyBorder="1" applyAlignment="1">
      <alignment horizontal="center" vertical="center" wrapText="1"/>
    </xf>
    <xf numFmtId="167" fontId="66" fillId="0" borderId="48" xfId="40" applyNumberFormat="1" applyFont="1" applyBorder="1" applyAlignment="1">
      <alignment horizontal="center" vertical="center" wrapText="1"/>
    </xf>
    <xf numFmtId="0" fontId="67" fillId="0" borderId="0" xfId="0" applyFont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11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9" fillId="0" borderId="0" xfId="0" applyFont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41" xfId="0" applyFont="1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top"/>
    </xf>
    <xf numFmtId="0" fontId="0" fillId="0" borderId="29" xfId="0" applyFont="1" applyBorder="1" applyAlignment="1">
      <alignment horizontal="right" vertical="top"/>
    </xf>
    <xf numFmtId="0" fontId="9" fillId="0" borderId="0" xfId="0" applyFont="1" applyBorder="1" applyAlignment="1">
      <alignment horizontal="center" vertical="top"/>
    </xf>
    <xf numFmtId="3" fontId="0" fillId="0" borderId="28" xfId="0" applyNumberFormat="1" applyBorder="1" applyAlignment="1">
      <alignment horizontal="right" vertical="center"/>
    </xf>
    <xf numFmtId="3" fontId="0" fillId="0" borderId="56" xfId="0" applyNumberFormat="1" applyBorder="1" applyAlignment="1">
      <alignment horizontal="right" vertical="center"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58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1" xfId="0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67" fontId="0" fillId="0" borderId="0" xfId="40" applyNumberFormat="1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zoomScalePageLayoutView="0" workbookViewId="0" topLeftCell="A1">
      <selection activeCell="B42" sqref="B42"/>
    </sheetView>
  </sheetViews>
  <sheetFormatPr defaultColWidth="9.140625" defaultRowHeight="12.75"/>
  <cols>
    <col min="1" max="1" width="9.140625" style="7" customWidth="1"/>
    <col min="2" max="2" width="78.140625" style="0" customWidth="1"/>
  </cols>
  <sheetData>
    <row r="1" spans="1:2" ht="21">
      <c r="A1" s="144" t="s">
        <v>219</v>
      </c>
      <c r="B1" s="144"/>
    </row>
    <row r="2" ht="23.25">
      <c r="A2" s="4"/>
    </row>
    <row r="3" spans="1:2" ht="18.75">
      <c r="A3" s="145" t="s">
        <v>2</v>
      </c>
      <c r="B3" s="145"/>
    </row>
    <row r="4" ht="19.5">
      <c r="A4" s="5"/>
    </row>
    <row r="5" ht="19.5">
      <c r="A5" s="5"/>
    </row>
    <row r="6" spans="1:2" ht="37.5">
      <c r="A6" s="2" t="s">
        <v>0</v>
      </c>
      <c r="B6" s="2" t="s">
        <v>1</v>
      </c>
    </row>
    <row r="7" spans="1:2" ht="18.75" customHeight="1">
      <c r="A7" s="6">
        <v>1</v>
      </c>
      <c r="B7" s="11" t="s">
        <v>29</v>
      </c>
    </row>
    <row r="8" spans="1:2" ht="18.75" customHeight="1">
      <c r="A8" s="1">
        <f>A7+1</f>
        <v>2</v>
      </c>
      <c r="B8" s="10" t="s">
        <v>3</v>
      </c>
    </row>
    <row r="9" spans="1:2" ht="18.75" customHeight="1">
      <c r="A9" s="1">
        <f aca="true" t="shared" si="0" ref="A9:A40">A8+1</f>
        <v>3</v>
      </c>
      <c r="B9" s="9" t="s">
        <v>7</v>
      </c>
    </row>
    <row r="10" spans="1:2" ht="18.75" customHeight="1">
      <c r="A10" s="1">
        <f t="shared" si="0"/>
        <v>4</v>
      </c>
      <c r="B10" s="9" t="s">
        <v>25</v>
      </c>
    </row>
    <row r="11" spans="1:2" ht="18.75" customHeight="1">
      <c r="A11" s="1">
        <f t="shared" si="0"/>
        <v>5</v>
      </c>
      <c r="B11" s="9" t="s">
        <v>6</v>
      </c>
    </row>
    <row r="12" spans="1:2" ht="18.75" customHeight="1">
      <c r="A12" s="1">
        <f t="shared" si="0"/>
        <v>6</v>
      </c>
      <c r="B12" s="142" t="s">
        <v>217</v>
      </c>
    </row>
    <row r="13" spans="1:2" ht="18.75" customHeight="1">
      <c r="A13" s="1">
        <f t="shared" si="0"/>
        <v>7</v>
      </c>
      <c r="B13" s="9" t="s">
        <v>11</v>
      </c>
    </row>
    <row r="14" spans="1:2" ht="18.75" customHeight="1">
      <c r="A14" s="1">
        <f t="shared" si="0"/>
        <v>8</v>
      </c>
      <c r="B14" s="11" t="s">
        <v>24</v>
      </c>
    </row>
    <row r="15" spans="1:2" ht="18.75" customHeight="1">
      <c r="A15" s="1">
        <f t="shared" si="0"/>
        <v>9</v>
      </c>
      <c r="B15" s="9" t="s">
        <v>18</v>
      </c>
    </row>
    <row r="16" spans="1:2" ht="18.75" customHeight="1">
      <c r="A16" s="1">
        <f t="shared" si="0"/>
        <v>10</v>
      </c>
      <c r="B16" s="9" t="s">
        <v>15</v>
      </c>
    </row>
    <row r="17" spans="1:2" ht="18.75" customHeight="1">
      <c r="A17" s="1">
        <f t="shared" si="0"/>
        <v>11</v>
      </c>
      <c r="B17" s="11" t="s">
        <v>4</v>
      </c>
    </row>
    <row r="18" spans="1:2" ht="18.75" customHeight="1">
      <c r="A18" s="1">
        <f t="shared" si="0"/>
        <v>12</v>
      </c>
      <c r="B18" s="11" t="s">
        <v>5</v>
      </c>
    </row>
    <row r="19" spans="1:2" ht="18.75" customHeight="1">
      <c r="A19" s="1">
        <f t="shared" si="0"/>
        <v>13</v>
      </c>
      <c r="B19" s="10" t="s">
        <v>13</v>
      </c>
    </row>
    <row r="20" spans="1:2" ht="18.75" customHeight="1">
      <c r="A20" s="1">
        <f t="shared" si="0"/>
        <v>14</v>
      </c>
      <c r="B20" s="9" t="s">
        <v>17</v>
      </c>
    </row>
    <row r="21" spans="1:2" ht="18.75" customHeight="1">
      <c r="A21" s="1">
        <f t="shared" si="0"/>
        <v>15</v>
      </c>
      <c r="B21" s="9" t="s">
        <v>30</v>
      </c>
    </row>
    <row r="22" spans="1:2" ht="15.75">
      <c r="A22" s="1">
        <f t="shared" si="0"/>
        <v>16</v>
      </c>
      <c r="B22" s="9" t="s">
        <v>22</v>
      </c>
    </row>
    <row r="23" spans="1:2" ht="15.75">
      <c r="A23" s="1">
        <f t="shared" si="0"/>
        <v>17</v>
      </c>
      <c r="B23" s="9" t="s">
        <v>23</v>
      </c>
    </row>
    <row r="24" spans="1:2" ht="15.75">
      <c r="A24" s="1">
        <f t="shared" si="0"/>
        <v>18</v>
      </c>
      <c r="B24" s="9" t="s">
        <v>19</v>
      </c>
    </row>
    <row r="25" spans="1:2" ht="15.75">
      <c r="A25" s="1">
        <f t="shared" si="0"/>
        <v>19</v>
      </c>
      <c r="B25" s="10" t="s">
        <v>12</v>
      </c>
    </row>
    <row r="26" spans="1:2" ht="15.75">
      <c r="A26" s="1">
        <f t="shared" si="0"/>
        <v>20</v>
      </c>
      <c r="B26" s="9" t="s">
        <v>14</v>
      </c>
    </row>
    <row r="27" spans="1:2" ht="15.75" customHeight="1">
      <c r="A27" s="1">
        <f t="shared" si="0"/>
        <v>21</v>
      </c>
      <c r="B27" s="9" t="s">
        <v>16</v>
      </c>
    </row>
    <row r="28" spans="1:2" ht="16.5" customHeight="1">
      <c r="A28" s="1">
        <f t="shared" si="0"/>
        <v>22</v>
      </c>
      <c r="B28" s="11" t="s">
        <v>31</v>
      </c>
    </row>
    <row r="29" spans="1:2" ht="16.5" customHeight="1">
      <c r="A29" s="1">
        <f t="shared" si="0"/>
        <v>23</v>
      </c>
      <c r="B29" s="143" t="s">
        <v>216</v>
      </c>
    </row>
    <row r="30" spans="1:2" ht="16.5" customHeight="1">
      <c r="A30" s="1">
        <f t="shared" si="0"/>
        <v>24</v>
      </c>
      <c r="B30" s="9" t="s">
        <v>28</v>
      </c>
    </row>
    <row r="31" spans="1:2" ht="16.5" customHeight="1">
      <c r="A31" s="1">
        <f t="shared" si="0"/>
        <v>25</v>
      </c>
      <c r="B31" s="9" t="s">
        <v>192</v>
      </c>
    </row>
    <row r="32" spans="1:2" ht="16.5" customHeight="1">
      <c r="A32" s="1">
        <f t="shared" si="0"/>
        <v>26</v>
      </c>
      <c r="B32" s="9" t="s">
        <v>27</v>
      </c>
    </row>
    <row r="33" spans="1:2" ht="16.5" customHeight="1">
      <c r="A33" s="1">
        <f t="shared" si="0"/>
        <v>27</v>
      </c>
      <c r="B33" s="142" t="s">
        <v>215</v>
      </c>
    </row>
    <row r="34" spans="1:2" ht="15.75" customHeight="1">
      <c r="A34" s="1">
        <f t="shared" si="0"/>
        <v>28</v>
      </c>
      <c r="B34" s="9" t="s">
        <v>8</v>
      </c>
    </row>
    <row r="35" spans="1:2" ht="17.25" customHeight="1">
      <c r="A35" s="1">
        <f t="shared" si="0"/>
        <v>29</v>
      </c>
      <c r="B35" s="9" t="s">
        <v>10</v>
      </c>
    </row>
    <row r="36" spans="1:2" ht="15.75">
      <c r="A36" s="1">
        <f t="shared" si="0"/>
        <v>30</v>
      </c>
      <c r="B36" s="9" t="s">
        <v>20</v>
      </c>
    </row>
    <row r="37" spans="1:2" ht="15.75">
      <c r="A37" s="1">
        <f t="shared" si="0"/>
        <v>31</v>
      </c>
      <c r="B37" s="9" t="s">
        <v>26</v>
      </c>
    </row>
    <row r="38" spans="1:2" ht="15.75">
      <c r="A38" s="1">
        <f t="shared" si="0"/>
        <v>32</v>
      </c>
      <c r="B38" s="10" t="s">
        <v>21</v>
      </c>
    </row>
    <row r="39" spans="1:2" ht="15.75">
      <c r="A39" s="1">
        <f t="shared" si="0"/>
        <v>33</v>
      </c>
      <c r="B39" s="12" t="s">
        <v>9</v>
      </c>
    </row>
    <row r="40" spans="1:2" ht="15.75">
      <c r="A40" s="1">
        <f t="shared" si="0"/>
        <v>34</v>
      </c>
      <c r="B40" s="141" t="s">
        <v>214</v>
      </c>
    </row>
    <row r="42" spans="1:2" ht="14.25">
      <c r="A42" s="212"/>
      <c r="B42" s="213" t="s">
        <v>220</v>
      </c>
    </row>
  </sheetData>
  <sheetProtection/>
  <mergeCells count="2">
    <mergeCell ref="A1:B1"/>
    <mergeCell ref="A3:B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25">
      <selection activeCell="C45" sqref="C45"/>
    </sheetView>
  </sheetViews>
  <sheetFormatPr defaultColWidth="9.140625" defaultRowHeight="12.75"/>
  <cols>
    <col min="1" max="1" width="5.57421875" style="0" customWidth="1"/>
    <col min="2" max="2" width="44.8515625" style="20" customWidth="1"/>
    <col min="3" max="3" width="7.7109375" style="23" customWidth="1"/>
    <col min="4" max="4" width="13.7109375" style="92" customWidth="1"/>
    <col min="5" max="5" width="12.8515625" style="93" customWidth="1"/>
    <col min="6" max="6" width="11.140625" style="0" customWidth="1"/>
    <col min="7" max="7" width="10.00390625" style="0" customWidth="1"/>
    <col min="8" max="8" width="10.7109375" style="0" customWidth="1"/>
    <col min="9" max="9" width="11.00390625" style="0" customWidth="1"/>
  </cols>
  <sheetData>
    <row r="1" spans="2:9" ht="14.25">
      <c r="B1" s="13"/>
      <c r="I1" s="214" t="s">
        <v>221</v>
      </c>
    </row>
    <row r="2" spans="1:5" ht="18.75">
      <c r="A2" s="146" t="s">
        <v>32</v>
      </c>
      <c r="B2" s="146"/>
      <c r="C2" s="146"/>
      <c r="D2" s="146"/>
      <c r="E2" s="146"/>
    </row>
    <row r="3" spans="2:5" ht="15">
      <c r="B3" s="15"/>
      <c r="E3" s="26" t="s">
        <v>33</v>
      </c>
    </row>
    <row r="4" spans="2:9" ht="12.75">
      <c r="B4" s="15"/>
      <c r="D4" s="147" t="s">
        <v>156</v>
      </c>
      <c r="E4" s="147"/>
      <c r="F4" s="148" t="s">
        <v>195</v>
      </c>
      <c r="G4" s="148"/>
      <c r="H4" s="148" t="s">
        <v>194</v>
      </c>
      <c r="I4" s="148"/>
    </row>
    <row r="5" spans="1:9" ht="31.5" customHeight="1">
      <c r="A5" s="3" t="s">
        <v>34</v>
      </c>
      <c r="B5" s="16" t="s">
        <v>35</v>
      </c>
      <c r="C5" s="21" t="s">
        <v>36</v>
      </c>
      <c r="D5" s="111" t="s">
        <v>37</v>
      </c>
      <c r="E5" s="111" t="s">
        <v>38</v>
      </c>
      <c r="F5" s="111" t="s">
        <v>37</v>
      </c>
      <c r="G5" s="112" t="s">
        <v>38</v>
      </c>
      <c r="H5" s="30" t="s">
        <v>37</v>
      </c>
      <c r="I5" s="30" t="s">
        <v>38</v>
      </c>
    </row>
    <row r="6" spans="1:9" ht="20.25" customHeight="1">
      <c r="A6" s="3">
        <v>1</v>
      </c>
      <c r="B6" s="17" t="s">
        <v>39</v>
      </c>
      <c r="C6" s="24"/>
      <c r="D6" s="94">
        <v>36182</v>
      </c>
      <c r="E6" s="95"/>
      <c r="F6" s="3"/>
      <c r="G6" s="3"/>
      <c r="H6" s="113">
        <f>D6+F6</f>
        <v>36182</v>
      </c>
      <c r="I6" s="113">
        <f>E6+G6</f>
        <v>0</v>
      </c>
    </row>
    <row r="7" spans="1:9" ht="23.25" customHeight="1">
      <c r="A7" s="3">
        <f>A6+1</f>
        <v>2</v>
      </c>
      <c r="B7" s="17" t="s">
        <v>40</v>
      </c>
      <c r="C7" s="24"/>
      <c r="D7" s="94">
        <v>9687</v>
      </c>
      <c r="E7" s="95"/>
      <c r="F7" s="3"/>
      <c r="G7" s="3"/>
      <c r="H7" s="113">
        <f aca="true" t="shared" si="0" ref="H7:H42">D7+F7</f>
        <v>9687</v>
      </c>
      <c r="I7" s="113">
        <f aca="true" t="shared" si="1" ref="I7:I42">E7+G7</f>
        <v>0</v>
      </c>
    </row>
    <row r="8" spans="1:9" ht="15.75" customHeight="1">
      <c r="A8" s="3">
        <f aca="true" t="shared" si="2" ref="A8:A42">A7+1</f>
        <v>3</v>
      </c>
      <c r="B8" s="17" t="s">
        <v>41</v>
      </c>
      <c r="C8" s="24"/>
      <c r="D8" s="94">
        <v>4000</v>
      </c>
      <c r="E8" s="95"/>
      <c r="F8" s="3"/>
      <c r="G8" s="3"/>
      <c r="H8" s="113">
        <f t="shared" si="0"/>
        <v>4000</v>
      </c>
      <c r="I8" s="113">
        <f t="shared" si="1"/>
        <v>0</v>
      </c>
    </row>
    <row r="9" spans="1:9" ht="24" customHeight="1">
      <c r="A9" s="18">
        <f t="shared" si="2"/>
        <v>4</v>
      </c>
      <c r="B9" s="19" t="s">
        <v>42</v>
      </c>
      <c r="C9" s="22" t="s">
        <v>43</v>
      </c>
      <c r="D9" s="25">
        <f>SUM(D6:D8)</f>
        <v>49869</v>
      </c>
      <c r="E9" s="27">
        <f>SUM(E6:E8)</f>
        <v>0</v>
      </c>
      <c r="F9" s="27">
        <f>SUM(F6:F8)</f>
        <v>0</v>
      </c>
      <c r="G9" s="27">
        <f>SUM(G6:G8)</f>
        <v>0</v>
      </c>
      <c r="H9" s="113">
        <f t="shared" si="0"/>
        <v>49869</v>
      </c>
      <c r="I9" s="113">
        <f t="shared" si="1"/>
        <v>0</v>
      </c>
    </row>
    <row r="10" spans="1:9" ht="28.5" customHeight="1">
      <c r="A10" s="3">
        <f t="shared" si="2"/>
        <v>5</v>
      </c>
      <c r="B10" s="17" t="s">
        <v>44</v>
      </c>
      <c r="C10" s="24"/>
      <c r="D10" s="94">
        <v>9495</v>
      </c>
      <c r="E10" s="95"/>
      <c r="F10" s="3"/>
      <c r="G10" s="3"/>
      <c r="H10" s="113">
        <f t="shared" si="0"/>
        <v>9495</v>
      </c>
      <c r="I10" s="113">
        <f t="shared" si="1"/>
        <v>0</v>
      </c>
    </row>
    <row r="11" spans="1:9" ht="12.75">
      <c r="A11" s="3">
        <f t="shared" si="2"/>
        <v>6</v>
      </c>
      <c r="B11" s="17" t="s">
        <v>45</v>
      </c>
      <c r="C11" s="24"/>
      <c r="D11" s="94">
        <v>840</v>
      </c>
      <c r="E11" s="95"/>
      <c r="F11" s="3"/>
      <c r="G11" s="3"/>
      <c r="H11" s="113">
        <f t="shared" si="0"/>
        <v>840</v>
      </c>
      <c r="I11" s="113">
        <f t="shared" si="1"/>
        <v>0</v>
      </c>
    </row>
    <row r="12" spans="1:9" ht="26.25" customHeight="1">
      <c r="A12" s="18">
        <f t="shared" si="2"/>
        <v>7</v>
      </c>
      <c r="B12" s="19" t="s">
        <v>46</v>
      </c>
      <c r="C12" s="22" t="s">
        <v>47</v>
      </c>
      <c r="D12" s="25">
        <f>SUM(D10:D11)</f>
        <v>10335</v>
      </c>
      <c r="E12" s="27">
        <f>SUM(E10:E11)</f>
        <v>0</v>
      </c>
      <c r="F12" s="27">
        <f>SUM(F10:F11)</f>
        <v>0</v>
      </c>
      <c r="G12" s="27">
        <f>SUM(G10:G11)</f>
        <v>0</v>
      </c>
      <c r="H12" s="113">
        <f t="shared" si="0"/>
        <v>10335</v>
      </c>
      <c r="I12" s="113">
        <f t="shared" si="1"/>
        <v>0</v>
      </c>
    </row>
    <row r="13" spans="1:9" ht="12.75">
      <c r="A13" s="3">
        <f t="shared" si="2"/>
        <v>8</v>
      </c>
      <c r="B13" s="17" t="s">
        <v>48</v>
      </c>
      <c r="C13" s="24"/>
      <c r="D13" s="94">
        <v>11473</v>
      </c>
      <c r="E13" s="95"/>
      <c r="F13" s="3"/>
      <c r="G13" s="3"/>
      <c r="H13" s="113">
        <f t="shared" si="0"/>
        <v>11473</v>
      </c>
      <c r="I13" s="113">
        <f t="shared" si="1"/>
        <v>0</v>
      </c>
    </row>
    <row r="14" spans="1:9" ht="24">
      <c r="A14" s="3">
        <f t="shared" si="2"/>
        <v>9</v>
      </c>
      <c r="B14" s="17" t="s">
        <v>49</v>
      </c>
      <c r="C14" s="24"/>
      <c r="D14" s="94">
        <v>5909</v>
      </c>
      <c r="E14" s="95"/>
      <c r="F14" s="3"/>
      <c r="G14" s="3"/>
      <c r="H14" s="113">
        <f t="shared" si="0"/>
        <v>5909</v>
      </c>
      <c r="I14" s="113">
        <f t="shared" si="1"/>
        <v>0</v>
      </c>
    </row>
    <row r="15" spans="1:9" ht="24">
      <c r="A15" s="3">
        <f t="shared" si="2"/>
        <v>10</v>
      </c>
      <c r="B15" s="17" t="s">
        <v>50</v>
      </c>
      <c r="C15" s="24"/>
      <c r="D15" s="94">
        <v>2154</v>
      </c>
      <c r="E15" s="95"/>
      <c r="F15" s="3"/>
      <c r="G15" s="3"/>
      <c r="H15" s="113">
        <f t="shared" si="0"/>
        <v>2154</v>
      </c>
      <c r="I15" s="113">
        <f t="shared" si="1"/>
        <v>0</v>
      </c>
    </row>
    <row r="16" spans="1:9" ht="27.75" customHeight="1">
      <c r="A16" s="18">
        <f t="shared" si="2"/>
        <v>11</v>
      </c>
      <c r="B16" s="114" t="s">
        <v>51</v>
      </c>
      <c r="C16" s="22" t="s">
        <v>52</v>
      </c>
      <c r="D16" s="25">
        <f>SUM(D13:D15)</f>
        <v>19536</v>
      </c>
      <c r="E16" s="27">
        <f>SUM(E13:E15)</f>
        <v>0</v>
      </c>
      <c r="F16" s="27">
        <f>SUM(F13:F15)</f>
        <v>0</v>
      </c>
      <c r="G16" s="27">
        <f>SUM(G13:G15)</f>
        <v>0</v>
      </c>
      <c r="H16" s="113">
        <f t="shared" si="0"/>
        <v>19536</v>
      </c>
      <c r="I16" s="113">
        <f t="shared" si="1"/>
        <v>0</v>
      </c>
    </row>
    <row r="17" spans="1:9" ht="28.5" customHeight="1">
      <c r="A17" s="18">
        <f t="shared" si="2"/>
        <v>12</v>
      </c>
      <c r="B17" s="19" t="s">
        <v>53</v>
      </c>
      <c r="C17" s="22" t="s">
        <v>54</v>
      </c>
      <c r="D17" s="25">
        <v>793</v>
      </c>
      <c r="E17" s="27"/>
      <c r="F17" s="3"/>
      <c r="G17" s="3"/>
      <c r="H17" s="113">
        <f t="shared" si="0"/>
        <v>793</v>
      </c>
      <c r="I17" s="113">
        <f t="shared" si="1"/>
        <v>0</v>
      </c>
    </row>
    <row r="18" spans="1:9" ht="15">
      <c r="A18" s="18">
        <f t="shared" si="2"/>
        <v>13</v>
      </c>
      <c r="B18" s="19" t="s">
        <v>55</v>
      </c>
      <c r="C18" s="22" t="s">
        <v>56</v>
      </c>
      <c r="D18" s="25"/>
      <c r="E18" s="27"/>
      <c r="F18" s="3">
        <v>113</v>
      </c>
      <c r="G18" s="3"/>
      <c r="H18" s="113">
        <f t="shared" si="0"/>
        <v>113</v>
      </c>
      <c r="I18" s="113">
        <f t="shared" si="1"/>
        <v>0</v>
      </c>
    </row>
    <row r="19" spans="1:9" ht="15">
      <c r="A19" s="18">
        <f t="shared" si="2"/>
        <v>14</v>
      </c>
      <c r="B19" s="19" t="s">
        <v>57</v>
      </c>
      <c r="C19" s="22" t="s">
        <v>58</v>
      </c>
      <c r="D19" s="25">
        <v>5567</v>
      </c>
      <c r="E19" s="27"/>
      <c r="F19" s="3">
        <v>-420</v>
      </c>
      <c r="G19" s="3"/>
      <c r="H19" s="113">
        <f t="shared" si="0"/>
        <v>5147</v>
      </c>
      <c r="I19" s="113">
        <f t="shared" si="1"/>
        <v>0</v>
      </c>
    </row>
    <row r="20" spans="1:9" ht="15">
      <c r="A20" s="18">
        <f t="shared" si="2"/>
        <v>15</v>
      </c>
      <c r="B20" s="19" t="s">
        <v>59</v>
      </c>
      <c r="C20" s="22" t="s">
        <v>60</v>
      </c>
      <c r="D20" s="25">
        <f>SUM(D9,D12,D16,D17,D18,D19)</f>
        <v>86100</v>
      </c>
      <c r="E20" s="27">
        <f>SUM(E9,E12,E16,E17,E18,E19)</f>
        <v>0</v>
      </c>
      <c r="F20" s="27">
        <f>SUM(F9,F12,F16,F17,F18,F19)</f>
        <v>-307</v>
      </c>
      <c r="G20" s="27">
        <f>SUM(G9,G12,G16,G17,G18,G19)</f>
        <v>0</v>
      </c>
      <c r="H20" s="113">
        <f t="shared" si="0"/>
        <v>85793</v>
      </c>
      <c r="I20" s="113">
        <f t="shared" si="1"/>
        <v>0</v>
      </c>
    </row>
    <row r="21" spans="1:9" ht="24">
      <c r="A21" s="3">
        <f t="shared" si="2"/>
        <v>16</v>
      </c>
      <c r="B21" s="17" t="s">
        <v>61</v>
      </c>
      <c r="C21" s="24" t="s">
        <v>62</v>
      </c>
      <c r="D21" s="94">
        <v>4211</v>
      </c>
      <c r="E21" s="95"/>
      <c r="F21" s="3">
        <v>11132</v>
      </c>
      <c r="G21" s="3"/>
      <c r="H21" s="113">
        <f t="shared" si="0"/>
        <v>15343</v>
      </c>
      <c r="I21" s="113">
        <f t="shared" si="1"/>
        <v>0</v>
      </c>
    </row>
    <row r="22" spans="1:9" ht="24.75">
      <c r="A22" s="18">
        <f t="shared" si="2"/>
        <v>17</v>
      </c>
      <c r="B22" s="19" t="s">
        <v>193</v>
      </c>
      <c r="C22" s="22" t="s">
        <v>63</v>
      </c>
      <c r="D22" s="25">
        <f>SUM(D20:D21)</f>
        <v>90311</v>
      </c>
      <c r="E22" s="27">
        <f>SUM(E20:E21)</f>
        <v>0</v>
      </c>
      <c r="F22" s="27">
        <f>SUM(F20:F21)</f>
        <v>10825</v>
      </c>
      <c r="G22" s="27">
        <f>SUM(G20:G21)</f>
        <v>0</v>
      </c>
      <c r="H22" s="113">
        <f t="shared" si="0"/>
        <v>101136</v>
      </c>
      <c r="I22" s="113">
        <f t="shared" si="1"/>
        <v>0</v>
      </c>
    </row>
    <row r="23" spans="1:9" ht="15">
      <c r="A23" s="18">
        <f t="shared" si="2"/>
        <v>18</v>
      </c>
      <c r="B23" s="19" t="s">
        <v>64</v>
      </c>
      <c r="C23" s="22" t="s">
        <v>65</v>
      </c>
      <c r="D23" s="25"/>
      <c r="E23" s="27">
        <v>29800</v>
      </c>
      <c r="F23" s="3"/>
      <c r="G23" s="3">
        <v>2450</v>
      </c>
      <c r="H23" s="113">
        <f t="shared" si="0"/>
        <v>0</v>
      </c>
      <c r="I23" s="113">
        <f t="shared" si="1"/>
        <v>32250</v>
      </c>
    </row>
    <row r="24" spans="1:9" ht="12.75">
      <c r="A24" s="3">
        <f t="shared" si="2"/>
        <v>19</v>
      </c>
      <c r="B24" s="17" t="s">
        <v>66</v>
      </c>
      <c r="C24" s="24" t="s">
        <v>67</v>
      </c>
      <c r="D24" s="94"/>
      <c r="E24" s="95"/>
      <c r="F24" s="3"/>
      <c r="G24" s="3"/>
      <c r="H24" s="113">
        <f t="shared" si="0"/>
        <v>0</v>
      </c>
      <c r="I24" s="113">
        <f t="shared" si="1"/>
        <v>0</v>
      </c>
    </row>
    <row r="25" spans="1:9" ht="12.75">
      <c r="A25" s="3">
        <f t="shared" si="2"/>
        <v>20</v>
      </c>
      <c r="B25" s="17" t="s">
        <v>68</v>
      </c>
      <c r="C25" s="24" t="s">
        <v>69</v>
      </c>
      <c r="D25" s="94">
        <v>3500</v>
      </c>
      <c r="E25" s="95"/>
      <c r="F25" s="3"/>
      <c r="G25" s="3"/>
      <c r="H25" s="113">
        <f t="shared" si="0"/>
        <v>3500</v>
      </c>
      <c r="I25" s="113">
        <f t="shared" si="1"/>
        <v>0</v>
      </c>
    </row>
    <row r="26" spans="1:9" ht="12.75">
      <c r="A26" s="3">
        <f t="shared" si="2"/>
        <v>21</v>
      </c>
      <c r="B26" s="17" t="s">
        <v>70</v>
      </c>
      <c r="C26" s="24" t="s">
        <v>71</v>
      </c>
      <c r="D26" s="94">
        <v>6800</v>
      </c>
      <c r="E26" s="95"/>
      <c r="F26" s="3">
        <v>2000</v>
      </c>
      <c r="G26" s="3"/>
      <c r="H26" s="113">
        <f t="shared" si="0"/>
        <v>8800</v>
      </c>
      <c r="I26" s="113">
        <f t="shared" si="1"/>
        <v>0</v>
      </c>
    </row>
    <row r="27" spans="1:9" ht="12.75">
      <c r="A27" s="3">
        <f t="shared" si="2"/>
        <v>22</v>
      </c>
      <c r="B27" s="17" t="s">
        <v>72</v>
      </c>
      <c r="C27" s="24" t="s">
        <v>73</v>
      </c>
      <c r="D27" s="94">
        <v>1600</v>
      </c>
      <c r="E27" s="95"/>
      <c r="F27" s="3">
        <v>400</v>
      </c>
      <c r="G27" s="3"/>
      <c r="H27" s="113">
        <f t="shared" si="0"/>
        <v>2000</v>
      </c>
      <c r="I27" s="113">
        <f t="shared" si="1"/>
        <v>0</v>
      </c>
    </row>
    <row r="28" spans="1:9" ht="12.75">
      <c r="A28" s="3">
        <f t="shared" si="2"/>
        <v>23</v>
      </c>
      <c r="B28" s="17" t="s">
        <v>74</v>
      </c>
      <c r="C28" s="24" t="s">
        <v>75</v>
      </c>
      <c r="D28" s="94">
        <v>280</v>
      </c>
      <c r="E28" s="95"/>
      <c r="F28" s="3"/>
      <c r="G28" s="3"/>
      <c r="H28" s="113">
        <f t="shared" si="0"/>
        <v>280</v>
      </c>
      <c r="I28" s="113">
        <f t="shared" si="1"/>
        <v>0</v>
      </c>
    </row>
    <row r="29" spans="1:9" ht="12.75">
      <c r="A29" s="3">
        <f t="shared" si="2"/>
        <v>24</v>
      </c>
      <c r="B29" s="3" t="s">
        <v>196</v>
      </c>
      <c r="C29" s="24" t="s">
        <v>197</v>
      </c>
      <c r="D29" s="94"/>
      <c r="E29" s="95"/>
      <c r="F29" s="3">
        <v>210</v>
      </c>
      <c r="G29" s="3"/>
      <c r="H29" s="113">
        <f t="shared" si="0"/>
        <v>210</v>
      </c>
      <c r="I29" s="113">
        <f t="shared" si="1"/>
        <v>0</v>
      </c>
    </row>
    <row r="30" spans="1:9" ht="15">
      <c r="A30" s="3">
        <f t="shared" si="2"/>
        <v>25</v>
      </c>
      <c r="B30" s="19" t="s">
        <v>76</v>
      </c>
      <c r="C30" s="22" t="s">
        <v>77</v>
      </c>
      <c r="D30" s="25">
        <f aca="true" t="shared" si="3" ref="D30:I30">SUM(D24:D29)</f>
        <v>12180</v>
      </c>
      <c r="E30" s="25">
        <f t="shared" si="3"/>
        <v>0</v>
      </c>
      <c r="F30" s="25">
        <f t="shared" si="3"/>
        <v>2610</v>
      </c>
      <c r="G30" s="25">
        <f t="shared" si="3"/>
        <v>0</v>
      </c>
      <c r="H30" s="25">
        <f t="shared" si="3"/>
        <v>14790</v>
      </c>
      <c r="I30" s="25">
        <f t="shared" si="3"/>
        <v>0</v>
      </c>
    </row>
    <row r="31" spans="1:9" ht="15">
      <c r="A31" s="18">
        <f t="shared" si="2"/>
        <v>26</v>
      </c>
      <c r="B31" s="19" t="s">
        <v>78</v>
      </c>
      <c r="C31" s="22" t="s">
        <v>79</v>
      </c>
      <c r="D31" s="25">
        <v>9675</v>
      </c>
      <c r="E31" s="27"/>
      <c r="F31" s="3">
        <v>5005</v>
      </c>
      <c r="G31" s="3"/>
      <c r="H31" s="113">
        <f t="shared" si="0"/>
        <v>14680</v>
      </c>
      <c r="I31" s="113">
        <f t="shared" si="1"/>
        <v>0</v>
      </c>
    </row>
    <row r="32" spans="1:9" ht="15">
      <c r="A32" s="18">
        <f t="shared" si="2"/>
        <v>27</v>
      </c>
      <c r="B32" s="19" t="s">
        <v>80</v>
      </c>
      <c r="C32" s="22" t="s">
        <v>81</v>
      </c>
      <c r="D32" s="25"/>
      <c r="E32" s="27">
        <v>2500</v>
      </c>
      <c r="F32" s="3"/>
      <c r="G32" s="3">
        <v>3745</v>
      </c>
      <c r="H32" s="113">
        <f t="shared" si="0"/>
        <v>0</v>
      </c>
      <c r="I32" s="113">
        <f t="shared" si="1"/>
        <v>6245</v>
      </c>
    </row>
    <row r="33" spans="1:9" ht="15">
      <c r="A33" s="18">
        <f t="shared" si="2"/>
        <v>28</v>
      </c>
      <c r="B33" s="19" t="s">
        <v>82</v>
      </c>
      <c r="C33" s="22" t="s">
        <v>83</v>
      </c>
      <c r="D33" s="25">
        <v>36596</v>
      </c>
      <c r="E33" s="27"/>
      <c r="F33" s="3"/>
      <c r="G33" s="3"/>
      <c r="H33" s="113">
        <f t="shared" si="0"/>
        <v>36596</v>
      </c>
      <c r="I33" s="113">
        <f t="shared" si="1"/>
        <v>0</v>
      </c>
    </row>
    <row r="34" spans="1:9" ht="15">
      <c r="A34" s="18">
        <f t="shared" si="2"/>
        <v>29</v>
      </c>
      <c r="B34" s="19" t="s">
        <v>84</v>
      </c>
      <c r="C34" s="22" t="s">
        <v>85</v>
      </c>
      <c r="D34" s="25"/>
      <c r="E34" s="27"/>
      <c r="F34" s="3"/>
      <c r="G34" s="3"/>
      <c r="H34" s="113">
        <f t="shared" si="0"/>
        <v>0</v>
      </c>
      <c r="I34" s="113">
        <f t="shared" si="1"/>
        <v>0</v>
      </c>
    </row>
    <row r="35" spans="1:9" ht="15">
      <c r="A35" s="18">
        <f t="shared" si="2"/>
        <v>30</v>
      </c>
      <c r="B35" s="19" t="s">
        <v>86</v>
      </c>
      <c r="C35" s="22" t="s">
        <v>87</v>
      </c>
      <c r="D35" s="25">
        <f>SUM(D22,D23,D30,D31,D32,D33,D34)</f>
        <v>148762</v>
      </c>
      <c r="E35" s="27">
        <f>SUM(E22,E23,E30,E31,E32,E33,E34)</f>
        <v>32300</v>
      </c>
      <c r="F35" s="27">
        <f>SUM(F22,F23,F30,F31,F32,F33,F34)</f>
        <v>18440</v>
      </c>
      <c r="G35" s="27">
        <f>SUM(G22,G23,G30,G31,G32,G33,G34)</f>
        <v>6195</v>
      </c>
      <c r="H35" s="113">
        <f t="shared" si="0"/>
        <v>167202</v>
      </c>
      <c r="I35" s="113">
        <f t="shared" si="1"/>
        <v>38495</v>
      </c>
    </row>
    <row r="36" spans="1:9" ht="19.5" customHeight="1">
      <c r="A36" s="3">
        <f t="shared" si="2"/>
        <v>31</v>
      </c>
      <c r="B36" s="17" t="s">
        <v>88</v>
      </c>
      <c r="C36" s="24" t="s">
        <v>89</v>
      </c>
      <c r="D36" s="94"/>
      <c r="E36" s="95"/>
      <c r="F36" s="3"/>
      <c r="G36" s="3">
        <v>22650</v>
      </c>
      <c r="H36" s="113">
        <f t="shared" si="0"/>
        <v>0</v>
      </c>
      <c r="I36" s="113">
        <f t="shared" si="1"/>
        <v>22650</v>
      </c>
    </row>
    <row r="37" spans="1:9" ht="12.75">
      <c r="A37" s="3">
        <f t="shared" si="2"/>
        <v>32</v>
      </c>
      <c r="B37" s="17" t="s">
        <v>90</v>
      </c>
      <c r="C37" s="24" t="s">
        <v>91</v>
      </c>
      <c r="D37" s="94"/>
      <c r="E37" s="95"/>
      <c r="F37" s="3"/>
      <c r="G37" s="3"/>
      <c r="H37" s="113">
        <f t="shared" si="0"/>
        <v>0</v>
      </c>
      <c r="I37" s="113">
        <f t="shared" si="1"/>
        <v>0</v>
      </c>
    </row>
    <row r="38" spans="1:9" ht="12.75">
      <c r="A38" s="3">
        <f t="shared" si="2"/>
        <v>33</v>
      </c>
      <c r="B38" s="17" t="s">
        <v>92</v>
      </c>
      <c r="C38" s="24" t="s">
        <v>93</v>
      </c>
      <c r="D38" s="94">
        <v>19042</v>
      </c>
      <c r="E38" s="95">
        <v>6500</v>
      </c>
      <c r="F38" s="3"/>
      <c r="G38" s="3"/>
      <c r="H38" s="113">
        <f t="shared" si="0"/>
        <v>19042</v>
      </c>
      <c r="I38" s="113">
        <f t="shared" si="1"/>
        <v>6500</v>
      </c>
    </row>
    <row r="39" spans="1:9" ht="12.75">
      <c r="A39" s="3">
        <f t="shared" si="2"/>
        <v>34</v>
      </c>
      <c r="B39" s="17" t="s">
        <v>94</v>
      </c>
      <c r="C39" s="24" t="s">
        <v>95</v>
      </c>
      <c r="D39" s="94"/>
      <c r="E39" s="95"/>
      <c r="F39" s="3"/>
      <c r="G39" s="3"/>
      <c r="H39" s="113">
        <f t="shared" si="0"/>
        <v>0</v>
      </c>
      <c r="I39" s="113">
        <f t="shared" si="1"/>
        <v>0</v>
      </c>
    </row>
    <row r="40" spans="1:9" ht="15">
      <c r="A40" s="18">
        <f t="shared" si="2"/>
        <v>35</v>
      </c>
      <c r="B40" s="19" t="s">
        <v>96</v>
      </c>
      <c r="C40" s="22" t="s">
        <v>97</v>
      </c>
      <c r="D40" s="25">
        <f>SUM(D36:D38)</f>
        <v>19042</v>
      </c>
      <c r="E40" s="27">
        <f>SUM(E36:E38)</f>
        <v>6500</v>
      </c>
      <c r="F40" s="27">
        <f>SUM(F36:F38)</f>
        <v>0</v>
      </c>
      <c r="G40" s="27">
        <f>SUM(G36:G38)</f>
        <v>22650</v>
      </c>
      <c r="H40" s="113">
        <f t="shared" si="0"/>
        <v>19042</v>
      </c>
      <c r="I40" s="113">
        <f t="shared" si="1"/>
        <v>29150</v>
      </c>
    </row>
    <row r="41" spans="1:9" ht="15">
      <c r="A41" s="18">
        <f t="shared" si="2"/>
        <v>36</v>
      </c>
      <c r="B41" s="19" t="s">
        <v>98</v>
      </c>
      <c r="C41" s="22" t="s">
        <v>99</v>
      </c>
      <c r="D41" s="25">
        <f>SUM(D40)</f>
        <v>19042</v>
      </c>
      <c r="E41" s="27">
        <f>SUM(E40)</f>
        <v>6500</v>
      </c>
      <c r="F41" s="27">
        <f>SUM(F40)</f>
        <v>0</v>
      </c>
      <c r="G41" s="27">
        <f>SUM(G40)</f>
        <v>22650</v>
      </c>
      <c r="H41" s="113">
        <f t="shared" si="0"/>
        <v>19042</v>
      </c>
      <c r="I41" s="113">
        <f t="shared" si="1"/>
        <v>29150</v>
      </c>
    </row>
    <row r="42" spans="1:9" ht="15">
      <c r="A42" s="18">
        <f t="shared" si="2"/>
        <v>37</v>
      </c>
      <c r="B42" s="19" t="s">
        <v>100</v>
      </c>
      <c r="C42" s="22"/>
      <c r="D42" s="25">
        <f>SUM(D35,D41)</f>
        <v>167804</v>
      </c>
      <c r="E42" s="27">
        <f>SUM(E35,E41)</f>
        <v>38800</v>
      </c>
      <c r="F42" s="27">
        <f>SUM(F35,F41)</f>
        <v>18440</v>
      </c>
      <c r="G42" s="27">
        <f>SUM(G35,G41)</f>
        <v>28845</v>
      </c>
      <c r="H42" s="113">
        <f t="shared" si="0"/>
        <v>186244</v>
      </c>
      <c r="I42" s="113">
        <f t="shared" si="1"/>
        <v>67645</v>
      </c>
    </row>
    <row r="44" ht="27">
      <c r="B44" s="215" t="s">
        <v>222</v>
      </c>
    </row>
  </sheetData>
  <sheetProtection/>
  <mergeCells count="4">
    <mergeCell ref="A2:E2"/>
    <mergeCell ref="D4:E4"/>
    <mergeCell ref="F4:G4"/>
    <mergeCell ref="H4:I4"/>
  </mergeCells>
  <printOptions/>
  <pageMargins left="0.35433070866141736" right="0" top="0.3937007874015748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F46"/>
  <sheetViews>
    <sheetView zoomScale="130" zoomScaleNormal="130" zoomScalePageLayoutView="0" workbookViewId="0" topLeftCell="A23">
      <selection activeCell="A45" sqref="A45"/>
    </sheetView>
  </sheetViews>
  <sheetFormatPr defaultColWidth="9.140625" defaultRowHeight="12.75"/>
  <cols>
    <col min="1" max="1" width="24.00390625" style="125" customWidth="1"/>
    <col min="2" max="2" width="3.57421875" style="0" customWidth="1"/>
    <col min="3" max="3" width="3.7109375" style="0" customWidth="1"/>
    <col min="4" max="4" width="4.00390625" style="0" customWidth="1"/>
    <col min="5" max="7" width="3.7109375" style="0" customWidth="1"/>
    <col min="8" max="8" width="4.00390625" style="0" customWidth="1"/>
    <col min="9" max="11" width="3.8515625" style="0" customWidth="1"/>
    <col min="12" max="12" width="2.8515625" style="0" customWidth="1"/>
    <col min="13" max="13" width="4.140625" style="0" customWidth="1"/>
    <col min="14" max="14" width="3.57421875" style="0" customWidth="1"/>
    <col min="15" max="15" width="2.8515625" style="0" customWidth="1"/>
    <col min="16" max="16" width="3.57421875" style="0" customWidth="1"/>
    <col min="17" max="17" width="4.00390625" style="0" customWidth="1"/>
    <col min="18" max="18" width="3.7109375" style="0" customWidth="1"/>
    <col min="19" max="19" width="4.00390625" style="0" customWidth="1"/>
    <col min="20" max="21" width="3.7109375" style="0" customWidth="1"/>
    <col min="22" max="23" width="4.7109375" style="0" customWidth="1"/>
    <col min="24" max="24" width="3.28125" style="0" customWidth="1"/>
    <col min="25" max="25" width="3.7109375" style="0" customWidth="1"/>
    <col min="26" max="27" width="3.8515625" style="0" customWidth="1"/>
    <col min="28" max="30" width="5.00390625" style="0" customWidth="1"/>
    <col min="31" max="31" width="4.28125" style="0" customWidth="1"/>
    <col min="32" max="32" width="3.28125" style="7" customWidth="1"/>
  </cols>
  <sheetData>
    <row r="2" spans="1:30" ht="17.25">
      <c r="A2" s="119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 t="s">
        <v>223</v>
      </c>
      <c r="AA2" s="14"/>
      <c r="AB2" s="14"/>
      <c r="AC2" s="14"/>
      <c r="AD2" s="14"/>
    </row>
    <row r="3" spans="1:31" ht="15.75">
      <c r="A3" s="152" t="s">
        <v>101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09"/>
      <c r="V3" s="109"/>
      <c r="W3" s="108"/>
      <c r="X3" s="109"/>
      <c r="Y3" s="109"/>
      <c r="Z3" s="109"/>
      <c r="AA3" s="109"/>
      <c r="AB3" s="109"/>
      <c r="AC3" s="110"/>
      <c r="AD3" s="110"/>
      <c r="AE3" s="14"/>
    </row>
    <row r="4" spans="1:31" ht="15">
      <c r="A4" s="119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 t="s">
        <v>33</v>
      </c>
    </row>
    <row r="5" spans="1:32" ht="72" customHeight="1">
      <c r="A5" s="120" t="s">
        <v>102</v>
      </c>
      <c r="B5" s="149" t="s">
        <v>103</v>
      </c>
      <c r="C5" s="150"/>
      <c r="D5" s="151"/>
      <c r="E5" s="149" t="s">
        <v>104</v>
      </c>
      <c r="F5" s="150"/>
      <c r="G5" s="151"/>
      <c r="H5" s="149" t="s">
        <v>105</v>
      </c>
      <c r="I5" s="150"/>
      <c r="J5" s="151"/>
      <c r="K5" s="149" t="s">
        <v>106</v>
      </c>
      <c r="L5" s="150"/>
      <c r="M5" s="151"/>
      <c r="N5" s="149" t="s">
        <v>107</v>
      </c>
      <c r="O5" s="150"/>
      <c r="P5" s="151"/>
      <c r="Q5" s="149" t="s">
        <v>108</v>
      </c>
      <c r="R5" s="150"/>
      <c r="S5" s="151"/>
      <c r="T5" s="149" t="s">
        <v>109</v>
      </c>
      <c r="U5" s="150"/>
      <c r="V5" s="151"/>
      <c r="W5" s="149" t="s">
        <v>189</v>
      </c>
      <c r="X5" s="150"/>
      <c r="Y5" s="151"/>
      <c r="Z5" s="149" t="s">
        <v>201</v>
      </c>
      <c r="AA5" s="150"/>
      <c r="AB5" s="151"/>
      <c r="AC5" s="149" t="s">
        <v>110</v>
      </c>
      <c r="AD5" s="150"/>
      <c r="AE5" s="151"/>
      <c r="AF5" s="31" t="s">
        <v>111</v>
      </c>
    </row>
    <row r="6" spans="1:32" ht="51" customHeight="1">
      <c r="A6" s="121"/>
      <c r="B6" s="30" t="s">
        <v>203</v>
      </c>
      <c r="C6" s="30" t="s">
        <v>202</v>
      </c>
      <c r="D6" s="30" t="s">
        <v>204</v>
      </c>
      <c r="E6" s="30" t="s">
        <v>203</v>
      </c>
      <c r="F6" s="30" t="s">
        <v>199</v>
      </c>
      <c r="G6" s="30" t="s">
        <v>204</v>
      </c>
      <c r="H6" s="30" t="s">
        <v>198</v>
      </c>
      <c r="I6" s="30" t="s">
        <v>202</v>
      </c>
      <c r="J6" s="30" t="s">
        <v>204</v>
      </c>
      <c r="K6" s="30" t="s">
        <v>198</v>
      </c>
      <c r="L6" s="30" t="s">
        <v>202</v>
      </c>
      <c r="M6" s="30" t="s">
        <v>200</v>
      </c>
      <c r="N6" s="30" t="s">
        <v>198</v>
      </c>
      <c r="O6" s="30" t="s">
        <v>202</v>
      </c>
      <c r="P6" s="30" t="s">
        <v>204</v>
      </c>
      <c r="Q6" s="30" t="s">
        <v>203</v>
      </c>
      <c r="R6" s="30" t="s">
        <v>202</v>
      </c>
      <c r="S6" s="30" t="s">
        <v>204</v>
      </c>
      <c r="T6" s="30" t="s">
        <v>203</v>
      </c>
      <c r="U6" s="30" t="s">
        <v>199</v>
      </c>
      <c r="V6" s="30" t="s">
        <v>204</v>
      </c>
      <c r="W6" s="30" t="s">
        <v>198</v>
      </c>
      <c r="X6" s="30" t="s">
        <v>199</v>
      </c>
      <c r="Y6" s="30" t="s">
        <v>200</v>
      </c>
      <c r="Z6" s="30" t="s">
        <v>198</v>
      </c>
      <c r="AA6" s="30" t="s">
        <v>199</v>
      </c>
      <c r="AB6" s="30" t="s">
        <v>200</v>
      </c>
      <c r="AC6" s="30" t="s">
        <v>198</v>
      </c>
      <c r="AD6" s="30" t="s">
        <v>199</v>
      </c>
      <c r="AE6" s="30" t="s">
        <v>200</v>
      </c>
      <c r="AF6" s="31"/>
    </row>
    <row r="7" spans="1:32" ht="27.75">
      <c r="A7" s="126" t="s">
        <v>29</v>
      </c>
      <c r="B7" s="117">
        <v>28404</v>
      </c>
      <c r="C7" s="117">
        <v>1710</v>
      </c>
      <c r="D7" s="115">
        <f aca="true" t="shared" si="0" ref="D7:D42">B7+C7</f>
        <v>30114</v>
      </c>
      <c r="E7" s="117">
        <v>7425</v>
      </c>
      <c r="F7" s="117">
        <v>1676</v>
      </c>
      <c r="G7" s="115">
        <f aca="true" t="shared" si="1" ref="G7:G42">E7+F7</f>
        <v>9101</v>
      </c>
      <c r="H7" s="117">
        <v>10931</v>
      </c>
      <c r="I7" s="117">
        <v>-133</v>
      </c>
      <c r="J7" s="115">
        <f aca="true" t="shared" si="2" ref="J7:J42">H7+I7</f>
        <v>10798</v>
      </c>
      <c r="K7" s="117"/>
      <c r="L7" s="117"/>
      <c r="M7" s="115">
        <f aca="true" t="shared" si="3" ref="M7:M42">K7+L7</f>
        <v>0</v>
      </c>
      <c r="N7" s="117"/>
      <c r="O7" s="117">
        <v>270</v>
      </c>
      <c r="P7" s="115">
        <f aca="true" t="shared" si="4" ref="P7:P42">N7+O7</f>
        <v>270</v>
      </c>
      <c r="Q7" s="117"/>
      <c r="R7" s="117"/>
      <c r="S7" s="115">
        <f aca="true" t="shared" si="5" ref="S7:S42">Q7+R7</f>
        <v>0</v>
      </c>
      <c r="T7" s="117"/>
      <c r="U7" s="117"/>
      <c r="V7" s="115">
        <f aca="true" t="shared" si="6" ref="V7:V42">T7+U7</f>
        <v>0</v>
      </c>
      <c r="W7" s="117"/>
      <c r="X7" s="117"/>
      <c r="Y7" s="115">
        <f aca="true" t="shared" si="7" ref="Y7:Y42">W7+X7</f>
        <v>0</v>
      </c>
      <c r="Z7" s="117"/>
      <c r="AA7" s="117"/>
      <c r="AB7" s="115">
        <f aca="true" t="shared" si="8" ref="AB7:AB42">Z7+AA7</f>
        <v>0</v>
      </c>
      <c r="AC7" s="115">
        <f aca="true" t="shared" si="9" ref="AC7:AC42">B7+E7+H7+K7+N7+Q7+T7+W7+Z7</f>
        <v>46760</v>
      </c>
      <c r="AD7" s="115">
        <f aca="true" t="shared" si="10" ref="AD7:AD42">C7+F7+I7+L7+O7+R7+U7+X7+AA7</f>
        <v>3523</v>
      </c>
      <c r="AE7" s="115">
        <f aca="true" t="shared" si="11" ref="AE7:AE42">D7+G7+J7+M7+P7+S7+V7+Y7+AB7</f>
        <v>50283</v>
      </c>
      <c r="AF7" s="118">
        <v>10</v>
      </c>
    </row>
    <row r="8" spans="1:32" ht="27">
      <c r="A8" s="123" t="s">
        <v>3</v>
      </c>
      <c r="B8" s="115">
        <v>6666</v>
      </c>
      <c r="C8" s="115"/>
      <c r="D8" s="115">
        <f t="shared" si="0"/>
        <v>6666</v>
      </c>
      <c r="E8" s="115">
        <v>1474</v>
      </c>
      <c r="F8" s="115">
        <v>400</v>
      </c>
      <c r="G8" s="115">
        <f t="shared" si="1"/>
        <v>1874</v>
      </c>
      <c r="H8" s="115">
        <v>2146</v>
      </c>
      <c r="I8" s="115">
        <v>730</v>
      </c>
      <c r="J8" s="115">
        <f t="shared" si="2"/>
        <v>2876</v>
      </c>
      <c r="K8" s="115"/>
      <c r="L8" s="115"/>
      <c r="M8" s="115">
        <f t="shared" si="3"/>
        <v>0</v>
      </c>
      <c r="N8" s="115"/>
      <c r="O8" s="115">
        <v>174</v>
      </c>
      <c r="P8" s="115">
        <f t="shared" si="4"/>
        <v>174</v>
      </c>
      <c r="Q8" s="115"/>
      <c r="R8" s="115">
        <v>61</v>
      </c>
      <c r="S8" s="115">
        <f t="shared" si="5"/>
        <v>61</v>
      </c>
      <c r="T8" s="115"/>
      <c r="U8" s="115"/>
      <c r="V8" s="115">
        <f t="shared" si="6"/>
        <v>0</v>
      </c>
      <c r="W8" s="115"/>
      <c r="X8" s="115"/>
      <c r="Y8" s="115">
        <f t="shared" si="7"/>
        <v>0</v>
      </c>
      <c r="Z8" s="115"/>
      <c r="AA8" s="115"/>
      <c r="AB8" s="115">
        <f t="shared" si="8"/>
        <v>0</v>
      </c>
      <c r="AC8" s="115">
        <f t="shared" si="9"/>
        <v>10286</v>
      </c>
      <c r="AD8" s="115">
        <f t="shared" si="10"/>
        <v>1365</v>
      </c>
      <c r="AE8" s="115">
        <f t="shared" si="11"/>
        <v>11651</v>
      </c>
      <c r="AF8" s="116">
        <v>1</v>
      </c>
    </row>
    <row r="9" spans="1:32" ht="12.75">
      <c r="A9" s="122" t="s">
        <v>7</v>
      </c>
      <c r="B9" s="115"/>
      <c r="C9" s="115"/>
      <c r="D9" s="115">
        <f t="shared" si="0"/>
        <v>0</v>
      </c>
      <c r="E9" s="115"/>
      <c r="F9" s="115"/>
      <c r="G9" s="115">
        <f t="shared" si="1"/>
        <v>0</v>
      </c>
      <c r="H9" s="115">
        <v>1571</v>
      </c>
      <c r="I9" s="115">
        <v>1000</v>
      </c>
      <c r="J9" s="115">
        <f t="shared" si="2"/>
        <v>2571</v>
      </c>
      <c r="K9" s="115"/>
      <c r="L9" s="115"/>
      <c r="M9" s="115">
        <f t="shared" si="3"/>
        <v>0</v>
      </c>
      <c r="N9" s="115"/>
      <c r="O9" s="115"/>
      <c r="P9" s="115">
        <f t="shared" si="4"/>
        <v>0</v>
      </c>
      <c r="Q9" s="115">
        <v>1000</v>
      </c>
      <c r="R9" s="115">
        <v>-61</v>
      </c>
      <c r="S9" s="115">
        <f t="shared" si="5"/>
        <v>939</v>
      </c>
      <c r="T9" s="115"/>
      <c r="U9" s="115"/>
      <c r="V9" s="115">
        <f t="shared" si="6"/>
        <v>0</v>
      </c>
      <c r="W9" s="115"/>
      <c r="X9" s="115"/>
      <c r="Y9" s="115">
        <f t="shared" si="7"/>
        <v>0</v>
      </c>
      <c r="Z9" s="115"/>
      <c r="AA9" s="115"/>
      <c r="AB9" s="115">
        <f t="shared" si="8"/>
        <v>0</v>
      </c>
      <c r="AC9" s="115">
        <f t="shared" si="9"/>
        <v>2571</v>
      </c>
      <c r="AD9" s="115">
        <f t="shared" si="10"/>
        <v>939</v>
      </c>
      <c r="AE9" s="115">
        <f t="shared" si="11"/>
        <v>3510</v>
      </c>
      <c r="AF9" s="116"/>
    </row>
    <row r="10" spans="1:32" ht="18.75">
      <c r="A10" s="122" t="s">
        <v>207</v>
      </c>
      <c r="B10" s="115"/>
      <c r="C10" s="115"/>
      <c r="D10" s="115">
        <f t="shared" si="0"/>
        <v>0</v>
      </c>
      <c r="E10" s="115"/>
      <c r="F10" s="115"/>
      <c r="G10" s="115">
        <f t="shared" si="1"/>
        <v>0</v>
      </c>
      <c r="H10" s="115"/>
      <c r="I10" s="115">
        <v>3500</v>
      </c>
      <c r="J10" s="115">
        <f t="shared" si="2"/>
        <v>3500</v>
      </c>
      <c r="K10" s="115"/>
      <c r="L10" s="115"/>
      <c r="M10" s="115">
        <f t="shared" si="3"/>
        <v>0</v>
      </c>
      <c r="N10" s="115"/>
      <c r="O10" s="115"/>
      <c r="P10" s="115">
        <f t="shared" si="4"/>
        <v>0</v>
      </c>
      <c r="Q10" s="115"/>
      <c r="R10" s="115"/>
      <c r="S10" s="115">
        <f t="shared" si="5"/>
        <v>0</v>
      </c>
      <c r="T10" s="115"/>
      <c r="U10" s="115"/>
      <c r="V10" s="115">
        <f t="shared" si="6"/>
        <v>0</v>
      </c>
      <c r="W10" s="115"/>
      <c r="X10" s="115"/>
      <c r="Y10" s="115">
        <f t="shared" si="7"/>
        <v>0</v>
      </c>
      <c r="Z10" s="115"/>
      <c r="AA10" s="115"/>
      <c r="AB10" s="115">
        <f t="shared" si="8"/>
        <v>0</v>
      </c>
      <c r="AC10" s="115">
        <f t="shared" si="9"/>
        <v>0</v>
      </c>
      <c r="AD10" s="115">
        <f t="shared" si="10"/>
        <v>3500</v>
      </c>
      <c r="AE10" s="115">
        <f t="shared" si="11"/>
        <v>3500</v>
      </c>
      <c r="AF10" s="116"/>
    </row>
    <row r="11" spans="1:32" ht="24.75" customHeight="1">
      <c r="A11" s="122" t="s">
        <v>25</v>
      </c>
      <c r="B11" s="117"/>
      <c r="C11" s="117"/>
      <c r="D11" s="115">
        <f t="shared" si="0"/>
        <v>0</v>
      </c>
      <c r="E11" s="117"/>
      <c r="F11" s="117"/>
      <c r="G11" s="115">
        <f t="shared" si="1"/>
        <v>0</v>
      </c>
      <c r="H11" s="117"/>
      <c r="I11" s="117">
        <v>1325</v>
      </c>
      <c r="J11" s="115">
        <f t="shared" si="2"/>
        <v>1325</v>
      </c>
      <c r="K11" s="117"/>
      <c r="L11" s="117"/>
      <c r="M11" s="115">
        <f t="shared" si="3"/>
        <v>0</v>
      </c>
      <c r="N11" s="117">
        <v>100</v>
      </c>
      <c r="O11" s="117"/>
      <c r="P11" s="115">
        <f t="shared" si="4"/>
        <v>100</v>
      </c>
      <c r="Q11" s="117"/>
      <c r="R11" s="117"/>
      <c r="S11" s="115">
        <f t="shared" si="5"/>
        <v>0</v>
      </c>
      <c r="T11" s="117"/>
      <c r="U11" s="117"/>
      <c r="V11" s="115">
        <f t="shared" si="6"/>
        <v>0</v>
      </c>
      <c r="W11" s="117"/>
      <c r="X11" s="117"/>
      <c r="Y11" s="115">
        <f t="shared" si="7"/>
        <v>0</v>
      </c>
      <c r="Z11" s="117"/>
      <c r="AA11" s="117"/>
      <c r="AB11" s="115">
        <f t="shared" si="8"/>
        <v>0</v>
      </c>
      <c r="AC11" s="115">
        <f t="shared" si="9"/>
        <v>100</v>
      </c>
      <c r="AD11" s="115">
        <f t="shared" si="10"/>
        <v>1325</v>
      </c>
      <c r="AE11" s="115">
        <f t="shared" si="11"/>
        <v>1425</v>
      </c>
      <c r="AF11" s="118"/>
    </row>
    <row r="12" spans="1:32" ht="12.75">
      <c r="A12" s="122" t="s">
        <v>6</v>
      </c>
      <c r="B12" s="115">
        <v>3710</v>
      </c>
      <c r="C12" s="115">
        <v>1676</v>
      </c>
      <c r="D12" s="115">
        <f t="shared" si="0"/>
        <v>5386</v>
      </c>
      <c r="E12" s="115">
        <v>501</v>
      </c>
      <c r="F12" s="115">
        <v>226</v>
      </c>
      <c r="G12" s="115">
        <f t="shared" si="1"/>
        <v>727</v>
      </c>
      <c r="H12" s="115"/>
      <c r="I12" s="115">
        <v>100</v>
      </c>
      <c r="J12" s="115">
        <f t="shared" si="2"/>
        <v>100</v>
      </c>
      <c r="K12" s="115"/>
      <c r="L12" s="115"/>
      <c r="M12" s="115">
        <f t="shared" si="3"/>
        <v>0</v>
      </c>
      <c r="N12" s="115"/>
      <c r="O12" s="115"/>
      <c r="P12" s="115">
        <f t="shared" si="4"/>
        <v>0</v>
      </c>
      <c r="Q12" s="115"/>
      <c r="R12" s="115"/>
      <c r="S12" s="115">
        <f t="shared" si="5"/>
        <v>0</v>
      </c>
      <c r="T12" s="115"/>
      <c r="U12" s="115"/>
      <c r="V12" s="115">
        <f t="shared" si="6"/>
        <v>0</v>
      </c>
      <c r="W12" s="115"/>
      <c r="X12" s="115"/>
      <c r="Y12" s="115">
        <f t="shared" si="7"/>
        <v>0</v>
      </c>
      <c r="Z12" s="115"/>
      <c r="AA12" s="115"/>
      <c r="AB12" s="115">
        <f t="shared" si="8"/>
        <v>0</v>
      </c>
      <c r="AC12" s="115">
        <f t="shared" si="9"/>
        <v>4211</v>
      </c>
      <c r="AD12" s="115">
        <f t="shared" si="10"/>
        <v>2002</v>
      </c>
      <c r="AE12" s="115">
        <f t="shared" si="11"/>
        <v>6213</v>
      </c>
      <c r="AF12" s="116">
        <v>8</v>
      </c>
    </row>
    <row r="13" spans="1:32" ht="18.75">
      <c r="A13" s="122" t="s">
        <v>206</v>
      </c>
      <c r="B13" s="115"/>
      <c r="C13" s="115">
        <v>4000</v>
      </c>
      <c r="D13" s="115">
        <f t="shared" si="0"/>
        <v>4000</v>
      </c>
      <c r="E13" s="115"/>
      <c r="F13" s="115">
        <v>897</v>
      </c>
      <c r="G13" s="115">
        <f t="shared" si="1"/>
        <v>897</v>
      </c>
      <c r="H13" s="115"/>
      <c r="I13" s="115"/>
      <c r="J13" s="115">
        <f t="shared" si="2"/>
        <v>0</v>
      </c>
      <c r="K13" s="115"/>
      <c r="L13" s="115"/>
      <c r="M13" s="115">
        <f t="shared" si="3"/>
        <v>0</v>
      </c>
      <c r="N13" s="115"/>
      <c r="O13" s="115"/>
      <c r="P13" s="115">
        <f t="shared" si="4"/>
        <v>0</v>
      </c>
      <c r="Q13" s="115"/>
      <c r="R13" s="115"/>
      <c r="S13" s="115">
        <f t="shared" si="5"/>
        <v>0</v>
      </c>
      <c r="T13" s="115"/>
      <c r="U13" s="115"/>
      <c r="V13" s="115">
        <f t="shared" si="6"/>
        <v>0</v>
      </c>
      <c r="W13" s="115"/>
      <c r="X13" s="115"/>
      <c r="Y13" s="115">
        <f t="shared" si="7"/>
        <v>0</v>
      </c>
      <c r="Z13" s="115"/>
      <c r="AA13" s="115"/>
      <c r="AB13" s="115">
        <f t="shared" si="8"/>
        <v>0</v>
      </c>
      <c r="AC13" s="115">
        <f t="shared" si="9"/>
        <v>0</v>
      </c>
      <c r="AD13" s="115">
        <f t="shared" si="10"/>
        <v>4897</v>
      </c>
      <c r="AE13" s="115">
        <f t="shared" si="11"/>
        <v>4897</v>
      </c>
      <c r="AF13" s="116"/>
    </row>
    <row r="14" spans="1:32" ht="21" customHeight="1">
      <c r="A14" s="122" t="s">
        <v>11</v>
      </c>
      <c r="B14" s="115"/>
      <c r="C14" s="115"/>
      <c r="D14" s="115">
        <f t="shared" si="0"/>
        <v>0</v>
      </c>
      <c r="E14" s="115"/>
      <c r="F14" s="115"/>
      <c r="G14" s="115">
        <f t="shared" si="1"/>
        <v>0</v>
      </c>
      <c r="H14" s="115">
        <v>10661</v>
      </c>
      <c r="I14" s="115">
        <v>-389</v>
      </c>
      <c r="J14" s="115">
        <f t="shared" si="2"/>
        <v>10272</v>
      </c>
      <c r="K14" s="115"/>
      <c r="L14" s="115"/>
      <c r="M14" s="115">
        <f t="shared" si="3"/>
        <v>0</v>
      </c>
      <c r="N14" s="115"/>
      <c r="O14" s="115"/>
      <c r="P14" s="115">
        <f t="shared" si="4"/>
        <v>0</v>
      </c>
      <c r="Q14" s="115"/>
      <c r="R14" s="115"/>
      <c r="S14" s="115">
        <f t="shared" si="5"/>
        <v>0</v>
      </c>
      <c r="T14" s="115"/>
      <c r="U14" s="115"/>
      <c r="V14" s="115">
        <f t="shared" si="6"/>
        <v>0</v>
      </c>
      <c r="W14" s="115"/>
      <c r="X14" s="115"/>
      <c r="Y14" s="115">
        <f t="shared" si="7"/>
        <v>0</v>
      </c>
      <c r="Z14" s="115"/>
      <c r="AA14" s="115"/>
      <c r="AB14" s="115">
        <f t="shared" si="8"/>
        <v>0</v>
      </c>
      <c r="AC14" s="115">
        <f t="shared" si="9"/>
        <v>10661</v>
      </c>
      <c r="AD14" s="115">
        <f t="shared" si="10"/>
        <v>-389</v>
      </c>
      <c r="AE14" s="115">
        <f t="shared" si="11"/>
        <v>10272</v>
      </c>
      <c r="AF14" s="116"/>
    </row>
    <row r="15" spans="1:32" ht="18.75">
      <c r="A15" s="126" t="s">
        <v>24</v>
      </c>
      <c r="B15" s="117"/>
      <c r="C15" s="117"/>
      <c r="D15" s="115">
        <f t="shared" si="0"/>
        <v>0</v>
      </c>
      <c r="E15" s="117"/>
      <c r="F15" s="117"/>
      <c r="G15" s="115">
        <f t="shared" si="1"/>
        <v>0</v>
      </c>
      <c r="H15" s="117">
        <v>1905</v>
      </c>
      <c r="I15" s="117">
        <v>1050</v>
      </c>
      <c r="J15" s="115">
        <f t="shared" si="2"/>
        <v>2955</v>
      </c>
      <c r="K15" s="117"/>
      <c r="L15" s="117"/>
      <c r="M15" s="115">
        <f t="shared" si="3"/>
        <v>0</v>
      </c>
      <c r="N15" s="117"/>
      <c r="O15" s="117"/>
      <c r="P15" s="115">
        <f t="shared" si="4"/>
        <v>0</v>
      </c>
      <c r="Q15" s="117"/>
      <c r="R15" s="117"/>
      <c r="S15" s="115">
        <f t="shared" si="5"/>
        <v>0</v>
      </c>
      <c r="T15" s="117"/>
      <c r="U15" s="117"/>
      <c r="V15" s="115">
        <f t="shared" si="6"/>
        <v>0</v>
      </c>
      <c r="W15" s="117"/>
      <c r="X15" s="117"/>
      <c r="Y15" s="115">
        <f t="shared" si="7"/>
        <v>0</v>
      </c>
      <c r="Z15" s="117"/>
      <c r="AA15" s="117"/>
      <c r="AB15" s="115">
        <f t="shared" si="8"/>
        <v>0</v>
      </c>
      <c r="AC15" s="115">
        <f t="shared" si="9"/>
        <v>1905</v>
      </c>
      <c r="AD15" s="115">
        <f t="shared" si="10"/>
        <v>1050</v>
      </c>
      <c r="AE15" s="115">
        <f t="shared" si="11"/>
        <v>2955</v>
      </c>
      <c r="AF15" s="118"/>
    </row>
    <row r="16" spans="1:32" ht="18.75">
      <c r="A16" s="122" t="s">
        <v>18</v>
      </c>
      <c r="B16" s="115"/>
      <c r="C16" s="115"/>
      <c r="D16" s="115">
        <f t="shared" si="0"/>
        <v>0</v>
      </c>
      <c r="E16" s="115"/>
      <c r="F16" s="115"/>
      <c r="G16" s="115">
        <f t="shared" si="1"/>
        <v>0</v>
      </c>
      <c r="H16" s="115"/>
      <c r="I16" s="115"/>
      <c r="J16" s="115">
        <f t="shared" si="2"/>
        <v>0</v>
      </c>
      <c r="K16" s="115"/>
      <c r="L16" s="115"/>
      <c r="M16" s="115">
        <f t="shared" si="3"/>
        <v>0</v>
      </c>
      <c r="N16" s="115"/>
      <c r="O16" s="115"/>
      <c r="P16" s="115">
        <f t="shared" si="4"/>
        <v>0</v>
      </c>
      <c r="Q16" s="115"/>
      <c r="R16" s="115"/>
      <c r="S16" s="115">
        <f t="shared" si="5"/>
        <v>0</v>
      </c>
      <c r="T16" s="115"/>
      <c r="U16" s="115"/>
      <c r="V16" s="115">
        <f t="shared" si="6"/>
        <v>0</v>
      </c>
      <c r="W16" s="115">
        <v>2500</v>
      </c>
      <c r="X16" s="115">
        <v>2200</v>
      </c>
      <c r="Y16" s="115">
        <f t="shared" si="7"/>
        <v>4700</v>
      </c>
      <c r="Z16" s="115"/>
      <c r="AA16" s="115"/>
      <c r="AB16" s="115">
        <f t="shared" si="8"/>
        <v>0</v>
      </c>
      <c r="AC16" s="115">
        <f t="shared" si="9"/>
        <v>2500</v>
      </c>
      <c r="AD16" s="115">
        <f t="shared" si="10"/>
        <v>2200</v>
      </c>
      <c r="AE16" s="115">
        <f t="shared" si="11"/>
        <v>4700</v>
      </c>
      <c r="AF16" s="116"/>
    </row>
    <row r="17" spans="1:32" ht="18.75">
      <c r="A17" s="122" t="s">
        <v>15</v>
      </c>
      <c r="B17" s="115"/>
      <c r="C17" s="115"/>
      <c r="D17" s="115">
        <f t="shared" si="0"/>
        <v>0</v>
      </c>
      <c r="E17" s="115"/>
      <c r="F17" s="115"/>
      <c r="G17" s="115">
        <f t="shared" si="1"/>
        <v>0</v>
      </c>
      <c r="H17" s="115"/>
      <c r="I17" s="115"/>
      <c r="J17" s="115">
        <f t="shared" si="2"/>
        <v>0</v>
      </c>
      <c r="K17" s="115"/>
      <c r="L17" s="115"/>
      <c r="M17" s="115">
        <f t="shared" si="3"/>
        <v>0</v>
      </c>
      <c r="N17" s="115">
        <v>300</v>
      </c>
      <c r="O17" s="115"/>
      <c r="P17" s="115">
        <f t="shared" si="4"/>
        <v>300</v>
      </c>
      <c r="Q17" s="115"/>
      <c r="R17" s="115"/>
      <c r="S17" s="115">
        <f t="shared" si="5"/>
        <v>0</v>
      </c>
      <c r="T17" s="115"/>
      <c r="U17" s="115"/>
      <c r="V17" s="115">
        <f t="shared" si="6"/>
        <v>0</v>
      </c>
      <c r="W17" s="115"/>
      <c r="X17" s="115"/>
      <c r="Y17" s="115">
        <f t="shared" si="7"/>
        <v>0</v>
      </c>
      <c r="Z17" s="115"/>
      <c r="AA17" s="115"/>
      <c r="AB17" s="115">
        <f t="shared" si="8"/>
        <v>0</v>
      </c>
      <c r="AC17" s="115">
        <f t="shared" si="9"/>
        <v>300</v>
      </c>
      <c r="AD17" s="115">
        <f t="shared" si="10"/>
        <v>0</v>
      </c>
      <c r="AE17" s="115">
        <f t="shared" si="11"/>
        <v>300</v>
      </c>
      <c r="AF17" s="116"/>
    </row>
    <row r="18" spans="1:32" ht="12.75">
      <c r="A18" s="126" t="s">
        <v>4</v>
      </c>
      <c r="B18" s="115"/>
      <c r="C18" s="115"/>
      <c r="D18" s="115">
        <f t="shared" si="0"/>
        <v>0</v>
      </c>
      <c r="E18" s="115"/>
      <c r="F18" s="115"/>
      <c r="G18" s="115">
        <f t="shared" si="1"/>
        <v>0</v>
      </c>
      <c r="H18" s="115">
        <v>2540</v>
      </c>
      <c r="I18" s="115"/>
      <c r="J18" s="115">
        <f t="shared" si="2"/>
        <v>2540</v>
      </c>
      <c r="K18" s="115"/>
      <c r="L18" s="115"/>
      <c r="M18" s="115">
        <f t="shared" si="3"/>
        <v>0</v>
      </c>
      <c r="N18" s="115"/>
      <c r="O18" s="115"/>
      <c r="P18" s="115">
        <f t="shared" si="4"/>
        <v>0</v>
      </c>
      <c r="Q18" s="115"/>
      <c r="R18" s="115"/>
      <c r="S18" s="115">
        <f t="shared" si="5"/>
        <v>0</v>
      </c>
      <c r="T18" s="115"/>
      <c r="U18" s="115"/>
      <c r="V18" s="115">
        <f t="shared" si="6"/>
        <v>0</v>
      </c>
      <c r="W18" s="115"/>
      <c r="X18" s="115"/>
      <c r="Y18" s="115">
        <f t="shared" si="7"/>
        <v>0</v>
      </c>
      <c r="Z18" s="115"/>
      <c r="AA18" s="115"/>
      <c r="AB18" s="115">
        <f t="shared" si="8"/>
        <v>0</v>
      </c>
      <c r="AC18" s="115">
        <f t="shared" si="9"/>
        <v>2540</v>
      </c>
      <c r="AD18" s="115">
        <f t="shared" si="10"/>
        <v>0</v>
      </c>
      <c r="AE18" s="115">
        <f t="shared" si="11"/>
        <v>2540</v>
      </c>
      <c r="AF18" s="116"/>
    </row>
    <row r="19" spans="1:32" ht="12.75">
      <c r="A19" s="126" t="s">
        <v>5</v>
      </c>
      <c r="B19" s="115"/>
      <c r="C19" s="115"/>
      <c r="D19" s="115">
        <f t="shared" si="0"/>
        <v>0</v>
      </c>
      <c r="E19" s="115"/>
      <c r="F19" s="115"/>
      <c r="G19" s="115">
        <f t="shared" si="1"/>
        <v>0</v>
      </c>
      <c r="H19" s="115">
        <v>5501</v>
      </c>
      <c r="I19" s="115"/>
      <c r="J19" s="115">
        <f t="shared" si="2"/>
        <v>5501</v>
      </c>
      <c r="K19" s="115"/>
      <c r="L19" s="115"/>
      <c r="M19" s="115">
        <f t="shared" si="3"/>
        <v>0</v>
      </c>
      <c r="N19" s="115"/>
      <c r="O19" s="115"/>
      <c r="P19" s="115">
        <f t="shared" si="4"/>
        <v>0</v>
      </c>
      <c r="Q19" s="115">
        <v>800</v>
      </c>
      <c r="R19" s="115">
        <v>-777</v>
      </c>
      <c r="S19" s="115">
        <f t="shared" si="5"/>
        <v>23</v>
      </c>
      <c r="T19" s="115"/>
      <c r="U19" s="115"/>
      <c r="V19" s="115">
        <f t="shared" si="6"/>
        <v>0</v>
      </c>
      <c r="W19" s="115"/>
      <c r="X19" s="115"/>
      <c r="Y19" s="115">
        <f t="shared" si="7"/>
        <v>0</v>
      </c>
      <c r="Z19" s="115"/>
      <c r="AA19" s="115"/>
      <c r="AB19" s="115">
        <f t="shared" si="8"/>
        <v>0</v>
      </c>
      <c r="AC19" s="115">
        <f t="shared" si="9"/>
        <v>6301</v>
      </c>
      <c r="AD19" s="115">
        <f t="shared" si="10"/>
        <v>-777</v>
      </c>
      <c r="AE19" s="115">
        <f t="shared" si="11"/>
        <v>5524</v>
      </c>
      <c r="AF19" s="116"/>
    </row>
    <row r="20" spans="1:32" ht="18">
      <c r="A20" s="123" t="s">
        <v>13</v>
      </c>
      <c r="B20" s="115"/>
      <c r="C20" s="115">
        <v>1231</v>
      </c>
      <c r="D20" s="115">
        <f t="shared" si="0"/>
        <v>1231</v>
      </c>
      <c r="E20" s="115"/>
      <c r="F20" s="115">
        <v>230</v>
      </c>
      <c r="G20" s="115">
        <f t="shared" si="1"/>
        <v>230</v>
      </c>
      <c r="H20" s="115">
        <v>1033</v>
      </c>
      <c r="I20" s="115">
        <v>1500</v>
      </c>
      <c r="J20" s="115">
        <f t="shared" si="2"/>
        <v>2533</v>
      </c>
      <c r="K20" s="115"/>
      <c r="L20" s="115"/>
      <c r="M20" s="115">
        <f t="shared" si="3"/>
        <v>0</v>
      </c>
      <c r="N20" s="115"/>
      <c r="O20" s="115"/>
      <c r="P20" s="115">
        <f t="shared" si="4"/>
        <v>0</v>
      </c>
      <c r="Q20" s="115"/>
      <c r="R20" s="115">
        <v>695</v>
      </c>
      <c r="S20" s="115">
        <f t="shared" si="5"/>
        <v>695</v>
      </c>
      <c r="T20" s="115"/>
      <c r="U20" s="115"/>
      <c r="V20" s="115">
        <f t="shared" si="6"/>
        <v>0</v>
      </c>
      <c r="W20" s="115"/>
      <c r="X20" s="115"/>
      <c r="Y20" s="115">
        <f t="shared" si="7"/>
        <v>0</v>
      </c>
      <c r="Z20" s="115"/>
      <c r="AA20" s="115"/>
      <c r="AB20" s="115">
        <f t="shared" si="8"/>
        <v>0</v>
      </c>
      <c r="AC20" s="115">
        <f t="shared" si="9"/>
        <v>1033</v>
      </c>
      <c r="AD20" s="115">
        <f t="shared" si="10"/>
        <v>3656</v>
      </c>
      <c r="AE20" s="115">
        <f t="shared" si="11"/>
        <v>4689</v>
      </c>
      <c r="AF20" s="116"/>
    </row>
    <row r="21" spans="1:32" ht="12.75">
      <c r="A21" s="122" t="s">
        <v>17</v>
      </c>
      <c r="B21" s="115">
        <v>1908</v>
      </c>
      <c r="C21" s="115"/>
      <c r="D21" s="115">
        <f t="shared" si="0"/>
        <v>1908</v>
      </c>
      <c r="E21" s="115">
        <v>524</v>
      </c>
      <c r="F21" s="115"/>
      <c r="G21" s="115">
        <f t="shared" si="1"/>
        <v>524</v>
      </c>
      <c r="H21" s="115">
        <v>8648</v>
      </c>
      <c r="I21" s="115"/>
      <c r="J21" s="115">
        <f t="shared" si="2"/>
        <v>8648</v>
      </c>
      <c r="K21" s="115"/>
      <c r="L21" s="115"/>
      <c r="M21" s="115">
        <f t="shared" si="3"/>
        <v>0</v>
      </c>
      <c r="N21" s="115"/>
      <c r="O21" s="115">
        <v>41</v>
      </c>
      <c r="P21" s="115">
        <f t="shared" si="4"/>
        <v>41</v>
      </c>
      <c r="Q21" s="115"/>
      <c r="R21" s="115">
        <v>82</v>
      </c>
      <c r="S21" s="115">
        <f t="shared" si="5"/>
        <v>82</v>
      </c>
      <c r="T21" s="115"/>
      <c r="U21" s="115"/>
      <c r="V21" s="115">
        <f t="shared" si="6"/>
        <v>0</v>
      </c>
      <c r="W21" s="115"/>
      <c r="X21" s="115"/>
      <c r="Y21" s="115">
        <f t="shared" si="7"/>
        <v>0</v>
      </c>
      <c r="Z21" s="115"/>
      <c r="AA21" s="115"/>
      <c r="AB21" s="115">
        <f t="shared" si="8"/>
        <v>0</v>
      </c>
      <c r="AC21" s="115">
        <f t="shared" si="9"/>
        <v>11080</v>
      </c>
      <c r="AD21" s="115">
        <f t="shared" si="10"/>
        <v>123</v>
      </c>
      <c r="AE21" s="115">
        <f t="shared" si="11"/>
        <v>11203</v>
      </c>
      <c r="AF21" s="116">
        <v>1</v>
      </c>
    </row>
    <row r="22" spans="1:32" ht="12.75">
      <c r="A22" s="122" t="s">
        <v>190</v>
      </c>
      <c r="B22" s="115"/>
      <c r="C22" s="115"/>
      <c r="D22" s="115">
        <f t="shared" si="0"/>
        <v>0</v>
      </c>
      <c r="E22" s="115"/>
      <c r="F22" s="115"/>
      <c r="G22" s="115">
        <f t="shared" si="1"/>
        <v>0</v>
      </c>
      <c r="H22" s="115">
        <v>2760</v>
      </c>
      <c r="I22" s="115"/>
      <c r="J22" s="115">
        <f t="shared" si="2"/>
        <v>2760</v>
      </c>
      <c r="K22" s="115"/>
      <c r="L22" s="115"/>
      <c r="M22" s="115">
        <f t="shared" si="3"/>
        <v>0</v>
      </c>
      <c r="N22" s="115"/>
      <c r="O22" s="115"/>
      <c r="P22" s="115">
        <f t="shared" si="4"/>
        <v>0</v>
      </c>
      <c r="Q22" s="115"/>
      <c r="R22" s="115"/>
      <c r="S22" s="115">
        <f t="shared" si="5"/>
        <v>0</v>
      </c>
      <c r="T22" s="115"/>
      <c r="U22" s="115"/>
      <c r="V22" s="115">
        <f t="shared" si="6"/>
        <v>0</v>
      </c>
      <c r="W22" s="115"/>
      <c r="X22" s="115"/>
      <c r="Y22" s="115">
        <f t="shared" si="7"/>
        <v>0</v>
      </c>
      <c r="Z22" s="115"/>
      <c r="AA22" s="115"/>
      <c r="AB22" s="115">
        <f t="shared" si="8"/>
        <v>0</v>
      </c>
      <c r="AC22" s="115">
        <f t="shared" si="9"/>
        <v>2760</v>
      </c>
      <c r="AD22" s="115">
        <f t="shared" si="10"/>
        <v>0</v>
      </c>
      <c r="AE22" s="115">
        <f t="shared" si="11"/>
        <v>2760</v>
      </c>
      <c r="AF22" s="116"/>
    </row>
    <row r="23" spans="1:32" ht="18.75">
      <c r="A23" s="122" t="s">
        <v>30</v>
      </c>
      <c r="B23" s="115">
        <v>2412</v>
      </c>
      <c r="C23" s="115">
        <v>89</v>
      </c>
      <c r="D23" s="115">
        <f t="shared" si="0"/>
        <v>2501</v>
      </c>
      <c r="E23" s="115">
        <v>625</v>
      </c>
      <c r="F23" s="115">
        <v>24</v>
      </c>
      <c r="G23" s="115">
        <f t="shared" si="1"/>
        <v>649</v>
      </c>
      <c r="H23" s="115">
        <v>625</v>
      </c>
      <c r="I23" s="115"/>
      <c r="J23" s="115">
        <f t="shared" si="2"/>
        <v>625</v>
      </c>
      <c r="K23" s="115"/>
      <c r="L23" s="115"/>
      <c r="M23" s="115">
        <f t="shared" si="3"/>
        <v>0</v>
      </c>
      <c r="N23" s="115"/>
      <c r="O23" s="115"/>
      <c r="P23" s="115">
        <f t="shared" si="4"/>
        <v>0</v>
      </c>
      <c r="Q23" s="115"/>
      <c r="R23" s="115"/>
      <c r="S23" s="115">
        <f t="shared" si="5"/>
        <v>0</v>
      </c>
      <c r="T23" s="115"/>
      <c r="U23" s="115"/>
      <c r="V23" s="115">
        <f t="shared" si="6"/>
        <v>0</v>
      </c>
      <c r="W23" s="115"/>
      <c r="X23" s="115"/>
      <c r="Y23" s="115">
        <f t="shared" si="7"/>
        <v>0</v>
      </c>
      <c r="Z23" s="115"/>
      <c r="AA23" s="115"/>
      <c r="AB23" s="115">
        <f t="shared" si="8"/>
        <v>0</v>
      </c>
      <c r="AC23" s="115">
        <f t="shared" si="9"/>
        <v>3662</v>
      </c>
      <c r="AD23" s="115">
        <f t="shared" si="10"/>
        <v>113</v>
      </c>
      <c r="AE23" s="115">
        <f t="shared" si="11"/>
        <v>3775</v>
      </c>
      <c r="AF23" s="116">
        <v>1</v>
      </c>
    </row>
    <row r="24" spans="1:32" ht="18.75">
      <c r="A24" s="122" t="s">
        <v>22</v>
      </c>
      <c r="B24" s="117"/>
      <c r="C24" s="117"/>
      <c r="D24" s="115">
        <f t="shared" si="0"/>
        <v>0</v>
      </c>
      <c r="E24" s="117"/>
      <c r="F24" s="117"/>
      <c r="G24" s="115">
        <f t="shared" si="1"/>
        <v>0</v>
      </c>
      <c r="H24" s="117">
        <v>793</v>
      </c>
      <c r="I24" s="117"/>
      <c r="J24" s="115">
        <f t="shared" si="2"/>
        <v>793</v>
      </c>
      <c r="K24" s="117"/>
      <c r="L24" s="117"/>
      <c r="M24" s="115">
        <f t="shared" si="3"/>
        <v>0</v>
      </c>
      <c r="N24" s="117"/>
      <c r="O24" s="117"/>
      <c r="P24" s="115">
        <f t="shared" si="4"/>
        <v>0</v>
      </c>
      <c r="Q24" s="117"/>
      <c r="R24" s="117"/>
      <c r="S24" s="115">
        <f t="shared" si="5"/>
        <v>0</v>
      </c>
      <c r="T24" s="117"/>
      <c r="U24" s="117"/>
      <c r="V24" s="115">
        <f t="shared" si="6"/>
        <v>0</v>
      </c>
      <c r="W24" s="117"/>
      <c r="X24" s="117"/>
      <c r="Y24" s="115">
        <f t="shared" si="7"/>
        <v>0</v>
      </c>
      <c r="Z24" s="117"/>
      <c r="AA24" s="117"/>
      <c r="AB24" s="115">
        <f t="shared" si="8"/>
        <v>0</v>
      </c>
      <c r="AC24" s="115">
        <f t="shared" si="9"/>
        <v>793</v>
      </c>
      <c r="AD24" s="115">
        <f t="shared" si="10"/>
        <v>0</v>
      </c>
      <c r="AE24" s="115">
        <f t="shared" si="11"/>
        <v>793</v>
      </c>
      <c r="AF24" s="118"/>
    </row>
    <row r="25" spans="1:32" ht="27" customHeight="1">
      <c r="A25" s="122" t="s">
        <v>23</v>
      </c>
      <c r="B25" s="117"/>
      <c r="C25" s="117"/>
      <c r="D25" s="115">
        <f t="shared" si="0"/>
        <v>0</v>
      </c>
      <c r="E25" s="117"/>
      <c r="F25" s="117"/>
      <c r="G25" s="115">
        <f t="shared" si="1"/>
        <v>0</v>
      </c>
      <c r="H25" s="117"/>
      <c r="I25" s="117"/>
      <c r="J25" s="115">
        <f t="shared" si="2"/>
        <v>0</v>
      </c>
      <c r="K25" s="117"/>
      <c r="L25" s="117"/>
      <c r="M25" s="115">
        <f t="shared" si="3"/>
        <v>0</v>
      </c>
      <c r="N25" s="117">
        <v>400</v>
      </c>
      <c r="O25" s="117"/>
      <c r="P25" s="115">
        <f t="shared" si="4"/>
        <v>400</v>
      </c>
      <c r="Q25" s="117"/>
      <c r="R25" s="117"/>
      <c r="S25" s="115">
        <f t="shared" si="5"/>
        <v>0</v>
      </c>
      <c r="T25" s="117"/>
      <c r="U25" s="117"/>
      <c r="V25" s="115">
        <f t="shared" si="6"/>
        <v>0</v>
      </c>
      <c r="W25" s="117"/>
      <c r="X25" s="117"/>
      <c r="Y25" s="115">
        <f t="shared" si="7"/>
        <v>0</v>
      </c>
      <c r="Z25" s="117"/>
      <c r="AA25" s="117"/>
      <c r="AB25" s="115">
        <f t="shared" si="8"/>
        <v>0</v>
      </c>
      <c r="AC25" s="115">
        <f t="shared" si="9"/>
        <v>400</v>
      </c>
      <c r="AD25" s="115">
        <f t="shared" si="10"/>
        <v>0</v>
      </c>
      <c r="AE25" s="115">
        <f t="shared" si="11"/>
        <v>400</v>
      </c>
      <c r="AF25" s="118"/>
    </row>
    <row r="26" spans="1:32" ht="12.75">
      <c r="A26" s="122" t="s">
        <v>19</v>
      </c>
      <c r="B26" s="117">
        <v>360</v>
      </c>
      <c r="C26" s="117"/>
      <c r="D26" s="115">
        <f t="shared" si="0"/>
        <v>360</v>
      </c>
      <c r="E26" s="117">
        <v>97</v>
      </c>
      <c r="F26" s="117"/>
      <c r="G26" s="115">
        <f t="shared" si="1"/>
        <v>97</v>
      </c>
      <c r="H26" s="117">
        <v>1200</v>
      </c>
      <c r="I26" s="117"/>
      <c r="J26" s="115">
        <f t="shared" si="2"/>
        <v>1200</v>
      </c>
      <c r="K26" s="117"/>
      <c r="L26" s="117"/>
      <c r="M26" s="115">
        <f t="shared" si="3"/>
        <v>0</v>
      </c>
      <c r="N26" s="117"/>
      <c r="O26" s="117"/>
      <c r="P26" s="115">
        <f t="shared" si="4"/>
        <v>0</v>
      </c>
      <c r="Q26" s="117"/>
      <c r="R26" s="117"/>
      <c r="S26" s="115">
        <f t="shared" si="5"/>
        <v>0</v>
      </c>
      <c r="T26" s="117"/>
      <c r="U26" s="117"/>
      <c r="V26" s="115">
        <f t="shared" si="6"/>
        <v>0</v>
      </c>
      <c r="W26" s="117"/>
      <c r="X26" s="117"/>
      <c r="Y26" s="115">
        <f t="shared" si="7"/>
        <v>0</v>
      </c>
      <c r="Z26" s="117"/>
      <c r="AA26" s="117"/>
      <c r="AB26" s="115">
        <f t="shared" si="8"/>
        <v>0</v>
      </c>
      <c r="AC26" s="115">
        <f t="shared" si="9"/>
        <v>1657</v>
      </c>
      <c r="AD26" s="115">
        <f t="shared" si="10"/>
        <v>0</v>
      </c>
      <c r="AE26" s="115">
        <f t="shared" si="11"/>
        <v>1657</v>
      </c>
      <c r="AF26" s="118"/>
    </row>
    <row r="27" spans="1:32" ht="18">
      <c r="A27" s="123" t="s">
        <v>12</v>
      </c>
      <c r="B27" s="115"/>
      <c r="C27" s="115"/>
      <c r="D27" s="115">
        <f t="shared" si="0"/>
        <v>0</v>
      </c>
      <c r="E27" s="115"/>
      <c r="F27" s="115"/>
      <c r="G27" s="115">
        <f t="shared" si="1"/>
        <v>0</v>
      </c>
      <c r="H27" s="115">
        <v>3642</v>
      </c>
      <c r="I27" s="115">
        <v>400</v>
      </c>
      <c r="J27" s="115">
        <f t="shared" si="2"/>
        <v>4042</v>
      </c>
      <c r="K27" s="115"/>
      <c r="L27" s="115"/>
      <c r="M27" s="115">
        <f t="shared" si="3"/>
        <v>0</v>
      </c>
      <c r="N27" s="115"/>
      <c r="O27" s="115"/>
      <c r="P27" s="115">
        <f t="shared" si="4"/>
        <v>0</v>
      </c>
      <c r="Q27" s="115"/>
      <c r="R27" s="115"/>
      <c r="S27" s="115">
        <f t="shared" si="5"/>
        <v>0</v>
      </c>
      <c r="T27" s="115">
        <v>21800</v>
      </c>
      <c r="U27" s="115"/>
      <c r="V27" s="115">
        <f t="shared" si="6"/>
        <v>21800</v>
      </c>
      <c r="W27" s="115"/>
      <c r="X27" s="115"/>
      <c r="Y27" s="115">
        <f t="shared" si="7"/>
        <v>0</v>
      </c>
      <c r="Z27" s="115"/>
      <c r="AA27" s="115"/>
      <c r="AB27" s="115">
        <f t="shared" si="8"/>
        <v>0</v>
      </c>
      <c r="AC27" s="115">
        <f t="shared" si="9"/>
        <v>25442</v>
      </c>
      <c r="AD27" s="115">
        <f t="shared" si="10"/>
        <v>400</v>
      </c>
      <c r="AE27" s="115">
        <f t="shared" si="11"/>
        <v>25842</v>
      </c>
      <c r="AF27" s="116"/>
    </row>
    <row r="28" spans="1:32" ht="18.75">
      <c r="A28" s="122" t="s">
        <v>14</v>
      </c>
      <c r="B28" s="115"/>
      <c r="C28" s="115"/>
      <c r="D28" s="115">
        <f t="shared" si="0"/>
        <v>0</v>
      </c>
      <c r="E28" s="115"/>
      <c r="F28" s="115"/>
      <c r="G28" s="115">
        <f t="shared" si="1"/>
        <v>0</v>
      </c>
      <c r="H28" s="115"/>
      <c r="I28" s="115"/>
      <c r="J28" s="115">
        <f t="shared" si="2"/>
        <v>0</v>
      </c>
      <c r="K28" s="115"/>
      <c r="L28" s="115"/>
      <c r="M28" s="115">
        <f t="shared" si="3"/>
        <v>0</v>
      </c>
      <c r="N28" s="115">
        <v>560</v>
      </c>
      <c r="O28" s="115"/>
      <c r="P28" s="115">
        <f t="shared" si="4"/>
        <v>560</v>
      </c>
      <c r="Q28" s="115"/>
      <c r="R28" s="115"/>
      <c r="S28" s="115">
        <f t="shared" si="5"/>
        <v>0</v>
      </c>
      <c r="T28" s="115"/>
      <c r="U28" s="115"/>
      <c r="V28" s="115">
        <f t="shared" si="6"/>
        <v>0</v>
      </c>
      <c r="W28" s="115"/>
      <c r="X28" s="115"/>
      <c r="Y28" s="115">
        <f t="shared" si="7"/>
        <v>0</v>
      </c>
      <c r="Z28" s="115"/>
      <c r="AA28" s="115"/>
      <c r="AB28" s="115">
        <f t="shared" si="8"/>
        <v>0</v>
      </c>
      <c r="AC28" s="115">
        <f t="shared" si="9"/>
        <v>560</v>
      </c>
      <c r="AD28" s="115">
        <f t="shared" si="10"/>
        <v>0</v>
      </c>
      <c r="AE28" s="115">
        <f t="shared" si="11"/>
        <v>560</v>
      </c>
      <c r="AF28" s="116"/>
    </row>
    <row r="29" spans="1:32" ht="18.75">
      <c r="A29" s="122" t="s">
        <v>16</v>
      </c>
      <c r="B29" s="115">
        <v>12517</v>
      </c>
      <c r="C29" s="115">
        <v>-2000</v>
      </c>
      <c r="D29" s="115">
        <f t="shared" si="0"/>
        <v>10517</v>
      </c>
      <c r="E29" s="115">
        <v>2873</v>
      </c>
      <c r="F29" s="115"/>
      <c r="G29" s="115">
        <f t="shared" si="1"/>
        <v>2873</v>
      </c>
      <c r="H29" s="115"/>
      <c r="I29" s="115"/>
      <c r="J29" s="115">
        <f t="shared" si="2"/>
        <v>0</v>
      </c>
      <c r="K29" s="115"/>
      <c r="L29" s="115"/>
      <c r="M29" s="115">
        <f t="shared" si="3"/>
        <v>0</v>
      </c>
      <c r="N29" s="115"/>
      <c r="O29" s="115"/>
      <c r="P29" s="115">
        <f t="shared" si="4"/>
        <v>0</v>
      </c>
      <c r="Q29" s="115"/>
      <c r="R29" s="115"/>
      <c r="S29" s="115">
        <f t="shared" si="5"/>
        <v>0</v>
      </c>
      <c r="T29" s="115"/>
      <c r="U29" s="115"/>
      <c r="V29" s="115">
        <f t="shared" si="6"/>
        <v>0</v>
      </c>
      <c r="W29" s="115"/>
      <c r="X29" s="115"/>
      <c r="Y29" s="115">
        <f t="shared" si="7"/>
        <v>0</v>
      </c>
      <c r="Z29" s="115"/>
      <c r="AA29" s="115"/>
      <c r="AB29" s="115">
        <f t="shared" si="8"/>
        <v>0</v>
      </c>
      <c r="AC29" s="115">
        <f t="shared" si="9"/>
        <v>15390</v>
      </c>
      <c r="AD29" s="115">
        <f t="shared" si="10"/>
        <v>-2000</v>
      </c>
      <c r="AE29" s="115">
        <f t="shared" si="11"/>
        <v>13390</v>
      </c>
      <c r="AF29" s="116">
        <v>4</v>
      </c>
    </row>
    <row r="30" spans="1:32" ht="18.75">
      <c r="A30" s="122" t="s">
        <v>31</v>
      </c>
      <c r="B30" s="115"/>
      <c r="C30" s="115"/>
      <c r="D30" s="115">
        <f t="shared" si="0"/>
        <v>0</v>
      </c>
      <c r="E30" s="115"/>
      <c r="F30" s="115"/>
      <c r="G30" s="115">
        <f t="shared" si="1"/>
        <v>0</v>
      </c>
      <c r="H30" s="115">
        <v>1626</v>
      </c>
      <c r="I30" s="115">
        <v>2000</v>
      </c>
      <c r="J30" s="115">
        <f t="shared" si="2"/>
        <v>3626</v>
      </c>
      <c r="K30" s="115"/>
      <c r="L30" s="115"/>
      <c r="M30" s="115">
        <f t="shared" si="3"/>
        <v>0</v>
      </c>
      <c r="N30" s="115"/>
      <c r="O30" s="115"/>
      <c r="P30" s="115">
        <f t="shared" si="4"/>
        <v>0</v>
      </c>
      <c r="Q30" s="115"/>
      <c r="R30" s="115"/>
      <c r="S30" s="115">
        <f t="shared" si="5"/>
        <v>0</v>
      </c>
      <c r="T30" s="115"/>
      <c r="U30" s="115"/>
      <c r="V30" s="115">
        <f t="shared" si="6"/>
        <v>0</v>
      </c>
      <c r="W30" s="115"/>
      <c r="X30" s="115"/>
      <c r="Y30" s="115">
        <f t="shared" si="7"/>
        <v>0</v>
      </c>
      <c r="Z30" s="115"/>
      <c r="AA30" s="115"/>
      <c r="AB30" s="115">
        <f t="shared" si="8"/>
        <v>0</v>
      </c>
      <c r="AC30" s="115">
        <f t="shared" si="9"/>
        <v>1626</v>
      </c>
      <c r="AD30" s="115">
        <f t="shared" si="10"/>
        <v>2000</v>
      </c>
      <c r="AE30" s="115">
        <f t="shared" si="11"/>
        <v>3626</v>
      </c>
      <c r="AF30" s="116"/>
    </row>
    <row r="31" spans="1:32" ht="18.75">
      <c r="A31" s="122" t="s">
        <v>205</v>
      </c>
      <c r="B31" s="115"/>
      <c r="C31" s="115"/>
      <c r="D31" s="115">
        <f t="shared" si="0"/>
        <v>0</v>
      </c>
      <c r="E31" s="115"/>
      <c r="F31" s="115"/>
      <c r="G31" s="115">
        <f t="shared" si="1"/>
        <v>0</v>
      </c>
      <c r="H31" s="115"/>
      <c r="I31" s="115"/>
      <c r="J31" s="115">
        <f t="shared" si="2"/>
        <v>0</v>
      </c>
      <c r="K31" s="115"/>
      <c r="L31" s="115"/>
      <c r="M31" s="115">
        <f t="shared" si="3"/>
        <v>0</v>
      </c>
      <c r="N31" s="115"/>
      <c r="O31" s="115">
        <v>250</v>
      </c>
      <c r="P31" s="115">
        <f t="shared" si="4"/>
        <v>250</v>
      </c>
      <c r="Q31" s="115"/>
      <c r="R31" s="115"/>
      <c r="S31" s="115">
        <f t="shared" si="5"/>
        <v>0</v>
      </c>
      <c r="T31" s="115"/>
      <c r="U31" s="115"/>
      <c r="V31" s="115">
        <f t="shared" si="6"/>
        <v>0</v>
      </c>
      <c r="W31" s="115"/>
      <c r="X31" s="115"/>
      <c r="Y31" s="115">
        <f t="shared" si="7"/>
        <v>0</v>
      </c>
      <c r="Z31" s="115"/>
      <c r="AA31" s="115"/>
      <c r="AB31" s="115">
        <f t="shared" si="8"/>
        <v>0</v>
      </c>
      <c r="AC31" s="115">
        <f t="shared" si="9"/>
        <v>0</v>
      </c>
      <c r="AD31" s="115">
        <f t="shared" si="10"/>
        <v>250</v>
      </c>
      <c r="AE31" s="115">
        <f t="shared" si="11"/>
        <v>250</v>
      </c>
      <c r="AF31" s="116"/>
    </row>
    <row r="32" spans="1:32" ht="22.5" customHeight="1">
      <c r="A32" s="122" t="s">
        <v>28</v>
      </c>
      <c r="B32" s="117">
        <v>3618</v>
      </c>
      <c r="C32" s="117"/>
      <c r="D32" s="115">
        <f t="shared" si="0"/>
        <v>3618</v>
      </c>
      <c r="E32" s="117">
        <v>976</v>
      </c>
      <c r="F32" s="117"/>
      <c r="G32" s="115">
        <f t="shared" si="1"/>
        <v>976</v>
      </c>
      <c r="H32" s="117">
        <v>8742</v>
      </c>
      <c r="I32" s="117"/>
      <c r="J32" s="115">
        <f t="shared" si="2"/>
        <v>8742</v>
      </c>
      <c r="K32" s="117"/>
      <c r="L32" s="117"/>
      <c r="M32" s="115">
        <f t="shared" si="3"/>
        <v>0</v>
      </c>
      <c r="N32" s="117"/>
      <c r="O32" s="117"/>
      <c r="P32" s="115">
        <f t="shared" si="4"/>
        <v>0</v>
      </c>
      <c r="Q32" s="117"/>
      <c r="R32" s="117"/>
      <c r="S32" s="115">
        <f t="shared" si="5"/>
        <v>0</v>
      </c>
      <c r="T32" s="117"/>
      <c r="U32" s="117"/>
      <c r="V32" s="115">
        <f t="shared" si="6"/>
        <v>0</v>
      </c>
      <c r="W32" s="117"/>
      <c r="X32" s="117"/>
      <c r="Y32" s="115">
        <f t="shared" si="7"/>
        <v>0</v>
      </c>
      <c r="Z32" s="117"/>
      <c r="AA32" s="117"/>
      <c r="AB32" s="115">
        <f t="shared" si="8"/>
        <v>0</v>
      </c>
      <c r="AC32" s="115">
        <f t="shared" si="9"/>
        <v>13336</v>
      </c>
      <c r="AD32" s="115">
        <f t="shared" si="10"/>
        <v>0</v>
      </c>
      <c r="AE32" s="115">
        <f t="shared" si="11"/>
        <v>13336</v>
      </c>
      <c r="AF32" s="118">
        <v>2</v>
      </c>
    </row>
    <row r="33" spans="1:32" ht="22.5" customHeight="1">
      <c r="A33" s="122" t="s">
        <v>191</v>
      </c>
      <c r="B33" s="117"/>
      <c r="C33" s="117"/>
      <c r="D33" s="115">
        <f t="shared" si="0"/>
        <v>0</v>
      </c>
      <c r="E33" s="117"/>
      <c r="F33" s="117"/>
      <c r="G33" s="115">
        <f t="shared" si="1"/>
        <v>0</v>
      </c>
      <c r="H33" s="117">
        <v>1600</v>
      </c>
      <c r="I33" s="117"/>
      <c r="J33" s="115">
        <f t="shared" si="2"/>
        <v>1600</v>
      </c>
      <c r="K33" s="117"/>
      <c r="L33" s="117"/>
      <c r="M33" s="115">
        <f t="shared" si="3"/>
        <v>0</v>
      </c>
      <c r="N33" s="117"/>
      <c r="O33" s="117"/>
      <c r="P33" s="115">
        <f t="shared" si="4"/>
        <v>0</v>
      </c>
      <c r="Q33" s="117"/>
      <c r="R33" s="117"/>
      <c r="S33" s="115">
        <f t="shared" si="5"/>
        <v>0</v>
      </c>
      <c r="T33" s="117"/>
      <c r="U33" s="117"/>
      <c r="V33" s="115">
        <f t="shared" si="6"/>
        <v>0</v>
      </c>
      <c r="W33" s="117"/>
      <c r="X33" s="117"/>
      <c r="Y33" s="115">
        <f t="shared" si="7"/>
        <v>0</v>
      </c>
      <c r="Z33" s="117"/>
      <c r="AA33" s="117"/>
      <c r="AB33" s="115">
        <f t="shared" si="8"/>
        <v>0</v>
      </c>
      <c r="AC33" s="115">
        <f t="shared" si="9"/>
        <v>1600</v>
      </c>
      <c r="AD33" s="115">
        <f t="shared" si="10"/>
        <v>0</v>
      </c>
      <c r="AE33" s="115">
        <f t="shared" si="11"/>
        <v>1600</v>
      </c>
      <c r="AF33" s="118"/>
    </row>
    <row r="34" spans="1:32" ht="12.75">
      <c r="A34" s="122" t="s">
        <v>27</v>
      </c>
      <c r="B34" s="117"/>
      <c r="C34" s="117"/>
      <c r="D34" s="115">
        <f t="shared" si="0"/>
        <v>0</v>
      </c>
      <c r="E34" s="117"/>
      <c r="F34" s="117"/>
      <c r="G34" s="115">
        <f t="shared" si="1"/>
        <v>0</v>
      </c>
      <c r="H34" s="117">
        <v>1490</v>
      </c>
      <c r="I34" s="117"/>
      <c r="J34" s="115">
        <f t="shared" si="2"/>
        <v>1490</v>
      </c>
      <c r="K34" s="117"/>
      <c r="L34" s="117"/>
      <c r="M34" s="115">
        <f t="shared" si="3"/>
        <v>0</v>
      </c>
      <c r="N34" s="117"/>
      <c r="O34" s="117"/>
      <c r="P34" s="115">
        <f t="shared" si="4"/>
        <v>0</v>
      </c>
      <c r="Q34" s="117"/>
      <c r="R34" s="117"/>
      <c r="S34" s="115">
        <f t="shared" si="5"/>
        <v>0</v>
      </c>
      <c r="T34" s="117"/>
      <c r="U34" s="117"/>
      <c r="V34" s="115">
        <f t="shared" si="6"/>
        <v>0</v>
      </c>
      <c r="W34" s="117"/>
      <c r="X34" s="117"/>
      <c r="Y34" s="115">
        <f t="shared" si="7"/>
        <v>0</v>
      </c>
      <c r="Z34" s="117"/>
      <c r="AA34" s="117"/>
      <c r="AB34" s="115">
        <f t="shared" si="8"/>
        <v>0</v>
      </c>
      <c r="AC34" s="115">
        <f t="shared" si="9"/>
        <v>1490</v>
      </c>
      <c r="AD34" s="115">
        <f t="shared" si="10"/>
        <v>0</v>
      </c>
      <c r="AE34" s="115">
        <f t="shared" si="11"/>
        <v>1490</v>
      </c>
      <c r="AF34" s="118"/>
    </row>
    <row r="35" spans="1:32" ht="18.75">
      <c r="A35" s="122" t="s">
        <v>208</v>
      </c>
      <c r="B35" s="117"/>
      <c r="C35" s="117"/>
      <c r="D35" s="115">
        <f t="shared" si="0"/>
        <v>0</v>
      </c>
      <c r="E35" s="117"/>
      <c r="F35" s="117"/>
      <c r="G35" s="115">
        <f t="shared" si="1"/>
        <v>0</v>
      </c>
      <c r="H35" s="117"/>
      <c r="I35" s="117"/>
      <c r="J35" s="115">
        <f t="shared" si="2"/>
        <v>0</v>
      </c>
      <c r="K35" s="117"/>
      <c r="L35" s="117">
        <v>429</v>
      </c>
      <c r="M35" s="115">
        <f t="shared" si="3"/>
        <v>429</v>
      </c>
      <c r="N35" s="117"/>
      <c r="O35" s="117"/>
      <c r="P35" s="115">
        <f t="shared" si="4"/>
        <v>0</v>
      </c>
      <c r="Q35" s="117"/>
      <c r="R35" s="117"/>
      <c r="S35" s="115">
        <f t="shared" si="5"/>
        <v>0</v>
      </c>
      <c r="T35" s="117"/>
      <c r="U35" s="117"/>
      <c r="V35" s="115">
        <f t="shared" si="6"/>
        <v>0</v>
      </c>
      <c r="W35" s="117"/>
      <c r="X35" s="117"/>
      <c r="Y35" s="115">
        <f t="shared" si="7"/>
        <v>0</v>
      </c>
      <c r="Z35" s="117"/>
      <c r="AA35" s="117"/>
      <c r="AB35" s="115">
        <f t="shared" si="8"/>
        <v>0</v>
      </c>
      <c r="AC35" s="115">
        <f t="shared" si="9"/>
        <v>0</v>
      </c>
      <c r="AD35" s="115">
        <f t="shared" si="10"/>
        <v>429</v>
      </c>
      <c r="AE35" s="115">
        <f t="shared" si="11"/>
        <v>429</v>
      </c>
      <c r="AF35" s="118"/>
    </row>
    <row r="36" spans="1:32" ht="27" customHeight="1">
      <c r="A36" s="122" t="s">
        <v>8</v>
      </c>
      <c r="B36" s="115"/>
      <c r="C36" s="115"/>
      <c r="D36" s="115">
        <f t="shared" si="0"/>
        <v>0</v>
      </c>
      <c r="E36" s="115"/>
      <c r="F36" s="115"/>
      <c r="G36" s="115">
        <f t="shared" si="1"/>
        <v>0</v>
      </c>
      <c r="H36" s="115"/>
      <c r="I36" s="115">
        <v>100</v>
      </c>
      <c r="J36" s="115">
        <f t="shared" si="2"/>
        <v>100</v>
      </c>
      <c r="K36" s="115">
        <v>6566</v>
      </c>
      <c r="L36" s="115"/>
      <c r="M36" s="115">
        <f t="shared" si="3"/>
        <v>6566</v>
      </c>
      <c r="N36" s="115"/>
      <c r="O36" s="115"/>
      <c r="P36" s="115">
        <f t="shared" si="4"/>
        <v>0</v>
      </c>
      <c r="Q36" s="115"/>
      <c r="R36" s="115"/>
      <c r="S36" s="115">
        <f t="shared" si="5"/>
        <v>0</v>
      </c>
      <c r="T36" s="115"/>
      <c r="U36" s="115"/>
      <c r="V36" s="115">
        <f t="shared" si="6"/>
        <v>0</v>
      </c>
      <c r="W36" s="115"/>
      <c r="X36" s="115"/>
      <c r="Y36" s="115">
        <f t="shared" si="7"/>
        <v>0</v>
      </c>
      <c r="Z36" s="115"/>
      <c r="AA36" s="115"/>
      <c r="AB36" s="115">
        <f t="shared" si="8"/>
        <v>0</v>
      </c>
      <c r="AC36" s="115">
        <f t="shared" si="9"/>
        <v>6566</v>
      </c>
      <c r="AD36" s="115">
        <f t="shared" si="10"/>
        <v>100</v>
      </c>
      <c r="AE36" s="115">
        <f t="shared" si="11"/>
        <v>6666</v>
      </c>
      <c r="AF36" s="116"/>
    </row>
    <row r="37" spans="1:32" ht="18.75">
      <c r="A37" s="122" t="s">
        <v>10</v>
      </c>
      <c r="B37" s="115"/>
      <c r="C37" s="115"/>
      <c r="D37" s="115">
        <f t="shared" si="0"/>
        <v>0</v>
      </c>
      <c r="E37" s="115"/>
      <c r="F37" s="115"/>
      <c r="G37" s="115">
        <f t="shared" si="1"/>
        <v>0</v>
      </c>
      <c r="H37" s="115"/>
      <c r="I37" s="115"/>
      <c r="J37" s="115">
        <f t="shared" si="2"/>
        <v>0</v>
      </c>
      <c r="K37" s="115">
        <v>1603</v>
      </c>
      <c r="L37" s="115"/>
      <c r="M37" s="115">
        <f t="shared" si="3"/>
        <v>1603</v>
      </c>
      <c r="N37" s="115"/>
      <c r="O37" s="115"/>
      <c r="P37" s="115">
        <f t="shared" si="4"/>
        <v>0</v>
      </c>
      <c r="Q37" s="115"/>
      <c r="R37" s="115"/>
      <c r="S37" s="115">
        <f t="shared" si="5"/>
        <v>0</v>
      </c>
      <c r="T37" s="115"/>
      <c r="U37" s="115"/>
      <c r="V37" s="115">
        <f t="shared" si="6"/>
        <v>0</v>
      </c>
      <c r="W37" s="115"/>
      <c r="X37" s="115"/>
      <c r="Y37" s="115">
        <f t="shared" si="7"/>
        <v>0</v>
      </c>
      <c r="Z37" s="115"/>
      <c r="AA37" s="115"/>
      <c r="AB37" s="115">
        <f t="shared" si="8"/>
        <v>0</v>
      </c>
      <c r="AC37" s="115">
        <f t="shared" si="9"/>
        <v>1603</v>
      </c>
      <c r="AD37" s="115">
        <f t="shared" si="10"/>
        <v>0</v>
      </c>
      <c r="AE37" s="115">
        <f t="shared" si="11"/>
        <v>1603</v>
      </c>
      <c r="AF37" s="116"/>
    </row>
    <row r="38" spans="1:32" ht="12.75">
      <c r="A38" s="122" t="s">
        <v>20</v>
      </c>
      <c r="B38" s="117"/>
      <c r="C38" s="117"/>
      <c r="D38" s="115">
        <f t="shared" si="0"/>
        <v>0</v>
      </c>
      <c r="E38" s="117"/>
      <c r="F38" s="117"/>
      <c r="G38" s="115">
        <f t="shared" si="1"/>
        <v>0</v>
      </c>
      <c r="H38" s="117">
        <v>7902</v>
      </c>
      <c r="I38" s="117"/>
      <c r="J38" s="115">
        <f t="shared" si="2"/>
        <v>7902</v>
      </c>
      <c r="K38" s="117"/>
      <c r="L38" s="117"/>
      <c r="M38" s="115">
        <f t="shared" si="3"/>
        <v>0</v>
      </c>
      <c r="N38" s="117"/>
      <c r="O38" s="117"/>
      <c r="P38" s="115">
        <f t="shared" si="4"/>
        <v>0</v>
      </c>
      <c r="Q38" s="117"/>
      <c r="R38" s="117"/>
      <c r="S38" s="115">
        <f t="shared" si="5"/>
        <v>0</v>
      </c>
      <c r="T38" s="117"/>
      <c r="U38" s="117"/>
      <c r="V38" s="115">
        <f t="shared" si="6"/>
        <v>0</v>
      </c>
      <c r="W38" s="117"/>
      <c r="X38" s="117"/>
      <c r="Y38" s="115">
        <f t="shared" si="7"/>
        <v>0</v>
      </c>
      <c r="Z38" s="117"/>
      <c r="AA38" s="117"/>
      <c r="AB38" s="115">
        <f t="shared" si="8"/>
        <v>0</v>
      </c>
      <c r="AC38" s="115">
        <f t="shared" si="9"/>
        <v>7902</v>
      </c>
      <c r="AD38" s="115">
        <f t="shared" si="10"/>
        <v>0</v>
      </c>
      <c r="AE38" s="115">
        <f t="shared" si="11"/>
        <v>7902</v>
      </c>
      <c r="AF38" s="118"/>
    </row>
    <row r="39" spans="1:32" ht="12.75">
      <c r="A39" s="122" t="s">
        <v>26</v>
      </c>
      <c r="B39" s="117"/>
      <c r="C39" s="117"/>
      <c r="D39" s="115">
        <f t="shared" si="0"/>
        <v>0</v>
      </c>
      <c r="E39" s="117"/>
      <c r="F39" s="117"/>
      <c r="G39" s="115">
        <f t="shared" si="1"/>
        <v>0</v>
      </c>
      <c r="H39" s="117"/>
      <c r="I39" s="117"/>
      <c r="J39" s="115">
        <f t="shared" si="2"/>
        <v>0</v>
      </c>
      <c r="K39" s="117"/>
      <c r="L39" s="117"/>
      <c r="M39" s="115">
        <f t="shared" si="3"/>
        <v>0</v>
      </c>
      <c r="N39" s="117">
        <v>673</v>
      </c>
      <c r="O39" s="117"/>
      <c r="P39" s="115">
        <f t="shared" si="4"/>
        <v>673</v>
      </c>
      <c r="Q39" s="117"/>
      <c r="R39" s="117"/>
      <c r="S39" s="115">
        <f t="shared" si="5"/>
        <v>0</v>
      </c>
      <c r="T39" s="117"/>
      <c r="U39" s="117"/>
      <c r="V39" s="115">
        <f t="shared" si="6"/>
        <v>0</v>
      </c>
      <c r="W39" s="117"/>
      <c r="X39" s="117"/>
      <c r="Y39" s="115">
        <f t="shared" si="7"/>
        <v>0</v>
      </c>
      <c r="Z39" s="117"/>
      <c r="AA39" s="117"/>
      <c r="AB39" s="115">
        <f t="shared" si="8"/>
        <v>0</v>
      </c>
      <c r="AC39" s="115">
        <f t="shared" si="9"/>
        <v>673</v>
      </c>
      <c r="AD39" s="115">
        <f t="shared" si="10"/>
        <v>0</v>
      </c>
      <c r="AE39" s="115">
        <f t="shared" si="11"/>
        <v>673</v>
      </c>
      <c r="AF39" s="118"/>
    </row>
    <row r="40" spans="1:32" ht="12.75">
      <c r="A40" s="123" t="s">
        <v>21</v>
      </c>
      <c r="B40" s="117">
        <v>1684</v>
      </c>
      <c r="C40" s="117"/>
      <c r="D40" s="115">
        <f t="shared" si="0"/>
        <v>1684</v>
      </c>
      <c r="E40" s="117">
        <v>465</v>
      </c>
      <c r="F40" s="117"/>
      <c r="G40" s="115">
        <f t="shared" si="1"/>
        <v>465</v>
      </c>
      <c r="H40" s="117">
        <v>1249</v>
      </c>
      <c r="I40" s="117"/>
      <c r="J40" s="115">
        <f t="shared" si="2"/>
        <v>1249</v>
      </c>
      <c r="K40" s="117"/>
      <c r="L40" s="117"/>
      <c r="M40" s="115">
        <f t="shared" si="3"/>
        <v>0</v>
      </c>
      <c r="N40" s="117"/>
      <c r="O40" s="117">
        <v>174</v>
      </c>
      <c r="P40" s="115">
        <f t="shared" si="4"/>
        <v>174</v>
      </c>
      <c r="Q40" s="117">
        <v>12700</v>
      </c>
      <c r="R40" s="117"/>
      <c r="S40" s="115">
        <f t="shared" si="5"/>
        <v>12700</v>
      </c>
      <c r="T40" s="117"/>
      <c r="U40" s="117"/>
      <c r="V40" s="115">
        <f t="shared" si="6"/>
        <v>0</v>
      </c>
      <c r="W40" s="117"/>
      <c r="X40" s="117"/>
      <c r="Y40" s="115">
        <f t="shared" si="7"/>
        <v>0</v>
      </c>
      <c r="Z40" s="117"/>
      <c r="AA40" s="117"/>
      <c r="AB40" s="115">
        <f t="shared" si="8"/>
        <v>0</v>
      </c>
      <c r="AC40" s="115">
        <f t="shared" si="9"/>
        <v>16098</v>
      </c>
      <c r="AD40" s="115">
        <f t="shared" si="10"/>
        <v>174</v>
      </c>
      <c r="AE40" s="115">
        <f t="shared" si="11"/>
        <v>16272</v>
      </c>
      <c r="AF40" s="118">
        <v>1</v>
      </c>
    </row>
    <row r="41" spans="1:32" ht="18.75">
      <c r="A41" s="127" t="s">
        <v>9</v>
      </c>
      <c r="B41" s="115"/>
      <c r="C41" s="115"/>
      <c r="D41" s="115">
        <f t="shared" si="0"/>
        <v>0</v>
      </c>
      <c r="E41" s="115"/>
      <c r="F41" s="115"/>
      <c r="G41" s="115">
        <f t="shared" si="1"/>
        <v>0</v>
      </c>
      <c r="H41" s="115"/>
      <c r="I41" s="115">
        <v>5</v>
      </c>
      <c r="J41" s="115">
        <f t="shared" si="2"/>
        <v>5</v>
      </c>
      <c r="K41" s="115">
        <v>4798</v>
      </c>
      <c r="L41" s="115">
        <v>-250</v>
      </c>
      <c r="M41" s="115">
        <f t="shared" si="3"/>
        <v>4548</v>
      </c>
      <c r="N41" s="115"/>
      <c r="O41" s="115"/>
      <c r="P41" s="115">
        <f t="shared" si="4"/>
        <v>0</v>
      </c>
      <c r="Q41" s="115"/>
      <c r="R41" s="115"/>
      <c r="S41" s="115">
        <f t="shared" si="5"/>
        <v>0</v>
      </c>
      <c r="T41" s="115"/>
      <c r="U41" s="115"/>
      <c r="V41" s="115">
        <f t="shared" si="6"/>
        <v>0</v>
      </c>
      <c r="W41" s="115"/>
      <c r="X41" s="115"/>
      <c r="Y41" s="115">
        <f t="shared" si="7"/>
        <v>0</v>
      </c>
      <c r="Z41" s="115"/>
      <c r="AA41" s="115"/>
      <c r="AB41" s="115">
        <f t="shared" si="8"/>
        <v>0</v>
      </c>
      <c r="AC41" s="115">
        <f t="shared" si="9"/>
        <v>4798</v>
      </c>
      <c r="AD41" s="115">
        <f t="shared" si="10"/>
        <v>-245</v>
      </c>
      <c r="AE41" s="115">
        <f t="shared" si="11"/>
        <v>4553</v>
      </c>
      <c r="AF41" s="116"/>
    </row>
    <row r="42" spans="1:32" ht="18.75">
      <c r="A42" s="122" t="s">
        <v>218</v>
      </c>
      <c r="B42" s="115"/>
      <c r="C42" s="115"/>
      <c r="D42" s="115">
        <f t="shared" si="0"/>
        <v>0</v>
      </c>
      <c r="E42" s="115"/>
      <c r="F42" s="115"/>
      <c r="G42" s="115">
        <f t="shared" si="1"/>
        <v>0</v>
      </c>
      <c r="H42" s="115"/>
      <c r="I42" s="115"/>
      <c r="J42" s="115">
        <f t="shared" si="2"/>
        <v>0</v>
      </c>
      <c r="K42" s="115"/>
      <c r="L42" s="115"/>
      <c r="M42" s="115">
        <f t="shared" si="3"/>
        <v>0</v>
      </c>
      <c r="N42" s="115"/>
      <c r="O42" s="115"/>
      <c r="P42" s="115">
        <f t="shared" si="4"/>
        <v>0</v>
      </c>
      <c r="Q42" s="115"/>
      <c r="R42" s="115"/>
      <c r="S42" s="115">
        <f t="shared" si="5"/>
        <v>0</v>
      </c>
      <c r="T42" s="115"/>
      <c r="U42" s="115"/>
      <c r="V42" s="115">
        <f t="shared" si="6"/>
        <v>0</v>
      </c>
      <c r="W42" s="115"/>
      <c r="X42" s="115"/>
      <c r="Y42" s="115">
        <f t="shared" si="7"/>
        <v>0</v>
      </c>
      <c r="Z42" s="115"/>
      <c r="AA42" s="115">
        <v>22650</v>
      </c>
      <c r="AB42" s="115">
        <f t="shared" si="8"/>
        <v>22650</v>
      </c>
      <c r="AC42" s="115">
        <f t="shared" si="9"/>
        <v>0</v>
      </c>
      <c r="AD42" s="115">
        <f t="shared" si="10"/>
        <v>22650</v>
      </c>
      <c r="AE42" s="115">
        <f t="shared" si="11"/>
        <v>22650</v>
      </c>
      <c r="AF42" s="116"/>
    </row>
    <row r="43" spans="1:32" ht="12.75">
      <c r="A43" s="124" t="s">
        <v>112</v>
      </c>
      <c r="B43" s="117">
        <f>SUM(B7:B42)</f>
        <v>61279</v>
      </c>
      <c r="C43" s="117">
        <f aca="true" t="shared" si="12" ref="C43:AF43">SUM(C7:C42)</f>
        <v>6706</v>
      </c>
      <c r="D43" s="117">
        <f t="shared" si="12"/>
        <v>67985</v>
      </c>
      <c r="E43" s="117">
        <f t="shared" si="12"/>
        <v>14960</v>
      </c>
      <c r="F43" s="117">
        <f t="shared" si="12"/>
        <v>3453</v>
      </c>
      <c r="G43" s="117">
        <f t="shared" si="12"/>
        <v>18413</v>
      </c>
      <c r="H43" s="117">
        <f t="shared" si="12"/>
        <v>76565</v>
      </c>
      <c r="I43" s="117">
        <f t="shared" si="12"/>
        <v>11188</v>
      </c>
      <c r="J43" s="117">
        <f t="shared" si="12"/>
        <v>87753</v>
      </c>
      <c r="K43" s="117">
        <f t="shared" si="12"/>
        <v>12967</v>
      </c>
      <c r="L43" s="117">
        <f t="shared" si="12"/>
        <v>179</v>
      </c>
      <c r="M43" s="117">
        <f t="shared" si="12"/>
        <v>13146</v>
      </c>
      <c r="N43" s="117">
        <f t="shared" si="12"/>
        <v>2033</v>
      </c>
      <c r="O43" s="117">
        <f t="shared" si="12"/>
        <v>909</v>
      </c>
      <c r="P43" s="117">
        <f t="shared" si="12"/>
        <v>2942</v>
      </c>
      <c r="Q43" s="117">
        <f t="shared" si="12"/>
        <v>14500</v>
      </c>
      <c r="R43" s="117">
        <f t="shared" si="12"/>
        <v>0</v>
      </c>
      <c r="S43" s="117">
        <f t="shared" si="12"/>
        <v>14500</v>
      </c>
      <c r="T43" s="117">
        <f t="shared" si="12"/>
        <v>21800</v>
      </c>
      <c r="U43" s="117">
        <f t="shared" si="12"/>
        <v>0</v>
      </c>
      <c r="V43" s="117">
        <f t="shared" si="12"/>
        <v>21800</v>
      </c>
      <c r="W43" s="117">
        <f t="shared" si="12"/>
        <v>2500</v>
      </c>
      <c r="X43" s="117">
        <f t="shared" si="12"/>
        <v>2200</v>
      </c>
      <c r="Y43" s="117">
        <f t="shared" si="12"/>
        <v>4700</v>
      </c>
      <c r="Z43" s="117">
        <f t="shared" si="12"/>
        <v>0</v>
      </c>
      <c r="AA43" s="117">
        <f t="shared" si="12"/>
        <v>22650</v>
      </c>
      <c r="AB43" s="117">
        <f t="shared" si="12"/>
        <v>22650</v>
      </c>
      <c r="AC43" s="117">
        <f t="shared" si="12"/>
        <v>206604</v>
      </c>
      <c r="AD43" s="117">
        <f t="shared" si="12"/>
        <v>47285</v>
      </c>
      <c r="AE43" s="117">
        <f t="shared" si="12"/>
        <v>253889</v>
      </c>
      <c r="AF43" s="117">
        <f t="shared" si="12"/>
        <v>28</v>
      </c>
    </row>
    <row r="44" spans="1:31" ht="15">
      <c r="A44" s="119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</row>
    <row r="45" spans="1:31" ht="20.25">
      <c r="A45" s="119" t="s">
        <v>224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</row>
    <row r="46" spans="1:31" ht="15">
      <c r="A46" s="119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</row>
  </sheetData>
  <sheetProtection/>
  <mergeCells count="11">
    <mergeCell ref="Q5:S5"/>
    <mergeCell ref="T5:V5"/>
    <mergeCell ref="AC5:AE5"/>
    <mergeCell ref="W5:Y5"/>
    <mergeCell ref="Z5:AB5"/>
    <mergeCell ref="A3:T3"/>
    <mergeCell ref="B5:D5"/>
    <mergeCell ref="E5:G5"/>
    <mergeCell ref="H5:J5"/>
    <mergeCell ref="K5:M5"/>
    <mergeCell ref="N5:P5"/>
  </mergeCells>
  <printOptions/>
  <pageMargins left="0" right="0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2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9.421875" style="0" customWidth="1"/>
    <col min="2" max="2" width="38.8515625" style="0" customWidth="1"/>
    <col min="3" max="3" width="32.28125" style="0" customWidth="1"/>
    <col min="4" max="4" width="12.140625" style="0" customWidth="1"/>
    <col min="5" max="5" width="11.00390625" style="0" customWidth="1"/>
    <col min="6" max="6" width="11.28125" style="0" customWidth="1"/>
  </cols>
  <sheetData>
    <row r="2" spans="1:4" ht="14.25">
      <c r="A2" s="216" t="s">
        <v>225</v>
      </c>
      <c r="B2" s="154"/>
      <c r="C2" s="154"/>
      <c r="D2" s="154"/>
    </row>
    <row r="4" spans="1:4" ht="12.75">
      <c r="A4" s="155" t="s">
        <v>154</v>
      </c>
      <c r="B4" s="155"/>
      <c r="C4" s="155"/>
      <c r="D4" s="155"/>
    </row>
    <row r="5" spans="1:4" ht="12.75">
      <c r="A5" s="155" t="s">
        <v>113</v>
      </c>
      <c r="B5" s="155"/>
      <c r="C5" s="155"/>
      <c r="D5" s="155"/>
    </row>
    <row r="6" spans="1:4" ht="12.75">
      <c r="A6" s="33"/>
      <c r="B6" s="33"/>
      <c r="C6" s="33"/>
      <c r="D6" s="33"/>
    </row>
    <row r="7" spans="1:4" ht="12.75">
      <c r="A7" s="33"/>
      <c r="B7" s="33"/>
      <c r="C7" s="33"/>
      <c r="D7" s="33"/>
    </row>
    <row r="8" ht="12.75">
      <c r="D8" s="34" t="s">
        <v>33</v>
      </c>
    </row>
    <row r="9" spans="1:6" ht="12.75" customHeight="1">
      <c r="A9" s="156" t="s">
        <v>114</v>
      </c>
      <c r="B9" s="157"/>
      <c r="C9" s="160" t="s">
        <v>115</v>
      </c>
      <c r="D9" s="163" t="s">
        <v>156</v>
      </c>
      <c r="E9" s="153" t="s">
        <v>195</v>
      </c>
      <c r="F9" s="153" t="s">
        <v>209</v>
      </c>
    </row>
    <row r="10" spans="1:6" ht="12.75">
      <c r="A10" s="158"/>
      <c r="B10" s="159"/>
      <c r="C10" s="161"/>
      <c r="D10" s="164"/>
      <c r="E10" s="153"/>
      <c r="F10" s="153"/>
    </row>
    <row r="11" spans="1:6" ht="12.75">
      <c r="A11" s="35" t="s">
        <v>116</v>
      </c>
      <c r="B11" s="29" t="s">
        <v>117</v>
      </c>
      <c r="C11" s="162"/>
      <c r="D11" s="165"/>
      <c r="E11" s="153"/>
      <c r="F11" s="153"/>
    </row>
    <row r="12" spans="1:6" ht="38.25" customHeight="1">
      <c r="A12" s="36">
        <v>1</v>
      </c>
      <c r="B12" s="8" t="s">
        <v>12</v>
      </c>
      <c r="C12" s="37" t="s">
        <v>149</v>
      </c>
      <c r="D12" s="38">
        <v>21800</v>
      </c>
      <c r="E12" s="3"/>
      <c r="F12" s="128">
        <f>D12+E12</f>
        <v>21800</v>
      </c>
    </row>
    <row r="13" spans="1:6" ht="33.75" customHeight="1">
      <c r="A13" s="36">
        <v>2</v>
      </c>
      <c r="B13" s="69" t="s">
        <v>18</v>
      </c>
      <c r="C13" s="37" t="s">
        <v>150</v>
      </c>
      <c r="D13" s="38">
        <v>2500</v>
      </c>
      <c r="E13" s="3">
        <v>2200</v>
      </c>
      <c r="F13" s="128">
        <f aca="true" t="shared" si="0" ref="F13:F18">D13+E13</f>
        <v>4700</v>
      </c>
    </row>
    <row r="14" spans="1:6" ht="30.75" customHeight="1">
      <c r="A14" s="36">
        <v>3</v>
      </c>
      <c r="B14" s="8" t="s">
        <v>21</v>
      </c>
      <c r="C14" s="37" t="s">
        <v>151</v>
      </c>
      <c r="D14" s="38">
        <v>12700</v>
      </c>
      <c r="E14" s="3"/>
      <c r="F14" s="128">
        <f t="shared" si="0"/>
        <v>12700</v>
      </c>
    </row>
    <row r="15" spans="1:6" ht="29.25" customHeight="1">
      <c r="A15" s="36">
        <v>4</v>
      </c>
      <c r="B15" s="69" t="s">
        <v>7</v>
      </c>
      <c r="C15" s="37" t="s">
        <v>152</v>
      </c>
      <c r="D15" s="38">
        <v>1000</v>
      </c>
      <c r="E15" s="3"/>
      <c r="F15" s="128">
        <f t="shared" si="0"/>
        <v>1000</v>
      </c>
    </row>
    <row r="16" spans="1:6" ht="30.75" customHeight="1">
      <c r="A16" s="36">
        <v>5</v>
      </c>
      <c r="B16" s="69" t="s">
        <v>5</v>
      </c>
      <c r="C16" s="37" t="s">
        <v>153</v>
      </c>
      <c r="D16" s="38">
        <v>800</v>
      </c>
      <c r="E16" s="3">
        <v>-777</v>
      </c>
      <c r="F16" s="128">
        <f t="shared" si="0"/>
        <v>23</v>
      </c>
    </row>
    <row r="17" spans="1:6" ht="30.75" customHeight="1">
      <c r="A17" s="36">
        <v>6</v>
      </c>
      <c r="B17" s="69" t="s">
        <v>210</v>
      </c>
      <c r="C17" s="37" t="s">
        <v>212</v>
      </c>
      <c r="D17" s="38"/>
      <c r="E17" s="3">
        <v>695</v>
      </c>
      <c r="F17" s="128">
        <f t="shared" si="0"/>
        <v>695</v>
      </c>
    </row>
    <row r="18" spans="1:6" ht="30.75" customHeight="1">
      <c r="A18" s="36">
        <v>7</v>
      </c>
      <c r="B18" s="69" t="s">
        <v>211</v>
      </c>
      <c r="C18" s="37" t="s">
        <v>213</v>
      </c>
      <c r="D18" s="38"/>
      <c r="E18" s="3">
        <v>82</v>
      </c>
      <c r="F18" s="128">
        <f t="shared" si="0"/>
        <v>82</v>
      </c>
    </row>
    <row r="19" spans="1:6" ht="12.75">
      <c r="A19" s="39"/>
      <c r="B19" s="40"/>
      <c r="C19" s="41" t="s">
        <v>118</v>
      </c>
      <c r="D19" s="42">
        <f>SUM(D12:D18)</f>
        <v>38800</v>
      </c>
      <c r="E19" s="42">
        <f>SUM(E12:E18)</f>
        <v>2200</v>
      </c>
      <c r="F19" s="42">
        <f>SUM(F12:F18)</f>
        <v>41000</v>
      </c>
    </row>
    <row r="22" ht="14.25">
      <c r="B22" s="213" t="s">
        <v>226</v>
      </c>
    </row>
  </sheetData>
  <sheetProtection/>
  <mergeCells count="8">
    <mergeCell ref="E9:E11"/>
    <mergeCell ref="F9:F11"/>
    <mergeCell ref="A2:D2"/>
    <mergeCell ref="A4:D4"/>
    <mergeCell ref="A5:D5"/>
    <mergeCell ref="A9:B10"/>
    <mergeCell ref="C9:C11"/>
    <mergeCell ref="D9:D11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6"/>
  <sheetViews>
    <sheetView zoomScalePageLayoutView="0" workbookViewId="0" topLeftCell="A1">
      <selection activeCell="B20" sqref="B20"/>
    </sheetView>
  </sheetViews>
  <sheetFormatPr defaultColWidth="9.140625" defaultRowHeight="12.75"/>
  <cols>
    <col min="2" max="2" width="51.140625" style="0" customWidth="1"/>
    <col min="3" max="3" width="14.8515625" style="0" customWidth="1"/>
    <col min="4" max="4" width="11.28125" style="0" customWidth="1"/>
    <col min="5" max="5" width="11.8515625" style="0" customWidth="1"/>
  </cols>
  <sheetData>
    <row r="2" spans="3:4" ht="12.75">
      <c r="C2" t="s">
        <v>119</v>
      </c>
      <c r="D2" s="43"/>
    </row>
    <row r="4" spans="1:4" ht="12.75">
      <c r="A4" s="166" t="s">
        <v>147</v>
      </c>
      <c r="B4" s="166"/>
      <c r="C4" s="166"/>
      <c r="D4" s="166"/>
    </row>
    <row r="7" ht="13.5" thickBot="1">
      <c r="E7" s="45" t="s">
        <v>33</v>
      </c>
    </row>
    <row r="8" spans="2:5" ht="12.75">
      <c r="B8" s="167" t="s">
        <v>120</v>
      </c>
      <c r="C8" s="169" t="s">
        <v>156</v>
      </c>
      <c r="D8" s="171" t="s">
        <v>195</v>
      </c>
      <c r="E8" s="173" t="s">
        <v>194</v>
      </c>
    </row>
    <row r="9" spans="2:6" ht="13.5" thickBot="1">
      <c r="B9" s="168"/>
      <c r="C9" s="170"/>
      <c r="D9" s="172"/>
      <c r="E9" s="174"/>
      <c r="F9" s="134"/>
    </row>
    <row r="10" spans="2:6" ht="12.75">
      <c r="B10" s="46" t="s">
        <v>121</v>
      </c>
      <c r="C10" s="129">
        <v>60</v>
      </c>
      <c r="D10" s="130"/>
      <c r="E10" s="132">
        <f aca="true" t="shared" si="0" ref="E10:E15">C10+D10</f>
        <v>60</v>
      </c>
      <c r="F10" s="134"/>
    </row>
    <row r="11" spans="2:6" ht="12.75">
      <c r="B11" s="47" t="s">
        <v>122</v>
      </c>
      <c r="C11" s="48">
        <v>300</v>
      </c>
      <c r="D11" s="131"/>
      <c r="E11" s="133">
        <f t="shared" si="0"/>
        <v>300</v>
      </c>
      <c r="F11" s="134"/>
    </row>
    <row r="12" spans="2:6" ht="12.75">
      <c r="B12" s="49" t="s">
        <v>123</v>
      </c>
      <c r="C12" s="48">
        <v>500</v>
      </c>
      <c r="D12" s="131"/>
      <c r="E12" s="133">
        <f t="shared" si="0"/>
        <v>500</v>
      </c>
      <c r="F12" s="134"/>
    </row>
    <row r="13" spans="2:6" ht="12.75">
      <c r="B13" s="50" t="s">
        <v>124</v>
      </c>
      <c r="C13" s="48">
        <v>100</v>
      </c>
      <c r="D13" s="131"/>
      <c r="E13" s="133">
        <f t="shared" si="0"/>
        <v>100</v>
      </c>
      <c r="F13" s="134"/>
    </row>
    <row r="14" spans="2:6" ht="13.5" thickBot="1">
      <c r="B14" s="135" t="s">
        <v>148</v>
      </c>
      <c r="C14" s="51">
        <v>450</v>
      </c>
      <c r="D14" s="136"/>
      <c r="E14" s="137">
        <f t="shared" si="0"/>
        <v>450</v>
      </c>
      <c r="F14" s="134"/>
    </row>
    <row r="15" spans="2:6" ht="13.5" thickBot="1">
      <c r="B15" s="140" t="s">
        <v>125</v>
      </c>
      <c r="C15" s="138">
        <f>SUM(C10:C14)</f>
        <v>1410</v>
      </c>
      <c r="D15" s="138">
        <f>SUM(D10:D14)</f>
        <v>0</v>
      </c>
      <c r="E15" s="139">
        <f t="shared" si="0"/>
        <v>1410</v>
      </c>
      <c r="F15" s="134"/>
    </row>
    <row r="16" spans="2:3" ht="12.75">
      <c r="B16" s="52"/>
      <c r="C16" s="52"/>
    </row>
  </sheetData>
  <sheetProtection/>
  <mergeCells count="5">
    <mergeCell ref="A4:D4"/>
    <mergeCell ref="B8:B9"/>
    <mergeCell ref="C8:C9"/>
    <mergeCell ref="D8:D9"/>
    <mergeCell ref="E8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23.57421875" style="20" customWidth="1"/>
    <col min="2" max="3" width="11.00390625" style="0" customWidth="1"/>
    <col min="4" max="4" width="7.57421875" style="0" customWidth="1"/>
    <col min="5" max="5" width="8.140625" style="0" customWidth="1"/>
    <col min="6" max="6" width="8.28125" style="0" customWidth="1"/>
    <col min="7" max="7" width="7.57421875" style="0" customWidth="1"/>
    <col min="8" max="8" width="7.421875" style="0" customWidth="1"/>
    <col min="9" max="10" width="7.57421875" style="0" customWidth="1"/>
  </cols>
  <sheetData>
    <row r="1" spans="1:16" ht="14.25">
      <c r="A1" s="87"/>
      <c r="O1" s="175" t="s">
        <v>227</v>
      </c>
      <c r="P1" s="176"/>
    </row>
    <row r="2" spans="1:16" ht="12.75">
      <c r="A2" s="177" t="s">
        <v>179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</row>
    <row r="3" spans="1:16" ht="13.5" thickBot="1">
      <c r="A3" s="88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178" t="s">
        <v>155</v>
      </c>
      <c r="P3" s="178"/>
    </row>
    <row r="4" spans="1:16" ht="23.25" thickBot="1">
      <c r="A4" s="89" t="s">
        <v>120</v>
      </c>
      <c r="B4" s="71" t="s">
        <v>156</v>
      </c>
      <c r="C4" s="71" t="s">
        <v>194</v>
      </c>
      <c r="D4" s="72" t="s">
        <v>157</v>
      </c>
      <c r="E4" s="72" t="s">
        <v>158</v>
      </c>
      <c r="F4" s="72" t="s">
        <v>159</v>
      </c>
      <c r="G4" s="72" t="s">
        <v>160</v>
      </c>
      <c r="H4" s="72" t="s">
        <v>161</v>
      </c>
      <c r="I4" s="72" t="s">
        <v>162</v>
      </c>
      <c r="J4" s="72" t="s">
        <v>163</v>
      </c>
      <c r="K4" s="72" t="s">
        <v>164</v>
      </c>
      <c r="L4" s="72" t="s">
        <v>165</v>
      </c>
      <c r="M4" s="72" t="s">
        <v>166</v>
      </c>
      <c r="N4" s="72" t="s">
        <v>167</v>
      </c>
      <c r="O4" s="72" t="s">
        <v>168</v>
      </c>
      <c r="P4" s="73" t="s">
        <v>125</v>
      </c>
    </row>
    <row r="5" spans="1:16" ht="12.75">
      <c r="A5" s="74" t="s">
        <v>169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6"/>
    </row>
    <row r="6" spans="1:16" ht="22.5">
      <c r="A6" s="77" t="s">
        <v>170</v>
      </c>
      <c r="B6" s="78">
        <v>90311</v>
      </c>
      <c r="C6" s="78">
        <v>101556</v>
      </c>
      <c r="D6" s="78">
        <v>8463</v>
      </c>
      <c r="E6" s="78">
        <v>8463</v>
      </c>
      <c r="F6" s="78">
        <v>8463</v>
      </c>
      <c r="G6" s="78">
        <v>8463</v>
      </c>
      <c r="H6" s="78">
        <v>8463</v>
      </c>
      <c r="I6" s="78">
        <v>8463</v>
      </c>
      <c r="J6" s="78">
        <v>8463</v>
      </c>
      <c r="K6" s="78">
        <v>8463</v>
      </c>
      <c r="L6" s="78">
        <v>8463</v>
      </c>
      <c r="M6" s="78">
        <v>8463</v>
      </c>
      <c r="N6" s="78">
        <v>8463</v>
      </c>
      <c r="O6" s="78">
        <v>8463</v>
      </c>
      <c r="P6" s="79">
        <f aca="true" t="shared" si="0" ref="P6:P14">SUM(D6:O6)</f>
        <v>101556</v>
      </c>
    </row>
    <row r="7" spans="1:16" ht="32.25" customHeight="1">
      <c r="A7" s="77" t="s">
        <v>171</v>
      </c>
      <c r="B7" s="78">
        <v>29800</v>
      </c>
      <c r="C7" s="78">
        <v>32250</v>
      </c>
      <c r="D7" s="78">
        <v>0</v>
      </c>
      <c r="E7" s="78">
        <v>0</v>
      </c>
      <c r="F7" s="78">
        <v>1400</v>
      </c>
      <c r="G7" s="78">
        <v>0</v>
      </c>
      <c r="H7" s="78">
        <v>1050</v>
      </c>
      <c r="I7" s="78">
        <v>0</v>
      </c>
      <c r="J7" s="78">
        <v>0</v>
      </c>
      <c r="K7" s="78">
        <v>10000</v>
      </c>
      <c r="L7" s="78">
        <v>0</v>
      </c>
      <c r="M7" s="78">
        <v>19800</v>
      </c>
      <c r="N7" s="78">
        <v>0</v>
      </c>
      <c r="O7" s="78">
        <v>0</v>
      </c>
      <c r="P7" s="79">
        <f t="shared" si="0"/>
        <v>32250</v>
      </c>
    </row>
    <row r="8" spans="1:16" ht="20.25" customHeight="1">
      <c r="A8" s="77" t="s">
        <v>172</v>
      </c>
      <c r="B8" s="78">
        <v>12180</v>
      </c>
      <c r="C8" s="78">
        <v>14390</v>
      </c>
      <c r="D8" s="78">
        <v>0</v>
      </c>
      <c r="E8" s="78">
        <v>0</v>
      </c>
      <c r="F8" s="78">
        <v>6090</v>
      </c>
      <c r="G8" s="78">
        <v>0</v>
      </c>
      <c r="H8" s="78">
        <v>0</v>
      </c>
      <c r="I8" s="78">
        <v>0</v>
      </c>
      <c r="J8" s="78">
        <v>0</v>
      </c>
      <c r="K8" s="78">
        <v>0</v>
      </c>
      <c r="L8" s="78">
        <v>8090</v>
      </c>
      <c r="M8" s="78">
        <v>0</v>
      </c>
      <c r="N8" s="78">
        <v>0</v>
      </c>
      <c r="O8" s="78">
        <v>210</v>
      </c>
      <c r="P8" s="79">
        <f t="shared" si="0"/>
        <v>14390</v>
      </c>
    </row>
    <row r="9" spans="1:16" ht="23.25" customHeight="1">
      <c r="A9" s="77" t="s">
        <v>173</v>
      </c>
      <c r="B9" s="78">
        <v>9675</v>
      </c>
      <c r="C9" s="78">
        <v>14680</v>
      </c>
      <c r="D9" s="78">
        <v>819</v>
      </c>
      <c r="E9" s="78">
        <v>819</v>
      </c>
      <c r="F9" s="78">
        <v>819</v>
      </c>
      <c r="G9" s="78">
        <v>819</v>
      </c>
      <c r="H9" s="78">
        <v>819</v>
      </c>
      <c r="I9" s="78">
        <v>736</v>
      </c>
      <c r="J9" s="78">
        <v>736</v>
      </c>
      <c r="K9" s="78">
        <v>3736</v>
      </c>
      <c r="L9" s="78">
        <v>819</v>
      </c>
      <c r="M9" s="78">
        <v>819</v>
      </c>
      <c r="N9" s="78">
        <v>819</v>
      </c>
      <c r="O9" s="78">
        <v>2920</v>
      </c>
      <c r="P9" s="79">
        <f t="shared" si="0"/>
        <v>14680</v>
      </c>
    </row>
    <row r="10" spans="1:16" ht="21" customHeight="1">
      <c r="A10" s="77" t="s">
        <v>174</v>
      </c>
      <c r="B10" s="78">
        <v>2500</v>
      </c>
      <c r="C10" s="78">
        <v>6225</v>
      </c>
      <c r="D10" s="78">
        <v>650</v>
      </c>
      <c r="E10" s="78">
        <v>0</v>
      </c>
      <c r="F10" s="78">
        <v>1400</v>
      </c>
      <c r="G10" s="78">
        <v>650</v>
      </c>
      <c r="H10" s="78">
        <v>1050</v>
      </c>
      <c r="I10" s="78">
        <v>0</v>
      </c>
      <c r="J10" s="78">
        <v>0</v>
      </c>
      <c r="K10" s="78">
        <v>1925</v>
      </c>
      <c r="L10" s="78">
        <v>0</v>
      </c>
      <c r="M10" s="78">
        <v>0</v>
      </c>
      <c r="N10" s="78">
        <v>550</v>
      </c>
      <c r="O10" s="78">
        <v>0</v>
      </c>
      <c r="P10" s="79">
        <f t="shared" si="0"/>
        <v>6225</v>
      </c>
    </row>
    <row r="11" spans="1:16" ht="32.25" customHeight="1">
      <c r="A11" s="80" t="s">
        <v>180</v>
      </c>
      <c r="B11" s="81">
        <v>36596</v>
      </c>
      <c r="C11" s="81">
        <v>36596</v>
      </c>
      <c r="D11" s="81">
        <v>3049</v>
      </c>
      <c r="E11" s="81">
        <v>3050</v>
      </c>
      <c r="F11" s="81">
        <v>3050</v>
      </c>
      <c r="G11" s="81">
        <v>3049</v>
      </c>
      <c r="H11" s="81">
        <v>3050</v>
      </c>
      <c r="I11" s="81">
        <v>3050</v>
      </c>
      <c r="J11" s="81">
        <v>3050</v>
      </c>
      <c r="K11" s="81">
        <v>3049</v>
      </c>
      <c r="L11" s="81">
        <v>3050</v>
      </c>
      <c r="M11" s="81">
        <v>3050</v>
      </c>
      <c r="N11" s="81">
        <v>3050</v>
      </c>
      <c r="O11" s="81">
        <v>3049</v>
      </c>
      <c r="P11" s="79">
        <f t="shared" si="0"/>
        <v>36596</v>
      </c>
    </row>
    <row r="12" spans="1:16" ht="31.5" customHeight="1">
      <c r="A12" s="80" t="s">
        <v>175</v>
      </c>
      <c r="B12" s="81">
        <v>0</v>
      </c>
      <c r="C12" s="81">
        <v>0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81">
        <v>0</v>
      </c>
      <c r="P12" s="79">
        <f t="shared" si="0"/>
        <v>0</v>
      </c>
    </row>
    <row r="13" spans="1:16" ht="13.5" thickBot="1">
      <c r="A13" s="80" t="s">
        <v>176</v>
      </c>
      <c r="B13" s="81">
        <v>25542</v>
      </c>
      <c r="C13" s="81">
        <v>48192</v>
      </c>
      <c r="D13" s="81">
        <v>25542</v>
      </c>
      <c r="E13" s="81">
        <v>0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81">
        <v>10000</v>
      </c>
      <c r="L13" s="81">
        <v>12650</v>
      </c>
      <c r="M13" s="81">
        <v>0</v>
      </c>
      <c r="N13" s="81">
        <v>0</v>
      </c>
      <c r="O13" s="81">
        <v>0</v>
      </c>
      <c r="P13" s="82">
        <f t="shared" si="0"/>
        <v>48192</v>
      </c>
    </row>
    <row r="14" spans="1:16" ht="13.5" thickBot="1">
      <c r="A14" s="90" t="s">
        <v>177</v>
      </c>
      <c r="B14" s="83">
        <f aca="true" t="shared" si="1" ref="B14:O14">SUM(B5:B13)</f>
        <v>206604</v>
      </c>
      <c r="C14" s="83">
        <f t="shared" si="1"/>
        <v>253889</v>
      </c>
      <c r="D14" s="83">
        <f t="shared" si="1"/>
        <v>38523</v>
      </c>
      <c r="E14" s="83">
        <f t="shared" si="1"/>
        <v>12332</v>
      </c>
      <c r="F14" s="83">
        <f t="shared" si="1"/>
        <v>21222</v>
      </c>
      <c r="G14" s="83">
        <f t="shared" si="1"/>
        <v>12981</v>
      </c>
      <c r="H14" s="83">
        <f t="shared" si="1"/>
        <v>14432</v>
      </c>
      <c r="I14" s="83">
        <f t="shared" si="1"/>
        <v>12249</v>
      </c>
      <c r="J14" s="83">
        <f t="shared" si="1"/>
        <v>12249</v>
      </c>
      <c r="K14" s="83">
        <f t="shared" si="1"/>
        <v>37173</v>
      </c>
      <c r="L14" s="83">
        <f t="shared" si="1"/>
        <v>33072</v>
      </c>
      <c r="M14" s="83">
        <f t="shared" si="1"/>
        <v>32132</v>
      </c>
      <c r="N14" s="83">
        <f t="shared" si="1"/>
        <v>12882</v>
      </c>
      <c r="O14" s="83">
        <f t="shared" si="1"/>
        <v>14642</v>
      </c>
      <c r="P14" s="84">
        <f t="shared" si="0"/>
        <v>253889</v>
      </c>
    </row>
    <row r="15" spans="1:16" ht="13.5" thickBot="1">
      <c r="A15" s="91" t="s">
        <v>178</v>
      </c>
      <c r="B15" s="85">
        <f>B14</f>
        <v>206604</v>
      </c>
      <c r="C15" s="85">
        <f>C14</f>
        <v>253889</v>
      </c>
      <c r="D15" s="85">
        <f>D14</f>
        <v>38523</v>
      </c>
      <c r="E15" s="85">
        <f aca="true" t="shared" si="2" ref="E15:O15">E14+D15</f>
        <v>50855</v>
      </c>
      <c r="F15" s="85">
        <f t="shared" si="2"/>
        <v>72077</v>
      </c>
      <c r="G15" s="85">
        <f t="shared" si="2"/>
        <v>85058</v>
      </c>
      <c r="H15" s="85">
        <f t="shared" si="2"/>
        <v>99490</v>
      </c>
      <c r="I15" s="85">
        <f t="shared" si="2"/>
        <v>111739</v>
      </c>
      <c r="J15" s="85">
        <f t="shared" si="2"/>
        <v>123988</v>
      </c>
      <c r="K15" s="85">
        <f t="shared" si="2"/>
        <v>161161</v>
      </c>
      <c r="L15" s="85">
        <f t="shared" si="2"/>
        <v>194233</v>
      </c>
      <c r="M15" s="85">
        <f t="shared" si="2"/>
        <v>226365</v>
      </c>
      <c r="N15" s="85">
        <f t="shared" si="2"/>
        <v>239247</v>
      </c>
      <c r="O15" s="85">
        <f t="shared" si="2"/>
        <v>253889</v>
      </c>
      <c r="P15" s="86">
        <f>P14</f>
        <v>253889</v>
      </c>
    </row>
    <row r="17" ht="39.75">
      <c r="A17" s="215" t="s">
        <v>228</v>
      </c>
    </row>
  </sheetData>
  <sheetProtection/>
  <mergeCells count="3">
    <mergeCell ref="O1:P1"/>
    <mergeCell ref="A2:P2"/>
    <mergeCell ref="O3:P3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19"/>
  <sheetViews>
    <sheetView tabSelected="1" zoomScalePageLayoutView="0" workbookViewId="0" topLeftCell="A1">
      <selection activeCell="A28" sqref="A28"/>
    </sheetView>
  </sheetViews>
  <sheetFormatPr defaultColWidth="9.140625" defaultRowHeight="12.75"/>
  <cols>
    <col min="1" max="1" width="23.140625" style="20" customWidth="1"/>
    <col min="2" max="3" width="10.421875" style="0" customWidth="1"/>
    <col min="4" max="4" width="8.28125" style="0" customWidth="1"/>
    <col min="5" max="5" width="6.8515625" style="0" customWidth="1"/>
    <col min="6" max="6" width="7.00390625" style="0" customWidth="1"/>
    <col min="7" max="7" width="7.421875" style="0" customWidth="1"/>
    <col min="8" max="9" width="7.57421875" style="0" customWidth="1"/>
    <col min="10" max="10" width="7.140625" style="0" customWidth="1"/>
    <col min="11" max="11" width="8.421875" style="0" customWidth="1"/>
    <col min="12" max="12" width="7.7109375" style="0" customWidth="1"/>
    <col min="13" max="13" width="8.140625" style="0" customWidth="1"/>
  </cols>
  <sheetData>
    <row r="2" spans="15:16" ht="14.25">
      <c r="O2" s="175" t="s">
        <v>227</v>
      </c>
      <c r="P2" s="176"/>
    </row>
    <row r="3" spans="1:16" ht="12.75">
      <c r="A3" s="179" t="s">
        <v>179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</row>
    <row r="4" spans="1:16" ht="13.5" thickBot="1">
      <c r="A4" s="10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178" t="s">
        <v>155</v>
      </c>
      <c r="P4" s="178"/>
    </row>
    <row r="5" spans="1:16" ht="23.25" thickBot="1">
      <c r="A5" s="89" t="s">
        <v>120</v>
      </c>
      <c r="B5" s="71" t="s">
        <v>156</v>
      </c>
      <c r="C5" s="71" t="s">
        <v>194</v>
      </c>
      <c r="D5" s="72" t="s">
        <v>157</v>
      </c>
      <c r="E5" s="72" t="s">
        <v>158</v>
      </c>
      <c r="F5" s="72" t="s">
        <v>159</v>
      </c>
      <c r="G5" s="72" t="s">
        <v>160</v>
      </c>
      <c r="H5" s="72" t="s">
        <v>161</v>
      </c>
      <c r="I5" s="72" t="s">
        <v>162</v>
      </c>
      <c r="J5" s="72" t="s">
        <v>163</v>
      </c>
      <c r="K5" s="72" t="s">
        <v>164</v>
      </c>
      <c r="L5" s="72" t="s">
        <v>165</v>
      </c>
      <c r="M5" s="72" t="s">
        <v>166</v>
      </c>
      <c r="N5" s="72" t="s">
        <v>167</v>
      </c>
      <c r="O5" s="72" t="s">
        <v>168</v>
      </c>
      <c r="P5" s="73" t="s">
        <v>125</v>
      </c>
    </row>
    <row r="6" spans="1:16" ht="12.75">
      <c r="A6" s="74" t="s">
        <v>181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1:16" ht="12.75">
      <c r="A7" s="77" t="s">
        <v>103</v>
      </c>
      <c r="B7" s="99">
        <v>61279</v>
      </c>
      <c r="C7" s="99">
        <v>67985</v>
      </c>
      <c r="D7" s="99">
        <v>5665</v>
      </c>
      <c r="E7" s="99">
        <v>5665</v>
      </c>
      <c r="F7" s="99">
        <v>5665</v>
      </c>
      <c r="G7" s="99">
        <v>5665</v>
      </c>
      <c r="H7" s="99">
        <v>5665</v>
      </c>
      <c r="I7" s="99">
        <v>5665</v>
      </c>
      <c r="J7" s="99">
        <v>5665</v>
      </c>
      <c r="K7" s="99">
        <v>5665</v>
      </c>
      <c r="L7" s="99">
        <v>5665</v>
      </c>
      <c r="M7" s="99">
        <v>5665</v>
      </c>
      <c r="N7" s="99">
        <v>5665</v>
      </c>
      <c r="O7" s="99">
        <v>5670</v>
      </c>
      <c r="P7" s="100">
        <f aca="true" t="shared" si="0" ref="P7:P14">SUM(D7:O7)</f>
        <v>67985</v>
      </c>
    </row>
    <row r="8" spans="1:16" ht="22.5">
      <c r="A8" s="77" t="s">
        <v>182</v>
      </c>
      <c r="B8" s="99">
        <v>14960</v>
      </c>
      <c r="C8" s="99">
        <v>18413</v>
      </c>
      <c r="D8" s="99">
        <v>1535</v>
      </c>
      <c r="E8" s="99">
        <v>1534</v>
      </c>
      <c r="F8" s="99">
        <v>1535</v>
      </c>
      <c r="G8" s="99">
        <v>1534</v>
      </c>
      <c r="H8" s="99">
        <v>1535</v>
      </c>
      <c r="I8" s="99">
        <v>1534</v>
      </c>
      <c r="J8" s="99">
        <v>1534</v>
      </c>
      <c r="K8" s="99">
        <v>1535</v>
      </c>
      <c r="L8" s="99">
        <v>1534</v>
      </c>
      <c r="M8" s="99">
        <v>1535</v>
      </c>
      <c r="N8" s="99">
        <v>1534</v>
      </c>
      <c r="O8" s="99">
        <v>1534</v>
      </c>
      <c r="P8" s="100">
        <f t="shared" si="0"/>
        <v>18413</v>
      </c>
    </row>
    <row r="9" spans="1:16" ht="12.75">
      <c r="A9" s="77" t="s">
        <v>105</v>
      </c>
      <c r="B9" s="99">
        <v>76565</v>
      </c>
      <c r="C9" s="99">
        <v>87753</v>
      </c>
      <c r="D9" s="99">
        <v>5025</v>
      </c>
      <c r="E9" s="99">
        <v>5025</v>
      </c>
      <c r="F9" s="99">
        <v>5025</v>
      </c>
      <c r="G9" s="99">
        <v>6025</v>
      </c>
      <c r="H9" s="99">
        <v>7025</v>
      </c>
      <c r="I9" s="99">
        <v>6850</v>
      </c>
      <c r="J9" s="99">
        <v>9025</v>
      </c>
      <c r="K9" s="99">
        <v>8025</v>
      </c>
      <c r="L9" s="99">
        <v>8450</v>
      </c>
      <c r="M9" s="99">
        <v>8450</v>
      </c>
      <c r="N9" s="99">
        <v>11938</v>
      </c>
      <c r="O9" s="99">
        <v>6890</v>
      </c>
      <c r="P9" s="100">
        <f t="shared" si="0"/>
        <v>87753</v>
      </c>
    </row>
    <row r="10" spans="1:16" ht="22.5">
      <c r="A10" s="77" t="s">
        <v>183</v>
      </c>
      <c r="B10" s="99">
        <v>12967</v>
      </c>
      <c r="C10" s="99">
        <v>13146</v>
      </c>
      <c r="D10" s="99">
        <v>910</v>
      </c>
      <c r="E10" s="99">
        <v>910</v>
      </c>
      <c r="F10" s="99">
        <v>910</v>
      </c>
      <c r="G10" s="99">
        <v>1200</v>
      </c>
      <c r="H10" s="99">
        <v>900</v>
      </c>
      <c r="I10" s="99">
        <v>900</v>
      </c>
      <c r="J10" s="99">
        <v>900</v>
      </c>
      <c r="K10" s="99">
        <v>1500</v>
      </c>
      <c r="L10" s="99">
        <v>1200</v>
      </c>
      <c r="M10" s="99">
        <v>1200</v>
      </c>
      <c r="N10" s="99">
        <v>1200</v>
      </c>
      <c r="O10" s="99">
        <v>1416</v>
      </c>
      <c r="P10" s="100">
        <f t="shared" si="0"/>
        <v>13146</v>
      </c>
    </row>
    <row r="11" spans="1:16" ht="22.5">
      <c r="A11" s="77" t="s">
        <v>107</v>
      </c>
      <c r="B11" s="99">
        <v>2033</v>
      </c>
      <c r="C11" s="99">
        <v>2942</v>
      </c>
      <c r="D11" s="99">
        <v>0</v>
      </c>
      <c r="E11" s="99">
        <v>0</v>
      </c>
      <c r="F11" s="99">
        <v>200</v>
      </c>
      <c r="G11" s="99">
        <v>20</v>
      </c>
      <c r="H11" s="99">
        <v>400</v>
      </c>
      <c r="I11" s="99">
        <v>800</v>
      </c>
      <c r="J11" s="99">
        <v>120</v>
      </c>
      <c r="K11" s="99">
        <v>300</v>
      </c>
      <c r="L11" s="99">
        <v>400</v>
      </c>
      <c r="M11" s="99">
        <v>400</v>
      </c>
      <c r="N11" s="99">
        <v>100</v>
      </c>
      <c r="O11" s="99">
        <v>202</v>
      </c>
      <c r="P11" s="100">
        <f t="shared" si="0"/>
        <v>2942</v>
      </c>
    </row>
    <row r="12" spans="1:16" ht="12.75">
      <c r="A12" s="77" t="s">
        <v>184</v>
      </c>
      <c r="B12" s="99">
        <v>14500</v>
      </c>
      <c r="C12" s="99">
        <v>14500</v>
      </c>
      <c r="D12" s="99">
        <v>0</v>
      </c>
      <c r="E12" s="99">
        <v>0</v>
      </c>
      <c r="F12" s="99">
        <v>0</v>
      </c>
      <c r="G12" s="99">
        <v>12700</v>
      </c>
      <c r="H12" s="99">
        <v>800</v>
      </c>
      <c r="I12" s="99">
        <v>0</v>
      </c>
      <c r="J12" s="99">
        <v>0</v>
      </c>
      <c r="K12" s="99">
        <v>0</v>
      </c>
      <c r="L12" s="99">
        <v>1000</v>
      </c>
      <c r="M12" s="99">
        <v>0</v>
      </c>
      <c r="N12" s="99">
        <v>0</v>
      </c>
      <c r="O12" s="99">
        <v>0</v>
      </c>
      <c r="P12" s="100">
        <f t="shared" si="0"/>
        <v>14500</v>
      </c>
    </row>
    <row r="13" spans="1:16" ht="12.75">
      <c r="A13" s="80" t="s">
        <v>185</v>
      </c>
      <c r="B13" s="101">
        <v>21800</v>
      </c>
      <c r="C13" s="101">
        <v>21800</v>
      </c>
      <c r="D13" s="101">
        <v>0</v>
      </c>
      <c r="E13" s="101">
        <v>0</v>
      </c>
      <c r="F13" s="101">
        <v>0</v>
      </c>
      <c r="G13" s="101">
        <v>0</v>
      </c>
      <c r="H13" s="101">
        <v>12100</v>
      </c>
      <c r="I13" s="101">
        <v>0</v>
      </c>
      <c r="J13" s="101">
        <v>0</v>
      </c>
      <c r="K13" s="101">
        <v>0</v>
      </c>
      <c r="L13" s="101">
        <v>0</v>
      </c>
      <c r="M13" s="101">
        <v>0</v>
      </c>
      <c r="N13" s="101">
        <v>9700</v>
      </c>
      <c r="O13" s="101">
        <v>0</v>
      </c>
      <c r="P13" s="102">
        <f t="shared" si="0"/>
        <v>21800</v>
      </c>
    </row>
    <row r="14" spans="1:16" ht="22.5">
      <c r="A14" s="103" t="s">
        <v>186</v>
      </c>
      <c r="B14" s="101">
        <v>2500</v>
      </c>
      <c r="C14" s="101">
        <v>4700</v>
      </c>
      <c r="D14" s="101">
        <v>0</v>
      </c>
      <c r="E14" s="101">
        <v>0</v>
      </c>
      <c r="F14" s="101">
        <v>500</v>
      </c>
      <c r="G14" s="101">
        <v>0</v>
      </c>
      <c r="H14" s="101">
        <v>500</v>
      </c>
      <c r="I14" s="101">
        <v>0</v>
      </c>
      <c r="J14" s="101">
        <v>500</v>
      </c>
      <c r="K14" s="101">
        <v>0</v>
      </c>
      <c r="L14" s="101">
        <v>0</v>
      </c>
      <c r="M14" s="101">
        <v>500</v>
      </c>
      <c r="N14" s="101">
        <v>500</v>
      </c>
      <c r="O14" s="101">
        <v>2200</v>
      </c>
      <c r="P14" s="102">
        <f t="shared" si="0"/>
        <v>4700</v>
      </c>
    </row>
    <row r="15" spans="1:16" ht="12.75">
      <c r="A15" s="103" t="s">
        <v>187</v>
      </c>
      <c r="B15" s="99">
        <v>0</v>
      </c>
      <c r="C15" s="99">
        <v>22650</v>
      </c>
      <c r="D15" s="99">
        <v>0</v>
      </c>
      <c r="E15" s="99">
        <v>0</v>
      </c>
      <c r="F15" s="99">
        <v>0</v>
      </c>
      <c r="G15" s="99">
        <v>0</v>
      </c>
      <c r="H15" s="99">
        <v>0</v>
      </c>
      <c r="I15" s="99">
        <v>0</v>
      </c>
      <c r="J15" s="99">
        <v>0</v>
      </c>
      <c r="K15" s="99">
        <v>10000</v>
      </c>
      <c r="L15" s="99">
        <v>0</v>
      </c>
      <c r="M15" s="99">
        <v>0</v>
      </c>
      <c r="N15" s="99">
        <v>0</v>
      </c>
      <c r="O15" s="99">
        <v>12650</v>
      </c>
      <c r="P15" s="100">
        <f>SUM(D15:O15)</f>
        <v>22650</v>
      </c>
    </row>
    <row r="16" spans="1:16" ht="13.5" thickBot="1">
      <c r="A16" s="107" t="s">
        <v>188</v>
      </c>
      <c r="B16" s="104">
        <f>SUM(B7:B15)</f>
        <v>206604</v>
      </c>
      <c r="C16" s="104">
        <f>SUM(C7:C15)</f>
        <v>253889</v>
      </c>
      <c r="D16" s="104">
        <f>SUM(D6:D15)</f>
        <v>13135</v>
      </c>
      <c r="E16" s="104">
        <f aca="true" t="shared" si="1" ref="E16:O16">SUM(E6:E15)</f>
        <v>13134</v>
      </c>
      <c r="F16" s="104">
        <f t="shared" si="1"/>
        <v>13835</v>
      </c>
      <c r="G16" s="104">
        <f t="shared" si="1"/>
        <v>27144</v>
      </c>
      <c r="H16" s="104">
        <f t="shared" si="1"/>
        <v>28925</v>
      </c>
      <c r="I16" s="104">
        <f t="shared" si="1"/>
        <v>15749</v>
      </c>
      <c r="J16" s="104">
        <f t="shared" si="1"/>
        <v>17744</v>
      </c>
      <c r="K16" s="104">
        <f t="shared" si="1"/>
        <v>27025</v>
      </c>
      <c r="L16" s="104">
        <f t="shared" si="1"/>
        <v>18249</v>
      </c>
      <c r="M16" s="104">
        <f t="shared" si="1"/>
        <v>17750</v>
      </c>
      <c r="N16" s="104">
        <f t="shared" si="1"/>
        <v>30637</v>
      </c>
      <c r="O16" s="104">
        <f t="shared" si="1"/>
        <v>30562</v>
      </c>
      <c r="P16" s="105">
        <f>SUM(P7:P15)</f>
        <v>253889</v>
      </c>
    </row>
    <row r="17" spans="1:16" ht="13.5" thickBot="1">
      <c r="A17" s="91" t="s">
        <v>178</v>
      </c>
      <c r="B17" s="104">
        <f>B16</f>
        <v>206604</v>
      </c>
      <c r="C17" s="104">
        <f>C16</f>
        <v>253889</v>
      </c>
      <c r="D17" s="104">
        <f>D16</f>
        <v>13135</v>
      </c>
      <c r="E17" s="104">
        <f aca="true" t="shared" si="2" ref="E17:O17">E16+D17</f>
        <v>26269</v>
      </c>
      <c r="F17" s="104">
        <f t="shared" si="2"/>
        <v>40104</v>
      </c>
      <c r="G17" s="104">
        <f t="shared" si="2"/>
        <v>67248</v>
      </c>
      <c r="H17" s="104">
        <f t="shared" si="2"/>
        <v>96173</v>
      </c>
      <c r="I17" s="104">
        <f t="shared" si="2"/>
        <v>111922</v>
      </c>
      <c r="J17" s="104">
        <f t="shared" si="2"/>
        <v>129666</v>
      </c>
      <c r="K17" s="104">
        <f t="shared" si="2"/>
        <v>156691</v>
      </c>
      <c r="L17" s="104">
        <f t="shared" si="2"/>
        <v>174940</v>
      </c>
      <c r="M17" s="104">
        <f t="shared" si="2"/>
        <v>192690</v>
      </c>
      <c r="N17" s="104">
        <f t="shared" si="2"/>
        <v>223327</v>
      </c>
      <c r="O17" s="104">
        <f t="shared" si="2"/>
        <v>253889</v>
      </c>
      <c r="P17" s="105">
        <f>P16</f>
        <v>253889</v>
      </c>
    </row>
    <row r="19" ht="39.75">
      <c r="A19" s="215" t="s">
        <v>228</v>
      </c>
    </row>
  </sheetData>
  <sheetProtection/>
  <mergeCells count="3">
    <mergeCell ref="O2:P2"/>
    <mergeCell ref="A3:P3"/>
    <mergeCell ref="O4:P4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17"/>
  <sheetViews>
    <sheetView zoomScalePageLayoutView="0" workbookViewId="0" topLeftCell="A1">
      <selection activeCell="I19" sqref="I19"/>
    </sheetView>
  </sheetViews>
  <sheetFormatPr defaultColWidth="9.140625" defaultRowHeight="12.75"/>
  <cols>
    <col min="8" max="8" width="12.8515625" style="0" customWidth="1"/>
    <col min="9" max="9" width="12.421875" style="0" customWidth="1"/>
  </cols>
  <sheetData>
    <row r="2" spans="7:9" ht="12.75">
      <c r="G2" s="154" t="s">
        <v>126</v>
      </c>
      <c r="H2" s="154"/>
      <c r="I2" s="154"/>
    </row>
    <row r="3" spans="7:9" ht="12.75">
      <c r="G3" s="32"/>
      <c r="H3" s="32"/>
      <c r="I3" s="32"/>
    </row>
    <row r="4" spans="7:9" ht="12.75">
      <c r="G4" s="32"/>
      <c r="H4" s="32"/>
      <c r="I4" s="32"/>
    </row>
    <row r="5" spans="1:10" ht="12.75">
      <c r="A5" s="166" t="s">
        <v>146</v>
      </c>
      <c r="B5" s="166"/>
      <c r="C5" s="166"/>
      <c r="D5" s="166"/>
      <c r="E5" s="166"/>
      <c r="F5" s="166"/>
      <c r="G5" s="166"/>
      <c r="H5" s="166"/>
      <c r="I5" s="166"/>
      <c r="J5" s="166"/>
    </row>
    <row r="6" spans="1:9" ht="12.75">
      <c r="A6" s="28"/>
      <c r="B6" s="28"/>
      <c r="C6" s="28"/>
      <c r="D6" s="28"/>
      <c r="E6" s="28"/>
      <c r="F6" s="28"/>
      <c r="G6" s="28"/>
      <c r="H6" s="28"/>
      <c r="I6" s="28"/>
    </row>
    <row r="7" spans="1:9" ht="12.75">
      <c r="A7" s="28"/>
      <c r="B7" s="28"/>
      <c r="C7" s="28"/>
      <c r="D7" s="28"/>
      <c r="E7" s="28"/>
      <c r="F7" s="28"/>
      <c r="G7" s="28"/>
      <c r="H7" s="28"/>
      <c r="I7" s="28"/>
    </row>
    <row r="8" spans="1:9" ht="12.75">
      <c r="A8" s="28"/>
      <c r="B8" s="28"/>
      <c r="C8" s="28"/>
      <c r="D8" s="28"/>
      <c r="E8" s="28"/>
      <c r="F8" s="28"/>
      <c r="G8" s="28"/>
      <c r="H8" s="28"/>
      <c r="I8" s="28"/>
    </row>
    <row r="9" ht="13.5" thickBot="1">
      <c r="I9" t="s">
        <v>33</v>
      </c>
    </row>
    <row r="10" spans="1:10" ht="12.75">
      <c r="A10" s="53" t="s">
        <v>127</v>
      </c>
      <c r="B10" s="186" t="s">
        <v>145</v>
      </c>
      <c r="C10" s="187"/>
      <c r="D10" s="187"/>
      <c r="E10" s="188"/>
      <c r="F10" s="189" t="s">
        <v>128</v>
      </c>
      <c r="G10" s="190"/>
      <c r="H10" s="54" t="s">
        <v>129</v>
      </c>
      <c r="I10" s="54" t="s">
        <v>130</v>
      </c>
      <c r="J10" s="55" t="s">
        <v>131</v>
      </c>
    </row>
    <row r="11" spans="1:10" ht="13.5" thickBot="1">
      <c r="A11" s="56" t="s">
        <v>132</v>
      </c>
      <c r="B11" s="193" t="s">
        <v>133</v>
      </c>
      <c r="C11" s="185"/>
      <c r="D11" s="185"/>
      <c r="E11" s="184"/>
      <c r="F11" s="191"/>
      <c r="G11" s="192"/>
      <c r="H11" s="57" t="s">
        <v>134</v>
      </c>
      <c r="I11" s="57" t="s">
        <v>135</v>
      </c>
      <c r="J11" s="58" t="s">
        <v>136</v>
      </c>
    </row>
    <row r="12" spans="1:10" ht="12.75">
      <c r="A12" s="194"/>
      <c r="B12" s="156" t="s">
        <v>137</v>
      </c>
      <c r="C12" s="196"/>
      <c r="D12" s="196"/>
      <c r="E12" s="157"/>
      <c r="F12" s="200" t="s">
        <v>137</v>
      </c>
      <c r="G12" s="201"/>
      <c r="H12" s="200" t="s">
        <v>137</v>
      </c>
      <c r="I12" s="201"/>
      <c r="J12" s="180"/>
    </row>
    <row r="13" spans="1:10" ht="12.75">
      <c r="A13" s="195"/>
      <c r="B13" s="197"/>
      <c r="C13" s="198"/>
      <c r="D13" s="198"/>
      <c r="E13" s="199"/>
      <c r="F13" s="202"/>
      <c r="G13" s="203"/>
      <c r="H13" s="202"/>
      <c r="I13" s="203"/>
      <c r="J13" s="181"/>
    </row>
    <row r="14" spans="1:10" ht="12.75">
      <c r="A14" s="195"/>
      <c r="B14" s="197"/>
      <c r="C14" s="198"/>
      <c r="D14" s="198"/>
      <c r="E14" s="199"/>
      <c r="F14" s="204"/>
      <c r="G14" s="205"/>
      <c r="H14" s="204"/>
      <c r="I14" s="205"/>
      <c r="J14" s="181"/>
    </row>
    <row r="15" spans="1:10" ht="12.75">
      <c r="A15" s="59"/>
      <c r="B15" s="60"/>
      <c r="C15" s="61"/>
      <c r="D15" s="61"/>
      <c r="E15" s="61"/>
      <c r="F15" s="182"/>
      <c r="G15" s="182"/>
      <c r="H15" s="61"/>
      <c r="I15" s="61"/>
      <c r="J15" s="62"/>
    </row>
    <row r="16" spans="1:10" ht="13.5" thickBot="1">
      <c r="A16" s="183" t="s">
        <v>138</v>
      </c>
      <c r="B16" s="184"/>
      <c r="C16" s="63"/>
      <c r="D16" s="63"/>
      <c r="E16" s="63"/>
      <c r="F16" s="185"/>
      <c r="G16" s="185"/>
      <c r="H16" s="63"/>
      <c r="I16" s="63"/>
      <c r="J16" s="64">
        <v>0</v>
      </c>
    </row>
    <row r="17" spans="6:7" ht="12.75">
      <c r="F17" s="176"/>
      <c r="G17" s="176"/>
    </row>
  </sheetData>
  <sheetProtection/>
  <mergeCells count="14">
    <mergeCell ref="A12:A14"/>
    <mergeCell ref="B12:E14"/>
    <mergeCell ref="F12:G14"/>
    <mergeCell ref="H12:I14"/>
    <mergeCell ref="J12:J14"/>
    <mergeCell ref="F15:G15"/>
    <mergeCell ref="A16:B16"/>
    <mergeCell ref="F16:G16"/>
    <mergeCell ref="F17:G17"/>
    <mergeCell ref="G2:I2"/>
    <mergeCell ref="A5:J5"/>
    <mergeCell ref="B10:E10"/>
    <mergeCell ref="F10:G11"/>
    <mergeCell ref="B11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G11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27.00390625" style="0" customWidth="1"/>
    <col min="2" max="2" width="21.140625" style="0" customWidth="1"/>
    <col min="3" max="3" width="18.7109375" style="0" customWidth="1"/>
    <col min="4" max="5" width="16.00390625" style="0" customWidth="1"/>
    <col min="6" max="6" width="18.57421875" style="0" customWidth="1"/>
    <col min="7" max="7" width="16.140625" style="0" customWidth="1"/>
  </cols>
  <sheetData>
    <row r="3" spans="6:7" ht="12.75">
      <c r="F3" t="s">
        <v>139</v>
      </c>
      <c r="G3" s="28"/>
    </row>
    <row r="5" spans="1:7" ht="12.75">
      <c r="A5" s="166" t="s">
        <v>144</v>
      </c>
      <c r="B5" s="166"/>
      <c r="C5" s="166"/>
      <c r="D5" s="166"/>
      <c r="E5" s="166"/>
      <c r="F5" s="166"/>
      <c r="G5" s="166"/>
    </row>
    <row r="6" spans="1:7" ht="12.75">
      <c r="A6" s="44"/>
      <c r="B6" s="44"/>
      <c r="C6" s="44"/>
      <c r="D6" s="44"/>
      <c r="E6" s="44"/>
      <c r="F6" s="44"/>
      <c r="G6" s="44"/>
    </row>
    <row r="7" spans="1:7" ht="12.75">
      <c r="A7" s="44"/>
      <c r="B7" s="44"/>
      <c r="C7" s="44"/>
      <c r="D7" s="44"/>
      <c r="E7" s="44"/>
      <c r="F7" s="44"/>
      <c r="G7" s="44"/>
    </row>
    <row r="8" spans="1:7" ht="13.5" thickBot="1">
      <c r="A8" s="44"/>
      <c r="B8" s="44"/>
      <c r="C8" s="44"/>
      <c r="D8" s="44"/>
      <c r="E8" s="44"/>
      <c r="F8" s="44" t="s">
        <v>33</v>
      </c>
      <c r="G8" s="65"/>
    </row>
    <row r="9" spans="1:7" ht="12.75">
      <c r="A9" s="206" t="s">
        <v>140</v>
      </c>
      <c r="B9" s="207" t="s">
        <v>141</v>
      </c>
      <c r="C9" s="209" t="s">
        <v>142</v>
      </c>
      <c r="D9" s="209"/>
      <c r="E9" s="209"/>
      <c r="F9" s="209"/>
      <c r="G9" s="210" t="s">
        <v>125</v>
      </c>
    </row>
    <row r="10" spans="1:7" ht="12.75">
      <c r="A10" s="194"/>
      <c r="B10" s="208"/>
      <c r="C10" s="66">
        <v>2014</v>
      </c>
      <c r="D10" s="66">
        <v>2015</v>
      </c>
      <c r="E10" s="66">
        <v>2016</v>
      </c>
      <c r="F10" s="67" t="s">
        <v>143</v>
      </c>
      <c r="G10" s="211"/>
    </row>
    <row r="11" spans="1:7" ht="12.75">
      <c r="A11" s="68" t="s">
        <v>137</v>
      </c>
      <c r="B11" s="68" t="s">
        <v>137</v>
      </c>
      <c r="C11" s="68" t="s">
        <v>137</v>
      </c>
      <c r="D11" s="68" t="s">
        <v>137</v>
      </c>
      <c r="E11" s="68" t="s">
        <v>137</v>
      </c>
      <c r="F11" s="68" t="s">
        <v>137</v>
      </c>
      <c r="G11" s="68" t="s">
        <v>137</v>
      </c>
    </row>
  </sheetData>
  <sheetProtection/>
  <mergeCells count="5">
    <mergeCell ref="A5:G5"/>
    <mergeCell ref="A9:A10"/>
    <mergeCell ref="B9:B10"/>
    <mergeCell ref="C9:F9"/>
    <mergeCell ref="G9:G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Zalabaksa Körjegyzőség</cp:lastModifiedBy>
  <cp:lastPrinted>2014-09-22T13:14:10Z</cp:lastPrinted>
  <dcterms:created xsi:type="dcterms:W3CDTF">2007-03-26T12:02:37Z</dcterms:created>
  <dcterms:modified xsi:type="dcterms:W3CDTF">2014-09-22T13:20:33Z</dcterms:modified>
  <cp:category/>
  <cp:version/>
  <cp:contentType/>
  <cp:contentStatus/>
</cp:coreProperties>
</file>