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aszaper\2020 ktgvetés módosítás\1-9 teljesítés az e.i. módosítás után\"/>
    </mc:Choice>
  </mc:AlternateContent>
  <xr:revisionPtr revIDLastSave="0" documentId="13_ncr:1_{DAC3BEFD-BD50-417C-9421-3AA73A1D0231}" xr6:coauthVersionLast="45" xr6:coauthVersionMax="45" xr10:uidLastSave="{00000000-0000-0000-0000-000000000000}"/>
  <bookViews>
    <workbookView xWindow="-120" yWindow="-120" windowWidth="20730" windowHeight="11160" xr2:uid="{A44461C4-BA29-4C18-8BEA-0C396B4308AB}"/>
  </bookViews>
  <sheets>
    <sheet name="Önkormányzat Mindösszese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38" i="1"/>
  <c r="B39" i="1" s="1"/>
  <c r="B24" i="1"/>
  <c r="D21" i="1"/>
  <c r="B20" i="1"/>
  <c r="D13" i="1"/>
  <c r="B13" i="1"/>
  <c r="D38" i="1"/>
  <c r="B29" i="1"/>
  <c r="D24" i="1"/>
  <c r="B21" i="1"/>
  <c r="D43" i="1"/>
  <c r="D42" i="1"/>
  <c r="D48" i="1" s="1"/>
  <c r="D12" i="1"/>
  <c r="D11" i="1"/>
  <c r="D10" i="1"/>
  <c r="D9" i="1"/>
  <c r="B35" i="1"/>
  <c r="B48" i="1"/>
  <c r="D26" i="1"/>
  <c r="B49" i="1" l="1"/>
  <c r="D39" i="1"/>
  <c r="D49" i="1" l="1"/>
</calcChain>
</file>

<file path=xl/sharedStrings.xml><?xml version="1.0" encoding="utf-8"?>
<sst xmlns="http://schemas.openxmlformats.org/spreadsheetml/2006/main" count="69" uniqueCount="63">
  <si>
    <t xml:space="preserve">KASZAPER KÖZSÉG ÖNKORMÁNYZATA  (MINDÖSSZESEN) </t>
  </si>
  <si>
    <t xml:space="preserve">2020. évi   KÖLTSÉGVETÉS   PÉNZFORGALMI MÉRLEGE </t>
  </si>
  <si>
    <t>(Ft-ban)</t>
  </si>
  <si>
    <t>B E V É T E L E K</t>
  </si>
  <si>
    <t>K I A D Á S O K</t>
  </si>
  <si>
    <t>Megnevezés</t>
  </si>
  <si>
    <t>2020. évi terv</t>
  </si>
  <si>
    <t>M Ű K Ö D T E T É S</t>
  </si>
  <si>
    <t xml:space="preserve">Intézmények működési bevétele                                               </t>
  </si>
  <si>
    <t>Önk. és intézményeinek működési kiadásai</t>
  </si>
  <si>
    <t>Helyi adók</t>
  </si>
  <si>
    <t xml:space="preserve">  Személyi juttatások</t>
  </si>
  <si>
    <t xml:space="preserve">   iparűzési adó</t>
  </si>
  <si>
    <t xml:space="preserve">  Munkaadókat terhelő járulékok</t>
  </si>
  <si>
    <t xml:space="preserve">   pótlék  bevétel</t>
  </si>
  <si>
    <t xml:space="preserve">  Dologi kiadások</t>
  </si>
  <si>
    <t xml:space="preserve">  Pénzeszköz átadás egyéb támogatás</t>
  </si>
  <si>
    <t>Helyi adók összesen</t>
  </si>
  <si>
    <t>Működési kiadások összesen</t>
  </si>
  <si>
    <t>Átengedett központi adók</t>
  </si>
  <si>
    <t xml:space="preserve">   Gépjárműadó</t>
  </si>
  <si>
    <t>Egyéb kiadások</t>
  </si>
  <si>
    <t xml:space="preserve">   Termőföld bérbeadásából származó jöv.adó</t>
  </si>
  <si>
    <t>2020. évi megelőlegzés</t>
  </si>
  <si>
    <t>Átengedett központi adók összesen</t>
  </si>
  <si>
    <t xml:space="preserve">Egyéb sajátos működési bevételek </t>
  </si>
  <si>
    <t>Egyéb kiadások összesen</t>
  </si>
  <si>
    <t xml:space="preserve">   Bírságok, szabálysértések</t>
  </si>
  <si>
    <t>Tartalék</t>
  </si>
  <si>
    <t>Egyéb sajátos működési bevételek összesen</t>
  </si>
  <si>
    <t xml:space="preserve">  Általános tartalék</t>
  </si>
  <si>
    <t>Állami támogatás</t>
  </si>
  <si>
    <t>Normatív kötött felhaszn.tám.(külter.)</t>
  </si>
  <si>
    <t>Tartalékok összesen</t>
  </si>
  <si>
    <t>Fejezeti tartalék</t>
  </si>
  <si>
    <t>Központosított előirányzatok</t>
  </si>
  <si>
    <t>Költségvetési támogatás</t>
  </si>
  <si>
    <t>Ingatlan értékesítés</t>
  </si>
  <si>
    <t>Pénzmaradvány</t>
  </si>
  <si>
    <t>Műk.cél.tám.ért.bev Önkormányzatoktól</t>
  </si>
  <si>
    <t>MŰKÖDÉSI CÉLÚ BEVÉTELEK ÖSSZESEN</t>
  </si>
  <si>
    <t>MŰKÖDÉSI CÉLÚ KIADÁSOK ÖSSZESEN</t>
  </si>
  <si>
    <t>F E L H A L M O Z Á S</t>
  </si>
  <si>
    <t xml:space="preserve">    Felhalmozási és tőkejellegű bevételek</t>
  </si>
  <si>
    <t xml:space="preserve">    Felhalmozási , felújítási kiadások épületek</t>
  </si>
  <si>
    <t>Felh.cél.tám.ért.bev (közmunka prg.)</t>
  </si>
  <si>
    <t>FELHALMOZÁSI CÉLÚ BEVÉTELEK ÖSSZESEN</t>
  </si>
  <si>
    <t>FELHALMOZÁSI CÉLÚ KIADÁSOK ÖSSZESEN</t>
  </si>
  <si>
    <t>BEVÉTELEK MINDÖSSZESEN</t>
  </si>
  <si>
    <t>KIADÁSOK MINDÖSSZESEN</t>
  </si>
  <si>
    <t>Efop (hivatal) visszafiz</t>
  </si>
  <si>
    <t>Szoc támogatások</t>
  </si>
  <si>
    <t>Tárgyi eszk. beszerzés (+ áfa) - HUMÁN</t>
  </si>
  <si>
    <t>Ingatlan felújítás (+áfa) - HUMÁN</t>
  </si>
  <si>
    <t xml:space="preserve">Ingatlan beszerzés </t>
  </si>
  <si>
    <t>Tárgyi eszk. beszerzés - ÖNK.</t>
  </si>
  <si>
    <t>Beruházási áfa</t>
  </si>
  <si>
    <t xml:space="preserve">Ingatlan felújítás </t>
  </si>
  <si>
    <t>Felújítás áfa</t>
  </si>
  <si>
    <t xml:space="preserve">Műk.cél.tám.ért.bev </t>
  </si>
  <si>
    <t>Egyéb műk.célú tám.</t>
  </si>
  <si>
    <t>Összesen:</t>
  </si>
  <si>
    <t>Likvid folyószámla hitel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</si>
</sst>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1"/>
      <name val="Arial"/>
      <family val="2"/>
      <charset val="238"/>
    </font>
    <font>
      <b/>
      <i/>
      <sz val="10"/>
      <name val="Arial CE"/>
      <charset val="238"/>
    </font>
    <font>
      <i/>
      <sz val="11"/>
      <name val="Arial"/>
      <family val="2"/>
      <charset val="238"/>
    </font>
    <font>
      <sz val="11"/>
      <name val="Arial CE"/>
      <charset val="238"/>
    </font>
    <font>
      <b/>
      <i/>
      <sz val="12"/>
      <name val="Arial"/>
      <family val="2"/>
      <charset val="238"/>
    </font>
    <font>
      <sz val="11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3" fontId="11" fillId="0" borderId="5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3" fontId="12" fillId="0" borderId="5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3" fontId="12" fillId="0" borderId="9" xfId="0" applyNumberFormat="1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0" fillId="0" borderId="5" xfId="0" applyFont="1" applyBorder="1" applyAlignment="1">
      <alignment vertical="center" wrapText="1"/>
    </xf>
    <xf numFmtId="3" fontId="11" fillId="0" borderId="10" xfId="0" applyNumberFormat="1" applyFont="1" applyBorder="1" applyAlignment="1">
      <alignment vertical="center" wrapText="1"/>
    </xf>
    <xf numFmtId="0" fontId="14" fillId="0" borderId="4" xfId="0" applyFont="1" applyBorder="1" applyAlignment="1">
      <alignment vertical="center"/>
    </xf>
    <xf numFmtId="3" fontId="12" fillId="0" borderId="1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12" fillId="0" borderId="12" xfId="0" applyNumberFormat="1" applyFont="1" applyBorder="1" applyAlignment="1">
      <alignment vertical="center" wrapText="1"/>
    </xf>
    <xf numFmtId="3" fontId="17" fillId="0" borderId="9" xfId="0" applyNumberFormat="1" applyFont="1" applyBorder="1" applyAlignment="1">
      <alignment vertical="center" wrapText="1"/>
    </xf>
    <xf numFmtId="0" fontId="16" fillId="0" borderId="4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3" fontId="15" fillId="0" borderId="5" xfId="0" applyNumberFormat="1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3" fontId="15" fillId="0" borderId="15" xfId="0" applyNumberFormat="1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3" fontId="15" fillId="0" borderId="17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vertical="center" wrapText="1"/>
    </xf>
    <xf numFmtId="0" fontId="4" fillId="0" borderId="21" xfId="0" applyFont="1" applyBorder="1" applyAlignment="1">
      <alignment wrapText="1"/>
    </xf>
    <xf numFmtId="3" fontId="18" fillId="0" borderId="22" xfId="0" applyNumberFormat="1" applyFont="1" applyBorder="1" applyAlignment="1">
      <alignment vertical="center"/>
    </xf>
    <xf numFmtId="0" fontId="4" fillId="0" borderId="23" xfId="0" applyFont="1" applyBorder="1" applyAlignment="1">
      <alignment horizontal="left" vertical="center" wrapText="1"/>
    </xf>
    <xf numFmtId="3" fontId="12" fillId="0" borderId="9" xfId="0" applyNumberFormat="1" applyFont="1" applyBorder="1" applyAlignment="1">
      <alignment vertical="center"/>
    </xf>
    <xf numFmtId="0" fontId="4" fillId="0" borderId="24" xfId="0" applyFont="1" applyBorder="1" applyAlignment="1">
      <alignment horizontal="left" vertical="center" wrapText="1"/>
    </xf>
    <xf numFmtId="0" fontId="9" fillId="0" borderId="26" xfId="0" applyFont="1" applyBorder="1" applyAlignment="1">
      <alignment vertical="center" wrapText="1"/>
    </xf>
    <xf numFmtId="0" fontId="19" fillId="0" borderId="27" xfId="0" applyFont="1" applyBorder="1" applyAlignment="1">
      <alignment horizontal="center" vertical="center"/>
    </xf>
    <xf numFmtId="3" fontId="11" fillId="0" borderId="17" xfId="0" applyNumberFormat="1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3" fontId="11" fillId="0" borderId="17" xfId="0" applyNumberFormat="1" applyFont="1" applyBorder="1" applyAlignment="1">
      <alignment vertical="center" wrapText="1"/>
    </xf>
    <xf numFmtId="3" fontId="20" fillId="0" borderId="9" xfId="0" applyNumberFormat="1" applyFont="1" applyBorder="1" applyAlignment="1">
      <alignment vertical="center" wrapText="1"/>
    </xf>
    <xf numFmtId="3" fontId="20" fillId="0" borderId="9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3" fontId="15" fillId="0" borderId="25" xfId="0" applyNumberFormat="1" applyFont="1" applyBorder="1" applyAlignment="1">
      <alignment vertical="center" wrapText="1"/>
    </xf>
    <xf numFmtId="3" fontId="0" fillId="0" borderId="24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06CD25D-3330-4EC9-8D79-2FE52B46A0E4}"/>
            </a:ext>
          </a:extLst>
        </xdr:cNvPr>
        <xdr:cNvSpPr>
          <a:spLocks/>
        </xdr:cNvSpPr>
      </xdr:nvSpPr>
      <xdr:spPr bwMode="auto">
        <a:xfrm>
          <a:off x="29908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8A84E3E-42B3-4A94-B448-A5F6E4EB4C46}"/>
            </a:ext>
          </a:extLst>
        </xdr:cNvPr>
        <xdr:cNvSpPr>
          <a:spLocks/>
        </xdr:cNvSpPr>
      </xdr:nvSpPr>
      <xdr:spPr bwMode="auto">
        <a:xfrm>
          <a:off x="299085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D10BF3F9-4A06-4639-9873-3928C2A70107}"/>
            </a:ext>
          </a:extLst>
        </xdr:cNvPr>
        <xdr:cNvSpPr>
          <a:spLocks/>
        </xdr:cNvSpPr>
      </xdr:nvSpPr>
      <xdr:spPr bwMode="auto">
        <a:xfrm>
          <a:off x="74295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FAD26818-29C3-4862-9AF1-53B2D2774120}"/>
            </a:ext>
          </a:extLst>
        </xdr:cNvPr>
        <xdr:cNvSpPr>
          <a:spLocks/>
        </xdr:cNvSpPr>
      </xdr:nvSpPr>
      <xdr:spPr bwMode="auto">
        <a:xfrm>
          <a:off x="74295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AE46B-2182-4E9F-AB8C-3C3B32EEBB6D}">
  <dimension ref="A1:F55"/>
  <sheetViews>
    <sheetView tabSelected="1" view="pageLayout" zoomScale="90" zoomScaleSheetLayoutView="100" zoomScalePageLayoutView="90" workbookViewId="0">
      <selection activeCell="D44" sqref="D43:D44"/>
    </sheetView>
  </sheetViews>
  <sheetFormatPr defaultRowHeight="12.75" x14ac:dyDescent="0.2"/>
  <cols>
    <col min="1" max="1" width="42.7109375" style="3" customWidth="1"/>
    <col min="2" max="2" width="20.7109375" style="6" customWidth="1"/>
    <col min="3" max="3" width="42.7109375" style="3" customWidth="1"/>
    <col min="4" max="4" width="20.7109375" style="3" customWidth="1"/>
    <col min="5" max="6" width="9.140625" style="3"/>
    <col min="7" max="7" width="34.85546875" style="3" customWidth="1"/>
    <col min="8" max="8" width="9.7109375" style="3" bestFit="1" customWidth="1"/>
    <col min="9" max="9" width="16.85546875" style="3" customWidth="1"/>
    <col min="10" max="10" width="9.140625" style="3"/>
    <col min="11" max="11" width="8.5703125" style="3" bestFit="1" customWidth="1"/>
    <col min="12" max="16384" width="9.140625" style="3"/>
  </cols>
  <sheetData>
    <row r="1" spans="1:5" ht="27" customHeight="1" x14ac:dyDescent="0.2">
      <c r="A1" s="1"/>
      <c r="B1" s="2"/>
      <c r="C1" s="2"/>
      <c r="D1" s="2"/>
    </row>
    <row r="2" spans="1:5" s="5" customFormat="1" ht="30" customHeight="1" x14ac:dyDescent="0.2">
      <c r="A2" s="4" t="s">
        <v>0</v>
      </c>
      <c r="B2" s="4"/>
      <c r="C2" s="4"/>
      <c r="D2" s="4"/>
    </row>
    <row r="3" spans="1:5" s="5" customFormat="1" ht="30" customHeight="1" x14ac:dyDescent="0.2">
      <c r="A3" s="4" t="s">
        <v>1</v>
      </c>
      <c r="B3" s="4"/>
      <c r="C3" s="4"/>
      <c r="D3" s="4"/>
    </row>
    <row r="4" spans="1:5" ht="21.75" customHeight="1" thickBot="1" x14ac:dyDescent="0.25">
      <c r="C4" s="7" t="s">
        <v>2</v>
      </c>
      <c r="D4" s="7"/>
      <c r="E4" s="6"/>
    </row>
    <row r="5" spans="1:5" s="11" customFormat="1" ht="45" customHeight="1" thickBot="1" x14ac:dyDescent="0.25">
      <c r="A5" s="8" t="s">
        <v>3</v>
      </c>
      <c r="B5" s="9"/>
      <c r="C5" s="10" t="s">
        <v>4</v>
      </c>
      <c r="D5" s="9"/>
    </row>
    <row r="6" spans="1:5" s="15" customFormat="1" ht="30" customHeight="1" thickBot="1" x14ac:dyDescent="0.25">
      <c r="A6" s="12" t="s">
        <v>5</v>
      </c>
      <c r="B6" s="13" t="s">
        <v>6</v>
      </c>
      <c r="C6" s="14" t="s">
        <v>5</v>
      </c>
      <c r="D6" s="13" t="s">
        <v>6</v>
      </c>
    </row>
    <row r="7" spans="1:5" ht="60" customHeight="1" thickBot="1" x14ac:dyDescent="0.25">
      <c r="A7" s="16" t="s">
        <v>7</v>
      </c>
      <c r="B7" s="17"/>
      <c r="C7" s="17"/>
      <c r="D7" s="18"/>
    </row>
    <row r="8" spans="1:5" s="23" customFormat="1" ht="21.75" customHeight="1" thickBot="1" x14ac:dyDescent="0.25">
      <c r="A8" s="19" t="s">
        <v>8</v>
      </c>
      <c r="B8" s="20"/>
      <c r="C8" s="21" t="s">
        <v>9</v>
      </c>
      <c r="D8" s="22"/>
    </row>
    <row r="9" spans="1:5" s="23" customFormat="1" ht="18" customHeight="1" x14ac:dyDescent="0.2">
      <c r="A9" s="24" t="s">
        <v>10</v>
      </c>
      <c r="B9" s="25"/>
      <c r="C9" s="26" t="s">
        <v>11</v>
      </c>
      <c r="D9" s="25">
        <f>64567557+72015732+44755005</f>
        <v>181338294</v>
      </c>
    </row>
    <row r="10" spans="1:5" s="23" customFormat="1" ht="18" customHeight="1" x14ac:dyDescent="0.2">
      <c r="A10" s="24" t="s">
        <v>12</v>
      </c>
      <c r="B10" s="25">
        <v>75000000</v>
      </c>
      <c r="C10" s="27" t="s">
        <v>13</v>
      </c>
      <c r="D10" s="25">
        <f>11299322+12602753+6265701</f>
        <v>30167776</v>
      </c>
    </row>
    <row r="11" spans="1:5" s="23" customFormat="1" ht="18" customHeight="1" x14ac:dyDescent="0.2">
      <c r="A11" s="24" t="s">
        <v>14</v>
      </c>
      <c r="B11" s="25">
        <v>400000</v>
      </c>
      <c r="C11" s="27" t="s">
        <v>15</v>
      </c>
      <c r="D11" s="25">
        <f>14875946+72241116+55321000</f>
        <v>142438062</v>
      </c>
    </row>
    <row r="12" spans="1:5" s="23" customFormat="1" ht="18" customHeight="1" thickBot="1" x14ac:dyDescent="0.25">
      <c r="A12" s="24"/>
      <c r="B12" s="25"/>
      <c r="C12" s="27" t="s">
        <v>16</v>
      </c>
      <c r="D12" s="25">
        <f>10277691+21000+22129000</f>
        <v>32427691</v>
      </c>
    </row>
    <row r="13" spans="1:5" s="23" customFormat="1" ht="18" customHeight="1" thickBot="1" x14ac:dyDescent="0.25">
      <c r="A13" s="28" t="s">
        <v>17</v>
      </c>
      <c r="B13" s="29">
        <f>SUM(B10:B12)</f>
        <v>75400000</v>
      </c>
      <c r="C13" s="30" t="s">
        <v>18</v>
      </c>
      <c r="D13" s="38">
        <f>SUM(D9:D12)</f>
        <v>386371823</v>
      </c>
    </row>
    <row r="14" spans="1:5" s="23" customFormat="1" ht="18" customHeight="1" x14ac:dyDescent="0.2">
      <c r="A14" s="24" t="s">
        <v>19</v>
      </c>
      <c r="B14" s="31"/>
      <c r="C14" s="58" t="s">
        <v>51</v>
      </c>
      <c r="D14" s="31">
        <v>11949198</v>
      </c>
    </row>
    <row r="15" spans="1:5" s="23" customFormat="1" ht="18" customHeight="1" x14ac:dyDescent="0.2">
      <c r="A15" s="24" t="s">
        <v>20</v>
      </c>
      <c r="B15" s="25">
        <v>0</v>
      </c>
      <c r="C15" s="32" t="s">
        <v>21</v>
      </c>
      <c r="D15" s="25"/>
    </row>
    <row r="16" spans="1:5" s="23" customFormat="1" ht="14.25" x14ac:dyDescent="0.2">
      <c r="A16" s="24" t="s">
        <v>22</v>
      </c>
      <c r="B16" s="25">
        <v>20000</v>
      </c>
      <c r="C16" s="27"/>
      <c r="D16" s="25"/>
    </row>
    <row r="17" spans="1:4" s="23" customFormat="1" ht="18" customHeight="1" x14ac:dyDescent="0.2">
      <c r="A17" s="24"/>
      <c r="B17" s="25"/>
      <c r="C17" s="23" t="s">
        <v>23</v>
      </c>
      <c r="D17" s="25">
        <v>6675231</v>
      </c>
    </row>
    <row r="18" spans="1:4" s="23" customFormat="1" ht="18" customHeight="1" x14ac:dyDescent="0.2">
      <c r="A18" s="24"/>
      <c r="B18" s="25"/>
      <c r="C18" s="27"/>
      <c r="D18" s="25"/>
    </row>
    <row r="19" spans="1:4" s="23" customFormat="1" ht="18" customHeight="1" thickBot="1" x14ac:dyDescent="0.25">
      <c r="A19" s="24"/>
      <c r="B19" s="25"/>
      <c r="C19" s="33"/>
      <c r="D19" s="25"/>
    </row>
    <row r="20" spans="1:4" s="23" customFormat="1" ht="18" customHeight="1" thickBot="1" x14ac:dyDescent="0.25">
      <c r="A20" s="19" t="s">
        <v>24</v>
      </c>
      <c r="B20" s="20">
        <f>SUM(B15:B19)</f>
        <v>20000</v>
      </c>
      <c r="C20" s="32"/>
      <c r="D20" s="34"/>
    </row>
    <row r="21" spans="1:4" s="23" customFormat="1" ht="18" customHeight="1" thickBot="1" x14ac:dyDescent="0.25">
      <c r="A21" s="24" t="s">
        <v>25</v>
      </c>
      <c r="B21" s="35">
        <f>5100+62251000+1500000+19295500</f>
        <v>83051600</v>
      </c>
      <c r="C21" s="36" t="s">
        <v>26</v>
      </c>
      <c r="D21" s="20">
        <f>SUM(D14:D20)</f>
        <v>18624429</v>
      </c>
    </row>
    <row r="22" spans="1:4" s="23" customFormat="1" ht="18" customHeight="1" x14ac:dyDescent="0.2">
      <c r="A22" s="24" t="s">
        <v>27</v>
      </c>
      <c r="B22" s="25">
        <v>0</v>
      </c>
      <c r="C22" s="27"/>
      <c r="D22" s="31"/>
    </row>
    <row r="23" spans="1:4" s="23" customFormat="1" ht="18" customHeight="1" thickBot="1" x14ac:dyDescent="0.25">
      <c r="A23" s="24"/>
      <c r="B23" s="25"/>
      <c r="C23" s="32" t="s">
        <v>28</v>
      </c>
      <c r="D23" s="25"/>
    </row>
    <row r="24" spans="1:4" s="23" customFormat="1" ht="18" customHeight="1" thickBot="1" x14ac:dyDescent="0.25">
      <c r="A24" s="19" t="s">
        <v>29</v>
      </c>
      <c r="B24" s="20">
        <f>SUM(B21:B23)</f>
        <v>83051600</v>
      </c>
      <c r="C24" s="27" t="s">
        <v>30</v>
      </c>
      <c r="D24" s="25">
        <f>197988357-31833500</f>
        <v>166154857</v>
      </c>
    </row>
    <row r="25" spans="1:4" s="23" customFormat="1" ht="18" customHeight="1" thickBot="1" x14ac:dyDescent="0.25">
      <c r="A25" s="37" t="s">
        <v>31</v>
      </c>
      <c r="B25" s="31">
        <v>188396945</v>
      </c>
      <c r="C25" s="27"/>
      <c r="D25" s="34"/>
    </row>
    <row r="26" spans="1:4" s="23" customFormat="1" ht="18" customHeight="1" thickBot="1" x14ac:dyDescent="0.25">
      <c r="A26" s="24" t="s">
        <v>32</v>
      </c>
      <c r="B26" s="25">
        <v>0</v>
      </c>
      <c r="C26" s="36" t="s">
        <v>33</v>
      </c>
      <c r="D26" s="38">
        <f>SUM(D24:D25)</f>
        <v>166154857</v>
      </c>
    </row>
    <row r="27" spans="1:4" s="23" customFormat="1" ht="18" customHeight="1" x14ac:dyDescent="0.2">
      <c r="A27" s="24" t="s">
        <v>34</v>
      </c>
      <c r="B27" s="25"/>
      <c r="C27" s="62" t="s">
        <v>50</v>
      </c>
      <c r="D27" s="31"/>
    </row>
    <row r="28" spans="1:4" s="23" customFormat="1" ht="18" customHeight="1" thickBot="1" x14ac:dyDescent="0.25">
      <c r="A28" s="24" t="s">
        <v>35</v>
      </c>
      <c r="B28" s="25"/>
      <c r="C28" s="58" t="s">
        <v>52</v>
      </c>
      <c r="D28" s="25">
        <v>260000</v>
      </c>
    </row>
    <row r="29" spans="1:4" s="23" customFormat="1" ht="18" customHeight="1" thickBot="1" x14ac:dyDescent="0.25">
      <c r="A29" s="19" t="s">
        <v>36</v>
      </c>
      <c r="B29" s="20">
        <f>SUM(B25:B28)</f>
        <v>188396945</v>
      </c>
      <c r="C29" s="58" t="s">
        <v>53</v>
      </c>
      <c r="D29" s="25">
        <v>675000</v>
      </c>
    </row>
    <row r="30" spans="1:4" s="23" customFormat="1" ht="14.25" x14ac:dyDescent="0.2">
      <c r="A30" s="24" t="s">
        <v>59</v>
      </c>
      <c r="B30" s="25">
        <v>31000000</v>
      </c>
      <c r="C30" s="27"/>
      <c r="D30" s="25"/>
    </row>
    <row r="31" spans="1:4" s="23" customFormat="1" ht="18" customHeight="1" x14ac:dyDescent="0.2">
      <c r="A31" s="24" t="s">
        <v>59</v>
      </c>
      <c r="B31" s="56"/>
      <c r="C31" s="27"/>
      <c r="D31" s="45"/>
    </row>
    <row r="32" spans="1:4" s="23" customFormat="1" ht="18" customHeight="1" x14ac:dyDescent="0.2">
      <c r="A32" s="24" t="s">
        <v>37</v>
      </c>
      <c r="B32" s="25">
        <v>9500000</v>
      </c>
      <c r="D32" s="25"/>
    </row>
    <row r="33" spans="1:6" s="23" customFormat="1" ht="26.25" customHeight="1" x14ac:dyDescent="0.2">
      <c r="A33" s="24" t="s">
        <v>60</v>
      </c>
      <c r="B33" s="25">
        <v>1000000</v>
      </c>
      <c r="D33" s="25"/>
    </row>
    <row r="34" spans="1:6" s="23" customFormat="1" ht="15.75" customHeight="1" x14ac:dyDescent="0.2">
      <c r="A34" s="24" t="s">
        <v>38</v>
      </c>
      <c r="B34" s="56">
        <f>154551000+2340646+11748225+2</f>
        <v>168639873</v>
      </c>
      <c r="D34" s="25"/>
    </row>
    <row r="35" spans="1:6" s="23" customFormat="1" ht="29.25" customHeight="1" x14ac:dyDescent="0.2">
      <c r="A35" s="24" t="s">
        <v>39</v>
      </c>
      <c r="B35" s="25">
        <f>10277691+1000000+3800000</f>
        <v>15077691</v>
      </c>
      <c r="D35" s="25"/>
    </row>
    <row r="36" spans="1:6" s="23" customFormat="1" ht="29.25" customHeight="1" x14ac:dyDescent="0.2">
      <c r="A36" s="24" t="s">
        <v>62</v>
      </c>
      <c r="B36" s="25">
        <v>100000000</v>
      </c>
      <c r="C36" s="23" t="s">
        <v>62</v>
      </c>
      <c r="D36" s="25">
        <v>100000000</v>
      </c>
    </row>
    <row r="37" spans="1:6" s="23" customFormat="1" ht="29.25" customHeight="1" thickBot="1" x14ac:dyDescent="0.25">
      <c r="A37" s="24"/>
      <c r="B37" s="25"/>
      <c r="D37" s="25"/>
    </row>
    <row r="38" spans="1:6" s="23" customFormat="1" ht="20.25" customHeight="1" thickBot="1" x14ac:dyDescent="0.25">
      <c r="A38" s="36" t="s">
        <v>61</v>
      </c>
      <c r="B38" s="38">
        <f>SUM(B30:B37)</f>
        <v>325217564</v>
      </c>
      <c r="C38" s="36" t="s">
        <v>61</v>
      </c>
      <c r="D38" s="38">
        <f>SUM(D27:D37)</f>
        <v>100935000</v>
      </c>
    </row>
    <row r="39" spans="1:6" s="23" customFormat="1" ht="60" customHeight="1" thickTop="1" thickBot="1" x14ac:dyDescent="0.25">
      <c r="A39" s="39" t="s">
        <v>40</v>
      </c>
      <c r="B39" s="40">
        <f>B8+B13+B20+B24+B29+B38</f>
        <v>672086109</v>
      </c>
      <c r="C39" s="41" t="s">
        <v>41</v>
      </c>
      <c r="D39" s="63">
        <f>D13+D21+D26+D38</f>
        <v>672086109</v>
      </c>
    </row>
    <row r="40" spans="1:6" s="23" customFormat="1" ht="27.75" customHeight="1" thickTop="1" thickBot="1" x14ac:dyDescent="0.25">
      <c r="A40" s="59" t="s">
        <v>42</v>
      </c>
      <c r="B40" s="60"/>
      <c r="C40" s="60"/>
      <c r="D40" s="61"/>
    </row>
    <row r="41" spans="1:6" s="23" customFormat="1" ht="18" customHeight="1" thickBot="1" x14ac:dyDescent="0.25">
      <c r="A41" s="43" t="s">
        <v>43</v>
      </c>
      <c r="B41" s="22"/>
      <c r="C41" s="44" t="s">
        <v>44</v>
      </c>
      <c r="D41" s="31"/>
    </row>
    <row r="42" spans="1:6" ht="18" customHeight="1" x14ac:dyDescent="0.2">
      <c r="A42" s="24" t="s">
        <v>45</v>
      </c>
      <c r="B42" s="47">
        <v>275000000</v>
      </c>
      <c r="C42" s="46" t="s">
        <v>54</v>
      </c>
      <c r="D42" s="47">
        <f>6450000</f>
        <v>6450000</v>
      </c>
    </row>
    <row r="43" spans="1:6" ht="18" customHeight="1" x14ac:dyDescent="0.2">
      <c r="A43" s="45"/>
      <c r="B43" s="25"/>
      <c r="C43" s="48" t="s">
        <v>55</v>
      </c>
      <c r="D43" s="47">
        <f>75025000</f>
        <v>75025000</v>
      </c>
    </row>
    <row r="44" spans="1:6" ht="24" customHeight="1" x14ac:dyDescent="0.2">
      <c r="A44" s="24"/>
      <c r="B44" s="49"/>
      <c r="C44" s="50" t="s">
        <v>56</v>
      </c>
      <c r="D44" s="47">
        <v>21991500</v>
      </c>
    </row>
    <row r="45" spans="1:6" ht="24" customHeight="1" x14ac:dyDescent="0.2">
      <c r="A45" s="24"/>
      <c r="B45" s="49"/>
      <c r="C45" s="50" t="s">
        <v>57</v>
      </c>
      <c r="D45" s="47">
        <v>110000000</v>
      </c>
    </row>
    <row r="46" spans="1:6" ht="28.5" customHeight="1" x14ac:dyDescent="0.2">
      <c r="B46" s="57"/>
      <c r="C46" s="50" t="s">
        <v>58</v>
      </c>
      <c r="D46" s="64">
        <v>29700000</v>
      </c>
    </row>
    <row r="47" spans="1:6" ht="28.5" customHeight="1" thickBot="1" x14ac:dyDescent="0.25">
      <c r="A47" s="24"/>
      <c r="B47" s="49"/>
      <c r="C47" s="50" t="s">
        <v>28</v>
      </c>
      <c r="D47" s="64">
        <v>31833500</v>
      </c>
      <c r="E47" s="23"/>
      <c r="F47" s="23"/>
    </row>
    <row r="48" spans="1:6" ht="28.5" customHeight="1" thickTop="1" thickBot="1" x14ac:dyDescent="0.25">
      <c r="A48" s="51" t="s">
        <v>46</v>
      </c>
      <c r="B48" s="42">
        <f>SUM(B41:B47)</f>
        <v>275000000</v>
      </c>
      <c r="C48" s="41" t="s">
        <v>47</v>
      </c>
      <c r="D48" s="42">
        <f>SUM(D42:D47)</f>
        <v>275000000</v>
      </c>
    </row>
    <row r="49" spans="1:6" s="23" customFormat="1" ht="16.5" thickTop="1" thickBot="1" x14ac:dyDescent="0.25">
      <c r="A49" s="52" t="s">
        <v>48</v>
      </c>
      <c r="B49" s="53">
        <f>B39+B48</f>
        <v>947086109</v>
      </c>
      <c r="C49" s="54" t="s">
        <v>49</v>
      </c>
      <c r="D49" s="55">
        <f>D39+D48</f>
        <v>947086109</v>
      </c>
      <c r="E49" s="3"/>
      <c r="F49" s="3"/>
    </row>
    <row r="50" spans="1:6" ht="21.95" customHeight="1" thickTop="1" x14ac:dyDescent="0.2"/>
    <row r="55" spans="1:6" x14ac:dyDescent="0.2">
      <c r="C55" s="6"/>
    </row>
  </sheetData>
  <mergeCells count="7">
    <mergeCell ref="A7:D7"/>
    <mergeCell ref="A1:D1"/>
    <mergeCell ref="A2:D2"/>
    <mergeCell ref="A3:D3"/>
    <mergeCell ref="C4:D4"/>
    <mergeCell ref="A5:B5"/>
    <mergeCell ref="C5:D5"/>
  </mergeCells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66" orientation="portrait" r:id="rId1"/>
  <headerFooter alignWithMargins="0">
    <oddHeader>&amp;R 1.  melléklet az    3/2020. (II. 27. ) Ör. rendelethez.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Önkormányzat Mindösszesen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Nyergesné Erzsike</dc:creator>
  <cp:lastModifiedBy>Nyergesné Erzsike</cp:lastModifiedBy>
  <dcterms:created xsi:type="dcterms:W3CDTF">2020-11-25T13:52:20Z</dcterms:created>
  <dcterms:modified xsi:type="dcterms:W3CDTF">2020-11-25T16:39:25Z</dcterms:modified>
</cp:coreProperties>
</file>