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firstSheet="15" activeTab="21"/>
  </bookViews>
  <sheets>
    <sheet name="redelethivatal" sheetId="1" r:id="rId1"/>
    <sheet name="rendelet címrend" sheetId="2" r:id="rId2"/>
    <sheet name="rendelet hitelfkorlát" sheetId="3" r:id="rId3"/>
    <sheet name="rendelet önkorm" sheetId="4" r:id="rId4"/>
    <sheet name="rendeletóvoda" sheetId="5" r:id="rId5"/>
    <sheet name="rendeletmérleg" sheetId="6" r:id="rId6"/>
    <sheet name="rendeletlikvidterv" sheetId="7" r:id="rId7"/>
    <sheet name="rendeletelőifelhaszn" sheetId="8" r:id="rId8"/>
    <sheet name="-" sheetId="9" r:id="rId9"/>
    <sheet name="." sheetId="10" r:id="rId10"/>
    <sheet name="rendeletközptám" sheetId="11" r:id="rId11"/>
    <sheet name="á" sheetId="12" r:id="rId12"/>
    <sheet name="b" sheetId="13" r:id="rId13"/>
    <sheet name="rendeletbevcímek" sheetId="14" r:id="rId14"/>
    <sheet name="redeletlétszám" sheetId="15" r:id="rId15"/>
    <sheet name="rendeletműködési bev" sheetId="16" r:id="rId16"/>
    <sheet name="c" sheetId="17" r:id="rId17"/>
    <sheet name="d" sheetId="18" r:id="rId18"/>
    <sheet name="e" sheetId="19" r:id="rId19"/>
    <sheet name="három év" sheetId="20" r:id="rId20"/>
    <sheet name="közvetett tám" sheetId="21" r:id="rId21"/>
    <sheet name="rendelet összönkorm" sheetId="22" r:id="rId22"/>
  </sheets>
  <definedNames/>
  <calcPr fullCalcOnLoad="1"/>
</workbook>
</file>

<file path=xl/sharedStrings.xml><?xml version="1.0" encoding="utf-8"?>
<sst xmlns="http://schemas.openxmlformats.org/spreadsheetml/2006/main" count="616" uniqueCount="326">
  <si>
    <t>adatok ezer forintban</t>
  </si>
  <si>
    <t>Megnevezés</t>
  </si>
  <si>
    <t>Önkormányzat</t>
  </si>
  <si>
    <t>Kacó Óvoda</t>
  </si>
  <si>
    <t>Összesen</t>
  </si>
  <si>
    <t>Bevételek</t>
  </si>
  <si>
    <t>Sorsz.</t>
  </si>
  <si>
    <t>1.</t>
  </si>
  <si>
    <t>2.</t>
  </si>
  <si>
    <t>3.</t>
  </si>
  <si>
    <t>4.</t>
  </si>
  <si>
    <t>6.</t>
  </si>
  <si>
    <t>7.</t>
  </si>
  <si>
    <t>Önkormányzati hivatal működésének tám.</t>
  </si>
  <si>
    <t>I.</t>
  </si>
  <si>
    <t>Helyi önkorm. ált.tám.</t>
  </si>
  <si>
    <t>1.a</t>
  </si>
  <si>
    <t>1.b</t>
  </si>
  <si>
    <t>Település-üzemeltetés</t>
  </si>
  <si>
    <t>1.ba</t>
  </si>
  <si>
    <t>Zöldterület kezelése</t>
  </si>
  <si>
    <t>1.bb</t>
  </si>
  <si>
    <t>Közvilágítás</t>
  </si>
  <si>
    <t>1.bc</t>
  </si>
  <si>
    <t>Temető</t>
  </si>
  <si>
    <t>1.bd</t>
  </si>
  <si>
    <t>Közutak</t>
  </si>
  <si>
    <t>1.c</t>
  </si>
  <si>
    <t>Egyéb feladatok</t>
  </si>
  <si>
    <t>Beszámítás</t>
  </si>
  <si>
    <t>II.</t>
  </si>
  <si>
    <t>Köznevelési és gyermekétkeztetési fel.</t>
  </si>
  <si>
    <t>Óvodapedagógusok bértámogatása</t>
  </si>
  <si>
    <t>Óvodaped., segítők bértámogatása</t>
  </si>
  <si>
    <t>Segítők</t>
  </si>
  <si>
    <t>Óvodaműködtetési támogatás</t>
  </si>
  <si>
    <t>III.</t>
  </si>
  <si>
    <t>Szociális és gyermekjóléti fel.tám.</t>
  </si>
  <si>
    <t xml:space="preserve">Pénzbeli szoc. ellátásokhoz </t>
  </si>
  <si>
    <t>Egyes szoc. és gyermekjóléti fel.</t>
  </si>
  <si>
    <t>3.c.</t>
  </si>
  <si>
    <t>Szociális étkeztetés</t>
  </si>
  <si>
    <t>3.d.</t>
  </si>
  <si>
    <t>Házi segítségnyújtás</t>
  </si>
  <si>
    <t>5.</t>
  </si>
  <si>
    <t>Gyermekétkeztetés tám.</t>
  </si>
  <si>
    <t>5.a</t>
  </si>
  <si>
    <t>Dolgozók bértámogatása</t>
  </si>
  <si>
    <t>5.b.</t>
  </si>
  <si>
    <t>Üzemeltetés támogatása</t>
  </si>
  <si>
    <t>Támogatás összesen</t>
  </si>
  <si>
    <t>Összesen:</t>
  </si>
  <si>
    <t>Óvoda térítési díj gyermek</t>
  </si>
  <si>
    <t>Óvoda tér.díj felnőtt</t>
  </si>
  <si>
    <t>Hivatal</t>
  </si>
  <si>
    <t>áfa</t>
  </si>
  <si>
    <t>Lakóingatlan kezelés</t>
  </si>
  <si>
    <t>Szoc. étkeztetés</t>
  </si>
  <si>
    <t>Múzeum</t>
  </si>
  <si>
    <t>Műv.Ház</t>
  </si>
  <si>
    <t>Fogászat</t>
  </si>
  <si>
    <t>Sportlétesítmények tornaterem</t>
  </si>
  <si>
    <t xml:space="preserve">Zsámbok Község Önkormányzat  </t>
  </si>
  <si>
    <t>Kamatbevételek</t>
  </si>
  <si>
    <t xml:space="preserve">Bevételek mindösszesen </t>
  </si>
  <si>
    <t>Kiadások</t>
  </si>
  <si>
    <t>Működési kiadások</t>
  </si>
  <si>
    <t>Felhalmozási célú kiadás</t>
  </si>
  <si>
    <t>ebből: Általános tartalék</t>
  </si>
  <si>
    <t xml:space="preserve">          Céltartalék</t>
  </si>
  <si>
    <t>Kiadások mindösszesen:</t>
  </si>
  <si>
    <t>Eredeti előirányzat</t>
  </si>
  <si>
    <t>Helyi adók</t>
  </si>
  <si>
    <t>Bírság, pótlék</t>
  </si>
  <si>
    <t>Osztalékbevétel</t>
  </si>
  <si>
    <t>Vagyon bérbeadásából, üzemeltetéséből, koncessziós díjából származó bevétel</t>
  </si>
  <si>
    <t>Egyéb sajátos bevétel</t>
  </si>
  <si>
    <t>Saját bevételek (1-6)</t>
  </si>
  <si>
    <t>Cím, alcím</t>
  </si>
  <si>
    <t>Létszám</t>
  </si>
  <si>
    <t>I.1.</t>
  </si>
  <si>
    <t>Temetőfenntartás</t>
  </si>
  <si>
    <t>Községgazdálk.</t>
  </si>
  <si>
    <t>Alapfokú oktatás</t>
  </si>
  <si>
    <t>Művelődési ház</t>
  </si>
  <si>
    <t>Védőnői szolgálat</t>
  </si>
  <si>
    <t>Házigondozás</t>
  </si>
  <si>
    <t>I.2.</t>
  </si>
  <si>
    <t>Önkorm. Hivatal</t>
  </si>
  <si>
    <t>Igazgatási tev.</t>
  </si>
  <si>
    <t>Tornaterem</t>
  </si>
  <si>
    <t>I.3.</t>
  </si>
  <si>
    <t>Gyermekétkezt.</t>
  </si>
  <si>
    <t>Központi</t>
  </si>
  <si>
    <t>Egyéb</t>
  </si>
  <si>
    <t>Önkormányzat költségvetési kapcsolatokból származó bevételei</t>
  </si>
  <si>
    <t xml:space="preserve">Város és községgazd. </t>
  </si>
  <si>
    <t xml:space="preserve">Alapfokú oktatás </t>
  </si>
  <si>
    <t>Intzémény</t>
  </si>
  <si>
    <t>Védőnői Szolg.</t>
  </si>
  <si>
    <t>1 fő</t>
  </si>
  <si>
    <t>Zöldterület kezelés</t>
  </si>
  <si>
    <t>Művelődési Ház</t>
  </si>
  <si>
    <t>Kacó Napközi Otthonos Óvoda</t>
  </si>
  <si>
    <t>Közfoglalkoztatás</t>
  </si>
  <si>
    <t>Polgármesteri Hivatal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</si>
  <si>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</si>
  <si>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</si>
  <si>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</si>
  <si>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</si>
  <si>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</si>
  <si>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</si>
  <si>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</si>
  <si>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</si>
  <si>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</si>
  <si>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</si>
  <si>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</si>
  <si>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</si>
  <si>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Intézményi működési bev.</t>
  </si>
  <si>
    <t>Költségvetési támogatások</t>
  </si>
  <si>
    <t>Átvett pénzek</t>
  </si>
  <si>
    <t>Bevételek összesen</t>
  </si>
  <si>
    <t>Személyi juttatások</t>
  </si>
  <si>
    <t>Járulék</t>
  </si>
  <si>
    <t>Dologi kiadások</t>
  </si>
  <si>
    <t xml:space="preserve">Támogatás </t>
  </si>
  <si>
    <t>Ellátottak juttatásai</t>
  </si>
  <si>
    <t>Beruházás</t>
  </si>
  <si>
    <t>Felújítás</t>
  </si>
  <si>
    <t>Tartalék felhaszn.</t>
  </si>
  <si>
    <t>Kiadások összesen</t>
  </si>
  <si>
    <t>Községi Önkormány</t>
  </si>
  <si>
    <t>Átv.pek</t>
  </si>
  <si>
    <t>Össz.</t>
  </si>
  <si>
    <t>Hitelfelvétel felső határa a saját bevétel 50%-a</t>
  </si>
  <si>
    <t>Nyitó pénzállomány</t>
  </si>
  <si>
    <t>Záró pénzállomány</t>
  </si>
  <si>
    <t>Havi záró-nyitó pénzáll.</t>
  </si>
  <si>
    <t>Eredeti ei.</t>
  </si>
  <si>
    <t>Módosított ei.</t>
  </si>
  <si>
    <t>Teljesítés</t>
  </si>
  <si>
    <t>Eredeti ei</t>
  </si>
  <si>
    <t>Módosított ei</t>
  </si>
  <si>
    <t>Átengedett kp-i adó</t>
  </si>
  <si>
    <t>Költségvetési támogatás</t>
  </si>
  <si>
    <t>Egyéb bevétel</t>
  </si>
  <si>
    <t>Működési célú bev.össz.</t>
  </si>
  <si>
    <t>Felhalm.célú átvett pek</t>
  </si>
  <si>
    <t>Járulékok</t>
  </si>
  <si>
    <t>Pénzek.átadás, tám.</t>
  </si>
  <si>
    <t>Működési célú kiad.</t>
  </si>
  <si>
    <t>Felhalm.célú kiad.</t>
  </si>
  <si>
    <t>Általános tartalék</t>
  </si>
  <si>
    <t>Kiadás mindösszesen:</t>
  </si>
  <si>
    <t>Felhalm. célú bev.össz:</t>
  </si>
  <si>
    <t>Bevétel mindösszesen:</t>
  </si>
  <si>
    <t>IV.</t>
  </si>
  <si>
    <t>Kulturális feladatok támogatása</t>
  </si>
  <si>
    <t>Nyilvános könyvtári és közművelődési felad.</t>
  </si>
  <si>
    <t>Polgármesteri hivatal</t>
  </si>
  <si>
    <t>Önkorm.</t>
  </si>
  <si>
    <t>Óvoda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</si>
  <si>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</si>
  <si>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</si>
  <si>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</si>
  <si>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</si>
  <si>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</si>
  <si>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</si>
  <si>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</si>
  <si>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</si>
  <si>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</si>
  <si>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</si>
  <si>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</si>
  <si>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</si>
  <si>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</si>
  <si>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</si>
  <si>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</si>
  <si>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Készletértékesítés B401</t>
  </si>
  <si>
    <t>Közvetített szolgáltatások ellenértéke   (Továbbszámlázott belföldi szolgáltatás) B403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</si>
  <si>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</si>
  <si>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</si>
  <si>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</si>
  <si>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</si>
  <si>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</si>
  <si>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</si>
  <si>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</si>
  <si>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</si>
  <si>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</si>
  <si>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</si>
  <si>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</si>
  <si>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</si>
  <si>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</si>
  <si>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</si>
  <si>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</si>
  <si>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</si>
  <si>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</si>
  <si>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ebből: beruházás K6</t>
  </si>
  <si>
    <t xml:space="preserve">          felújítás K7</t>
  </si>
  <si>
    <t>Felhalmozási célú tám. K8</t>
  </si>
  <si>
    <t>Egyéb felhalm.célú tám.</t>
  </si>
  <si>
    <t>Tartalékok K512</t>
  </si>
  <si>
    <t>Finanszírozási kiadások</t>
  </si>
  <si>
    <t>Intézményfinanszírozás K915</t>
  </si>
  <si>
    <t>Tulajdonosi bevételek B404 ( Osztalék 750, Egyéb önkorm.vagyon bérbead. 1500)</t>
  </si>
  <si>
    <t>Szolgáltatások ellenértéke B402 (bérleti díj)</t>
  </si>
  <si>
    <t>Egyéb felhalm.célú átvett pek B73 (ASP)</t>
  </si>
  <si>
    <t xml:space="preserve">Tulajdonosi bevételek B404 </t>
  </si>
  <si>
    <t>Egyéb működési c. tám. Államházt. Belülről  B16</t>
  </si>
  <si>
    <t xml:space="preserve">Egyéb felhalm.célú átvett pek B73 </t>
  </si>
  <si>
    <t>1 fő részfoglalk.</t>
  </si>
  <si>
    <t>egyéb</t>
  </si>
  <si>
    <t>szolgáltat.</t>
  </si>
  <si>
    <t>szolgált.</t>
  </si>
  <si>
    <t>bev.</t>
  </si>
  <si>
    <t>tulajdonosi</t>
  </si>
  <si>
    <t>közvetített</t>
  </si>
  <si>
    <t>ellenért.</t>
  </si>
  <si>
    <t>díjak</t>
  </si>
  <si>
    <t xml:space="preserve">ellátási </t>
  </si>
  <si>
    <t>támog.</t>
  </si>
  <si>
    <t>Közhatalm.</t>
  </si>
  <si>
    <r>
      <t xml:space="preserve">15 fö </t>
    </r>
    <r>
      <rPr>
        <sz val="10"/>
        <rFont val="Arial"/>
        <family val="2"/>
      </rPr>
      <t>átlaglétszám</t>
    </r>
  </si>
  <si>
    <t>Felhalmozádi célú tám. K8</t>
  </si>
  <si>
    <t xml:space="preserve">Finanszírozási kiadások </t>
  </si>
  <si>
    <t>intézményfinansz. K915</t>
  </si>
  <si>
    <t>Bevételi jogcím</t>
  </si>
  <si>
    <t>Kedvezmény, mentesség, elengedés miatt</t>
  </si>
  <si>
    <t>kieső bevétel</t>
  </si>
  <si>
    <t>Helyi adók, adókhoz kapcsolódó bevétel</t>
  </si>
  <si>
    <t>Magánszemélyek kommunális adója</t>
  </si>
  <si>
    <t>Helyi iparűzési adó</t>
  </si>
  <si>
    <t>Késedelmi pótlék</t>
  </si>
  <si>
    <t>Átengedett központi adók</t>
  </si>
  <si>
    <t xml:space="preserve">Gépjárműadó (mozgáskorlátozottak és </t>
  </si>
  <si>
    <t xml:space="preserve">légrugós járművek kedvezménye </t>
  </si>
  <si>
    <t>jogszabály alapján</t>
  </si>
  <si>
    <t>Termőföld bérbeadásából szárm. Jöv.</t>
  </si>
  <si>
    <t>Talajterhelési díj</t>
  </si>
  <si>
    <t>Ellátottak térítési díjának, kártérítésének</t>
  </si>
  <si>
    <t>méltányossági alapon történő elengedése</t>
  </si>
  <si>
    <t xml:space="preserve">Lakosság részére lakásépítéshez </t>
  </si>
  <si>
    <t>nyújtott kölcsönök elengedésének összege</t>
  </si>
  <si>
    <t>Helyiségek, eszközök hasznosításából</t>
  </si>
  <si>
    <t>származó bevételből nyújtott kedvezmény</t>
  </si>
  <si>
    <t>vagy kölcsön elengedésének összege (alkalmaz.tér.díj)</t>
  </si>
  <si>
    <t>Mindösszesen</t>
  </si>
  <si>
    <t>5.c.</t>
  </si>
  <si>
    <t>Intézményen kívüli szünidei étkeztetés</t>
  </si>
  <si>
    <t>2016.évi eredeti ei</t>
  </si>
  <si>
    <t>Tulajdonosi bevételek B404 ( Egyéb önkorm.vagyon bérbead. 1500)</t>
  </si>
  <si>
    <t>B402</t>
  </si>
  <si>
    <t>B411</t>
  </si>
  <si>
    <t>B404</t>
  </si>
  <si>
    <t>B403</t>
  </si>
  <si>
    <t>B406</t>
  </si>
  <si>
    <t>B405</t>
  </si>
  <si>
    <t>Lakáscélú ingatlan</t>
  </si>
  <si>
    <t>Egyéb működési bevételek B411 (Intézmények egyéb bevételei)</t>
  </si>
  <si>
    <t>Működési c. visszatér.tám.államh.kívülről B65  (Korábban nyújtott hitelek visszatér. Lakosságtól)</t>
  </si>
  <si>
    <t>Tulajdonosi bevételek B404 (Egyéb önkorm.vagyon bérbead. 1500)</t>
  </si>
  <si>
    <t>Minősített pedagógusok</t>
  </si>
  <si>
    <t>kiadásai</t>
  </si>
  <si>
    <t>Egyéb felhalm.célú átvett pek B75 (érdekeltségi hozzájár.)</t>
  </si>
  <si>
    <t>Települési hulladékk</t>
  </si>
  <si>
    <t>Települési hulladékkezelés</t>
  </si>
  <si>
    <t>Ingatlanértékesítés B52</t>
  </si>
  <si>
    <t>Felhalmozási célú bevétel</t>
  </si>
  <si>
    <t>Felhalmozási bevételek</t>
  </si>
  <si>
    <t>Felhalmozási bevétel</t>
  </si>
  <si>
    <t>Felhal</t>
  </si>
  <si>
    <t>mozási</t>
  </si>
  <si>
    <t>összesen</t>
  </si>
  <si>
    <t>V.</t>
  </si>
  <si>
    <t>V.I.1.</t>
  </si>
  <si>
    <t>Kiegészítés</t>
  </si>
  <si>
    <t>Zsámbok Község Önkormányzat 2017. évi jóváhagyott létszáma</t>
  </si>
  <si>
    <t>8 fő</t>
  </si>
  <si>
    <t>Igazgatás</t>
  </si>
  <si>
    <t>15 fő</t>
  </si>
  <si>
    <t>Talajterhelési díj (B36)</t>
  </si>
  <si>
    <t>Zsámbok Község Önkormányzat 2017. évi működési bevételei</t>
  </si>
  <si>
    <t>4 fő</t>
  </si>
  <si>
    <t>9 fő</t>
  </si>
  <si>
    <t>2016.évi eredeti ei.</t>
  </si>
  <si>
    <t>2017.évi eredeti ei</t>
  </si>
  <si>
    <t>2021-2030</t>
  </si>
  <si>
    <t>Zsámbok Község Önkormányzat hitelfelvételi korlátja 2017.</t>
  </si>
  <si>
    <t xml:space="preserve">2017. évi költségvetés bevételei és </t>
  </si>
  <si>
    <t>2017. évi bevételei és kiadásai</t>
  </si>
  <si>
    <t>Egyéb adók  B355</t>
  </si>
  <si>
    <t>Egyéb közhatalmi bev. B36 (talajterhelési d)</t>
  </si>
  <si>
    <t>Zsámbok Község Önkormányzat 2017. évi bevétel-kiadás mérlege</t>
  </si>
  <si>
    <t>Zsámbok Község Önkormányzat 2017. évi likviditási terve</t>
  </si>
  <si>
    <t>Közhatalmi bev.</t>
  </si>
  <si>
    <t>Zsámbok Község Önkormányzat 2017. évi előirányzat felhasználási terve</t>
  </si>
  <si>
    <t>2017. évi költségvetési bevételek címek és kiemelt előirányzatok szerinti bontásban</t>
  </si>
  <si>
    <t>Közvetett támogatások 2017.</t>
  </si>
  <si>
    <t>32 fő</t>
  </si>
  <si>
    <t>Finanszírozási bev.</t>
  </si>
  <si>
    <t>Finanszírozási bevétel</t>
  </si>
  <si>
    <t>2017-2020.</t>
  </si>
  <si>
    <t xml:space="preserve">bevételei és kiadásai a költségvetési évet követő három </t>
  </si>
  <si>
    <t>évben</t>
  </si>
  <si>
    <t>Bevételek mindösszesen:</t>
  </si>
  <si>
    <t xml:space="preserve">Egyéb nyújtott kedvezmény </t>
  </si>
  <si>
    <t>Zsámbok Község Önkormányzatának címrendje</t>
  </si>
  <si>
    <t>Cím</t>
  </si>
  <si>
    <t>Községi Önkormányzat</t>
  </si>
  <si>
    <t>Alcím</t>
  </si>
  <si>
    <t>Kacó Napközi Otthonos Óvoda és Konyha</t>
  </si>
  <si>
    <t>Zsámboki Polgármesteri Hivatal</t>
  </si>
  <si>
    <t>8. melléklet a 2/2017. (I.27.) Ör-hez</t>
  </si>
  <si>
    <t>1. melléklet  a 2/2017. (I.27.) Ör-hez</t>
  </si>
  <si>
    <t>11. melléklet  a 2/2017. (I.27.) Ör-hez</t>
  </si>
  <si>
    <t>5/a. melléklet  a 2/2017. (I.27.) Ör-hez</t>
  </si>
  <si>
    <t>9. melléklet a 2/2017. (I.27.) Ör-hez</t>
  </si>
  <si>
    <t>3. melléklet  a 2/2017. (I.27.) Ör-hez</t>
  </si>
  <si>
    <t>13. melléklet a 2/2017. (I.27.) Ör-hez</t>
  </si>
  <si>
    <t>12. melléklet a 2/2017. (I.27.) Ör-hez</t>
  </si>
  <si>
    <t>2/c. melléklet a 2/2017. (I.27.) Ör-hez</t>
  </si>
  <si>
    <t>2/b. melléklet a 2/2017. (I.27.) Ör-hez</t>
  </si>
  <si>
    <t>6. melléklet a 2/2017. (I.27.) Ör-hez</t>
  </si>
  <si>
    <t>2/d. melléklet a 2/2017. (I.27.) Ör-hez</t>
  </si>
  <si>
    <t>14. melléklet a 2/2017. (I.27.) Ör-hez</t>
  </si>
  <si>
    <t>10. melléklet a 2/2017. (I.27.) Ör-hez</t>
  </si>
  <si>
    <t>2/a. melléklet a 2/2017. (I.27.) Ör-hez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</si>
</sst>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&quot;H-&quot;0000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9" fontId="2" fillId="0" borderId="0" xfId="60" applyFont="1" applyBorder="1" applyAlignment="1">
      <alignment vertical="top" wrapText="1"/>
    </xf>
    <xf numFmtId="9" fontId="0" fillId="0" borderId="0" xfId="6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9" fontId="3" fillId="0" borderId="11" xfId="60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60" applyFont="1" applyBorder="1" applyAlignment="1">
      <alignment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right" vertical="top"/>
    </xf>
    <xf numFmtId="9" fontId="0" fillId="0" borderId="10" xfId="6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60" applyNumberFormat="1" applyFont="1" applyBorder="1" applyAlignment="1">
      <alignment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right" vertical="top"/>
    </xf>
    <xf numFmtId="0" fontId="5" fillId="0" borderId="10" xfId="60" applyNumberFormat="1" applyFont="1" applyBorder="1" applyAlignment="1">
      <alignment/>
    </xf>
    <xf numFmtId="0" fontId="0" fillId="0" borderId="10" xfId="60" applyNumberFormat="1" applyFont="1" applyBorder="1" applyAlignment="1">
      <alignment/>
    </xf>
    <xf numFmtId="0" fontId="0" fillId="0" borderId="12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0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justify" vertical="top"/>
    </xf>
    <xf numFmtId="0" fontId="5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 vertical="top"/>
    </xf>
    <xf numFmtId="1" fontId="0" fillId="0" borderId="10" xfId="60" applyNumberFormat="1" applyFont="1" applyBorder="1" applyAlignment="1">
      <alignment/>
    </xf>
    <xf numFmtId="1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justify" vertical="top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right" vertical="top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5" fillId="0" borderId="13" xfId="0" applyFont="1" applyBorder="1" applyAlignment="1">
      <alignment horizontal="right" vertical="top"/>
    </xf>
    <xf numFmtId="0" fontId="11" fillId="0" borderId="13" xfId="0" applyFont="1" applyBorder="1" applyAlignment="1">
      <alignment horizontal="justify" vertical="top"/>
    </xf>
    <xf numFmtId="0" fontId="11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14" fontId="0" fillId="0" borderId="13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Border="1" applyAlignment="1">
      <alignment/>
    </xf>
    <xf numFmtId="0" fontId="12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 horizontal="right" vertical="top"/>
    </xf>
    <xf numFmtId="0" fontId="4" fillId="0" borderId="18" xfId="0" applyFont="1" applyBorder="1" applyAlignment="1">
      <alignment vertical="top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 horizontal="justify" vertical="top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justify" vertical="top"/>
    </xf>
    <xf numFmtId="0" fontId="11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6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14" fontId="1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4" fillId="0" borderId="1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3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37">
      <selection activeCell="F46" sqref="F46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3" width="15.28125" style="0" customWidth="1"/>
    <col min="4" max="4" width="15.00390625" style="0" customWidth="1"/>
  </cols>
  <sheetData>
    <row r="1" ht="12.75">
      <c r="B1" s="34" t="s">
        <v>311</v>
      </c>
    </row>
    <row r="2" spans="1:2" ht="15">
      <c r="A2" s="26"/>
      <c r="B2" s="39"/>
    </row>
    <row r="3" spans="1:2" ht="15.75">
      <c r="A3" s="28"/>
      <c r="B3" s="110" t="s">
        <v>105</v>
      </c>
    </row>
    <row r="4" spans="1:2" ht="15.75" customHeight="1">
      <c r="A4" s="28"/>
      <c r="B4" s="110" t="s">
        <v>287</v>
      </c>
    </row>
    <row r="5" spans="1:4" ht="15.75">
      <c r="A5" s="113"/>
      <c r="B5" s="127" t="s">
        <v>261</v>
      </c>
      <c r="C5" s="125"/>
      <c r="D5" s="35"/>
    </row>
    <row r="6" spans="1:4" ht="12.75">
      <c r="A6" s="113"/>
      <c r="B6" s="126"/>
      <c r="C6" s="111"/>
      <c r="D6" s="35"/>
    </row>
    <row r="7" spans="1:4" ht="12.75">
      <c r="A7" s="114"/>
      <c r="B7" s="71"/>
      <c r="C7" s="35"/>
      <c r="D7" s="35"/>
    </row>
    <row r="8" spans="1:4" ht="12.75">
      <c r="A8" s="115" t="s">
        <v>6</v>
      </c>
      <c r="B8" s="90" t="s">
        <v>1</v>
      </c>
      <c r="C8" s="109" t="s">
        <v>283</v>
      </c>
      <c r="D8" s="112" t="s">
        <v>284</v>
      </c>
    </row>
    <row r="9" spans="1:4" ht="12.75">
      <c r="A9" s="116"/>
      <c r="B9" s="93"/>
      <c r="C9" s="35"/>
      <c r="D9" s="35"/>
    </row>
    <row r="10" spans="1:4" ht="12.75">
      <c r="A10" s="117"/>
      <c r="B10" s="95" t="s">
        <v>5</v>
      </c>
      <c r="C10" s="35"/>
      <c r="D10" s="35"/>
    </row>
    <row r="11" spans="1:4" ht="12.75">
      <c r="A11" s="117">
        <v>1</v>
      </c>
      <c r="B11" s="94" t="s">
        <v>162</v>
      </c>
      <c r="C11" s="35"/>
      <c r="D11" s="35"/>
    </row>
    <row r="12" spans="1:4" ht="12.75">
      <c r="A12" s="117">
        <v>2</v>
      </c>
      <c r="B12" s="94" t="s">
        <v>163</v>
      </c>
      <c r="C12" s="35"/>
      <c r="D12" s="35"/>
    </row>
    <row r="13" spans="1:4" ht="25.5">
      <c r="A13" s="117">
        <v>3</v>
      </c>
      <c r="B13" s="94" t="s">
        <v>164</v>
      </c>
      <c r="C13" s="35"/>
      <c r="D13" s="35"/>
    </row>
    <row r="14" spans="1:4" ht="12.75">
      <c r="A14" s="117">
        <v>4</v>
      </c>
      <c r="B14" s="94" t="s">
        <v>165</v>
      </c>
      <c r="C14" s="35"/>
      <c r="D14" s="35"/>
    </row>
    <row r="15" spans="1:4" ht="12.75">
      <c r="A15" s="117">
        <v>5</v>
      </c>
      <c r="B15" s="94" t="s">
        <v>166</v>
      </c>
      <c r="C15" s="35"/>
      <c r="D15" s="35"/>
    </row>
    <row r="16" spans="1:4" ht="12.75">
      <c r="A16" s="117">
        <v>6</v>
      </c>
      <c r="B16" s="94" t="s">
        <v>167</v>
      </c>
      <c r="C16" s="35"/>
      <c r="D16" s="35"/>
    </row>
    <row r="17" spans="1:4" ht="12.75">
      <c r="A17" s="117">
        <v>7</v>
      </c>
      <c r="B17" s="96" t="s">
        <v>168</v>
      </c>
      <c r="C17" s="97">
        <v>0</v>
      </c>
      <c r="D17" s="35">
        <v>0</v>
      </c>
    </row>
    <row r="18" spans="1:4" ht="25.5">
      <c r="A18" s="117">
        <v>8</v>
      </c>
      <c r="B18" s="94" t="s">
        <v>169</v>
      </c>
      <c r="C18" s="35"/>
      <c r="D18" s="35"/>
    </row>
    <row r="19" spans="1:4" ht="12.75">
      <c r="A19" s="117">
        <v>9</v>
      </c>
      <c r="B19" s="96" t="s">
        <v>170</v>
      </c>
      <c r="C19" s="97">
        <v>0</v>
      </c>
      <c r="D19" s="35">
        <v>0</v>
      </c>
    </row>
    <row r="20" spans="1:4" ht="12.75">
      <c r="A20" s="117">
        <v>10</v>
      </c>
      <c r="B20" s="94" t="s">
        <v>171</v>
      </c>
      <c r="C20" s="52"/>
      <c r="D20" s="35"/>
    </row>
    <row r="21" spans="1:4" ht="25.5">
      <c r="A21" s="117">
        <v>11</v>
      </c>
      <c r="B21" s="94" t="s">
        <v>172</v>
      </c>
      <c r="C21" s="52"/>
      <c r="D21" s="35"/>
    </row>
    <row r="22" spans="1:4" ht="12.75">
      <c r="A22" s="117">
        <v>12</v>
      </c>
      <c r="B22" s="94" t="s">
        <v>173</v>
      </c>
      <c r="C22" s="52"/>
      <c r="D22" s="35"/>
    </row>
    <row r="23" spans="1:4" ht="12.75">
      <c r="A23" s="117">
        <v>13</v>
      </c>
      <c r="B23" s="96" t="s">
        <v>174</v>
      </c>
      <c r="C23" s="97">
        <v>0</v>
      </c>
      <c r="D23" s="35">
        <v>0</v>
      </c>
    </row>
    <row r="24" spans="1:4" ht="12.75">
      <c r="A24" s="117">
        <v>14</v>
      </c>
      <c r="B24" s="94" t="s">
        <v>175</v>
      </c>
      <c r="C24" s="37">
        <v>30000</v>
      </c>
      <c r="D24" s="35">
        <v>30000</v>
      </c>
    </row>
    <row r="25" spans="1:4" s="43" customFormat="1" ht="12.75">
      <c r="A25" s="120">
        <v>15</v>
      </c>
      <c r="B25" s="96" t="s">
        <v>176</v>
      </c>
      <c r="C25" s="97">
        <f>SUM(C23+C24+C20)</f>
        <v>30000</v>
      </c>
      <c r="D25" s="52">
        <v>30000</v>
      </c>
    </row>
    <row r="26" spans="1:4" ht="12.75">
      <c r="A26" s="117">
        <v>16</v>
      </c>
      <c r="B26" s="94" t="s">
        <v>177</v>
      </c>
      <c r="C26" s="35"/>
      <c r="D26" s="35"/>
    </row>
    <row r="27" spans="1:4" ht="12.75">
      <c r="A27" s="117">
        <v>17</v>
      </c>
      <c r="B27" s="94" t="s">
        <v>204</v>
      </c>
      <c r="C27" s="35">
        <v>130000</v>
      </c>
      <c r="D27" s="35">
        <v>130000</v>
      </c>
    </row>
    <row r="28" spans="1:4" ht="25.5">
      <c r="A28" s="117">
        <v>18</v>
      </c>
      <c r="B28" s="94" t="s">
        <v>178</v>
      </c>
      <c r="C28" s="35">
        <v>200000</v>
      </c>
      <c r="D28" s="35">
        <v>200000</v>
      </c>
    </row>
    <row r="29" spans="1:4" ht="25.5">
      <c r="A29" s="117">
        <v>19</v>
      </c>
      <c r="B29" s="94" t="s">
        <v>203</v>
      </c>
      <c r="C29" s="35"/>
      <c r="D29" s="35"/>
    </row>
    <row r="30" spans="1:4" ht="25.5">
      <c r="A30" s="117">
        <v>20</v>
      </c>
      <c r="B30" s="94" t="s">
        <v>179</v>
      </c>
      <c r="C30" s="35"/>
      <c r="D30" s="35"/>
    </row>
    <row r="31" spans="1:4" ht="25.5">
      <c r="A31" s="117">
        <v>21</v>
      </c>
      <c r="B31" s="94" t="s">
        <v>180</v>
      </c>
      <c r="C31" s="35">
        <v>50000</v>
      </c>
      <c r="D31" s="35">
        <v>50000</v>
      </c>
    </row>
    <row r="32" spans="1:4" ht="25.5">
      <c r="A32" s="117">
        <v>22</v>
      </c>
      <c r="B32" s="94" t="s">
        <v>181</v>
      </c>
      <c r="C32" s="35"/>
      <c r="D32" s="35"/>
    </row>
    <row r="33" spans="1:4" s="43" customFormat="1" ht="12.75">
      <c r="A33" s="120">
        <v>23</v>
      </c>
      <c r="B33" s="96" t="s">
        <v>182</v>
      </c>
      <c r="C33" s="97">
        <f>SUM(C26:C32)</f>
        <v>380000</v>
      </c>
      <c r="D33" s="52">
        <v>380000</v>
      </c>
    </row>
    <row r="34" spans="1:4" ht="38.25">
      <c r="A34" s="117">
        <v>24</v>
      </c>
      <c r="B34" s="94" t="s">
        <v>183</v>
      </c>
      <c r="C34" s="37"/>
      <c r="D34" s="35"/>
    </row>
    <row r="35" spans="1:4" ht="12.75">
      <c r="A35" s="117">
        <v>25</v>
      </c>
      <c r="B35" s="96" t="s">
        <v>184</v>
      </c>
      <c r="C35" s="52"/>
      <c r="D35" s="35"/>
    </row>
    <row r="36" spans="1:4" ht="12.75">
      <c r="A36" s="117">
        <v>26</v>
      </c>
      <c r="B36" s="94" t="s">
        <v>205</v>
      </c>
      <c r="C36" s="52"/>
      <c r="D36" s="35"/>
    </row>
    <row r="37" spans="1:4" ht="12.75">
      <c r="A37" s="117">
        <v>27</v>
      </c>
      <c r="B37" s="96" t="s">
        <v>185</v>
      </c>
      <c r="C37" s="97">
        <v>0</v>
      </c>
      <c r="D37" s="35"/>
    </row>
    <row r="38" spans="1:4" ht="12.75">
      <c r="A38" s="117">
        <v>28</v>
      </c>
      <c r="B38" s="98" t="s">
        <v>186</v>
      </c>
      <c r="C38" s="99">
        <f>C19+C25+C33+C35+C37</f>
        <v>410000</v>
      </c>
      <c r="D38" s="121">
        <v>410000</v>
      </c>
    </row>
    <row r="39" spans="1:4" ht="25.5">
      <c r="A39" s="117">
        <v>29</v>
      </c>
      <c r="B39" s="94" t="s">
        <v>187</v>
      </c>
      <c r="C39" s="37"/>
      <c r="D39" s="35"/>
    </row>
    <row r="40" spans="1:4" ht="12.75">
      <c r="A40" s="117">
        <v>30</v>
      </c>
      <c r="B40" s="94" t="s">
        <v>188</v>
      </c>
      <c r="C40" s="37"/>
      <c r="D40" s="35"/>
    </row>
    <row r="41" spans="1:4" ht="12.75">
      <c r="A41" s="117">
        <v>31</v>
      </c>
      <c r="B41" s="94" t="s">
        <v>189</v>
      </c>
      <c r="C41" s="37">
        <v>49580000</v>
      </c>
      <c r="D41" s="35">
        <v>41605000</v>
      </c>
    </row>
    <row r="42" spans="1:4" ht="12.75">
      <c r="A42" s="117">
        <v>32</v>
      </c>
      <c r="B42" s="98" t="s">
        <v>190</v>
      </c>
      <c r="C42" s="99">
        <f>SUM(C39+C40)</f>
        <v>0</v>
      </c>
      <c r="D42" s="99">
        <f>SUM(D39+D40)</f>
        <v>0</v>
      </c>
    </row>
    <row r="43" spans="1:4" ht="12.75">
      <c r="A43" s="117">
        <v>33</v>
      </c>
      <c r="B43" s="98"/>
      <c r="C43" s="99"/>
      <c r="D43" s="35"/>
    </row>
    <row r="44" spans="1:4" ht="12.75">
      <c r="A44" s="117">
        <v>34</v>
      </c>
      <c r="B44" s="95" t="s">
        <v>64</v>
      </c>
      <c r="C44" s="100">
        <f>C38+C42+C41</f>
        <v>49990000</v>
      </c>
      <c r="D44" s="100">
        <f>D38+D42+D41</f>
        <v>42015000</v>
      </c>
    </row>
    <row r="45" spans="1:4" ht="12.75">
      <c r="A45" s="48"/>
      <c r="B45" s="95"/>
      <c r="C45" s="35"/>
      <c r="D45" s="35"/>
    </row>
    <row r="46" spans="1:4" ht="12.75">
      <c r="A46" s="48"/>
      <c r="B46" s="95"/>
      <c r="C46" s="35"/>
      <c r="D46" s="35"/>
    </row>
    <row r="47" spans="2:4" ht="12.75">
      <c r="B47" s="35"/>
      <c r="C47" s="35"/>
      <c r="D47" s="35"/>
    </row>
    <row r="48" spans="1:4" ht="12.75">
      <c r="A48" s="118"/>
      <c r="B48" s="36" t="s">
        <v>65</v>
      </c>
      <c r="C48" s="35"/>
      <c r="D48" s="35"/>
    </row>
    <row r="49" spans="1:4" ht="12.75">
      <c r="A49" s="119" t="s">
        <v>7</v>
      </c>
      <c r="B49" s="36" t="s">
        <v>66</v>
      </c>
      <c r="C49" s="36">
        <f>SUM(C50:C53)</f>
        <v>49040000</v>
      </c>
      <c r="D49" s="36">
        <f>SUM(D50:D53)</f>
        <v>41685000</v>
      </c>
    </row>
    <row r="50" spans="1:4" ht="12.75">
      <c r="A50" s="118"/>
      <c r="B50" s="35" t="s">
        <v>191</v>
      </c>
      <c r="C50" s="35">
        <v>32590000</v>
      </c>
      <c r="D50" s="35">
        <v>27020000</v>
      </c>
    </row>
    <row r="51" spans="1:4" ht="12.75">
      <c r="A51" s="118"/>
      <c r="B51" s="35" t="s">
        <v>192</v>
      </c>
      <c r="C51" s="35">
        <v>7780000</v>
      </c>
      <c r="D51" s="35">
        <v>5590000</v>
      </c>
    </row>
    <row r="52" spans="1:4" ht="12.75">
      <c r="A52" s="118"/>
      <c r="B52" s="35" t="s">
        <v>193</v>
      </c>
      <c r="C52" s="35">
        <v>8670000</v>
      </c>
      <c r="D52" s="35">
        <v>9075000</v>
      </c>
    </row>
    <row r="53" spans="1:4" ht="12.75">
      <c r="A53" s="118"/>
      <c r="B53" s="35" t="s">
        <v>194</v>
      </c>
      <c r="C53" s="35"/>
      <c r="D53" s="35"/>
    </row>
    <row r="54" spans="1:4" ht="12.75">
      <c r="A54" s="118"/>
      <c r="B54" s="35" t="s">
        <v>195</v>
      </c>
      <c r="C54" s="35"/>
      <c r="D54" s="35"/>
    </row>
    <row r="55" spans="1:4" ht="12.75">
      <c r="A55" s="118"/>
      <c r="B55" s="35"/>
      <c r="C55" s="35"/>
      <c r="D55" s="35"/>
    </row>
    <row r="56" spans="1:4" ht="12.75">
      <c r="A56" s="119" t="s">
        <v>8</v>
      </c>
      <c r="B56" s="36" t="s">
        <v>67</v>
      </c>
      <c r="C56" s="36">
        <f>SUM(C57:C58)</f>
        <v>950000</v>
      </c>
      <c r="D56" s="36">
        <f>SUM(D57:D58)</f>
        <v>330000</v>
      </c>
    </row>
    <row r="57" spans="1:4" ht="12.75">
      <c r="A57" s="118"/>
      <c r="B57" s="35" t="s">
        <v>196</v>
      </c>
      <c r="C57" s="35">
        <v>950000</v>
      </c>
      <c r="D57" s="35">
        <v>330000</v>
      </c>
    </row>
    <row r="58" spans="1:4" ht="12.75">
      <c r="A58" s="118"/>
      <c r="B58" s="35" t="s">
        <v>197</v>
      </c>
      <c r="C58" s="35"/>
      <c r="D58" s="35"/>
    </row>
    <row r="59" spans="1:4" ht="12.75">
      <c r="A59" s="118"/>
      <c r="B59" s="35"/>
      <c r="C59" s="35"/>
      <c r="D59" s="35"/>
    </row>
    <row r="60" spans="1:4" ht="12.75">
      <c r="A60" s="119" t="s">
        <v>9</v>
      </c>
      <c r="B60" s="36" t="s">
        <v>222</v>
      </c>
      <c r="C60" s="35">
        <f>SUM(C61:C61)</f>
        <v>0</v>
      </c>
      <c r="D60" s="35">
        <v>0</v>
      </c>
    </row>
    <row r="61" spans="1:4" ht="12.75">
      <c r="A61" s="118"/>
      <c r="B61" s="35"/>
      <c r="C61" s="35"/>
      <c r="D61" s="35"/>
    </row>
    <row r="62" spans="1:4" ht="12.75">
      <c r="A62" s="118"/>
      <c r="B62" s="35"/>
      <c r="C62" s="35"/>
      <c r="D62" s="35"/>
    </row>
    <row r="63" spans="1:4" ht="12.75">
      <c r="A63" s="119" t="s">
        <v>10</v>
      </c>
      <c r="B63" s="36" t="s">
        <v>200</v>
      </c>
      <c r="C63" s="35">
        <f>SUM(C64:C65)</f>
        <v>0</v>
      </c>
      <c r="D63" s="35">
        <v>0</v>
      </c>
    </row>
    <row r="64" spans="1:4" ht="12.75">
      <c r="A64" s="118"/>
      <c r="B64" s="35" t="s">
        <v>68</v>
      </c>
      <c r="C64" s="35"/>
      <c r="D64" s="35"/>
    </row>
    <row r="65" spans="1:4" ht="12.75">
      <c r="A65" s="118"/>
      <c r="B65" s="35" t="s">
        <v>69</v>
      </c>
      <c r="C65" s="35"/>
      <c r="D65" s="35"/>
    </row>
    <row r="66" spans="1:4" ht="12.75">
      <c r="A66" s="118"/>
      <c r="B66" s="35"/>
      <c r="C66" s="35"/>
      <c r="D66" s="35"/>
    </row>
    <row r="67" spans="1:4" ht="12.75">
      <c r="A67" s="119" t="s">
        <v>44</v>
      </c>
      <c r="B67" s="36" t="s">
        <v>223</v>
      </c>
      <c r="C67" s="35">
        <v>0</v>
      </c>
      <c r="D67" s="35">
        <v>0</v>
      </c>
    </row>
    <row r="68" spans="1:4" ht="12.75">
      <c r="A68" s="119"/>
      <c r="B68" s="37" t="s">
        <v>224</v>
      </c>
      <c r="C68" s="35"/>
      <c r="D68" s="35"/>
    </row>
    <row r="69" spans="1:4" ht="12.75">
      <c r="A69" s="118"/>
      <c r="B69" s="35"/>
      <c r="C69" s="35"/>
      <c r="D69" s="35"/>
    </row>
    <row r="70" spans="1:4" ht="12.75">
      <c r="A70" s="119" t="s">
        <v>11</v>
      </c>
      <c r="B70" s="36" t="s">
        <v>70</v>
      </c>
      <c r="C70" s="36">
        <f>C49+C56+C60+C63+C67</f>
        <v>49990000</v>
      </c>
      <c r="D70" s="36">
        <f>D49+D56+D60+D63+D67</f>
        <v>42015000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57421875" style="0" customWidth="1"/>
    <col min="2" max="2" width="30.28125" style="0" customWidth="1"/>
    <col min="3" max="3" width="10.7109375" style="0" customWidth="1"/>
    <col min="4" max="4" width="11.00390625" style="0" customWidth="1"/>
    <col min="5" max="5" width="8.8515625" style="0" customWidth="1"/>
  </cols>
  <sheetData>
    <row r="1" spans="1:2" ht="12.75">
      <c r="A1" s="157"/>
      <c r="B1" s="157"/>
    </row>
    <row r="2" spans="1:7" ht="12.75">
      <c r="A2" s="163"/>
      <c r="B2" s="163"/>
      <c r="C2" s="39"/>
      <c r="D2" s="27"/>
      <c r="E2" s="27"/>
      <c r="F2" s="27"/>
      <c r="G2" s="27"/>
    </row>
    <row r="3" spans="1:7" ht="18">
      <c r="A3" s="28"/>
      <c r="B3" s="159"/>
      <c r="C3" s="159"/>
      <c r="D3" s="159"/>
      <c r="E3" s="159"/>
      <c r="F3" s="159"/>
      <c r="G3" s="1"/>
    </row>
    <row r="4" spans="1:7" ht="18">
      <c r="A4" s="28"/>
      <c r="B4" s="159"/>
      <c r="C4" s="159"/>
      <c r="D4" s="159"/>
      <c r="E4" s="159"/>
      <c r="F4" s="159"/>
      <c r="G4" s="1"/>
    </row>
    <row r="5" spans="1:7" ht="18">
      <c r="A5" s="29"/>
      <c r="B5" s="51"/>
      <c r="C5" s="51"/>
      <c r="D5" s="51"/>
      <c r="E5" s="165"/>
      <c r="F5" s="165"/>
      <c r="G5" s="165"/>
    </row>
    <row r="6" spans="1:7" ht="13.5" thickBot="1">
      <c r="A6" s="29"/>
      <c r="B6" s="3"/>
      <c r="C6" s="164"/>
      <c r="D6" s="164"/>
      <c r="E6" s="164"/>
      <c r="F6" s="164"/>
      <c r="G6" s="164"/>
    </row>
    <row r="7" spans="1:7" ht="13.5" customHeight="1" thickBot="1">
      <c r="A7" s="13"/>
      <c r="B7" s="50"/>
      <c r="C7" s="164"/>
      <c r="D7" s="164"/>
      <c r="E7" s="164"/>
      <c r="F7" s="164"/>
      <c r="G7" s="164"/>
    </row>
    <row r="8" spans="1:7" ht="13.5" thickBot="1">
      <c r="A8" s="5"/>
      <c r="B8" s="5"/>
      <c r="C8" s="5"/>
      <c r="D8" s="6"/>
      <c r="E8" s="7"/>
      <c r="F8" s="7"/>
      <c r="G8" s="8"/>
    </row>
    <row r="9" spans="1:7" ht="13.5" thickBot="1">
      <c r="A9" s="30"/>
      <c r="B9" s="9"/>
      <c r="C9" s="9"/>
      <c r="D9" s="9"/>
      <c r="E9" s="10"/>
      <c r="F9" s="10"/>
      <c r="G9" s="11"/>
    </row>
    <row r="10" spans="1:7" ht="13.5" thickBot="1">
      <c r="A10" s="15"/>
      <c r="B10" s="12"/>
      <c r="C10" s="12"/>
      <c r="D10" s="13"/>
      <c r="E10" s="13"/>
      <c r="F10" s="13"/>
      <c r="G10" s="14"/>
    </row>
    <row r="11" spans="1:7" ht="13.5" thickBot="1">
      <c r="A11" s="31"/>
      <c r="B11" s="15"/>
      <c r="C11" s="15"/>
      <c r="D11" s="13"/>
      <c r="E11" s="40"/>
      <c r="F11" s="13"/>
      <c r="G11" s="41"/>
    </row>
    <row r="12" spans="1:7" ht="13.5" thickBot="1">
      <c r="A12" s="31"/>
      <c r="B12" s="15"/>
      <c r="C12" s="15"/>
      <c r="D12" s="13"/>
      <c r="E12" s="13"/>
      <c r="F12" s="13"/>
      <c r="G12" s="16"/>
    </row>
    <row r="13" spans="1:7" ht="13.5" thickBot="1">
      <c r="A13" s="31"/>
      <c r="B13" s="15"/>
      <c r="C13" s="15"/>
      <c r="D13" s="13"/>
      <c r="E13" s="13"/>
      <c r="F13" s="13"/>
      <c r="G13" s="16"/>
    </row>
    <row r="14" spans="1:7" ht="13.5" thickBot="1">
      <c r="A14" s="31"/>
      <c r="B14" s="15"/>
      <c r="C14" s="15"/>
      <c r="D14" s="13"/>
      <c r="E14" s="13"/>
      <c r="F14" s="13"/>
      <c r="G14" s="16"/>
    </row>
    <row r="15" spans="1:7" ht="13.5" thickBot="1">
      <c r="A15" s="31"/>
      <c r="B15" s="15"/>
      <c r="C15" s="15"/>
      <c r="D15" s="13"/>
      <c r="E15" s="13"/>
      <c r="F15" s="13"/>
      <c r="G15" s="16"/>
    </row>
    <row r="16" spans="1:7" ht="13.5" thickBot="1">
      <c r="A16" s="31"/>
      <c r="B16" s="15"/>
      <c r="C16" s="15"/>
      <c r="D16" s="13"/>
      <c r="E16" s="13"/>
      <c r="F16" s="13"/>
      <c r="G16" s="16"/>
    </row>
    <row r="17" spans="1:7" ht="13.5" thickBot="1">
      <c r="A17" s="31"/>
      <c r="B17" s="15"/>
      <c r="C17" s="15"/>
      <c r="D17" s="13"/>
      <c r="E17" s="13"/>
      <c r="F17" s="13"/>
      <c r="G17" s="16"/>
    </row>
    <row r="18" spans="1:7" ht="13.5" thickBot="1">
      <c r="A18" s="32"/>
      <c r="B18" s="17"/>
      <c r="C18" s="17"/>
      <c r="D18" s="18"/>
      <c r="E18" s="42"/>
      <c r="F18" s="18"/>
      <c r="G18" s="19"/>
    </row>
    <row r="19" spans="1:7" ht="13.5" thickBot="1">
      <c r="A19" s="31"/>
      <c r="B19" s="15"/>
      <c r="C19" s="15"/>
      <c r="D19" s="13"/>
      <c r="E19" s="13"/>
      <c r="F19" s="13"/>
      <c r="G19" s="20"/>
    </row>
    <row r="20" spans="1:7" ht="13.5" thickBot="1">
      <c r="A20" s="31"/>
      <c r="B20" s="15"/>
      <c r="C20" s="15"/>
      <c r="D20" s="13"/>
      <c r="E20" s="13"/>
      <c r="F20" s="13"/>
      <c r="G20" s="16"/>
    </row>
    <row r="21" spans="1:7" ht="13.5" thickBot="1">
      <c r="A21" s="31"/>
      <c r="B21" s="21"/>
      <c r="C21" s="21"/>
      <c r="D21" s="13"/>
      <c r="E21" s="13"/>
      <c r="F21" s="13"/>
      <c r="G21" s="16"/>
    </row>
    <row r="22" spans="1:7" ht="13.5" thickBot="1">
      <c r="A22" s="31"/>
      <c r="B22" s="21"/>
      <c r="C22" s="21"/>
      <c r="D22" s="13"/>
      <c r="E22" s="13"/>
      <c r="F22" s="13"/>
      <c r="G22" s="16"/>
    </row>
    <row r="23" spans="1:7" ht="13.5" thickBot="1">
      <c r="A23" s="31"/>
      <c r="B23" s="21"/>
      <c r="C23" s="21"/>
      <c r="D23" s="13"/>
      <c r="E23" s="13"/>
      <c r="F23" s="13"/>
      <c r="G23" s="16"/>
    </row>
    <row r="24" spans="1:7" ht="13.5" thickBot="1">
      <c r="A24" s="31"/>
      <c r="B24" s="21"/>
      <c r="C24" s="21"/>
      <c r="D24" s="13"/>
      <c r="E24" s="13"/>
      <c r="F24" s="13"/>
      <c r="G24" s="16"/>
    </row>
    <row r="25" spans="1:7" ht="13.5" thickBot="1">
      <c r="A25" s="31"/>
      <c r="B25" s="21"/>
      <c r="C25" s="21"/>
      <c r="D25" s="13"/>
      <c r="E25" s="13"/>
      <c r="F25" s="13"/>
      <c r="G25" s="16"/>
    </row>
    <row r="26" spans="1:7" ht="13.5" thickBot="1">
      <c r="A26" s="31"/>
      <c r="B26" s="21"/>
      <c r="C26" s="21"/>
      <c r="D26" s="13"/>
      <c r="E26" s="13"/>
      <c r="F26" s="13"/>
      <c r="G26" s="16"/>
    </row>
    <row r="27" spans="1:7" ht="13.5" thickBot="1">
      <c r="A27" s="32"/>
      <c r="B27" s="22"/>
      <c r="C27" s="22"/>
      <c r="D27" s="18"/>
      <c r="E27" s="18"/>
      <c r="F27" s="18"/>
      <c r="G27" s="19"/>
    </row>
    <row r="28" spans="1:7" ht="13.5" thickBot="1">
      <c r="A28" s="31"/>
      <c r="B28" s="21"/>
      <c r="C28" s="21"/>
      <c r="D28" s="13"/>
      <c r="E28" s="13"/>
      <c r="F28" s="13"/>
      <c r="G28" s="16"/>
    </row>
    <row r="29" spans="1:7" ht="13.5" thickBot="1">
      <c r="A29" s="31"/>
      <c r="B29" s="21"/>
      <c r="C29" s="21"/>
      <c r="D29" s="13"/>
      <c r="E29" s="13"/>
      <c r="F29" s="13"/>
      <c r="G29" s="16"/>
    </row>
    <row r="30" spans="1:7" ht="13.5" thickBot="1">
      <c r="A30" s="31"/>
      <c r="B30" s="21"/>
      <c r="C30" s="21"/>
      <c r="D30" s="13"/>
      <c r="E30" s="13"/>
      <c r="F30" s="13"/>
      <c r="G30" s="16"/>
    </row>
    <row r="31" spans="1:7" ht="13.5" thickBot="1">
      <c r="A31" s="32"/>
      <c r="B31" s="22"/>
      <c r="C31" s="22"/>
      <c r="D31" s="18"/>
      <c r="E31" s="18"/>
      <c r="F31" s="18"/>
      <c r="G31" s="19"/>
    </row>
    <row r="32" spans="1:7" ht="13.5" thickBot="1">
      <c r="A32" s="31"/>
      <c r="B32" s="21"/>
      <c r="C32" s="21"/>
      <c r="D32" s="13"/>
      <c r="E32" s="13"/>
      <c r="F32" s="13"/>
      <c r="G32" s="16"/>
    </row>
    <row r="33" spans="1:7" ht="13.5" thickBot="1">
      <c r="A33" s="32"/>
      <c r="B33" s="22"/>
      <c r="C33" s="22"/>
      <c r="D33" s="18"/>
      <c r="E33" s="18"/>
      <c r="F33" s="18"/>
      <c r="G33" s="19"/>
    </row>
    <row r="34" spans="1:7" ht="13.5" thickBot="1">
      <c r="A34" s="31"/>
      <c r="B34" s="49"/>
      <c r="C34" s="49"/>
      <c r="D34" s="13"/>
      <c r="E34" s="13"/>
      <c r="F34" s="13"/>
      <c r="G34" s="16"/>
    </row>
    <row r="35" spans="1:7" ht="13.5" thickBot="1">
      <c r="A35" s="31"/>
      <c r="B35" s="23"/>
      <c r="C35" s="23"/>
      <c r="D35" s="13"/>
      <c r="E35" s="13"/>
      <c r="F35" s="13"/>
      <c r="G35" s="16"/>
    </row>
    <row r="36" spans="1:7" ht="13.5" thickBot="1">
      <c r="A36" s="31"/>
      <c r="B36" s="23"/>
      <c r="C36" s="23"/>
      <c r="D36" s="13"/>
      <c r="E36" s="13"/>
      <c r="F36" s="13"/>
      <c r="G36" s="16"/>
    </row>
    <row r="37" spans="1:7" ht="13.5" thickBot="1">
      <c r="A37" s="31"/>
      <c r="B37" s="23"/>
      <c r="C37" s="23"/>
      <c r="D37" s="13"/>
      <c r="E37" s="13"/>
      <c r="F37" s="13"/>
      <c r="G37" s="16"/>
    </row>
    <row r="38" spans="1:7" ht="13.5" thickBot="1">
      <c r="A38" s="32"/>
      <c r="B38" s="22"/>
      <c r="C38" s="22"/>
      <c r="D38" s="18"/>
      <c r="E38" s="18"/>
      <c r="F38" s="18"/>
      <c r="G38" s="19"/>
    </row>
    <row r="39" spans="1:7" ht="13.5" thickBot="1">
      <c r="A39" s="31"/>
      <c r="B39" s="21"/>
      <c r="C39" s="21"/>
      <c r="D39" s="18"/>
      <c r="E39" s="18"/>
      <c r="F39" s="18"/>
      <c r="G39" s="19"/>
    </row>
    <row r="40" spans="1:7" ht="13.5" thickBot="1">
      <c r="A40" s="31"/>
      <c r="B40" s="21"/>
      <c r="C40" s="21"/>
      <c r="D40" s="18"/>
      <c r="E40" s="18"/>
      <c r="F40" s="18"/>
      <c r="G40" s="19"/>
    </row>
    <row r="41" spans="1:7" s="43" customFormat="1" ht="13.5" thickBot="1">
      <c r="A41" s="32"/>
      <c r="B41" s="22"/>
      <c r="C41" s="22"/>
      <c r="D41" s="18"/>
      <c r="E41" s="18"/>
      <c r="F41" s="18"/>
      <c r="G41" s="19"/>
    </row>
    <row r="42" spans="1:7" ht="13.5" thickBot="1">
      <c r="A42" s="31"/>
      <c r="B42" s="21"/>
      <c r="C42" s="21"/>
      <c r="D42" s="13"/>
      <c r="E42" s="13"/>
      <c r="F42" s="13"/>
      <c r="G42" s="16"/>
    </row>
    <row r="43" spans="1:7" ht="13.5" thickBot="1">
      <c r="A43" s="32"/>
      <c r="B43" s="22"/>
      <c r="C43" s="22"/>
      <c r="D43" s="18"/>
      <c r="E43" s="18"/>
      <c r="F43" s="18"/>
      <c r="G43" s="19"/>
    </row>
    <row r="44" spans="1:7" ht="13.5" thickBot="1">
      <c r="A44" s="32"/>
      <c r="B44" s="22"/>
      <c r="C44" s="22"/>
      <c r="D44" s="18"/>
      <c r="E44" s="18"/>
      <c r="F44" s="18"/>
      <c r="G44" s="19"/>
    </row>
    <row r="45" spans="1:7" s="38" customFormat="1" ht="13.5" thickBot="1">
      <c r="A45" s="31"/>
      <c r="B45" s="21"/>
      <c r="C45" s="21"/>
      <c r="D45" s="13"/>
      <c r="E45" s="13"/>
      <c r="F45" s="13"/>
      <c r="G45" s="19"/>
    </row>
    <row r="46" spans="1:7" ht="13.5" thickBot="1">
      <c r="A46" s="31"/>
      <c r="B46" s="21"/>
      <c r="C46" s="21"/>
      <c r="D46" s="13"/>
      <c r="E46" s="13"/>
      <c r="F46" s="13"/>
      <c r="G46" s="19"/>
    </row>
    <row r="47" spans="1:7" ht="13.5" thickBot="1">
      <c r="A47" s="33"/>
      <c r="B47" s="24"/>
      <c r="C47" s="24"/>
      <c r="D47" s="25"/>
      <c r="E47" s="25"/>
      <c r="F47" s="25"/>
      <c r="G47" s="19"/>
    </row>
    <row r="49" spans="1:7" ht="12.75">
      <c r="A49" s="35"/>
      <c r="B49" s="36"/>
      <c r="C49" s="36"/>
      <c r="D49" s="35"/>
      <c r="E49" s="35"/>
      <c r="F49" s="35"/>
      <c r="G49" s="35"/>
    </row>
    <row r="50" spans="1:7" s="34" customFormat="1" ht="12.75">
      <c r="A50" s="36"/>
      <c r="B50" s="36"/>
      <c r="C50" s="36"/>
      <c r="D50" s="36"/>
      <c r="E50" s="36"/>
      <c r="F50" s="36"/>
      <c r="G50" s="36"/>
    </row>
    <row r="51" spans="1:7" ht="12.75">
      <c r="A51" s="35"/>
      <c r="B51" s="35"/>
      <c r="C51" s="35"/>
      <c r="D51" s="35"/>
      <c r="E51" s="35"/>
      <c r="F51" s="35"/>
      <c r="G51" s="35"/>
    </row>
    <row r="52" spans="1:7" ht="12.75">
      <c r="A52" s="35"/>
      <c r="B52" s="35"/>
      <c r="C52" s="35"/>
      <c r="D52" s="35"/>
      <c r="E52" s="35"/>
      <c r="F52" s="35"/>
      <c r="G52" s="35"/>
    </row>
    <row r="53" spans="1:7" ht="12.75">
      <c r="A53" s="35"/>
      <c r="B53" s="35"/>
      <c r="C53" s="35"/>
      <c r="D53" s="35"/>
      <c r="E53" s="35"/>
      <c r="F53" s="35"/>
      <c r="G53" s="35"/>
    </row>
    <row r="54" spans="1:7" ht="12.75">
      <c r="A54" s="35"/>
      <c r="B54" s="35"/>
      <c r="C54" s="35"/>
      <c r="D54" s="35"/>
      <c r="E54" s="35"/>
      <c r="F54" s="35"/>
      <c r="G54" s="35"/>
    </row>
    <row r="55" spans="1:7" ht="12.75">
      <c r="A55" s="35"/>
      <c r="B55" s="35"/>
      <c r="C55" s="35"/>
      <c r="D55" s="35"/>
      <c r="E55" s="35"/>
      <c r="F55" s="35"/>
      <c r="G55" s="35"/>
    </row>
    <row r="56" spans="1:7" ht="12.75">
      <c r="A56" s="35"/>
      <c r="B56" s="35"/>
      <c r="C56" s="35"/>
      <c r="D56" s="35"/>
      <c r="E56" s="35"/>
      <c r="F56" s="35"/>
      <c r="G56" s="35"/>
    </row>
    <row r="57" spans="1:7" ht="12.75">
      <c r="A57" s="35"/>
      <c r="B57" s="35"/>
      <c r="C57" s="35"/>
      <c r="D57" s="35"/>
      <c r="E57" s="35"/>
      <c r="F57" s="35"/>
      <c r="G57" s="35"/>
    </row>
    <row r="58" spans="1:7" s="34" customFormat="1" ht="12.75">
      <c r="A58" s="36"/>
      <c r="B58" s="36"/>
      <c r="C58" s="36"/>
      <c r="D58" s="36"/>
      <c r="E58" s="36"/>
      <c r="F58" s="36"/>
      <c r="G58" s="36"/>
    </row>
    <row r="59" spans="1:7" ht="12.75">
      <c r="A59" s="35"/>
      <c r="B59" s="35"/>
      <c r="C59" s="35"/>
      <c r="D59" s="35"/>
      <c r="E59" s="35"/>
      <c r="F59" s="35"/>
      <c r="G59" s="35"/>
    </row>
    <row r="60" spans="1:7" ht="12.75">
      <c r="A60" s="35"/>
      <c r="B60" s="35"/>
      <c r="C60" s="35"/>
      <c r="D60" s="35"/>
      <c r="E60" s="35"/>
      <c r="F60" s="35"/>
      <c r="G60" s="35"/>
    </row>
    <row r="61" spans="1:7" ht="12.75">
      <c r="A61" s="35"/>
      <c r="B61" s="35"/>
      <c r="C61" s="35"/>
      <c r="D61" s="35"/>
      <c r="E61" s="35"/>
      <c r="F61" s="35"/>
      <c r="G61" s="35"/>
    </row>
    <row r="62" spans="1:7" s="34" customFormat="1" ht="12.75">
      <c r="A62" s="36"/>
      <c r="B62" s="36"/>
      <c r="C62" s="36"/>
      <c r="D62" s="36"/>
      <c r="E62" s="36"/>
      <c r="F62" s="36"/>
      <c r="G62" s="36"/>
    </row>
    <row r="63" spans="1:7" ht="12.75">
      <c r="A63" s="35"/>
      <c r="B63" s="35"/>
      <c r="C63" s="35"/>
      <c r="D63" s="35"/>
      <c r="E63" s="35"/>
      <c r="F63" s="35"/>
      <c r="G63" s="35"/>
    </row>
    <row r="64" spans="1:7" ht="12.75">
      <c r="A64" s="35"/>
      <c r="B64" s="35"/>
      <c r="C64" s="35"/>
      <c r="D64" s="35"/>
      <c r="E64" s="35"/>
      <c r="F64" s="35"/>
      <c r="G64" s="35"/>
    </row>
    <row r="65" spans="1:7" ht="12.75">
      <c r="A65" s="35"/>
      <c r="B65" s="35"/>
      <c r="C65" s="35"/>
      <c r="D65" s="35"/>
      <c r="E65" s="35"/>
      <c r="F65" s="35"/>
      <c r="G65" s="35"/>
    </row>
    <row r="66" spans="1:7" s="34" customFormat="1" ht="12.75">
      <c r="A66" s="36"/>
      <c r="B66" s="36"/>
      <c r="C66" s="36"/>
      <c r="D66" s="36"/>
      <c r="E66" s="36"/>
      <c r="F66" s="36"/>
      <c r="G66" s="36"/>
    </row>
    <row r="67" spans="1:7" ht="12.75">
      <c r="A67" s="35"/>
      <c r="B67" s="35"/>
      <c r="C67" s="35"/>
      <c r="D67" s="35"/>
      <c r="E67" s="35"/>
      <c r="F67" s="35"/>
      <c r="G67" s="35"/>
    </row>
    <row r="68" spans="1:7" ht="12.75">
      <c r="A68" s="35"/>
      <c r="B68" s="35"/>
      <c r="C68" s="35"/>
      <c r="D68" s="35"/>
      <c r="E68" s="35"/>
      <c r="F68" s="35"/>
      <c r="G68" s="35"/>
    </row>
    <row r="69" spans="1:7" ht="12.75">
      <c r="A69" s="35"/>
      <c r="B69" s="35"/>
      <c r="C69" s="35"/>
      <c r="D69" s="35"/>
      <c r="E69" s="35"/>
      <c r="F69" s="35"/>
      <c r="G69" s="35"/>
    </row>
    <row r="70" spans="1:7" s="34" customFormat="1" ht="12.75">
      <c r="A70" s="36"/>
      <c r="B70" s="36"/>
      <c r="C70" s="36"/>
      <c r="D70" s="36"/>
      <c r="E70" s="36"/>
      <c r="F70" s="36"/>
      <c r="G70" s="36"/>
    </row>
    <row r="71" spans="1:7" ht="12.75">
      <c r="A71" s="35"/>
      <c r="B71" s="35"/>
      <c r="C71" s="35"/>
      <c r="D71" s="35"/>
      <c r="E71" s="35"/>
      <c r="F71" s="35"/>
      <c r="G71" s="35"/>
    </row>
    <row r="72" spans="1:7" s="34" customFormat="1" ht="12.75">
      <c r="A72" s="36"/>
      <c r="B72" s="36"/>
      <c r="C72" s="36"/>
      <c r="D72" s="36"/>
      <c r="E72" s="36"/>
      <c r="F72" s="36"/>
      <c r="G72" s="36"/>
    </row>
  </sheetData>
  <sheetProtection/>
  <mergeCells count="7">
    <mergeCell ref="A1:B1"/>
    <mergeCell ref="A2:B2"/>
    <mergeCell ref="D6:G7"/>
    <mergeCell ref="B3:F3"/>
    <mergeCell ref="B4:F4"/>
    <mergeCell ref="C6:C7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7109375" style="0" customWidth="1"/>
    <col min="2" max="2" width="39.140625" style="0" customWidth="1"/>
    <col min="6" max="6" width="10.00390625" style="0" bestFit="1" customWidth="1"/>
  </cols>
  <sheetData>
    <row r="1" spans="1:2" ht="12.75">
      <c r="A1" s="148" t="s">
        <v>319</v>
      </c>
      <c r="B1" s="148"/>
    </row>
    <row r="2" spans="1:2" ht="12.75">
      <c r="A2" s="156"/>
      <c r="B2" s="156"/>
    </row>
    <row r="5" spans="1:6" ht="12.75">
      <c r="A5" s="35"/>
      <c r="B5" s="166" t="s">
        <v>95</v>
      </c>
      <c r="C5" s="166"/>
      <c r="D5" s="166"/>
      <c r="E5" s="166"/>
      <c r="F5" s="166"/>
    </row>
    <row r="6" spans="1:6" ht="12.75">
      <c r="A6" s="35"/>
      <c r="B6" s="44"/>
      <c r="C6" s="44"/>
      <c r="D6" s="44"/>
      <c r="E6" s="44"/>
      <c r="F6" s="44"/>
    </row>
    <row r="7" spans="1:6" s="34" customFormat="1" ht="12.75">
      <c r="A7" s="36"/>
      <c r="B7" s="36" t="s">
        <v>50</v>
      </c>
      <c r="C7" s="36"/>
      <c r="D7" s="36"/>
      <c r="E7" s="36"/>
      <c r="F7" s="36">
        <f>F9+F21+F30+F42</f>
        <v>146135597</v>
      </c>
    </row>
    <row r="8" spans="1:6" ht="12.75">
      <c r="A8" s="35"/>
      <c r="B8" s="35"/>
      <c r="C8" s="35"/>
      <c r="D8" s="35"/>
      <c r="E8" s="35"/>
      <c r="F8" s="35"/>
    </row>
    <row r="9" spans="1:6" s="34" customFormat="1" ht="12.75">
      <c r="A9" s="36" t="s">
        <v>14</v>
      </c>
      <c r="B9" s="36" t="s">
        <v>15</v>
      </c>
      <c r="C9" s="36"/>
      <c r="D9" s="36"/>
      <c r="E9" s="36"/>
      <c r="F9" s="36">
        <f>SUM(E10+E11+E16+E19)</f>
        <v>63072345</v>
      </c>
    </row>
    <row r="10" spans="1:6" ht="12.75">
      <c r="A10" s="35" t="s">
        <v>16</v>
      </c>
      <c r="B10" s="35" t="s">
        <v>13</v>
      </c>
      <c r="C10" s="35"/>
      <c r="D10" s="35"/>
      <c r="E10" s="35">
        <v>31235600</v>
      </c>
      <c r="F10" s="35"/>
    </row>
    <row r="11" spans="1:6" ht="12.75">
      <c r="A11" s="35" t="s">
        <v>17</v>
      </c>
      <c r="B11" s="35" t="s">
        <v>18</v>
      </c>
      <c r="C11" s="35"/>
      <c r="D11" s="35"/>
      <c r="E11" s="35">
        <f>SUM(C12:C15)</f>
        <v>15705840</v>
      </c>
      <c r="F11" s="35"/>
    </row>
    <row r="12" spans="1:6" ht="12.75">
      <c r="A12" s="35" t="s">
        <v>19</v>
      </c>
      <c r="B12" s="35" t="s">
        <v>20</v>
      </c>
      <c r="C12" s="35">
        <v>5365380</v>
      </c>
      <c r="D12" s="35"/>
      <c r="E12" s="35"/>
      <c r="F12" s="35"/>
    </row>
    <row r="13" spans="1:6" ht="12.75">
      <c r="A13" s="35" t="s">
        <v>21</v>
      </c>
      <c r="B13" s="35" t="s">
        <v>22</v>
      </c>
      <c r="C13" s="35">
        <v>5024000</v>
      </c>
      <c r="D13" s="35"/>
      <c r="E13" s="35"/>
      <c r="F13" s="35"/>
    </row>
    <row r="14" spans="1:6" ht="12.75">
      <c r="A14" s="35" t="s">
        <v>23</v>
      </c>
      <c r="B14" s="35" t="s">
        <v>24</v>
      </c>
      <c r="C14" s="35">
        <v>100000</v>
      </c>
      <c r="D14" s="35"/>
      <c r="E14" s="35"/>
      <c r="F14" s="35"/>
    </row>
    <row r="15" spans="1:6" ht="12.75">
      <c r="A15" s="35" t="s">
        <v>25</v>
      </c>
      <c r="B15" s="35" t="s">
        <v>26</v>
      </c>
      <c r="C15" s="35">
        <v>5216460</v>
      </c>
      <c r="D15" s="35"/>
      <c r="E15" s="35"/>
      <c r="F15" s="35"/>
    </row>
    <row r="16" spans="1:6" ht="12.75">
      <c r="A16" s="35" t="s">
        <v>27</v>
      </c>
      <c r="B16" s="35" t="s">
        <v>28</v>
      </c>
      <c r="C16" s="35"/>
      <c r="D16" s="35">
        <v>6509700</v>
      </c>
      <c r="E16" s="35">
        <f>D16-C18</f>
        <v>6509700</v>
      </c>
      <c r="F16" s="35"/>
    </row>
    <row r="17" spans="1:6" ht="12.75">
      <c r="A17" s="35"/>
      <c r="B17" s="35"/>
      <c r="C17" s="35"/>
      <c r="D17" s="35"/>
      <c r="E17" s="35"/>
      <c r="F17" s="35"/>
    </row>
    <row r="18" spans="1:6" ht="12.75">
      <c r="A18" s="35" t="s">
        <v>272</v>
      </c>
      <c r="B18" s="35" t="s">
        <v>29</v>
      </c>
      <c r="C18" s="35">
        <v>0</v>
      </c>
      <c r="D18" s="35"/>
      <c r="E18" s="35"/>
      <c r="F18" s="35"/>
    </row>
    <row r="19" spans="1:6" ht="12.75">
      <c r="A19" s="35" t="s">
        <v>273</v>
      </c>
      <c r="B19" s="35" t="s">
        <v>274</v>
      </c>
      <c r="C19" s="35"/>
      <c r="D19" s="35">
        <v>9621205</v>
      </c>
      <c r="E19" s="35">
        <v>9621205</v>
      </c>
      <c r="F19" s="35"/>
    </row>
    <row r="20" spans="1:6" ht="12.75">
      <c r="A20" s="35"/>
      <c r="B20" s="35"/>
      <c r="C20" s="35"/>
      <c r="D20" s="35"/>
      <c r="E20" s="35"/>
      <c r="F20" s="35"/>
    </row>
    <row r="21" spans="1:6" s="34" customFormat="1" ht="12.75">
      <c r="A21" s="36" t="s">
        <v>30</v>
      </c>
      <c r="B21" s="36" t="s">
        <v>31</v>
      </c>
      <c r="C21" s="36"/>
      <c r="D21" s="36"/>
      <c r="E21" s="36"/>
      <c r="F21" s="36">
        <f>E22+E26+E28+D28</f>
        <v>36017303</v>
      </c>
    </row>
    <row r="22" spans="1:6" ht="12.75">
      <c r="A22" s="35" t="s">
        <v>7</v>
      </c>
      <c r="B22" s="35" t="s">
        <v>33</v>
      </c>
      <c r="C22" s="35"/>
      <c r="D22" s="35"/>
      <c r="E22" s="35">
        <f>C23+D23+E23+C24+D24</f>
        <v>30794936</v>
      </c>
      <c r="F22" s="35"/>
    </row>
    <row r="23" spans="1:6" ht="12.75">
      <c r="A23" s="35"/>
      <c r="B23" s="35" t="s">
        <v>32</v>
      </c>
      <c r="C23" s="35">
        <v>15495653</v>
      </c>
      <c r="D23" s="35">
        <v>7896823</v>
      </c>
      <c r="E23" s="35">
        <v>202460</v>
      </c>
      <c r="F23" s="35"/>
    </row>
    <row r="24" spans="1:6" ht="12.75">
      <c r="A24" s="35"/>
      <c r="B24" s="35" t="s">
        <v>34</v>
      </c>
      <c r="C24" s="35">
        <v>4800000</v>
      </c>
      <c r="D24" s="35">
        <v>2400000</v>
      </c>
      <c r="E24" s="35"/>
      <c r="F24" s="35"/>
    </row>
    <row r="25" spans="1:6" ht="12.75">
      <c r="A25" s="35"/>
      <c r="B25" s="35"/>
      <c r="C25" s="35"/>
      <c r="D25" s="35"/>
      <c r="E25" s="35"/>
      <c r="F25" s="35"/>
    </row>
    <row r="26" spans="1:6" ht="12.75">
      <c r="A26" s="35" t="s">
        <v>8</v>
      </c>
      <c r="B26" s="35" t="s">
        <v>35</v>
      </c>
      <c r="C26" s="35">
        <v>2832267</v>
      </c>
      <c r="D26" s="35">
        <v>1552300</v>
      </c>
      <c r="E26" s="35">
        <f>SUM(C26:D26)</f>
        <v>4384567</v>
      </c>
      <c r="F26" s="35"/>
    </row>
    <row r="27" spans="1:6" ht="12.75">
      <c r="A27" s="35"/>
      <c r="B27" s="35"/>
      <c r="C27" s="35"/>
      <c r="D27" s="35"/>
      <c r="E27" s="35"/>
      <c r="F27" s="35"/>
    </row>
    <row r="28" spans="1:6" ht="12.75">
      <c r="A28" s="35" t="s">
        <v>44</v>
      </c>
      <c r="B28" s="35" t="s">
        <v>260</v>
      </c>
      <c r="C28" s="35"/>
      <c r="D28" s="52"/>
      <c r="E28" s="35">
        <v>837800</v>
      </c>
      <c r="F28" s="35"/>
    </row>
    <row r="29" spans="1:6" ht="12.75">
      <c r="A29" s="35"/>
      <c r="B29" s="35"/>
      <c r="C29" s="35"/>
      <c r="D29" s="35"/>
      <c r="E29" s="35"/>
      <c r="F29" s="35"/>
    </row>
    <row r="30" spans="1:6" s="34" customFormat="1" ht="12.75">
      <c r="A30" s="36" t="s">
        <v>36</v>
      </c>
      <c r="B30" s="36" t="s">
        <v>37</v>
      </c>
      <c r="C30" s="36"/>
      <c r="D30" s="36"/>
      <c r="E30" s="36"/>
      <c r="F30" s="36">
        <f>E31+E33+E37</f>
        <v>44297409</v>
      </c>
    </row>
    <row r="31" spans="1:6" ht="12.75">
      <c r="A31" s="35" t="s">
        <v>8</v>
      </c>
      <c r="B31" s="35" t="s">
        <v>38</v>
      </c>
      <c r="C31" s="35"/>
      <c r="D31" s="35"/>
      <c r="E31" s="35">
        <v>17115000</v>
      </c>
      <c r="F31" s="35"/>
    </row>
    <row r="32" spans="1:6" ht="12.75">
      <c r="A32" s="35"/>
      <c r="B32" s="35"/>
      <c r="C32" s="35"/>
      <c r="D32" s="35"/>
      <c r="E32" s="35"/>
      <c r="F32" s="35"/>
    </row>
    <row r="33" spans="1:6" ht="12.75">
      <c r="A33" s="35" t="s">
        <v>9</v>
      </c>
      <c r="B33" s="35" t="s">
        <v>39</v>
      </c>
      <c r="C33" s="35"/>
      <c r="D33" s="35"/>
      <c r="E33" s="35">
        <f>D34+D35+C35</f>
        <v>5321480</v>
      </c>
      <c r="F33" s="35"/>
    </row>
    <row r="34" spans="1:6" ht="12.75">
      <c r="A34" s="35" t="s">
        <v>40</v>
      </c>
      <c r="B34" s="35" t="s">
        <v>41</v>
      </c>
      <c r="C34" s="35"/>
      <c r="D34" s="35">
        <v>996480</v>
      </c>
      <c r="E34" s="35"/>
      <c r="F34" s="35"/>
    </row>
    <row r="35" spans="1:6" ht="12.75">
      <c r="A35" s="35" t="s">
        <v>42</v>
      </c>
      <c r="B35" s="35" t="s">
        <v>43</v>
      </c>
      <c r="C35" s="35">
        <v>125000</v>
      </c>
      <c r="D35" s="35">
        <v>4200000</v>
      </c>
      <c r="E35" s="35"/>
      <c r="F35" s="35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 t="s">
        <v>44</v>
      </c>
      <c r="B37" s="35" t="s">
        <v>45</v>
      </c>
      <c r="C37" s="35"/>
      <c r="D37" s="35"/>
      <c r="E37" s="35">
        <f>D39+D38+D40</f>
        <v>21860929</v>
      </c>
      <c r="F37" s="35"/>
    </row>
    <row r="38" spans="1:6" ht="12.75">
      <c r="A38" s="35" t="s">
        <v>46</v>
      </c>
      <c r="B38" s="35" t="s">
        <v>47</v>
      </c>
      <c r="C38" s="35"/>
      <c r="D38" s="35">
        <v>8404800</v>
      </c>
      <c r="E38" s="35"/>
      <c r="F38" s="35"/>
    </row>
    <row r="39" spans="1:6" ht="12.75">
      <c r="A39" s="35" t="s">
        <v>48</v>
      </c>
      <c r="B39" s="55" t="s">
        <v>49</v>
      </c>
      <c r="C39" s="35"/>
      <c r="D39" s="35">
        <v>12806329</v>
      </c>
      <c r="E39" s="35"/>
      <c r="F39" s="35"/>
    </row>
    <row r="40" spans="1:6" ht="12.75">
      <c r="A40" s="35" t="s">
        <v>246</v>
      </c>
      <c r="B40" s="55" t="s">
        <v>247</v>
      </c>
      <c r="C40" s="35"/>
      <c r="D40" s="35">
        <v>649800</v>
      </c>
      <c r="E40" s="35"/>
      <c r="F40" s="35"/>
    </row>
    <row r="41" spans="1:6" ht="12.75">
      <c r="A41" s="35"/>
      <c r="B41" s="35"/>
      <c r="C41" s="35"/>
      <c r="D41" s="35"/>
      <c r="E41" s="35"/>
      <c r="F41" s="35"/>
    </row>
    <row r="42" spans="1:6" ht="12.75">
      <c r="A42" s="36" t="s">
        <v>156</v>
      </c>
      <c r="B42" s="36" t="s">
        <v>157</v>
      </c>
      <c r="C42" s="36"/>
      <c r="D42" s="36"/>
      <c r="E42" s="36"/>
      <c r="F42" s="36">
        <f>E43</f>
        <v>2748540</v>
      </c>
    </row>
    <row r="43" spans="1:6" ht="12.75">
      <c r="A43" s="35"/>
      <c r="B43" s="37" t="s">
        <v>158</v>
      </c>
      <c r="C43" s="35"/>
      <c r="D43" s="35"/>
      <c r="E43" s="35">
        <v>2748540</v>
      </c>
      <c r="F43" s="35"/>
    </row>
  </sheetData>
  <sheetProtection/>
  <mergeCells count="3">
    <mergeCell ref="B5:F5"/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1.7109375" style="0" customWidth="1"/>
  </cols>
  <sheetData>
    <row r="2" spans="1:4" ht="12.75">
      <c r="A2" s="35"/>
      <c r="B2" s="35"/>
      <c r="C2" s="35"/>
      <c r="D2" s="35"/>
    </row>
    <row r="3" spans="1:4" ht="12.75">
      <c r="A3" s="35"/>
      <c r="B3" s="35"/>
      <c r="C3" s="35"/>
      <c r="D3" s="35"/>
    </row>
    <row r="4" spans="1:4" ht="12.75">
      <c r="A4" s="35"/>
      <c r="B4" s="35"/>
      <c r="C4" s="35"/>
      <c r="D4" s="35"/>
    </row>
    <row r="5" spans="1:4" ht="12.75">
      <c r="A5" s="35"/>
      <c r="B5" s="35"/>
      <c r="C5" s="35"/>
      <c r="D5" s="35"/>
    </row>
    <row r="6" spans="1:4" s="34" customFormat="1" ht="12.75">
      <c r="A6" s="36"/>
      <c r="B6" s="36"/>
      <c r="C6" s="36"/>
      <c r="D6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D5"/>
    </sheetView>
  </sheetViews>
  <sheetFormatPr defaultColWidth="9.140625" defaultRowHeight="12.75"/>
  <cols>
    <col min="1" max="1" width="42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18.8515625" style="0" customWidth="1"/>
    <col min="3" max="3" width="9.7109375" style="0" customWidth="1"/>
    <col min="4" max="4" width="10.140625" style="0" customWidth="1"/>
    <col min="5" max="5" width="10.57421875" style="0" customWidth="1"/>
    <col min="6" max="6" width="7.140625" style="0" customWidth="1"/>
    <col min="7" max="7" width="6.28125" style="0" customWidth="1"/>
    <col min="8" max="8" width="7.140625" style="0" customWidth="1"/>
    <col min="9" max="9" width="10.57421875" style="0" customWidth="1"/>
    <col min="10" max="10" width="8.421875" style="0" customWidth="1"/>
    <col min="11" max="11" width="7.8515625" style="0" customWidth="1"/>
    <col min="12" max="12" width="7.140625" style="0" customWidth="1"/>
    <col min="13" max="13" width="6.7109375" style="0" customWidth="1"/>
    <col min="14" max="14" width="7.8515625" style="0" customWidth="1"/>
  </cols>
  <sheetData>
    <row r="1" spans="1:5" ht="12.75">
      <c r="A1" s="148" t="s">
        <v>320</v>
      </c>
      <c r="B1" s="148"/>
      <c r="C1" s="148"/>
      <c r="D1" s="148"/>
      <c r="E1" s="148"/>
    </row>
    <row r="2" spans="1:5" ht="12.75">
      <c r="A2" s="157"/>
      <c r="B2" s="157"/>
      <c r="C2" s="157"/>
      <c r="D2" s="157"/>
      <c r="E2" s="157"/>
    </row>
    <row r="3" spans="9:12" ht="12.75">
      <c r="I3" s="136" t="s">
        <v>0</v>
      </c>
      <c r="J3" s="136"/>
      <c r="K3" s="136"/>
      <c r="L3" s="124"/>
    </row>
    <row r="4" spans="3:13" ht="15">
      <c r="C4" s="167" t="s">
        <v>295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6" spans="1:14" ht="12.75">
      <c r="A6" s="36"/>
      <c r="B6" s="36" t="s">
        <v>78</v>
      </c>
      <c r="C6" s="166" t="s">
        <v>182</v>
      </c>
      <c r="D6" s="166"/>
      <c r="E6" s="166"/>
      <c r="F6" s="166"/>
      <c r="G6" s="166"/>
      <c r="H6" s="166"/>
      <c r="I6" s="46" t="s">
        <v>220</v>
      </c>
      <c r="J6" s="46" t="s">
        <v>93</v>
      </c>
      <c r="K6" s="46" t="s">
        <v>132</v>
      </c>
      <c r="L6" s="46" t="s">
        <v>269</v>
      </c>
      <c r="M6" s="46" t="s">
        <v>94</v>
      </c>
      <c r="N6" s="46" t="s">
        <v>133</v>
      </c>
    </row>
    <row r="7" spans="1:14" ht="12.75">
      <c r="A7" s="36"/>
      <c r="B7" s="36"/>
      <c r="C7" s="46" t="s">
        <v>211</v>
      </c>
      <c r="D7" s="46" t="s">
        <v>215</v>
      </c>
      <c r="E7" s="46" t="s">
        <v>214</v>
      </c>
      <c r="F7" s="46" t="s">
        <v>218</v>
      </c>
      <c r="G7" s="46" t="s">
        <v>55</v>
      </c>
      <c r="H7" s="46" t="s">
        <v>210</v>
      </c>
      <c r="I7" s="104" t="s">
        <v>213</v>
      </c>
      <c r="J7" s="104" t="s">
        <v>219</v>
      </c>
      <c r="K7" s="104"/>
      <c r="L7" s="104" t="s">
        <v>270</v>
      </c>
      <c r="M7" s="104"/>
      <c r="N7" s="105"/>
    </row>
    <row r="8" spans="1:14" ht="12.75">
      <c r="A8" s="36"/>
      <c r="B8" s="36"/>
      <c r="C8" s="103" t="s">
        <v>216</v>
      </c>
      <c r="D8" s="103" t="s">
        <v>212</v>
      </c>
      <c r="E8" s="103" t="s">
        <v>213</v>
      </c>
      <c r="F8" s="103" t="s">
        <v>217</v>
      </c>
      <c r="G8" s="103"/>
      <c r="H8" s="103"/>
      <c r="I8" s="103"/>
      <c r="J8" s="103"/>
      <c r="K8" s="103"/>
      <c r="L8" s="103"/>
      <c r="M8" s="103"/>
      <c r="N8" s="106"/>
    </row>
    <row r="9" spans="1:14" ht="12.75">
      <c r="A9" s="36" t="s">
        <v>14</v>
      </c>
      <c r="B9" s="36" t="s">
        <v>131</v>
      </c>
      <c r="C9" s="36">
        <f aca="true" t="shared" si="0" ref="C9:M9">C10+C21+C24</f>
        <v>2800</v>
      </c>
      <c r="D9" s="36">
        <f t="shared" si="0"/>
        <v>9600</v>
      </c>
      <c r="E9" s="36">
        <f t="shared" si="0"/>
        <v>1500</v>
      </c>
      <c r="F9" s="36">
        <f t="shared" si="0"/>
        <v>5350</v>
      </c>
      <c r="G9" s="36">
        <f t="shared" si="0"/>
        <v>4397</v>
      </c>
      <c r="H9" s="36">
        <f t="shared" si="0"/>
        <v>1800</v>
      </c>
      <c r="I9" s="36">
        <f t="shared" si="0"/>
        <v>31630</v>
      </c>
      <c r="J9" s="36">
        <f t="shared" si="0"/>
        <v>146135</v>
      </c>
      <c r="K9" s="36">
        <f t="shared" si="0"/>
        <v>5000</v>
      </c>
      <c r="L9" s="36">
        <f t="shared" si="0"/>
        <v>0</v>
      </c>
      <c r="M9" s="36">
        <f t="shared" si="0"/>
        <v>1700</v>
      </c>
      <c r="N9" s="36">
        <f>SUM(C9:M9)</f>
        <v>209912</v>
      </c>
    </row>
    <row r="10" spans="1:14" ht="12.75">
      <c r="A10" s="36" t="s">
        <v>80</v>
      </c>
      <c r="B10" s="36" t="s">
        <v>2</v>
      </c>
      <c r="C10" s="36">
        <f aca="true" t="shared" si="1" ref="C10:M10">SUM(C11:C20)</f>
        <v>2670</v>
      </c>
      <c r="D10" s="36">
        <f t="shared" si="1"/>
        <v>9400</v>
      </c>
      <c r="E10" s="36">
        <f t="shared" si="1"/>
        <v>1500</v>
      </c>
      <c r="F10" s="36">
        <f t="shared" si="1"/>
        <v>2800</v>
      </c>
      <c r="G10" s="36">
        <f t="shared" si="1"/>
        <v>3522</v>
      </c>
      <c r="H10" s="36">
        <f t="shared" si="1"/>
        <v>1300</v>
      </c>
      <c r="I10" s="36">
        <f t="shared" si="1"/>
        <v>31600</v>
      </c>
      <c r="J10" s="36">
        <f t="shared" si="1"/>
        <v>146135</v>
      </c>
      <c r="K10" s="36">
        <f t="shared" si="1"/>
        <v>5000</v>
      </c>
      <c r="L10" s="36">
        <f t="shared" si="1"/>
        <v>0</v>
      </c>
      <c r="M10" s="36">
        <f t="shared" si="1"/>
        <v>1700</v>
      </c>
      <c r="N10" s="36">
        <f>SUM(C10:M10)</f>
        <v>205627</v>
      </c>
    </row>
    <row r="11" spans="1:14" ht="12.75">
      <c r="A11" s="35"/>
      <c r="B11" s="37" t="s">
        <v>60</v>
      </c>
      <c r="C11" s="35"/>
      <c r="D11" s="35">
        <v>300</v>
      </c>
      <c r="E11" s="35"/>
      <c r="F11" s="35"/>
      <c r="G11" s="35">
        <v>90</v>
      </c>
      <c r="H11" s="35"/>
      <c r="I11" s="35"/>
      <c r="J11" s="35"/>
      <c r="K11" s="35"/>
      <c r="L11" s="35"/>
      <c r="M11" s="35"/>
      <c r="N11" s="37">
        <f aca="true" t="shared" si="2" ref="N11:N25">SUM(C11:M11)</f>
        <v>390</v>
      </c>
    </row>
    <row r="12" spans="1:14" ht="12.75">
      <c r="A12" s="35"/>
      <c r="B12" s="37" t="s">
        <v>41</v>
      </c>
      <c r="C12" s="35"/>
      <c r="D12" s="35"/>
      <c r="E12" s="35"/>
      <c r="F12" s="35">
        <v>2800</v>
      </c>
      <c r="G12" s="35">
        <v>750</v>
      </c>
      <c r="H12" s="35"/>
      <c r="I12" s="35"/>
      <c r="J12" s="35"/>
      <c r="K12" s="35"/>
      <c r="L12" s="35"/>
      <c r="M12" s="35"/>
      <c r="N12" s="37">
        <f t="shared" si="2"/>
        <v>3550</v>
      </c>
    </row>
    <row r="13" spans="1:14" ht="12.75">
      <c r="A13" s="35"/>
      <c r="B13" s="37" t="s">
        <v>58</v>
      </c>
      <c r="C13" s="35">
        <v>20</v>
      </c>
      <c r="D13" s="35"/>
      <c r="E13" s="35"/>
      <c r="F13" s="35"/>
      <c r="G13" s="35">
        <v>5</v>
      </c>
      <c r="H13" s="35"/>
      <c r="I13" s="35"/>
      <c r="J13" s="35"/>
      <c r="K13" s="35"/>
      <c r="L13" s="35"/>
      <c r="M13" s="35"/>
      <c r="N13" s="37">
        <f t="shared" si="2"/>
        <v>25</v>
      </c>
    </row>
    <row r="14" spans="1:14" ht="12.75">
      <c r="A14" s="35"/>
      <c r="B14" s="37" t="s">
        <v>81</v>
      </c>
      <c r="C14" s="35">
        <v>250</v>
      </c>
      <c r="D14" s="35"/>
      <c r="E14" s="35"/>
      <c r="F14" s="35"/>
      <c r="G14" s="35"/>
      <c r="H14" s="35">
        <v>500</v>
      </c>
      <c r="I14" s="35"/>
      <c r="J14" s="35"/>
      <c r="K14" s="35"/>
      <c r="L14" s="35"/>
      <c r="M14" s="35"/>
      <c r="N14" s="37">
        <f t="shared" si="2"/>
        <v>750</v>
      </c>
    </row>
    <row r="15" spans="1:14" ht="12.75">
      <c r="A15" s="35"/>
      <c r="B15" s="37" t="s">
        <v>256</v>
      </c>
      <c r="C15" s="35">
        <v>200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7">
        <f t="shared" si="2"/>
        <v>200</v>
      </c>
    </row>
    <row r="16" spans="1:14" ht="12.75">
      <c r="A16" s="107"/>
      <c r="B16" s="37" t="s">
        <v>82</v>
      </c>
      <c r="C16" s="35">
        <v>2000</v>
      </c>
      <c r="D16" s="35">
        <v>4100</v>
      </c>
      <c r="E16" s="35">
        <v>1500</v>
      </c>
      <c r="F16" s="35"/>
      <c r="G16" s="35">
        <v>1327</v>
      </c>
      <c r="H16" s="35">
        <v>800</v>
      </c>
      <c r="I16" s="35">
        <v>31600</v>
      </c>
      <c r="J16" s="35">
        <v>146135</v>
      </c>
      <c r="K16" s="35"/>
      <c r="L16" s="35"/>
      <c r="M16" s="35">
        <v>1700</v>
      </c>
      <c r="N16" s="37">
        <f t="shared" si="2"/>
        <v>189162</v>
      </c>
    </row>
    <row r="17" spans="1:14" ht="12.75">
      <c r="A17" s="35"/>
      <c r="B17" s="37" t="s">
        <v>83</v>
      </c>
      <c r="C17" s="35"/>
      <c r="D17" s="35">
        <v>5000</v>
      </c>
      <c r="E17" s="35"/>
      <c r="F17" s="35"/>
      <c r="G17" s="35">
        <v>1350</v>
      </c>
      <c r="H17" s="35"/>
      <c r="I17" s="35"/>
      <c r="J17" s="35"/>
      <c r="K17" s="35"/>
      <c r="L17" s="35"/>
      <c r="M17" s="35"/>
      <c r="N17" s="37">
        <f t="shared" si="2"/>
        <v>6350</v>
      </c>
    </row>
    <row r="18" spans="1:14" ht="12.75">
      <c r="A18" s="35"/>
      <c r="B18" s="37" t="s">
        <v>84</v>
      </c>
      <c r="C18" s="35">
        <v>200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7">
        <f t="shared" si="2"/>
        <v>200</v>
      </c>
    </row>
    <row r="19" spans="1:14" ht="12.75">
      <c r="A19" s="35"/>
      <c r="B19" s="37" t="s">
        <v>263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7">
        <f t="shared" si="2"/>
        <v>0</v>
      </c>
    </row>
    <row r="20" spans="1:14" ht="12.75">
      <c r="A20" s="35"/>
      <c r="B20" s="37" t="s">
        <v>85</v>
      </c>
      <c r="C20" s="35"/>
      <c r="D20" s="35"/>
      <c r="E20" s="35"/>
      <c r="F20" s="35"/>
      <c r="G20" s="35"/>
      <c r="H20" s="35"/>
      <c r="I20" s="35"/>
      <c r="J20" s="35"/>
      <c r="K20" s="35">
        <v>5000</v>
      </c>
      <c r="L20" s="35"/>
      <c r="M20" s="35"/>
      <c r="N20" s="37">
        <f t="shared" si="2"/>
        <v>5000</v>
      </c>
    </row>
    <row r="21" spans="1:14" ht="12.75">
      <c r="A21" s="36" t="s">
        <v>87</v>
      </c>
      <c r="B21" s="36" t="s">
        <v>88</v>
      </c>
      <c r="C21" s="36">
        <f aca="true" t="shared" si="3" ref="C21:M21">SUM(C22:C23)</f>
        <v>130</v>
      </c>
      <c r="D21" s="36">
        <f t="shared" si="3"/>
        <v>200</v>
      </c>
      <c r="E21" s="36">
        <f t="shared" si="3"/>
        <v>0</v>
      </c>
      <c r="F21" s="36">
        <f t="shared" si="3"/>
        <v>0</v>
      </c>
      <c r="G21" s="36">
        <f t="shared" si="3"/>
        <v>50</v>
      </c>
      <c r="H21" s="36">
        <f t="shared" si="3"/>
        <v>0</v>
      </c>
      <c r="I21" s="36">
        <f t="shared" si="3"/>
        <v>30</v>
      </c>
      <c r="J21" s="36">
        <f t="shared" si="3"/>
        <v>0</v>
      </c>
      <c r="K21" s="36">
        <f t="shared" si="3"/>
        <v>0</v>
      </c>
      <c r="L21" s="36">
        <f t="shared" si="3"/>
        <v>0</v>
      </c>
      <c r="M21" s="36">
        <f t="shared" si="3"/>
        <v>0</v>
      </c>
      <c r="N21" s="36">
        <f t="shared" si="2"/>
        <v>410</v>
      </c>
    </row>
    <row r="22" spans="1:14" ht="12.75">
      <c r="A22" s="107"/>
      <c r="B22" s="37" t="s">
        <v>89</v>
      </c>
      <c r="C22" s="35"/>
      <c r="D22" s="35"/>
      <c r="E22" s="35"/>
      <c r="F22" s="35"/>
      <c r="G22" s="35"/>
      <c r="H22" s="35"/>
      <c r="I22" s="35">
        <v>30</v>
      </c>
      <c r="J22" s="35"/>
      <c r="K22" s="35">
        <v>0</v>
      </c>
      <c r="L22" s="35"/>
      <c r="M22" s="35"/>
      <c r="N22" s="37">
        <f t="shared" si="2"/>
        <v>30</v>
      </c>
    </row>
    <row r="23" spans="1:14" ht="12.75">
      <c r="A23" s="35"/>
      <c r="B23" s="37" t="s">
        <v>90</v>
      </c>
      <c r="C23" s="35">
        <v>130</v>
      </c>
      <c r="D23" s="35">
        <v>200</v>
      </c>
      <c r="E23" s="35"/>
      <c r="F23" s="35"/>
      <c r="G23" s="35">
        <v>50</v>
      </c>
      <c r="H23" s="35"/>
      <c r="I23" s="35"/>
      <c r="J23" s="35"/>
      <c r="K23" s="35"/>
      <c r="L23" s="35"/>
      <c r="M23" s="35"/>
      <c r="N23" s="37">
        <f t="shared" si="2"/>
        <v>380</v>
      </c>
    </row>
    <row r="24" spans="1:14" ht="12.75">
      <c r="A24" s="36" t="s">
        <v>91</v>
      </c>
      <c r="B24" s="36" t="s">
        <v>3</v>
      </c>
      <c r="C24" s="36">
        <f aca="true" t="shared" si="4" ref="C24:M24">SUM(C25:C25)</f>
        <v>0</v>
      </c>
      <c r="D24" s="36">
        <f t="shared" si="4"/>
        <v>0</v>
      </c>
      <c r="E24" s="36">
        <f t="shared" si="4"/>
        <v>0</v>
      </c>
      <c r="F24" s="36">
        <f t="shared" si="4"/>
        <v>2550</v>
      </c>
      <c r="G24" s="36">
        <f t="shared" si="4"/>
        <v>825</v>
      </c>
      <c r="H24" s="36">
        <f t="shared" si="4"/>
        <v>500</v>
      </c>
      <c r="I24" s="36">
        <f t="shared" si="4"/>
        <v>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2"/>
        <v>3875</v>
      </c>
    </row>
    <row r="25" spans="1:14" ht="12.75">
      <c r="A25" s="35"/>
      <c r="B25" s="37" t="s">
        <v>92</v>
      </c>
      <c r="C25" s="35"/>
      <c r="D25" s="35"/>
      <c r="E25" s="35"/>
      <c r="F25" s="35">
        <v>2550</v>
      </c>
      <c r="G25" s="35">
        <v>825</v>
      </c>
      <c r="H25" s="35">
        <v>500</v>
      </c>
      <c r="I25" s="35"/>
      <c r="J25" s="35"/>
      <c r="K25" s="35"/>
      <c r="L25" s="35"/>
      <c r="M25" s="35"/>
      <c r="N25" s="37">
        <f t="shared" si="2"/>
        <v>3875</v>
      </c>
    </row>
  </sheetData>
  <sheetProtection/>
  <mergeCells count="5">
    <mergeCell ref="A1:E1"/>
    <mergeCell ref="C4:M4"/>
    <mergeCell ref="C6:H6"/>
    <mergeCell ref="I3:K3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00390625" style="0" customWidth="1"/>
    <col min="2" max="2" width="27.00390625" style="0" customWidth="1"/>
  </cols>
  <sheetData>
    <row r="1" ht="12.75">
      <c r="A1" s="34" t="s">
        <v>321</v>
      </c>
    </row>
    <row r="4" ht="12.75">
      <c r="A4" s="38"/>
    </row>
    <row r="6" spans="1:8" ht="12.75">
      <c r="A6" s="138" t="s">
        <v>275</v>
      </c>
      <c r="B6" s="138"/>
      <c r="C6" s="138"/>
      <c r="D6" s="47"/>
      <c r="E6" s="47"/>
      <c r="F6" s="47"/>
      <c r="G6" s="47"/>
      <c r="H6" s="47"/>
    </row>
    <row r="9" spans="1:2" s="34" customFormat="1" ht="12.75">
      <c r="A9" s="34" t="s">
        <v>98</v>
      </c>
      <c r="B9" s="34" t="s">
        <v>79</v>
      </c>
    </row>
    <row r="11" spans="1:2" ht="12.75">
      <c r="A11" s="34" t="s">
        <v>159</v>
      </c>
      <c r="B11" s="34" t="s">
        <v>276</v>
      </c>
    </row>
    <row r="13" spans="1:2" ht="12.75">
      <c r="A13" s="34" t="s">
        <v>2</v>
      </c>
      <c r="B13" s="34" t="s">
        <v>282</v>
      </c>
    </row>
    <row r="14" spans="1:2" s="38" customFormat="1" ht="12.75">
      <c r="A14" s="38" t="s">
        <v>277</v>
      </c>
      <c r="B14" s="38" t="s">
        <v>100</v>
      </c>
    </row>
    <row r="15" spans="1:2" ht="12.75">
      <c r="A15" s="38" t="s">
        <v>99</v>
      </c>
      <c r="B15" s="38" t="s">
        <v>100</v>
      </c>
    </row>
    <row r="16" spans="1:2" ht="12.75">
      <c r="A16" s="38" t="s">
        <v>101</v>
      </c>
      <c r="B16" s="38" t="s">
        <v>100</v>
      </c>
    </row>
    <row r="17" spans="1:2" ht="12.75">
      <c r="A17" s="38" t="s">
        <v>102</v>
      </c>
      <c r="B17" s="38" t="s">
        <v>100</v>
      </c>
    </row>
    <row r="18" spans="1:2" ht="12.75">
      <c r="A18" s="38" t="s">
        <v>86</v>
      </c>
      <c r="B18" s="38" t="s">
        <v>281</v>
      </c>
    </row>
    <row r="19" spans="1:2" ht="12.75">
      <c r="A19" s="38" t="s">
        <v>101</v>
      </c>
      <c r="B19" s="38" t="s">
        <v>209</v>
      </c>
    </row>
    <row r="21" spans="1:2" ht="12.75">
      <c r="A21" s="34" t="s">
        <v>103</v>
      </c>
      <c r="B21" s="34" t="s">
        <v>278</v>
      </c>
    </row>
    <row r="22" spans="1:2" ht="12.75">
      <c r="A22" s="34"/>
      <c r="B22" s="34"/>
    </row>
    <row r="23" spans="1:2" ht="12.75">
      <c r="A23" s="34" t="s">
        <v>51</v>
      </c>
      <c r="B23" s="34" t="s">
        <v>297</v>
      </c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 t="s">
        <v>104</v>
      </c>
      <c r="B26" s="34" t="s">
        <v>221</v>
      </c>
    </row>
    <row r="27" ht="12.75">
      <c r="B27" s="38"/>
    </row>
    <row r="28" spans="1:2" ht="12.75">
      <c r="A28" s="38"/>
      <c r="B28" s="38"/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A40" sqref="A40"/>
    </sheetView>
  </sheetViews>
  <sheetFormatPr defaultColWidth="9.140625" defaultRowHeight="12.75"/>
  <cols>
    <col min="1" max="1" width="32.00390625" style="0" customWidth="1"/>
    <col min="2" max="2" width="12.57421875" style="0" customWidth="1"/>
    <col min="3" max="3" width="14.00390625" style="0" customWidth="1"/>
    <col min="4" max="4" width="13.28125" style="0" customWidth="1"/>
    <col min="5" max="5" width="10.7109375" style="0" customWidth="1"/>
  </cols>
  <sheetData>
    <row r="1" ht="12.75">
      <c r="A1" s="34" t="s">
        <v>322</v>
      </c>
    </row>
    <row r="4" ht="12.75">
      <c r="A4" s="38"/>
    </row>
    <row r="5" spans="2:7" ht="12.75">
      <c r="B5" s="138" t="s">
        <v>280</v>
      </c>
      <c r="C5" s="138"/>
      <c r="D5" s="138"/>
      <c r="E5" s="138"/>
      <c r="F5" s="138"/>
      <c r="G5" s="138"/>
    </row>
    <row r="6" spans="2:7" ht="12.75">
      <c r="B6" s="102"/>
      <c r="C6" s="102"/>
      <c r="D6" s="102"/>
      <c r="E6" s="102"/>
      <c r="F6" s="102"/>
      <c r="G6" s="102"/>
    </row>
    <row r="7" spans="2:8" ht="12.75">
      <c r="B7" s="102"/>
      <c r="C7" s="102"/>
      <c r="D7" s="102"/>
      <c r="E7" s="102"/>
      <c r="F7" s="136" t="s">
        <v>0</v>
      </c>
      <c r="G7" s="136"/>
      <c r="H7" s="136"/>
    </row>
    <row r="8" spans="2:7" ht="12.75">
      <c r="B8" s="102"/>
      <c r="C8" s="102"/>
      <c r="D8" s="102"/>
      <c r="E8" s="102"/>
      <c r="F8" s="102"/>
      <c r="G8" s="102"/>
    </row>
    <row r="9" spans="2:8" ht="12.75">
      <c r="B9" s="168"/>
      <c r="C9" s="168"/>
      <c r="D9" s="168"/>
      <c r="E9" s="168"/>
      <c r="F9" s="168"/>
      <c r="G9" s="169"/>
      <c r="H9" s="36" t="s">
        <v>271</v>
      </c>
    </row>
    <row r="10" spans="2:8" ht="12.75">
      <c r="B10" s="36" t="s">
        <v>211</v>
      </c>
      <c r="C10" s="36" t="s">
        <v>215</v>
      </c>
      <c r="D10" s="36" t="s">
        <v>214</v>
      </c>
      <c r="E10" s="36" t="s">
        <v>218</v>
      </c>
      <c r="F10" s="36" t="s">
        <v>55</v>
      </c>
      <c r="G10" s="36" t="s">
        <v>210</v>
      </c>
      <c r="H10" s="35"/>
    </row>
    <row r="11" spans="2:8" ht="12.75">
      <c r="B11" s="36" t="s">
        <v>216</v>
      </c>
      <c r="C11" s="36" t="s">
        <v>212</v>
      </c>
      <c r="D11" s="36" t="s">
        <v>213</v>
      </c>
      <c r="E11" s="36" t="s">
        <v>217</v>
      </c>
      <c r="F11" s="36"/>
      <c r="G11" s="36"/>
      <c r="H11" s="35"/>
    </row>
    <row r="12" spans="2:8" ht="12.75">
      <c r="B12" s="36" t="s">
        <v>250</v>
      </c>
      <c r="C12" s="36" t="s">
        <v>253</v>
      </c>
      <c r="D12" s="36" t="s">
        <v>252</v>
      </c>
      <c r="E12" s="36" t="s">
        <v>255</v>
      </c>
      <c r="F12" s="36" t="s">
        <v>254</v>
      </c>
      <c r="G12" s="36" t="s">
        <v>251</v>
      </c>
      <c r="H12" s="35"/>
    </row>
    <row r="13" spans="1:8" ht="12.75">
      <c r="A13" s="35" t="s">
        <v>52</v>
      </c>
      <c r="B13" s="35"/>
      <c r="C13" s="35"/>
      <c r="D13" s="35"/>
      <c r="E13" s="35">
        <v>2550</v>
      </c>
      <c r="F13" s="35">
        <v>685</v>
      </c>
      <c r="G13" s="35"/>
      <c r="H13" s="35">
        <f aca="true" t="shared" si="0" ref="H13:H18">SUM(B13:G13)</f>
        <v>3235</v>
      </c>
    </row>
    <row r="14" spans="1:8" ht="12.75">
      <c r="A14" s="35" t="s">
        <v>53</v>
      </c>
      <c r="B14" s="35"/>
      <c r="C14" s="35"/>
      <c r="D14" s="35"/>
      <c r="E14" s="35"/>
      <c r="F14" s="35">
        <v>140</v>
      </c>
      <c r="G14" s="35">
        <v>500</v>
      </c>
      <c r="H14" s="35">
        <f t="shared" si="0"/>
        <v>640</v>
      </c>
    </row>
    <row r="15" spans="1:8" s="34" customFormat="1" ht="12.75">
      <c r="A15" s="36" t="s">
        <v>51</v>
      </c>
      <c r="B15" s="36">
        <f aca="true" t="shared" si="1" ref="B15:G15">SUM(B13:B14)</f>
        <v>0</v>
      </c>
      <c r="C15" s="36">
        <f t="shared" si="1"/>
        <v>0</v>
      </c>
      <c r="D15" s="36">
        <f t="shared" si="1"/>
        <v>0</v>
      </c>
      <c r="E15" s="36">
        <f t="shared" si="1"/>
        <v>2550</v>
      </c>
      <c r="F15" s="36">
        <f t="shared" si="1"/>
        <v>825</v>
      </c>
      <c r="G15" s="36">
        <f t="shared" si="1"/>
        <v>500</v>
      </c>
      <c r="H15" s="36">
        <f t="shared" si="0"/>
        <v>3875</v>
      </c>
    </row>
    <row r="16" spans="1:8" ht="12.75">
      <c r="A16" s="35"/>
      <c r="B16" s="35"/>
      <c r="C16" s="35"/>
      <c r="D16" s="35"/>
      <c r="E16" s="35"/>
      <c r="F16" s="35"/>
      <c r="G16" s="35"/>
      <c r="H16" s="35">
        <f t="shared" si="0"/>
        <v>0</v>
      </c>
    </row>
    <row r="17" spans="1:8" s="38" customFormat="1" ht="12.75">
      <c r="A17" s="37" t="s">
        <v>54</v>
      </c>
      <c r="B17" s="37"/>
      <c r="C17" s="37"/>
      <c r="D17" s="37"/>
      <c r="E17" s="37"/>
      <c r="F17" s="37"/>
      <c r="G17" s="37"/>
      <c r="H17" s="37">
        <f t="shared" si="0"/>
        <v>0</v>
      </c>
    </row>
    <row r="18" spans="1:8" s="38" customFormat="1" ht="12.75">
      <c r="A18" s="37" t="s">
        <v>61</v>
      </c>
      <c r="B18" s="37">
        <v>130</v>
      </c>
      <c r="C18" s="37">
        <v>200</v>
      </c>
      <c r="D18" s="37"/>
      <c r="E18" s="37"/>
      <c r="F18" s="37">
        <v>50</v>
      </c>
      <c r="G18" s="37"/>
      <c r="H18" s="37">
        <f t="shared" si="0"/>
        <v>380</v>
      </c>
    </row>
    <row r="19" spans="1:8" s="34" customFormat="1" ht="12.75">
      <c r="A19" s="36" t="s">
        <v>51</v>
      </c>
      <c r="B19" s="36">
        <f>SUM(B17:B18)</f>
        <v>130</v>
      </c>
      <c r="C19" s="36">
        <f aca="true" t="shared" si="2" ref="C19:H19">SUM(C17:C18)</f>
        <v>200</v>
      </c>
      <c r="D19" s="36">
        <f t="shared" si="2"/>
        <v>0</v>
      </c>
      <c r="E19" s="36">
        <f t="shared" si="2"/>
        <v>0</v>
      </c>
      <c r="F19" s="36">
        <f t="shared" si="2"/>
        <v>50</v>
      </c>
      <c r="G19" s="36">
        <f t="shared" si="2"/>
        <v>0</v>
      </c>
      <c r="H19" s="36">
        <f t="shared" si="2"/>
        <v>380</v>
      </c>
    </row>
    <row r="20" spans="1:8" ht="12.75">
      <c r="A20" s="35"/>
      <c r="B20" s="35"/>
      <c r="C20" s="35"/>
      <c r="D20" s="35"/>
      <c r="E20" s="35"/>
      <c r="F20" s="35"/>
      <c r="G20" s="35"/>
      <c r="H20" s="35">
        <f aca="true" t="shared" si="3" ref="H20:H29">SUM(B20:G20)</f>
        <v>0</v>
      </c>
    </row>
    <row r="21" spans="1:8" ht="12.75">
      <c r="A21" s="37" t="s">
        <v>96</v>
      </c>
      <c r="B21" s="35">
        <v>2000</v>
      </c>
      <c r="C21" s="35">
        <v>4100</v>
      </c>
      <c r="D21" s="35">
        <v>1500</v>
      </c>
      <c r="E21" s="35"/>
      <c r="F21" s="35">
        <v>1327</v>
      </c>
      <c r="G21" s="35">
        <v>800</v>
      </c>
      <c r="H21" s="35">
        <f>SUM(B21:G21)</f>
        <v>9727</v>
      </c>
    </row>
    <row r="22" spans="1:8" ht="12.75">
      <c r="A22" s="35" t="s">
        <v>56</v>
      </c>
      <c r="B22" s="35">
        <v>200</v>
      </c>
      <c r="C22" s="35"/>
      <c r="D22" s="35"/>
      <c r="E22" s="35"/>
      <c r="F22" s="35"/>
      <c r="G22" s="35"/>
      <c r="H22" s="35">
        <f t="shared" si="3"/>
        <v>200</v>
      </c>
    </row>
    <row r="23" spans="1:8" ht="12.75">
      <c r="A23" s="35" t="s">
        <v>57</v>
      </c>
      <c r="B23" s="35"/>
      <c r="C23" s="35"/>
      <c r="D23" s="35"/>
      <c r="E23" s="35">
        <v>2800</v>
      </c>
      <c r="F23" s="35">
        <v>750</v>
      </c>
      <c r="G23" s="35"/>
      <c r="H23" s="35">
        <f t="shared" si="3"/>
        <v>3550</v>
      </c>
    </row>
    <row r="24" spans="1:8" ht="12.75">
      <c r="A24" s="35" t="s">
        <v>58</v>
      </c>
      <c r="B24" s="35">
        <v>20</v>
      </c>
      <c r="C24" s="35"/>
      <c r="D24" s="35"/>
      <c r="E24" s="35"/>
      <c r="F24" s="35">
        <v>5</v>
      </c>
      <c r="G24" s="35"/>
      <c r="H24" s="35">
        <f t="shared" si="3"/>
        <v>25</v>
      </c>
    </row>
    <row r="25" spans="1:8" ht="12.75">
      <c r="A25" s="35" t="s">
        <v>59</v>
      </c>
      <c r="B25" s="35">
        <v>200</v>
      </c>
      <c r="C25" s="35"/>
      <c r="D25" s="35"/>
      <c r="E25" s="35"/>
      <c r="F25" s="35"/>
      <c r="G25" s="35"/>
      <c r="H25" s="35">
        <f t="shared" si="3"/>
        <v>200</v>
      </c>
    </row>
    <row r="26" spans="1:8" ht="12.75">
      <c r="A26" s="35" t="s">
        <v>60</v>
      </c>
      <c r="B26" s="35"/>
      <c r="C26" s="35">
        <v>300</v>
      </c>
      <c r="D26" s="35"/>
      <c r="E26" s="35"/>
      <c r="F26" s="35">
        <v>90</v>
      </c>
      <c r="G26" s="35"/>
      <c r="H26" s="35">
        <f t="shared" si="3"/>
        <v>390</v>
      </c>
    </row>
    <row r="27" spans="1:8" ht="12.75">
      <c r="A27" s="35" t="s">
        <v>81</v>
      </c>
      <c r="B27" s="35">
        <v>250</v>
      </c>
      <c r="C27" s="35"/>
      <c r="D27" s="35"/>
      <c r="E27" s="35"/>
      <c r="F27" s="35"/>
      <c r="G27" s="35">
        <v>500</v>
      </c>
      <c r="H27" s="35">
        <f t="shared" si="3"/>
        <v>750</v>
      </c>
    </row>
    <row r="28" spans="1:8" ht="12.75">
      <c r="A28" s="35" t="s">
        <v>264</v>
      </c>
      <c r="B28" s="35">
        <v>0</v>
      </c>
      <c r="C28" s="35"/>
      <c r="D28" s="35"/>
      <c r="E28" s="35"/>
      <c r="F28" s="35"/>
      <c r="G28" s="35"/>
      <c r="H28" s="35">
        <f t="shared" si="3"/>
        <v>0</v>
      </c>
    </row>
    <row r="29" spans="1:8" ht="12.75">
      <c r="A29" s="37" t="s">
        <v>97</v>
      </c>
      <c r="B29" s="35"/>
      <c r="C29" s="35">
        <v>5000</v>
      </c>
      <c r="D29" s="35"/>
      <c r="E29" s="35"/>
      <c r="F29" s="35">
        <v>1350</v>
      </c>
      <c r="G29" s="35"/>
      <c r="H29" s="35">
        <f t="shared" si="3"/>
        <v>6350</v>
      </c>
    </row>
    <row r="30" spans="1:8" s="34" customFormat="1" ht="12.75">
      <c r="A30" s="36" t="s">
        <v>4</v>
      </c>
      <c r="B30" s="36">
        <f aca="true" t="shared" si="4" ref="B30:H30">SUM(B21:B29)</f>
        <v>2670</v>
      </c>
      <c r="C30" s="36">
        <f t="shared" si="4"/>
        <v>9400</v>
      </c>
      <c r="D30" s="36">
        <f t="shared" si="4"/>
        <v>1500</v>
      </c>
      <c r="E30" s="36">
        <f t="shared" si="4"/>
        <v>2800</v>
      </c>
      <c r="F30" s="36">
        <f t="shared" si="4"/>
        <v>3522</v>
      </c>
      <c r="G30" s="36">
        <f t="shared" si="4"/>
        <v>1300</v>
      </c>
      <c r="H30" s="36">
        <f t="shared" si="4"/>
        <v>21192</v>
      </c>
    </row>
    <row r="31" spans="1:8" ht="12.75">
      <c r="A31" s="35"/>
      <c r="B31" s="35"/>
      <c r="C31" s="35"/>
      <c r="D31" s="35"/>
      <c r="E31" s="35"/>
      <c r="F31" s="35"/>
      <c r="G31" s="35"/>
      <c r="H31" s="35">
        <f>SUM(B31:G31)</f>
        <v>0</v>
      </c>
    </row>
    <row r="32" spans="1:8" s="34" customFormat="1" ht="12.75">
      <c r="A32" s="36" t="s">
        <v>51</v>
      </c>
      <c r="B32" s="36">
        <f aca="true" t="shared" si="5" ref="B32:H32">B15+B19+B30</f>
        <v>2800</v>
      </c>
      <c r="C32" s="36">
        <f t="shared" si="5"/>
        <v>9600</v>
      </c>
      <c r="D32" s="36">
        <f t="shared" si="5"/>
        <v>1500</v>
      </c>
      <c r="E32" s="36">
        <f t="shared" si="5"/>
        <v>5350</v>
      </c>
      <c r="F32" s="36">
        <f t="shared" si="5"/>
        <v>4397</v>
      </c>
      <c r="G32" s="36">
        <f t="shared" si="5"/>
        <v>1800</v>
      </c>
      <c r="H32" s="36">
        <f t="shared" si="5"/>
        <v>25447</v>
      </c>
    </row>
  </sheetData>
  <sheetProtection/>
  <mergeCells count="3">
    <mergeCell ref="B5:G5"/>
    <mergeCell ref="B9:G9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36.7109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6"/>
    </sheetView>
  </sheetViews>
  <sheetFormatPr defaultColWidth="9.140625" defaultRowHeight="12.75"/>
  <cols>
    <col min="1" max="1" width="25.140625" style="0" customWidth="1"/>
  </cols>
  <sheetData>
    <row r="1" spans="1:4" ht="12.75">
      <c r="A1" s="35"/>
      <c r="B1" s="35"/>
      <c r="C1" s="35"/>
      <c r="D1" s="35"/>
    </row>
    <row r="2" spans="1:4" ht="12.75">
      <c r="A2" s="35"/>
      <c r="B2" s="35"/>
      <c r="C2" s="35"/>
      <c r="D2" s="35"/>
    </row>
    <row r="3" spans="1:4" ht="12.75">
      <c r="A3" s="35"/>
      <c r="B3" s="35"/>
      <c r="C3" s="35"/>
      <c r="D3" s="35"/>
    </row>
    <row r="4" spans="1:4" ht="12.75">
      <c r="A4" s="35"/>
      <c r="B4" s="35"/>
      <c r="C4" s="35"/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s="34" customFormat="1" ht="12.75">
      <c r="A7" s="36"/>
      <c r="B7" s="36"/>
      <c r="C7" s="36"/>
      <c r="D7" s="36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35"/>
      <c r="B10" s="35"/>
      <c r="C10" s="35"/>
      <c r="D10" s="35"/>
    </row>
    <row r="11" spans="1:4" ht="12.75">
      <c r="A11" s="37"/>
      <c r="B11" s="35"/>
      <c r="C11" s="35"/>
      <c r="D11" s="35"/>
    </row>
    <row r="12" spans="1:4" ht="12.75">
      <c r="A12" s="35"/>
      <c r="B12" s="35"/>
      <c r="C12" s="35"/>
      <c r="D12" s="35"/>
    </row>
    <row r="13" spans="1:4" s="34" customFormat="1" ht="12.75">
      <c r="A13" s="36"/>
      <c r="B13" s="36"/>
      <c r="C13" s="36"/>
      <c r="D13" s="36"/>
    </row>
    <row r="14" spans="1:4" ht="12.75">
      <c r="A14" s="35"/>
      <c r="B14" s="35"/>
      <c r="C14" s="35"/>
      <c r="D14" s="35"/>
    </row>
    <row r="15" spans="1:4" ht="12.75">
      <c r="A15" s="35"/>
      <c r="B15" s="35"/>
      <c r="C15" s="35"/>
      <c r="D15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33.421875" style="0" customWidth="1"/>
    <col min="2" max="2" width="11.7109375" style="0" customWidth="1"/>
    <col min="3" max="3" width="11.00390625" style="0" customWidth="1"/>
    <col min="4" max="4" width="10.28125" style="0" customWidth="1"/>
    <col min="5" max="5" width="10.140625" style="0" customWidth="1"/>
  </cols>
  <sheetData>
    <row r="1" spans="1:13" ht="15.75" customHeight="1">
      <c r="A1" s="170"/>
      <c r="B1" s="170"/>
      <c r="C1" s="170"/>
      <c r="D1" s="170"/>
      <c r="E1" s="170"/>
      <c r="F1" s="170"/>
      <c r="G1" s="83"/>
      <c r="H1" s="83"/>
      <c r="I1" s="83"/>
      <c r="J1" s="83"/>
      <c r="K1" s="83"/>
      <c r="L1" s="83"/>
      <c r="M1" s="83"/>
    </row>
    <row r="2" spans="1:13" ht="15.75" customHeight="1">
      <c r="A2" s="170"/>
      <c r="B2" s="170"/>
      <c r="C2" s="170"/>
      <c r="D2" s="170"/>
      <c r="E2" s="170"/>
      <c r="F2" s="170"/>
      <c r="G2" s="83"/>
      <c r="H2" s="83"/>
      <c r="I2" s="83"/>
      <c r="J2" s="83"/>
      <c r="K2" s="83"/>
      <c r="L2" s="83"/>
      <c r="M2" s="83"/>
    </row>
    <row r="3" spans="1:13" ht="15.75" customHeight="1">
      <c r="A3" s="170"/>
      <c r="B3" s="170"/>
      <c r="C3" s="170"/>
      <c r="D3" s="170"/>
      <c r="E3" s="170"/>
      <c r="F3" s="170"/>
      <c r="G3" s="83"/>
      <c r="H3" s="83"/>
      <c r="I3" s="83"/>
      <c r="J3" s="83"/>
      <c r="K3" s="83"/>
      <c r="L3" s="83"/>
      <c r="M3" s="83"/>
    </row>
    <row r="4" spans="1:13" ht="15.75" customHeight="1">
      <c r="A4" s="170"/>
      <c r="B4" s="170"/>
      <c r="C4" s="170"/>
      <c r="D4" s="170"/>
      <c r="E4" s="170"/>
      <c r="F4" s="170"/>
      <c r="G4" s="82"/>
      <c r="H4" s="82"/>
      <c r="I4" s="82"/>
      <c r="J4" s="82"/>
      <c r="K4" s="82"/>
      <c r="L4" s="82"/>
      <c r="M4" s="82"/>
    </row>
    <row r="5" spans="1:13" ht="15.75" customHeight="1">
      <c r="A5" s="170"/>
      <c r="B5" s="170"/>
      <c r="C5" s="170"/>
      <c r="D5" s="170"/>
      <c r="E5" s="170"/>
      <c r="F5" s="170"/>
      <c r="G5" s="82"/>
      <c r="H5" s="82"/>
      <c r="I5" s="82"/>
      <c r="J5" s="82"/>
      <c r="K5" s="82"/>
      <c r="L5" s="82"/>
      <c r="M5" s="82"/>
    </row>
    <row r="6" spans="1:13" ht="15.75" customHeight="1">
      <c r="A6" s="81"/>
      <c r="B6" s="170"/>
      <c r="C6" s="170"/>
      <c r="D6" s="81"/>
      <c r="E6" s="81"/>
      <c r="F6" s="81"/>
      <c r="G6" s="82"/>
      <c r="H6" s="82"/>
      <c r="I6" s="82"/>
      <c r="J6" s="82"/>
      <c r="K6" s="82"/>
      <c r="L6" s="82"/>
      <c r="M6" s="82"/>
    </row>
    <row r="7" spans="1:13" ht="15.75" customHeight="1">
      <c r="A7" s="81"/>
      <c r="B7" s="81"/>
      <c r="C7" s="81"/>
      <c r="D7" s="81"/>
      <c r="E7" s="81"/>
      <c r="F7" s="81"/>
      <c r="G7" s="82"/>
      <c r="H7" s="82"/>
      <c r="I7" s="82"/>
      <c r="J7" s="82"/>
      <c r="K7" s="82"/>
      <c r="L7" s="82"/>
      <c r="M7" s="82"/>
    </row>
    <row r="8" spans="1:10" ht="15.75">
      <c r="A8" s="45"/>
      <c r="B8" s="80"/>
      <c r="C8" s="54"/>
      <c r="D8" s="136"/>
      <c r="E8" s="137"/>
      <c r="F8" s="137"/>
      <c r="G8" s="45"/>
      <c r="H8" s="45"/>
      <c r="I8" s="45"/>
      <c r="J8" s="45"/>
    </row>
    <row r="9" spans="1:9" ht="15">
      <c r="A9" s="64"/>
      <c r="B9" s="65"/>
      <c r="C9" s="65"/>
      <c r="D9" s="66"/>
      <c r="E9" s="66"/>
      <c r="F9" s="56"/>
      <c r="G9" s="56"/>
      <c r="H9" s="56"/>
      <c r="I9" s="57"/>
    </row>
    <row r="10" spans="1:9" ht="15">
      <c r="A10" s="37"/>
      <c r="B10" s="35"/>
      <c r="C10" s="35"/>
      <c r="D10" s="67"/>
      <c r="E10" s="67"/>
      <c r="F10" s="58"/>
      <c r="G10" s="59"/>
      <c r="H10" s="59"/>
      <c r="I10" s="60"/>
    </row>
    <row r="11" spans="1:9" ht="15">
      <c r="A11" s="68"/>
      <c r="B11" s="68"/>
      <c r="C11" s="68"/>
      <c r="D11" s="69"/>
      <c r="E11" s="70"/>
      <c r="F11" s="61"/>
      <c r="G11" s="61"/>
      <c r="H11" s="61"/>
      <c r="I11" s="60"/>
    </row>
    <row r="12" spans="1:9" ht="15">
      <c r="A12" s="37"/>
      <c r="B12" s="67"/>
      <c r="C12" s="67"/>
      <c r="D12" s="69"/>
      <c r="E12" s="69"/>
      <c r="F12" s="61"/>
      <c r="G12" s="61"/>
      <c r="H12" s="61"/>
      <c r="I12" s="60"/>
    </row>
    <row r="13" spans="1:9" ht="15">
      <c r="A13" s="71"/>
      <c r="B13" s="69"/>
      <c r="C13" s="69"/>
      <c r="D13" s="72"/>
      <c r="E13" s="72"/>
      <c r="F13" s="61"/>
      <c r="G13" s="61"/>
      <c r="H13" s="61"/>
      <c r="I13" s="60"/>
    </row>
    <row r="14" spans="1:9" ht="15">
      <c r="A14" s="71"/>
      <c r="B14" s="69"/>
      <c r="C14" s="69"/>
      <c r="D14" s="72"/>
      <c r="E14" s="72"/>
      <c r="F14" s="61"/>
      <c r="G14" s="61"/>
      <c r="H14" s="61"/>
      <c r="I14" s="60"/>
    </row>
    <row r="15" spans="1:9" ht="15">
      <c r="A15" s="71"/>
      <c r="B15" s="69"/>
      <c r="C15" s="69"/>
      <c r="D15" s="69"/>
      <c r="E15" s="69"/>
      <c r="F15" s="61"/>
      <c r="G15" s="61"/>
      <c r="H15" s="61"/>
      <c r="I15" s="60"/>
    </row>
    <row r="16" spans="1:9" ht="15">
      <c r="A16" s="73"/>
      <c r="B16" s="65"/>
      <c r="C16" s="65"/>
      <c r="D16" s="65"/>
      <c r="E16" s="65"/>
      <c r="F16" s="61"/>
      <c r="G16" s="61"/>
      <c r="H16" s="61"/>
      <c r="I16" s="60"/>
    </row>
    <row r="17" spans="1:9" ht="15">
      <c r="A17" s="74"/>
      <c r="B17" s="75"/>
      <c r="C17" s="75"/>
      <c r="D17" s="75"/>
      <c r="E17" s="75"/>
      <c r="F17" s="61"/>
      <c r="G17" s="61"/>
      <c r="H17" s="61"/>
      <c r="I17" s="60"/>
    </row>
    <row r="18" spans="1:9" ht="15">
      <c r="A18" s="71"/>
      <c r="B18" s="69"/>
      <c r="C18" s="69"/>
      <c r="D18" s="37"/>
      <c r="E18" s="37"/>
      <c r="F18" s="62"/>
      <c r="G18" s="62"/>
      <c r="H18" s="62"/>
      <c r="I18" s="60"/>
    </row>
    <row r="19" spans="1:9" ht="15">
      <c r="A19" s="71"/>
      <c r="B19" s="69"/>
      <c r="C19" s="69"/>
      <c r="D19" s="76"/>
      <c r="E19" s="76"/>
      <c r="F19" s="58"/>
      <c r="G19" s="58"/>
      <c r="H19" s="58"/>
      <c r="I19" s="60"/>
    </row>
    <row r="20" spans="1:9" ht="12.75">
      <c r="A20" s="77"/>
      <c r="B20" s="37"/>
      <c r="C20" s="37"/>
      <c r="D20" s="35"/>
      <c r="E20" s="35"/>
      <c r="F20" s="63"/>
      <c r="G20" s="63"/>
      <c r="H20" s="63"/>
      <c r="I20" s="63"/>
    </row>
    <row r="21" spans="1:5" ht="12.75">
      <c r="A21" s="37"/>
      <c r="B21" s="76"/>
      <c r="C21" s="76"/>
      <c r="D21" s="35"/>
      <c r="E21" s="35"/>
    </row>
    <row r="22" spans="1:5" ht="12.75">
      <c r="A22" s="77"/>
      <c r="B22" s="35"/>
      <c r="C22" s="35"/>
      <c r="D22" s="35"/>
      <c r="E22" s="35"/>
    </row>
    <row r="23" spans="1:5" ht="12.75">
      <c r="A23" s="77"/>
      <c r="B23" s="35"/>
      <c r="C23" s="35"/>
      <c r="D23" s="35"/>
      <c r="E23" s="35"/>
    </row>
    <row r="24" spans="1:5" ht="12.75">
      <c r="A24" s="77"/>
      <c r="B24" s="67"/>
      <c r="C24" s="67"/>
      <c r="D24" s="67"/>
      <c r="E24" s="67"/>
    </row>
    <row r="25" spans="1:5" ht="12.75">
      <c r="A25" s="78"/>
      <c r="B25" s="37"/>
      <c r="C25" s="37"/>
      <c r="D25" s="37"/>
      <c r="E25" s="37"/>
    </row>
    <row r="26" spans="1:5" ht="12.75">
      <c r="A26" s="71"/>
      <c r="B26" s="35"/>
      <c r="C26" s="35"/>
      <c r="D26" s="35"/>
      <c r="E26" s="35"/>
    </row>
    <row r="27" spans="1:5" ht="12.75">
      <c r="A27" s="71"/>
      <c r="B27" s="35"/>
      <c r="C27" s="35"/>
      <c r="D27" s="35"/>
      <c r="E27" s="35"/>
    </row>
    <row r="28" spans="1:5" ht="12.75">
      <c r="A28" s="77"/>
      <c r="B28" s="35"/>
      <c r="C28" s="35"/>
      <c r="D28" s="35"/>
      <c r="E28" s="35"/>
    </row>
    <row r="29" spans="1:5" ht="12.75">
      <c r="A29" s="37"/>
      <c r="B29" s="35"/>
      <c r="C29" s="35"/>
      <c r="D29" s="35"/>
      <c r="E29" s="35"/>
    </row>
    <row r="30" spans="1:5" ht="12.75">
      <c r="A30" s="77"/>
      <c r="B30" s="35"/>
      <c r="C30" s="35"/>
      <c r="D30" s="35"/>
      <c r="E30" s="35"/>
    </row>
    <row r="31" spans="1:5" ht="12.75">
      <c r="A31" s="77"/>
      <c r="B31" s="35"/>
      <c r="C31" s="35"/>
      <c r="D31" s="35"/>
      <c r="E31" s="35"/>
    </row>
    <row r="32" spans="1:5" ht="12.75">
      <c r="A32" s="77"/>
      <c r="B32" s="35"/>
      <c r="C32" s="35"/>
      <c r="D32" s="35"/>
      <c r="E32" s="35"/>
    </row>
    <row r="33" spans="1:5" ht="12.75">
      <c r="A33" s="79"/>
      <c r="B33" s="36"/>
      <c r="C33" s="36"/>
      <c r="D33" s="36"/>
      <c r="E33" s="36"/>
    </row>
  </sheetData>
  <sheetProtection/>
  <mergeCells count="4">
    <mergeCell ref="A4:F5"/>
    <mergeCell ref="A1:F3"/>
    <mergeCell ref="B6:C6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D4" sqref="D4"/>
    </sheetView>
  </sheetViews>
  <sheetFormatPr defaultColWidth="9.140625" defaultRowHeight="12.75"/>
  <sheetData>
    <row r="1" spans="1:3" ht="12.75">
      <c r="A1" s="47" t="s">
        <v>312</v>
      </c>
      <c r="B1" s="47"/>
      <c r="C1" s="47"/>
    </row>
    <row r="9" spans="2:8" ht="12.75">
      <c r="B9" s="138" t="s">
        <v>305</v>
      </c>
      <c r="C9" s="138"/>
      <c r="D9" s="138"/>
      <c r="E9" s="138"/>
      <c r="F9" s="138"/>
      <c r="G9" s="138"/>
      <c r="H9" s="138"/>
    </row>
    <row r="16" spans="1:8" ht="12.75">
      <c r="A16" s="136" t="s">
        <v>306</v>
      </c>
      <c r="B16" s="137"/>
      <c r="C16" s="137"/>
      <c r="D16" s="137"/>
      <c r="E16" s="137"/>
      <c r="F16" s="137"/>
      <c r="G16" s="137"/>
      <c r="H16" s="137"/>
    </row>
    <row r="17" spans="1:8" ht="12.75">
      <c r="A17" s="38" t="s">
        <v>14</v>
      </c>
      <c r="D17" s="136" t="s">
        <v>307</v>
      </c>
      <c r="E17" s="137"/>
      <c r="F17" s="137"/>
      <c r="G17" s="137"/>
      <c r="H17" s="137"/>
    </row>
    <row r="19" spans="1:8" ht="12.75">
      <c r="A19" s="136" t="s">
        <v>308</v>
      </c>
      <c r="B19" s="137"/>
      <c r="C19" s="137"/>
      <c r="D19" s="137"/>
      <c r="E19" s="137"/>
      <c r="F19" s="137"/>
      <c r="G19" s="137"/>
      <c r="H19" s="137"/>
    </row>
    <row r="21" spans="1:8" ht="12.75">
      <c r="A21" s="38" t="s">
        <v>80</v>
      </c>
      <c r="D21" s="136" t="s">
        <v>2</v>
      </c>
      <c r="E21" s="137"/>
      <c r="F21" s="137"/>
      <c r="G21" s="137"/>
      <c r="H21" s="137"/>
    </row>
    <row r="23" spans="1:8" ht="12.75">
      <c r="A23" s="38" t="s">
        <v>87</v>
      </c>
      <c r="D23" s="136" t="s">
        <v>310</v>
      </c>
      <c r="E23" s="136"/>
      <c r="F23" s="136"/>
      <c r="G23" s="136"/>
      <c r="H23" s="136"/>
    </row>
    <row r="25" spans="1:8" ht="12.75">
      <c r="A25" s="38" t="s">
        <v>91</v>
      </c>
      <c r="D25" s="136" t="s">
        <v>309</v>
      </c>
      <c r="E25" s="137"/>
      <c r="F25" s="137"/>
      <c r="G25" s="137"/>
      <c r="H25" s="137"/>
    </row>
  </sheetData>
  <sheetProtection/>
  <mergeCells count="9">
    <mergeCell ref="D21:H21"/>
    <mergeCell ref="D25:H25"/>
    <mergeCell ref="D23:H23"/>
    <mergeCell ref="B9:H9"/>
    <mergeCell ref="A16:C16"/>
    <mergeCell ref="D16:H16"/>
    <mergeCell ref="D17:H17"/>
    <mergeCell ref="A19:C19"/>
    <mergeCell ref="D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8515625" style="0" customWidth="1"/>
    <col min="2" max="2" width="27.28125" style="0" customWidth="1"/>
  </cols>
  <sheetData>
    <row r="1" spans="1:6" ht="12.75">
      <c r="A1" s="153" t="s">
        <v>323</v>
      </c>
      <c r="B1" s="153"/>
      <c r="C1" s="35"/>
      <c r="D1" s="35"/>
      <c r="E1" s="35"/>
      <c r="F1" s="35"/>
    </row>
    <row r="2" spans="1:6" ht="12.75">
      <c r="A2" s="152"/>
      <c r="B2" s="152"/>
      <c r="C2" s="87"/>
      <c r="D2" s="35"/>
      <c r="E2" s="35"/>
      <c r="F2" s="35"/>
    </row>
    <row r="3" spans="1:6" ht="12.75">
      <c r="A3" s="86"/>
      <c r="B3" s="86"/>
      <c r="C3" s="87"/>
      <c r="D3" s="35"/>
      <c r="E3" s="35"/>
      <c r="F3" s="35"/>
    </row>
    <row r="4" spans="1:6" ht="15.75" customHeight="1">
      <c r="A4" s="84"/>
      <c r="B4" s="172" t="s">
        <v>62</v>
      </c>
      <c r="C4" s="173"/>
      <c r="D4" s="173"/>
      <c r="E4" s="174"/>
      <c r="F4" s="35"/>
    </row>
    <row r="5" spans="1:6" ht="15.75" customHeight="1">
      <c r="A5" s="84"/>
      <c r="B5" s="172" t="s">
        <v>301</v>
      </c>
      <c r="C5" s="173"/>
      <c r="D5" s="173"/>
      <c r="E5" s="173"/>
      <c r="F5" s="174"/>
    </row>
    <row r="6" spans="1:6" ht="15.75">
      <c r="A6" s="85"/>
      <c r="B6" s="149" t="s">
        <v>302</v>
      </c>
      <c r="C6" s="150"/>
      <c r="D6" s="35"/>
      <c r="E6" s="35"/>
      <c r="F6" s="35"/>
    </row>
    <row r="7" spans="1:6" ht="15.75">
      <c r="A7" s="85"/>
      <c r="B7" s="135"/>
      <c r="C7" s="122"/>
      <c r="D7" s="35"/>
      <c r="E7" s="35"/>
      <c r="F7" s="35"/>
    </row>
    <row r="8" spans="1:6" ht="15.75">
      <c r="A8" s="85"/>
      <c r="B8" s="135" t="s">
        <v>300</v>
      </c>
      <c r="C8" s="122"/>
      <c r="D8" s="35"/>
      <c r="E8" s="35"/>
      <c r="F8" s="35"/>
    </row>
    <row r="9" spans="1:6" ht="12.75">
      <c r="A9" s="85"/>
      <c r="B9" s="71"/>
      <c r="C9" s="101"/>
      <c r="D9" s="171" t="s">
        <v>0</v>
      </c>
      <c r="E9" s="171"/>
      <c r="F9" s="35"/>
    </row>
    <row r="10" spans="1:6" ht="12.75">
      <c r="A10" s="85"/>
      <c r="B10" s="71"/>
      <c r="C10" s="71"/>
      <c r="D10" s="35"/>
      <c r="E10" s="35"/>
      <c r="F10" s="35"/>
    </row>
    <row r="11" spans="1:6" ht="12.75">
      <c r="A11" s="90" t="s">
        <v>6</v>
      </c>
      <c r="B11" s="90" t="s">
        <v>1</v>
      </c>
      <c r="C11" s="91">
        <v>2017</v>
      </c>
      <c r="D11" s="36">
        <v>2018</v>
      </c>
      <c r="E11" s="36">
        <v>2019</v>
      </c>
      <c r="F11" s="36">
        <v>2020</v>
      </c>
    </row>
    <row r="12" spans="1:6" ht="12.75">
      <c r="A12" s="92"/>
      <c r="B12" s="93"/>
      <c r="C12" s="93"/>
      <c r="D12" s="35"/>
      <c r="E12" s="35"/>
      <c r="F12" s="35"/>
    </row>
    <row r="13" spans="1:6" ht="12.75">
      <c r="A13" s="94"/>
      <c r="B13" s="95" t="s">
        <v>5</v>
      </c>
      <c r="C13" s="85"/>
      <c r="D13" s="35"/>
      <c r="E13" s="35"/>
      <c r="F13" s="35"/>
    </row>
    <row r="14" spans="1:6" ht="12.75">
      <c r="A14" s="94">
        <v>1</v>
      </c>
      <c r="B14" s="96" t="s">
        <v>168</v>
      </c>
      <c r="C14" s="97">
        <v>146135</v>
      </c>
      <c r="D14" s="97">
        <v>148000</v>
      </c>
      <c r="E14" s="97">
        <v>150000</v>
      </c>
      <c r="F14" s="35">
        <v>152000</v>
      </c>
    </row>
    <row r="15" spans="1:6" ht="12.75">
      <c r="A15" s="94">
        <v>2</v>
      </c>
      <c r="B15" s="96" t="s">
        <v>170</v>
      </c>
      <c r="C15" s="97">
        <v>5000</v>
      </c>
      <c r="D15" s="97">
        <v>5000</v>
      </c>
      <c r="E15" s="97">
        <v>5000</v>
      </c>
      <c r="F15" s="35">
        <v>5500</v>
      </c>
    </row>
    <row r="16" spans="1:6" ht="12.75">
      <c r="A16" s="94">
        <v>3</v>
      </c>
      <c r="B16" s="96" t="s">
        <v>176</v>
      </c>
      <c r="C16" s="97">
        <v>31630</v>
      </c>
      <c r="D16" s="97">
        <v>31100</v>
      </c>
      <c r="E16" s="97">
        <v>31100</v>
      </c>
      <c r="F16" s="97">
        <v>31100</v>
      </c>
    </row>
    <row r="17" spans="1:6" ht="12.75">
      <c r="A17" s="94">
        <v>4</v>
      </c>
      <c r="B17" s="96" t="s">
        <v>182</v>
      </c>
      <c r="C17" s="97">
        <v>25447</v>
      </c>
      <c r="D17" s="97">
        <v>25000</v>
      </c>
      <c r="E17" s="97">
        <v>25000</v>
      </c>
      <c r="F17" s="35">
        <v>25000</v>
      </c>
    </row>
    <row r="18" spans="1:6" ht="12.75">
      <c r="A18" s="94">
        <v>5</v>
      </c>
      <c r="B18" s="96" t="s">
        <v>267</v>
      </c>
      <c r="C18" s="97">
        <v>0</v>
      </c>
      <c r="D18" s="97">
        <v>0</v>
      </c>
      <c r="E18" s="97">
        <v>0</v>
      </c>
      <c r="F18" s="52">
        <f>SUM(C18:E18)</f>
        <v>0</v>
      </c>
    </row>
    <row r="19" spans="1:6" ht="12.75">
      <c r="A19" s="94">
        <v>6</v>
      </c>
      <c r="B19" s="96" t="s">
        <v>184</v>
      </c>
      <c r="C19" s="52">
        <v>700</v>
      </c>
      <c r="D19" s="52">
        <v>600</v>
      </c>
      <c r="E19" s="52">
        <v>600</v>
      </c>
      <c r="F19" s="35">
        <v>500</v>
      </c>
    </row>
    <row r="20" spans="1:6" ht="25.5">
      <c r="A20" s="94">
        <v>7</v>
      </c>
      <c r="B20" s="96" t="s">
        <v>185</v>
      </c>
      <c r="C20" s="97">
        <v>1000</v>
      </c>
      <c r="D20" s="97">
        <v>700</v>
      </c>
      <c r="E20" s="97">
        <v>500</v>
      </c>
      <c r="F20" s="35">
        <v>500</v>
      </c>
    </row>
    <row r="21" spans="1:6" ht="12.75">
      <c r="A21" s="94">
        <v>8</v>
      </c>
      <c r="B21" s="98" t="s">
        <v>186</v>
      </c>
      <c r="C21" s="99">
        <f>SUM(C14:C20)</f>
        <v>209912</v>
      </c>
      <c r="D21" s="99">
        <f>SUM(D14:D20)</f>
        <v>210400</v>
      </c>
      <c r="E21" s="99">
        <f>SUM(E14:E20)</f>
        <v>212200</v>
      </c>
      <c r="F21" s="99">
        <f>SUM(F14:F20)</f>
        <v>214600</v>
      </c>
    </row>
    <row r="22" spans="1:6" ht="12.75">
      <c r="A22" s="94">
        <v>9</v>
      </c>
      <c r="B22" s="98" t="s">
        <v>190</v>
      </c>
      <c r="C22" s="99">
        <v>13000</v>
      </c>
      <c r="D22" s="99">
        <v>0</v>
      </c>
      <c r="E22" s="99">
        <v>0</v>
      </c>
      <c r="F22" s="99">
        <v>0</v>
      </c>
    </row>
    <row r="23" spans="1:6" ht="12.75">
      <c r="A23" s="94"/>
      <c r="B23" s="98"/>
      <c r="C23" s="99"/>
      <c r="D23" s="99"/>
      <c r="E23" s="99"/>
      <c r="F23" s="99"/>
    </row>
    <row r="24" spans="1:6" s="38" customFormat="1" ht="12.75">
      <c r="A24" s="94">
        <v>10</v>
      </c>
      <c r="B24" s="95" t="s">
        <v>303</v>
      </c>
      <c r="C24" s="100">
        <f>SUM(C21:C22)</f>
        <v>222912</v>
      </c>
      <c r="D24" s="100">
        <f>SUM(D21:D22)</f>
        <v>210400</v>
      </c>
      <c r="E24" s="100">
        <f>SUM(E21:E22)</f>
        <v>212200</v>
      </c>
      <c r="F24" s="100">
        <f>SUM(F21:F22)</f>
        <v>214600</v>
      </c>
    </row>
    <row r="25" spans="1:6" ht="12.75">
      <c r="A25" s="35"/>
      <c r="B25" s="35"/>
      <c r="C25" s="35"/>
      <c r="D25" s="35"/>
      <c r="E25" s="35"/>
      <c r="F25" s="35"/>
    </row>
    <row r="26" spans="1:6" ht="12.75">
      <c r="A26" s="35"/>
      <c r="B26" s="36" t="s">
        <v>65</v>
      </c>
      <c r="C26" s="35"/>
      <c r="D26" s="35"/>
      <c r="E26" s="35"/>
      <c r="F26" s="35"/>
    </row>
    <row r="27" spans="1:6" ht="12.75">
      <c r="A27" s="36" t="s">
        <v>7</v>
      </c>
      <c r="B27" s="36" t="s">
        <v>66</v>
      </c>
      <c r="C27" s="36">
        <f>SUM(C28:C32)</f>
        <v>204128</v>
      </c>
      <c r="D27" s="36">
        <f>SUM(D28:D31)</f>
        <v>201000</v>
      </c>
      <c r="E27" s="36">
        <f>SUM(E28:E32)</f>
        <v>205500</v>
      </c>
      <c r="F27" s="36">
        <f>SUM(F28:F32)</f>
        <v>206200</v>
      </c>
    </row>
    <row r="28" spans="1:6" ht="12.75">
      <c r="A28" s="35"/>
      <c r="B28" s="35" t="s">
        <v>191</v>
      </c>
      <c r="C28" s="35">
        <v>93110</v>
      </c>
      <c r="D28" s="35">
        <v>93300</v>
      </c>
      <c r="E28" s="35">
        <v>93500</v>
      </c>
      <c r="F28" s="35">
        <v>94000</v>
      </c>
    </row>
    <row r="29" spans="1:6" ht="12.75">
      <c r="A29" s="35"/>
      <c r="B29" s="35" t="s">
        <v>192</v>
      </c>
      <c r="C29" s="35">
        <v>20199</v>
      </c>
      <c r="D29" s="35">
        <v>20200</v>
      </c>
      <c r="E29" s="35">
        <v>20800</v>
      </c>
      <c r="F29" s="35">
        <v>21000</v>
      </c>
    </row>
    <row r="30" spans="1:6" ht="12.75">
      <c r="A30" s="35"/>
      <c r="B30" s="35" t="s">
        <v>193</v>
      </c>
      <c r="C30" s="35">
        <v>78619</v>
      </c>
      <c r="D30" s="35">
        <v>79000</v>
      </c>
      <c r="E30" s="35">
        <v>79000</v>
      </c>
      <c r="F30" s="35">
        <v>79000</v>
      </c>
    </row>
    <row r="31" spans="1:6" ht="12.75">
      <c r="A31" s="35"/>
      <c r="B31" s="35" t="s">
        <v>194</v>
      </c>
      <c r="C31" s="35">
        <v>8200</v>
      </c>
      <c r="D31" s="35">
        <v>8500</v>
      </c>
      <c r="E31" s="35">
        <v>8200</v>
      </c>
      <c r="F31" s="35">
        <v>8200</v>
      </c>
    </row>
    <row r="32" spans="1:6" ht="12.75">
      <c r="A32" s="35"/>
      <c r="B32" s="35" t="s">
        <v>195</v>
      </c>
      <c r="C32" s="35">
        <v>4000</v>
      </c>
      <c r="D32" s="35">
        <v>4000</v>
      </c>
      <c r="E32" s="35">
        <v>4000</v>
      </c>
      <c r="F32" s="35">
        <v>4000</v>
      </c>
    </row>
    <row r="33" spans="1:6" ht="12.75">
      <c r="A33" s="35"/>
      <c r="B33" s="35"/>
      <c r="C33" s="35"/>
      <c r="D33" s="35"/>
      <c r="E33" s="35"/>
      <c r="F33" s="35"/>
    </row>
    <row r="34" spans="1:6" ht="12.75">
      <c r="A34" s="36" t="s">
        <v>8</v>
      </c>
      <c r="B34" s="36" t="s">
        <v>67</v>
      </c>
      <c r="C34" s="36">
        <f>SUM(C35:C36)</f>
        <v>14808</v>
      </c>
      <c r="D34" s="36">
        <f>SUM(D35:D36)</f>
        <v>5000</v>
      </c>
      <c r="E34" s="36">
        <f>SUM(E35:E36)</f>
        <v>4000</v>
      </c>
      <c r="F34" s="36">
        <f>SUM(F35:F36)</f>
        <v>5000</v>
      </c>
    </row>
    <row r="35" spans="1:6" ht="12.75">
      <c r="A35" s="35"/>
      <c r="B35" s="35" t="s">
        <v>196</v>
      </c>
      <c r="C35" s="35">
        <v>9858</v>
      </c>
      <c r="D35" s="35">
        <v>2000</v>
      </c>
      <c r="E35" s="35">
        <v>2000</v>
      </c>
      <c r="F35" s="37">
        <v>3000</v>
      </c>
    </row>
    <row r="36" spans="1:6" ht="12.75">
      <c r="A36" s="35"/>
      <c r="B36" s="35" t="s">
        <v>197</v>
      </c>
      <c r="C36" s="35">
        <v>4950</v>
      </c>
      <c r="D36" s="35">
        <v>3000</v>
      </c>
      <c r="E36" s="35">
        <v>2000</v>
      </c>
      <c r="F36" s="35">
        <v>2000</v>
      </c>
    </row>
    <row r="37" spans="1:6" ht="12.75">
      <c r="A37" s="35"/>
      <c r="B37" s="35"/>
      <c r="C37" s="35"/>
      <c r="D37" s="35"/>
      <c r="E37" s="35"/>
      <c r="F37" s="35">
        <f>SUM(C37:E37)</f>
        <v>0</v>
      </c>
    </row>
    <row r="38" spans="1:6" ht="12.75">
      <c r="A38" s="36" t="s">
        <v>9</v>
      </c>
      <c r="B38" s="36" t="s">
        <v>198</v>
      </c>
      <c r="C38" s="35">
        <v>0</v>
      </c>
      <c r="D38" s="35"/>
      <c r="E38" s="35">
        <v>0</v>
      </c>
      <c r="F38" s="35">
        <f>SUM(C38:E38)</f>
        <v>0</v>
      </c>
    </row>
    <row r="39" spans="1:6" ht="12.75">
      <c r="A39" s="35"/>
      <c r="B39" s="35" t="s">
        <v>199</v>
      </c>
      <c r="C39" s="35">
        <v>0</v>
      </c>
      <c r="D39" s="35"/>
      <c r="E39" s="35"/>
      <c r="F39" s="35">
        <v>0</v>
      </c>
    </row>
    <row r="40" spans="1:6" ht="12.75">
      <c r="A40" s="35"/>
      <c r="B40" s="35"/>
      <c r="C40" s="35"/>
      <c r="D40" s="35"/>
      <c r="E40" s="35"/>
      <c r="F40" s="35">
        <f>SUM(C40:E40)</f>
        <v>0</v>
      </c>
    </row>
    <row r="41" spans="1:6" ht="12.75">
      <c r="A41" s="36" t="s">
        <v>10</v>
      </c>
      <c r="B41" s="36" t="s">
        <v>200</v>
      </c>
      <c r="C41" s="36">
        <v>3976</v>
      </c>
      <c r="D41" s="35">
        <v>4400</v>
      </c>
      <c r="E41" s="35">
        <v>2700</v>
      </c>
      <c r="F41" s="36">
        <v>3400</v>
      </c>
    </row>
    <row r="42" spans="1:6" ht="12.75">
      <c r="A42" s="35"/>
      <c r="B42" s="35" t="s">
        <v>68</v>
      </c>
      <c r="C42" s="35">
        <v>3976</v>
      </c>
      <c r="D42" s="35">
        <v>4400</v>
      </c>
      <c r="E42" s="35">
        <v>2700</v>
      </c>
      <c r="F42" s="35">
        <v>3400</v>
      </c>
    </row>
    <row r="43" spans="1:6" ht="12.75">
      <c r="A43" s="35"/>
      <c r="B43" s="35" t="s">
        <v>69</v>
      </c>
      <c r="C43" s="35"/>
      <c r="D43" s="35"/>
      <c r="E43" s="35"/>
      <c r="F43" s="35">
        <f>SUM(C43:E43)</f>
        <v>0</v>
      </c>
    </row>
    <row r="44" spans="1:6" ht="12.75">
      <c r="A44" s="35"/>
      <c r="B44" s="35"/>
      <c r="C44" s="35"/>
      <c r="D44" s="35"/>
      <c r="E44" s="35"/>
      <c r="F44" s="35">
        <f>SUM(C44:E44)</f>
        <v>0</v>
      </c>
    </row>
    <row r="45" spans="1:6" ht="12.75">
      <c r="A45" s="35"/>
      <c r="B45" s="35"/>
      <c r="C45" s="35"/>
      <c r="D45" s="35"/>
      <c r="E45" s="35"/>
      <c r="F45" s="35">
        <f>SUM(C45:E45)</f>
        <v>0</v>
      </c>
    </row>
    <row r="46" spans="1:6" ht="12.75">
      <c r="A46" s="36" t="s">
        <v>11</v>
      </c>
      <c r="B46" s="36" t="s">
        <v>70</v>
      </c>
      <c r="C46" s="36">
        <f>C27+C34+C38+C41</f>
        <v>222912</v>
      </c>
      <c r="D46" s="36">
        <f>D27+D34+D38+D41</f>
        <v>210400</v>
      </c>
      <c r="E46" s="36">
        <f>E27+E34+E38+E41</f>
        <v>212200</v>
      </c>
      <c r="F46" s="36">
        <f>F27+F34+F38+F41</f>
        <v>214600</v>
      </c>
    </row>
  </sheetData>
  <sheetProtection/>
  <mergeCells count="6">
    <mergeCell ref="A1:B1"/>
    <mergeCell ref="A2:B2"/>
    <mergeCell ref="B6:C6"/>
    <mergeCell ref="D9:E9"/>
    <mergeCell ref="B4:E4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C1"/>
    </sheetView>
  </sheetViews>
  <sheetFormatPr defaultColWidth="9.140625" defaultRowHeight="12.75"/>
  <cols>
    <col min="4" max="4" width="19.8515625" style="0" customWidth="1"/>
  </cols>
  <sheetData>
    <row r="1" spans="1:3" ht="12.75">
      <c r="A1" s="148" t="s">
        <v>324</v>
      </c>
      <c r="B1" s="148"/>
      <c r="C1" s="148"/>
    </row>
    <row r="3" spans="4:7" ht="12.75">
      <c r="D3" s="138" t="s">
        <v>296</v>
      </c>
      <c r="E3" s="138"/>
      <c r="F3" s="138"/>
      <c r="G3" s="138"/>
    </row>
    <row r="5" spans="6:8" ht="12.75">
      <c r="F5" s="137" t="s">
        <v>0</v>
      </c>
      <c r="G5" s="137"/>
      <c r="H5" s="137"/>
    </row>
    <row r="7" spans="1:8" ht="12.75">
      <c r="A7" s="166" t="s">
        <v>225</v>
      </c>
      <c r="B7" s="166"/>
      <c r="C7" s="166"/>
      <c r="D7" s="166"/>
      <c r="E7" s="196" t="s">
        <v>226</v>
      </c>
      <c r="F7" s="196"/>
      <c r="G7" s="196"/>
      <c r="H7" s="196"/>
    </row>
    <row r="8" spans="1:8" ht="12.75">
      <c r="A8" s="178"/>
      <c r="B8" s="179"/>
      <c r="C8" s="179"/>
      <c r="D8" s="180"/>
      <c r="E8" s="196" t="s">
        <v>227</v>
      </c>
      <c r="F8" s="196"/>
      <c r="G8" s="196"/>
      <c r="H8" s="196"/>
    </row>
    <row r="9" spans="1:8" ht="12.75">
      <c r="A9" s="178"/>
      <c r="B9" s="179"/>
      <c r="C9" s="179"/>
      <c r="D9" s="180"/>
      <c r="E9" s="178"/>
      <c r="F9" s="179"/>
      <c r="G9" s="179"/>
      <c r="H9" s="180"/>
    </row>
    <row r="10" spans="1:8" ht="12.75">
      <c r="A10" s="178"/>
      <c r="B10" s="179"/>
      <c r="C10" s="179"/>
      <c r="D10" s="180"/>
      <c r="E10" s="178"/>
      <c r="F10" s="179"/>
      <c r="G10" s="179"/>
      <c r="H10" s="180"/>
    </row>
    <row r="11" spans="1:8" ht="12.75">
      <c r="A11" s="166" t="s">
        <v>228</v>
      </c>
      <c r="B11" s="166"/>
      <c r="C11" s="166"/>
      <c r="D11" s="166"/>
      <c r="E11" s="178"/>
      <c r="F11" s="179"/>
      <c r="G11" s="179"/>
      <c r="H11" s="180"/>
    </row>
    <row r="12" spans="1:8" ht="12.75">
      <c r="A12" s="178"/>
      <c r="B12" s="179"/>
      <c r="C12" s="179"/>
      <c r="D12" s="180"/>
      <c r="E12" s="178"/>
      <c r="F12" s="179"/>
      <c r="G12" s="179"/>
      <c r="H12" s="180"/>
    </row>
    <row r="13" spans="1:8" ht="12.75">
      <c r="A13" s="181" t="s">
        <v>229</v>
      </c>
      <c r="B13" s="181"/>
      <c r="C13" s="181"/>
      <c r="D13" s="181"/>
      <c r="E13" s="178"/>
      <c r="F13" s="179"/>
      <c r="G13" s="179"/>
      <c r="H13" s="180"/>
    </row>
    <row r="14" spans="1:8" ht="12.75">
      <c r="A14" s="181" t="s">
        <v>230</v>
      </c>
      <c r="B14" s="181"/>
      <c r="C14" s="181"/>
      <c r="D14" s="181"/>
      <c r="E14" s="178">
        <v>400</v>
      </c>
      <c r="F14" s="179"/>
      <c r="G14" s="179"/>
      <c r="H14" s="180"/>
    </row>
    <row r="15" spans="1:8" ht="12.75">
      <c r="A15" s="181" t="s">
        <v>231</v>
      </c>
      <c r="B15" s="181"/>
      <c r="C15" s="181"/>
      <c r="D15" s="181"/>
      <c r="E15" s="178">
        <v>100</v>
      </c>
      <c r="F15" s="179"/>
      <c r="G15" s="179"/>
      <c r="H15" s="180"/>
    </row>
    <row r="16" spans="1:8" ht="12.75">
      <c r="A16" s="178"/>
      <c r="B16" s="179"/>
      <c r="C16" s="179"/>
      <c r="D16" s="180"/>
      <c r="E16" s="178"/>
      <c r="F16" s="179"/>
      <c r="G16" s="179"/>
      <c r="H16" s="180"/>
    </row>
    <row r="17" spans="1:8" ht="12.75">
      <c r="A17" s="153" t="s">
        <v>4</v>
      </c>
      <c r="B17" s="153"/>
      <c r="C17" s="153"/>
      <c r="D17" s="153"/>
      <c r="E17" s="178">
        <f>SUM(E13:E16)</f>
        <v>500</v>
      </c>
      <c r="F17" s="179"/>
      <c r="G17" s="179"/>
      <c r="H17" s="180"/>
    </row>
    <row r="18" spans="1:8" ht="12.75">
      <c r="A18" s="178"/>
      <c r="B18" s="179"/>
      <c r="C18" s="179"/>
      <c r="D18" s="180"/>
      <c r="E18" s="178"/>
      <c r="F18" s="179"/>
      <c r="G18" s="179"/>
      <c r="H18" s="180"/>
    </row>
    <row r="19" spans="1:8" ht="12.75">
      <c r="A19" s="166" t="s">
        <v>232</v>
      </c>
      <c r="B19" s="166"/>
      <c r="C19" s="166"/>
      <c r="D19" s="166"/>
      <c r="E19" s="178"/>
      <c r="F19" s="179"/>
      <c r="G19" s="179"/>
      <c r="H19" s="180"/>
    </row>
    <row r="20" spans="1:8" ht="12.75">
      <c r="A20" s="152"/>
      <c r="B20" s="181"/>
      <c r="C20" s="181"/>
      <c r="D20" s="181"/>
      <c r="E20" s="178"/>
      <c r="F20" s="179"/>
      <c r="G20" s="179"/>
      <c r="H20" s="180"/>
    </row>
    <row r="21" spans="1:8" ht="12.75">
      <c r="A21" s="185"/>
      <c r="B21" s="186"/>
      <c r="C21" s="186"/>
      <c r="D21" s="187"/>
      <c r="E21" s="178"/>
      <c r="F21" s="179"/>
      <c r="G21" s="179"/>
      <c r="H21" s="180"/>
    </row>
    <row r="22" spans="1:8" ht="12.75">
      <c r="A22" s="182" t="s">
        <v>233</v>
      </c>
      <c r="B22" s="183"/>
      <c r="C22" s="183"/>
      <c r="D22" s="184"/>
      <c r="E22" s="179">
        <v>360</v>
      </c>
      <c r="F22" s="179"/>
      <c r="G22" s="179"/>
      <c r="H22" s="180"/>
    </row>
    <row r="23" spans="1:8" ht="12.75">
      <c r="A23" s="191" t="s">
        <v>234</v>
      </c>
      <c r="B23" s="192"/>
      <c r="C23" s="192"/>
      <c r="D23" s="193"/>
      <c r="E23" s="179">
        <v>370</v>
      </c>
      <c r="F23" s="179"/>
      <c r="G23" s="179"/>
      <c r="H23" s="180"/>
    </row>
    <row r="24" spans="1:8" ht="12.75">
      <c r="A24" s="188" t="s">
        <v>235</v>
      </c>
      <c r="B24" s="189"/>
      <c r="C24" s="189"/>
      <c r="D24" s="190"/>
      <c r="E24" s="179"/>
      <c r="F24" s="179"/>
      <c r="G24" s="179"/>
      <c r="H24" s="180"/>
    </row>
    <row r="25" spans="1:8" ht="12.75">
      <c r="A25" s="194" t="s">
        <v>236</v>
      </c>
      <c r="B25" s="195"/>
      <c r="C25" s="195"/>
      <c r="D25" s="195"/>
      <c r="E25" s="178"/>
      <c r="F25" s="179"/>
      <c r="G25" s="179"/>
      <c r="H25" s="180"/>
    </row>
    <row r="26" spans="1:8" ht="12.75">
      <c r="A26" s="152" t="s">
        <v>237</v>
      </c>
      <c r="B26" s="181"/>
      <c r="C26" s="181"/>
      <c r="D26" s="181"/>
      <c r="E26" s="178">
        <v>2000</v>
      </c>
      <c r="F26" s="179"/>
      <c r="G26" s="179"/>
      <c r="H26" s="180"/>
    </row>
    <row r="27" spans="1:8" ht="12.75">
      <c r="A27" s="178"/>
      <c r="B27" s="179"/>
      <c r="C27" s="179"/>
      <c r="D27" s="180"/>
      <c r="E27" s="178"/>
      <c r="F27" s="179"/>
      <c r="G27" s="179"/>
      <c r="H27" s="180"/>
    </row>
    <row r="28" spans="1:8" ht="12.75">
      <c r="A28" s="153" t="s">
        <v>4</v>
      </c>
      <c r="B28" s="153"/>
      <c r="C28" s="153"/>
      <c r="D28" s="153"/>
      <c r="E28" s="178">
        <f>SUM(E22:E27)</f>
        <v>2730</v>
      </c>
      <c r="F28" s="179"/>
      <c r="G28" s="179"/>
      <c r="H28" s="180"/>
    </row>
    <row r="29" spans="1:8" ht="12.75">
      <c r="A29" s="185"/>
      <c r="B29" s="186"/>
      <c r="C29" s="186"/>
      <c r="D29" s="187"/>
      <c r="E29" s="178"/>
      <c r="F29" s="179"/>
      <c r="G29" s="179"/>
      <c r="H29" s="180"/>
    </row>
    <row r="30" spans="1:8" ht="12.75">
      <c r="A30" s="182" t="s">
        <v>238</v>
      </c>
      <c r="B30" s="183"/>
      <c r="C30" s="183"/>
      <c r="D30" s="184"/>
      <c r="E30" s="179">
        <v>38</v>
      </c>
      <c r="F30" s="179"/>
      <c r="G30" s="179"/>
      <c r="H30" s="180"/>
    </row>
    <row r="31" spans="1:8" ht="12.75">
      <c r="A31" s="191" t="s">
        <v>239</v>
      </c>
      <c r="B31" s="192"/>
      <c r="C31" s="192"/>
      <c r="D31" s="193"/>
      <c r="E31" s="179"/>
      <c r="F31" s="179"/>
      <c r="G31" s="179"/>
      <c r="H31" s="180"/>
    </row>
    <row r="32" spans="1:8" ht="12.75">
      <c r="A32" s="182" t="s">
        <v>240</v>
      </c>
      <c r="B32" s="183"/>
      <c r="C32" s="183"/>
      <c r="D32" s="184"/>
      <c r="E32" s="179"/>
      <c r="F32" s="179"/>
      <c r="G32" s="179"/>
      <c r="H32" s="180"/>
    </row>
    <row r="33" spans="1:8" ht="12.75">
      <c r="A33" s="191" t="s">
        <v>241</v>
      </c>
      <c r="B33" s="192"/>
      <c r="C33" s="192"/>
      <c r="D33" s="193"/>
      <c r="E33" s="179"/>
      <c r="F33" s="179"/>
      <c r="G33" s="179"/>
      <c r="H33" s="180"/>
    </row>
    <row r="34" spans="1:8" ht="12.75">
      <c r="A34" s="182" t="s">
        <v>242</v>
      </c>
      <c r="B34" s="183"/>
      <c r="C34" s="183"/>
      <c r="D34" s="184"/>
      <c r="E34" s="179"/>
      <c r="F34" s="179"/>
      <c r="G34" s="179"/>
      <c r="H34" s="180"/>
    </row>
    <row r="35" spans="1:8" ht="12.75">
      <c r="A35" s="191" t="s">
        <v>243</v>
      </c>
      <c r="B35" s="192"/>
      <c r="C35" s="192"/>
      <c r="D35" s="193"/>
      <c r="E35" s="179"/>
      <c r="F35" s="179"/>
      <c r="G35" s="179"/>
      <c r="H35" s="180"/>
    </row>
    <row r="36" spans="1:8" ht="12.75">
      <c r="A36" s="182" t="s">
        <v>304</v>
      </c>
      <c r="B36" s="183"/>
      <c r="C36" s="183"/>
      <c r="D36" s="184"/>
      <c r="E36" s="179">
        <v>24</v>
      </c>
      <c r="F36" s="179"/>
      <c r="G36" s="179"/>
      <c r="H36" s="180"/>
    </row>
    <row r="37" spans="1:8" ht="12.75">
      <c r="A37" s="188" t="s">
        <v>244</v>
      </c>
      <c r="B37" s="189"/>
      <c r="C37" s="189"/>
      <c r="D37" s="190"/>
      <c r="E37" s="179"/>
      <c r="F37" s="179"/>
      <c r="G37" s="179"/>
      <c r="H37" s="180"/>
    </row>
    <row r="38" spans="1:8" ht="12.75">
      <c r="A38" s="176"/>
      <c r="B38" s="155"/>
      <c r="C38" s="155"/>
      <c r="D38" s="177"/>
      <c r="E38" s="178"/>
      <c r="F38" s="179"/>
      <c r="G38" s="179"/>
      <c r="H38" s="180"/>
    </row>
    <row r="39" spans="1:8" ht="12.75">
      <c r="A39" s="152" t="s">
        <v>4</v>
      </c>
      <c r="B39" s="181"/>
      <c r="C39" s="181"/>
      <c r="D39" s="181"/>
      <c r="E39" s="178">
        <f>SUM(E30:H38)</f>
        <v>62</v>
      </c>
      <c r="F39" s="179"/>
      <c r="G39" s="179"/>
      <c r="H39" s="179"/>
    </row>
    <row r="40" spans="1:8" ht="12.75">
      <c r="A40" s="178"/>
      <c r="B40" s="179"/>
      <c r="C40" s="179"/>
      <c r="D40" s="180"/>
      <c r="E40" s="178"/>
      <c r="F40" s="179"/>
      <c r="G40" s="179"/>
      <c r="H40" s="180"/>
    </row>
    <row r="41" spans="1:8" ht="12.75">
      <c r="A41" s="153" t="s">
        <v>245</v>
      </c>
      <c r="B41" s="153"/>
      <c r="C41" s="153"/>
      <c r="D41" s="153"/>
      <c r="E41" s="175">
        <f>E17+E28+E39</f>
        <v>3292</v>
      </c>
      <c r="F41" s="168"/>
      <c r="G41" s="168"/>
      <c r="H41" s="169"/>
    </row>
  </sheetData>
  <sheetProtection/>
  <mergeCells count="73">
    <mergeCell ref="A1:C1"/>
    <mergeCell ref="E13:H13"/>
    <mergeCell ref="A11:D11"/>
    <mergeCell ref="A9:D9"/>
    <mergeCell ref="E9:H9"/>
    <mergeCell ref="A10:D10"/>
    <mergeCell ref="E10:H10"/>
    <mergeCell ref="E11:H11"/>
    <mergeCell ref="A12:D12"/>
    <mergeCell ref="E12:H12"/>
    <mergeCell ref="A13:D13"/>
    <mergeCell ref="D3:G3"/>
    <mergeCell ref="A7:D7"/>
    <mergeCell ref="E7:H7"/>
    <mergeCell ref="A8:D8"/>
    <mergeCell ref="E8:H8"/>
    <mergeCell ref="F5:H5"/>
    <mergeCell ref="A14:D14"/>
    <mergeCell ref="E14:H14"/>
    <mergeCell ref="A15:D15"/>
    <mergeCell ref="E15:H15"/>
    <mergeCell ref="A16:D16"/>
    <mergeCell ref="E16:H16"/>
    <mergeCell ref="A20:D20"/>
    <mergeCell ref="E17:H17"/>
    <mergeCell ref="E20:H20"/>
    <mergeCell ref="A18:D18"/>
    <mergeCell ref="E18:H18"/>
    <mergeCell ref="A19:D19"/>
    <mergeCell ref="A17:D17"/>
    <mergeCell ref="E19:H19"/>
    <mergeCell ref="A21:D21"/>
    <mergeCell ref="E21:H21"/>
    <mergeCell ref="E22:H22"/>
    <mergeCell ref="A23:D23"/>
    <mergeCell ref="A22:D22"/>
    <mergeCell ref="E23:H23"/>
    <mergeCell ref="E26:H26"/>
    <mergeCell ref="A24:D24"/>
    <mergeCell ref="E30:H30"/>
    <mergeCell ref="A28:D28"/>
    <mergeCell ref="A27:D27"/>
    <mergeCell ref="A25:D25"/>
    <mergeCell ref="E24:H24"/>
    <mergeCell ref="E25:H25"/>
    <mergeCell ref="A26:D26"/>
    <mergeCell ref="E27:H27"/>
    <mergeCell ref="A37:D37"/>
    <mergeCell ref="E37:H37"/>
    <mergeCell ref="A31:D31"/>
    <mergeCell ref="E31:H31"/>
    <mergeCell ref="A32:D32"/>
    <mergeCell ref="A33:D33"/>
    <mergeCell ref="E33:H33"/>
    <mergeCell ref="A36:D36"/>
    <mergeCell ref="E36:H36"/>
    <mergeCell ref="A35:D35"/>
    <mergeCell ref="A34:D34"/>
    <mergeCell ref="E34:H34"/>
    <mergeCell ref="E35:H35"/>
    <mergeCell ref="E28:H28"/>
    <mergeCell ref="A29:D29"/>
    <mergeCell ref="E29:H29"/>
    <mergeCell ref="E32:H32"/>
    <mergeCell ref="A30:D30"/>
    <mergeCell ref="A41:D41"/>
    <mergeCell ref="E41:H41"/>
    <mergeCell ref="A38:D38"/>
    <mergeCell ref="E38:H38"/>
    <mergeCell ref="A40:D40"/>
    <mergeCell ref="E40:H40"/>
    <mergeCell ref="A39:D39"/>
    <mergeCell ref="E39:H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15" zoomScaleNormal="115"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32.57421875" style="0" customWidth="1"/>
  </cols>
  <sheetData>
    <row r="1" spans="1:6" ht="12.75">
      <c r="A1" s="153" t="s">
        <v>325</v>
      </c>
      <c r="B1" s="153"/>
      <c r="C1" s="35"/>
      <c r="D1" s="35"/>
      <c r="E1" s="35"/>
      <c r="F1" s="35"/>
    </row>
    <row r="2" spans="1:6" ht="12.75">
      <c r="A2" s="152"/>
      <c r="B2" s="152"/>
      <c r="C2" s="87"/>
      <c r="D2" s="35"/>
      <c r="E2" s="35"/>
      <c r="F2" s="35"/>
    </row>
    <row r="3" spans="1:6" ht="12.75">
      <c r="A3" s="86"/>
      <c r="B3" s="86"/>
      <c r="C3" s="87"/>
      <c r="D3" s="35"/>
      <c r="E3" s="35"/>
      <c r="F3" s="35"/>
    </row>
    <row r="4" spans="1:6" ht="15.75">
      <c r="A4" s="84"/>
      <c r="B4" s="150" t="s">
        <v>62</v>
      </c>
      <c r="C4" s="150"/>
      <c r="D4" s="35"/>
      <c r="E4" s="35"/>
      <c r="F4" s="35"/>
    </row>
    <row r="5" spans="1:6" ht="15.75">
      <c r="A5" s="84"/>
      <c r="B5" s="150" t="s">
        <v>288</v>
      </c>
      <c r="C5" s="150"/>
      <c r="D5" s="35"/>
      <c r="E5" s="35"/>
      <c r="F5" s="35"/>
    </row>
    <row r="6" spans="1:6" ht="15.75">
      <c r="A6" s="85"/>
      <c r="B6" s="149"/>
      <c r="C6" s="150"/>
      <c r="D6" s="35"/>
      <c r="E6" s="35"/>
      <c r="F6" s="35"/>
    </row>
    <row r="7" spans="1:6" ht="12.75">
      <c r="A7" s="85"/>
      <c r="B7" s="71"/>
      <c r="C7" s="101"/>
      <c r="D7" s="171" t="s">
        <v>0</v>
      </c>
      <c r="E7" s="171"/>
      <c r="F7" s="35"/>
    </row>
    <row r="8" spans="1:6" ht="12.75">
      <c r="A8" s="85"/>
      <c r="B8" s="71"/>
      <c r="C8" s="71"/>
      <c r="D8" s="35"/>
      <c r="E8" s="35"/>
      <c r="F8" s="35"/>
    </row>
    <row r="9" spans="1:6" ht="12.75">
      <c r="A9" s="90" t="s">
        <v>6</v>
      </c>
      <c r="B9" s="90" t="s">
        <v>1</v>
      </c>
      <c r="C9" s="91" t="s">
        <v>160</v>
      </c>
      <c r="D9" s="36" t="s">
        <v>54</v>
      </c>
      <c r="E9" s="36" t="s">
        <v>161</v>
      </c>
      <c r="F9" s="36" t="s">
        <v>4</v>
      </c>
    </row>
    <row r="10" spans="1:6" ht="12.75">
      <c r="A10" s="92"/>
      <c r="B10" s="93"/>
      <c r="C10" s="93"/>
      <c r="D10" s="35"/>
      <c r="E10" s="35"/>
      <c r="F10" s="35"/>
    </row>
    <row r="11" spans="1:6" ht="12.75">
      <c r="A11" s="94"/>
      <c r="B11" s="95" t="s">
        <v>5</v>
      </c>
      <c r="C11" s="85"/>
      <c r="D11" s="35"/>
      <c r="E11" s="35"/>
      <c r="F11" s="35"/>
    </row>
    <row r="12" spans="1:6" ht="25.5">
      <c r="A12" s="94">
        <v>1</v>
      </c>
      <c r="B12" s="94" t="s">
        <v>162</v>
      </c>
      <c r="C12" s="35">
        <v>63072</v>
      </c>
      <c r="D12" s="35"/>
      <c r="E12" s="35"/>
      <c r="F12" s="35">
        <f>SUM(C12:E12)</f>
        <v>63072</v>
      </c>
    </row>
    <row r="13" spans="1:6" ht="12.75">
      <c r="A13" s="94">
        <v>2</v>
      </c>
      <c r="B13" s="94" t="s">
        <v>163</v>
      </c>
      <c r="C13" s="35">
        <v>36017</v>
      </c>
      <c r="D13" s="35"/>
      <c r="E13" s="35"/>
      <c r="F13" s="35">
        <f aca="true" t="shared" si="0" ref="F13:F68">SUM(C13:E13)</f>
        <v>36017</v>
      </c>
    </row>
    <row r="14" spans="1:6" ht="25.5">
      <c r="A14" s="94">
        <v>3</v>
      </c>
      <c r="B14" s="94" t="s">
        <v>164</v>
      </c>
      <c r="C14" s="35">
        <v>44297</v>
      </c>
      <c r="D14" s="35"/>
      <c r="E14" s="35"/>
      <c r="F14" s="35">
        <f t="shared" si="0"/>
        <v>44297</v>
      </c>
    </row>
    <row r="15" spans="1:6" ht="12.75">
      <c r="A15" s="94">
        <v>4</v>
      </c>
      <c r="B15" s="94" t="s">
        <v>165</v>
      </c>
      <c r="C15" s="35">
        <v>2749</v>
      </c>
      <c r="D15" s="35"/>
      <c r="E15" s="35"/>
      <c r="F15" s="35">
        <f t="shared" si="0"/>
        <v>2749</v>
      </c>
    </row>
    <row r="16" spans="1:6" ht="12.75">
      <c r="A16" s="94">
        <v>5</v>
      </c>
      <c r="B16" s="94" t="s">
        <v>166</v>
      </c>
      <c r="C16" s="35">
        <v>0</v>
      </c>
      <c r="D16" s="35"/>
      <c r="E16" s="35"/>
      <c r="F16" s="35">
        <f t="shared" si="0"/>
        <v>0</v>
      </c>
    </row>
    <row r="17" spans="1:6" ht="12.75">
      <c r="A17" s="94">
        <v>6</v>
      </c>
      <c r="B17" s="94" t="s">
        <v>167</v>
      </c>
      <c r="C17" s="35">
        <v>0</v>
      </c>
      <c r="D17" s="35"/>
      <c r="E17" s="35"/>
      <c r="F17" s="35">
        <f t="shared" si="0"/>
        <v>0</v>
      </c>
    </row>
    <row r="18" spans="1:6" ht="12.75">
      <c r="A18" s="94">
        <v>7</v>
      </c>
      <c r="B18" s="96" t="s">
        <v>168</v>
      </c>
      <c r="C18" s="97">
        <f>SUM(C12:C17)</f>
        <v>146135</v>
      </c>
      <c r="D18" s="97">
        <f>SUM(D12:D17)</f>
        <v>0</v>
      </c>
      <c r="E18" s="97">
        <f>SUM(E12:E17)</f>
        <v>0</v>
      </c>
      <c r="F18" s="35">
        <f t="shared" si="0"/>
        <v>146135</v>
      </c>
    </row>
    <row r="19" spans="1:6" ht="25.5">
      <c r="A19" s="94">
        <v>8</v>
      </c>
      <c r="B19" s="94" t="s">
        <v>169</v>
      </c>
      <c r="C19" s="35">
        <v>5000</v>
      </c>
      <c r="D19" s="35"/>
      <c r="E19" s="35"/>
      <c r="F19" s="35">
        <f t="shared" si="0"/>
        <v>5000</v>
      </c>
    </row>
    <row r="20" spans="1:6" ht="12.75">
      <c r="A20" s="94">
        <v>9</v>
      </c>
      <c r="B20" s="96" t="s">
        <v>170</v>
      </c>
      <c r="C20" s="97">
        <f>SUM(C18:C19)</f>
        <v>151135</v>
      </c>
      <c r="D20" s="97">
        <f>SUM(D18:D19)</f>
        <v>0</v>
      </c>
      <c r="E20" s="97">
        <f>SUM(E18:E19)</f>
        <v>0</v>
      </c>
      <c r="F20" s="35">
        <f t="shared" si="0"/>
        <v>151135</v>
      </c>
    </row>
    <row r="21" spans="1:6" ht="25.5">
      <c r="A21" s="94">
        <v>10</v>
      </c>
      <c r="B21" s="94" t="s">
        <v>171</v>
      </c>
      <c r="C21" s="37">
        <v>6000</v>
      </c>
      <c r="D21" s="52"/>
      <c r="E21" s="52"/>
      <c r="F21" s="35">
        <f t="shared" si="0"/>
        <v>6000</v>
      </c>
    </row>
    <row r="22" spans="1:6" ht="25.5">
      <c r="A22" s="94">
        <v>11</v>
      </c>
      <c r="B22" s="94" t="s">
        <v>172</v>
      </c>
      <c r="C22" s="37">
        <v>18000</v>
      </c>
      <c r="D22" s="52"/>
      <c r="E22" s="52"/>
      <c r="F22" s="35">
        <f t="shared" si="0"/>
        <v>18000</v>
      </c>
    </row>
    <row r="23" spans="1:6" ht="12.75">
      <c r="A23" s="94">
        <v>12</v>
      </c>
      <c r="B23" s="94" t="s">
        <v>173</v>
      </c>
      <c r="C23" s="37">
        <v>5500</v>
      </c>
      <c r="D23" s="52"/>
      <c r="E23" s="52"/>
      <c r="F23" s="35">
        <f t="shared" si="0"/>
        <v>5500</v>
      </c>
    </row>
    <row r="24" spans="1:6" ht="25.5">
      <c r="A24" s="94">
        <v>15</v>
      </c>
      <c r="B24" s="94" t="s">
        <v>175</v>
      </c>
      <c r="C24" s="37">
        <v>1100</v>
      </c>
      <c r="D24" s="37">
        <v>30</v>
      </c>
      <c r="E24" s="37"/>
      <c r="F24" s="35">
        <f t="shared" si="0"/>
        <v>1130</v>
      </c>
    </row>
    <row r="25" spans="1:6" ht="12.75">
      <c r="A25" s="94"/>
      <c r="B25" s="94" t="s">
        <v>279</v>
      </c>
      <c r="C25" s="37">
        <v>1000</v>
      </c>
      <c r="D25" s="37"/>
      <c r="E25" s="37"/>
      <c r="F25" s="35">
        <f t="shared" si="0"/>
        <v>1000</v>
      </c>
    </row>
    <row r="26" spans="1:6" ht="12.75">
      <c r="A26" s="94">
        <v>16</v>
      </c>
      <c r="B26" s="96" t="s">
        <v>176</v>
      </c>
      <c r="C26" s="97">
        <f>SUM(C21+C22+C23+C24+C25)</f>
        <v>31600</v>
      </c>
      <c r="D26" s="97">
        <f>SUM(D21+D22+D23+D24+D25)</f>
        <v>30</v>
      </c>
      <c r="E26" s="97">
        <f>SUM(E21+E22+E23+E24+E25)</f>
        <v>0</v>
      </c>
      <c r="F26" s="97">
        <f>SUM(F21+F22+F23+F24+F25)</f>
        <v>31630</v>
      </c>
    </row>
    <row r="27" spans="1:6" ht="25.5">
      <c r="A27" s="94">
        <v>18</v>
      </c>
      <c r="B27" s="94" t="s">
        <v>204</v>
      </c>
      <c r="C27" s="35">
        <v>2670</v>
      </c>
      <c r="D27" s="35">
        <v>130</v>
      </c>
      <c r="E27" s="35"/>
      <c r="F27" s="35">
        <f t="shared" si="0"/>
        <v>2800</v>
      </c>
    </row>
    <row r="28" spans="1:6" ht="38.25">
      <c r="A28" s="94">
        <v>19</v>
      </c>
      <c r="B28" s="94" t="s">
        <v>178</v>
      </c>
      <c r="C28" s="35">
        <v>9400</v>
      </c>
      <c r="D28" s="35">
        <v>200</v>
      </c>
      <c r="E28" s="35"/>
      <c r="F28" s="35">
        <f t="shared" si="0"/>
        <v>9600</v>
      </c>
    </row>
    <row r="29" spans="1:6" ht="25.5">
      <c r="A29" s="94">
        <v>20</v>
      </c>
      <c r="B29" s="94" t="s">
        <v>259</v>
      </c>
      <c r="C29" s="35">
        <v>1500</v>
      </c>
      <c r="D29" s="35"/>
      <c r="E29" s="35"/>
      <c r="F29" s="35">
        <f t="shared" si="0"/>
        <v>1500</v>
      </c>
    </row>
    <row r="30" spans="1:6" ht="25.5">
      <c r="A30" s="94">
        <v>21</v>
      </c>
      <c r="B30" s="94" t="s">
        <v>179</v>
      </c>
      <c r="C30" s="35">
        <v>2800</v>
      </c>
      <c r="D30" s="35"/>
      <c r="E30" s="35">
        <v>2550</v>
      </c>
      <c r="F30" s="35">
        <f t="shared" si="0"/>
        <v>5350</v>
      </c>
    </row>
    <row r="31" spans="1:6" ht="25.5">
      <c r="A31" s="94">
        <v>22</v>
      </c>
      <c r="B31" s="94" t="s">
        <v>180</v>
      </c>
      <c r="C31" s="35">
        <v>3522</v>
      </c>
      <c r="D31" s="35">
        <v>50</v>
      </c>
      <c r="E31" s="35">
        <v>825</v>
      </c>
      <c r="F31" s="35">
        <f t="shared" si="0"/>
        <v>4397</v>
      </c>
    </row>
    <row r="32" spans="1:6" ht="25.5">
      <c r="A32" s="94">
        <v>23</v>
      </c>
      <c r="B32" s="94" t="s">
        <v>257</v>
      </c>
      <c r="C32" s="35">
        <v>1300</v>
      </c>
      <c r="D32" s="35"/>
      <c r="E32" s="35">
        <v>500</v>
      </c>
      <c r="F32" s="35">
        <f t="shared" si="0"/>
        <v>1800</v>
      </c>
    </row>
    <row r="33" spans="1:6" ht="12.75">
      <c r="A33" s="94">
        <v>24</v>
      </c>
      <c r="B33" s="96" t="s">
        <v>182</v>
      </c>
      <c r="C33" s="97">
        <f>SUM(C27:C32)</f>
        <v>21192</v>
      </c>
      <c r="D33" s="97">
        <f>SUM(D27:D32)</f>
        <v>380</v>
      </c>
      <c r="E33" s="97">
        <f>SUM(E27:E32)</f>
        <v>3875</v>
      </c>
      <c r="F33" s="35">
        <f t="shared" si="0"/>
        <v>25447</v>
      </c>
    </row>
    <row r="34" spans="1:6" ht="12.75">
      <c r="A34" s="94">
        <v>26</v>
      </c>
      <c r="B34" s="96" t="s">
        <v>267</v>
      </c>
      <c r="C34" s="97">
        <v>0</v>
      </c>
      <c r="D34" s="97"/>
      <c r="E34" s="97"/>
      <c r="F34" s="52">
        <f t="shared" si="0"/>
        <v>0</v>
      </c>
    </row>
    <row r="35" spans="1:6" ht="51">
      <c r="A35" s="94">
        <v>27</v>
      </c>
      <c r="B35" s="94" t="s">
        <v>183</v>
      </c>
      <c r="C35" s="37">
        <v>700</v>
      </c>
      <c r="D35" s="37"/>
      <c r="E35" s="37"/>
      <c r="F35" s="35">
        <f t="shared" si="0"/>
        <v>700</v>
      </c>
    </row>
    <row r="36" spans="1:6" ht="15" customHeight="1">
      <c r="A36" s="94">
        <v>28</v>
      </c>
      <c r="B36" s="96" t="s">
        <v>184</v>
      </c>
      <c r="C36" s="52">
        <f>SUM(C35)</f>
        <v>700</v>
      </c>
      <c r="D36" s="52"/>
      <c r="E36" s="52"/>
      <c r="F36" s="35">
        <f t="shared" si="0"/>
        <v>700</v>
      </c>
    </row>
    <row r="37" spans="1:6" ht="25.5">
      <c r="A37" s="94">
        <v>29</v>
      </c>
      <c r="B37" s="94" t="s">
        <v>262</v>
      </c>
      <c r="C37" s="37">
        <v>1000</v>
      </c>
      <c r="D37" s="52"/>
      <c r="E37" s="52"/>
      <c r="F37" s="35">
        <f t="shared" si="0"/>
        <v>1000</v>
      </c>
    </row>
    <row r="38" spans="1:6" ht="25.5">
      <c r="A38" s="94">
        <v>30</v>
      </c>
      <c r="B38" s="96" t="s">
        <v>185</v>
      </c>
      <c r="C38" s="97">
        <f>SUM(C37)</f>
        <v>1000</v>
      </c>
      <c r="D38" s="97">
        <f>SUM(D37)</f>
        <v>0</v>
      </c>
      <c r="E38" s="97">
        <f>SUM(E37)</f>
        <v>0</v>
      </c>
      <c r="F38" s="35">
        <f t="shared" si="0"/>
        <v>1000</v>
      </c>
    </row>
    <row r="39" spans="1:6" ht="12.75">
      <c r="A39" s="94">
        <v>31</v>
      </c>
      <c r="B39" s="98" t="s">
        <v>186</v>
      </c>
      <c r="C39" s="99">
        <f>C20+C26+C33+C36+C38+C34</f>
        <v>205627</v>
      </c>
      <c r="D39" s="99">
        <f>D20+D26+D33+D36+D38+D34</f>
        <v>410</v>
      </c>
      <c r="E39" s="99">
        <f>E20+E26+E33+E36+E38+E34</f>
        <v>3875</v>
      </c>
      <c r="F39" s="99">
        <f>F20+F26+F33+F36+F38+F34</f>
        <v>209912</v>
      </c>
    </row>
    <row r="40" spans="1:6" ht="25.5">
      <c r="A40" s="94">
        <v>32</v>
      </c>
      <c r="B40" s="94" t="s">
        <v>187</v>
      </c>
      <c r="C40" s="37"/>
      <c r="D40" s="37"/>
      <c r="E40" s="37"/>
      <c r="F40" s="35">
        <f t="shared" si="0"/>
        <v>0</v>
      </c>
    </row>
    <row r="41" spans="1:6" ht="12.75">
      <c r="A41" s="94">
        <v>33</v>
      </c>
      <c r="B41" s="94" t="s">
        <v>188</v>
      </c>
      <c r="C41" s="37">
        <v>13000</v>
      </c>
      <c r="D41" s="37"/>
      <c r="E41" s="37"/>
      <c r="F41" s="35">
        <f t="shared" si="0"/>
        <v>13000</v>
      </c>
    </row>
    <row r="42" spans="1:6" ht="12.75">
      <c r="A42" s="94">
        <v>34</v>
      </c>
      <c r="B42" s="94" t="s">
        <v>189</v>
      </c>
      <c r="C42" s="37"/>
      <c r="D42" s="37">
        <v>41605</v>
      </c>
      <c r="E42" s="37">
        <v>67721</v>
      </c>
      <c r="F42" s="35">
        <f t="shared" si="0"/>
        <v>109326</v>
      </c>
    </row>
    <row r="43" spans="1:6" ht="12.75">
      <c r="A43" s="94">
        <v>35</v>
      </c>
      <c r="B43" s="98" t="s">
        <v>190</v>
      </c>
      <c r="C43" s="99">
        <f>SUM(C40+C41)</f>
        <v>13000</v>
      </c>
      <c r="D43" s="99">
        <f>SUM(D40+D41)</f>
        <v>0</v>
      </c>
      <c r="E43" s="99">
        <f>SUM(E40+E41)</f>
        <v>0</v>
      </c>
      <c r="F43" s="35">
        <f t="shared" si="0"/>
        <v>13000</v>
      </c>
    </row>
    <row r="44" spans="1:6" ht="12.75">
      <c r="A44" s="94">
        <v>36</v>
      </c>
      <c r="B44" s="98"/>
      <c r="C44" s="99"/>
      <c r="D44" s="99"/>
      <c r="E44" s="99"/>
      <c r="F44" s="35">
        <f t="shared" si="0"/>
        <v>0</v>
      </c>
    </row>
    <row r="45" spans="1:6" ht="12.75">
      <c r="A45" s="94">
        <v>37</v>
      </c>
      <c r="B45" s="95" t="s">
        <v>64</v>
      </c>
      <c r="C45" s="100">
        <f>C39+C43</f>
        <v>218627</v>
      </c>
      <c r="D45" s="100">
        <f>D39+D43+D42</f>
        <v>42015</v>
      </c>
      <c r="E45" s="100">
        <f>E39+E43+E42</f>
        <v>71596</v>
      </c>
      <c r="F45" s="36">
        <f>SUM(C45:E45)-F42</f>
        <v>222912</v>
      </c>
    </row>
    <row r="46" spans="1:6" ht="12.75">
      <c r="A46" s="35"/>
      <c r="B46" s="35"/>
      <c r="C46" s="35"/>
      <c r="D46" s="35"/>
      <c r="E46" s="35"/>
      <c r="F46" s="35">
        <f t="shared" si="0"/>
        <v>0</v>
      </c>
    </row>
    <row r="47" spans="1:6" ht="12.75">
      <c r="A47" s="35"/>
      <c r="B47" s="36" t="s">
        <v>65</v>
      </c>
      <c r="C47" s="35"/>
      <c r="D47" s="35"/>
      <c r="E47" s="35"/>
      <c r="F47" s="35">
        <f t="shared" si="0"/>
        <v>0</v>
      </c>
    </row>
    <row r="48" spans="1:6" ht="12.75">
      <c r="A48" s="36" t="s">
        <v>7</v>
      </c>
      <c r="B48" s="36" t="s">
        <v>66</v>
      </c>
      <c r="C48" s="36">
        <f>SUM(C49:C53)</f>
        <v>91632</v>
      </c>
      <c r="D48" s="36">
        <f>SUM(D49:D52)</f>
        <v>41685</v>
      </c>
      <c r="E48" s="36">
        <f>SUM(E49:E53)</f>
        <v>70811</v>
      </c>
      <c r="F48" s="36">
        <f t="shared" si="0"/>
        <v>204128</v>
      </c>
    </row>
    <row r="49" spans="1:6" ht="12.75">
      <c r="A49" s="35"/>
      <c r="B49" s="35" t="s">
        <v>191</v>
      </c>
      <c r="C49" s="35">
        <v>25780</v>
      </c>
      <c r="D49" s="35">
        <v>27020</v>
      </c>
      <c r="E49" s="35">
        <v>40310</v>
      </c>
      <c r="F49" s="35">
        <f t="shared" si="0"/>
        <v>93110</v>
      </c>
    </row>
    <row r="50" spans="1:6" ht="12.75">
      <c r="A50" s="35"/>
      <c r="B50" s="35" t="s">
        <v>192</v>
      </c>
      <c r="C50" s="35">
        <v>5475</v>
      </c>
      <c r="D50" s="35">
        <v>5590</v>
      </c>
      <c r="E50" s="35">
        <v>9134</v>
      </c>
      <c r="F50" s="35">
        <f t="shared" si="0"/>
        <v>20199</v>
      </c>
    </row>
    <row r="51" spans="1:6" ht="12.75">
      <c r="A51" s="35"/>
      <c r="B51" s="35" t="s">
        <v>193</v>
      </c>
      <c r="C51" s="35">
        <v>48177</v>
      </c>
      <c r="D51" s="35">
        <v>9075</v>
      </c>
      <c r="E51" s="35">
        <v>21367</v>
      </c>
      <c r="F51" s="35">
        <f t="shared" si="0"/>
        <v>78619</v>
      </c>
    </row>
    <row r="52" spans="1:6" ht="12.75">
      <c r="A52" s="35"/>
      <c r="B52" s="35" t="s">
        <v>194</v>
      </c>
      <c r="C52" s="35">
        <v>8200</v>
      </c>
      <c r="D52" s="35"/>
      <c r="E52" s="35"/>
      <c r="F52" s="35">
        <f t="shared" si="0"/>
        <v>8200</v>
      </c>
    </row>
    <row r="53" spans="1:6" ht="12.75">
      <c r="A53" s="35"/>
      <c r="B53" s="35" t="s">
        <v>195</v>
      </c>
      <c r="C53" s="35">
        <v>4000</v>
      </c>
      <c r="D53" s="35"/>
      <c r="E53" s="35"/>
      <c r="F53" s="35">
        <f t="shared" si="0"/>
        <v>4000</v>
      </c>
    </row>
    <row r="54" spans="1:6" ht="12.75">
      <c r="A54" s="35"/>
      <c r="B54" s="35"/>
      <c r="C54" s="35"/>
      <c r="D54" s="35"/>
      <c r="E54" s="35"/>
      <c r="F54" s="35"/>
    </row>
    <row r="55" spans="1:6" ht="12.75">
      <c r="A55" s="36" t="s">
        <v>8</v>
      </c>
      <c r="B55" s="36" t="s">
        <v>67</v>
      </c>
      <c r="C55" s="36">
        <f>SUM(C56:C57)</f>
        <v>13693</v>
      </c>
      <c r="D55" s="36">
        <f>SUM(D56:D57)</f>
        <v>330</v>
      </c>
      <c r="E55" s="36">
        <f>SUM(E56:E57)</f>
        <v>785</v>
      </c>
      <c r="F55" s="36">
        <f t="shared" si="0"/>
        <v>14808</v>
      </c>
    </row>
    <row r="56" spans="1:6" ht="12.75">
      <c r="A56" s="35"/>
      <c r="B56" s="35" t="s">
        <v>196</v>
      </c>
      <c r="C56" s="35">
        <v>8743</v>
      </c>
      <c r="D56" s="35">
        <v>330</v>
      </c>
      <c r="E56" s="35">
        <v>785</v>
      </c>
      <c r="F56" s="37">
        <f t="shared" si="0"/>
        <v>9858</v>
      </c>
    </row>
    <row r="57" spans="1:6" ht="12.75">
      <c r="A57" s="35"/>
      <c r="B57" s="35" t="s">
        <v>197</v>
      </c>
      <c r="C57" s="35">
        <v>4950</v>
      </c>
      <c r="D57" s="35"/>
      <c r="E57" s="35"/>
      <c r="F57" s="35">
        <f t="shared" si="0"/>
        <v>4950</v>
      </c>
    </row>
    <row r="58" spans="1:6" ht="12.75">
      <c r="A58" s="35"/>
      <c r="B58" s="35"/>
      <c r="C58" s="35"/>
      <c r="D58" s="35"/>
      <c r="E58" s="35"/>
      <c r="F58" s="35">
        <f t="shared" si="0"/>
        <v>0</v>
      </c>
    </row>
    <row r="59" spans="1:6" ht="12.75">
      <c r="A59" s="36" t="s">
        <v>9</v>
      </c>
      <c r="B59" s="36" t="s">
        <v>198</v>
      </c>
      <c r="C59" s="35">
        <v>0</v>
      </c>
      <c r="D59" s="35"/>
      <c r="E59" s="35">
        <v>0</v>
      </c>
      <c r="F59" s="35">
        <f t="shared" si="0"/>
        <v>0</v>
      </c>
    </row>
    <row r="60" spans="1:6" ht="12.75">
      <c r="A60" s="35"/>
      <c r="B60" s="35" t="s">
        <v>199</v>
      </c>
      <c r="C60" s="35">
        <v>0</v>
      </c>
      <c r="D60" s="35"/>
      <c r="E60" s="35"/>
      <c r="F60" s="35">
        <v>0</v>
      </c>
    </row>
    <row r="61" spans="1:6" ht="12.75">
      <c r="A61" s="35"/>
      <c r="B61" s="35"/>
      <c r="C61" s="35"/>
      <c r="D61" s="35"/>
      <c r="E61" s="35"/>
      <c r="F61" s="35">
        <f t="shared" si="0"/>
        <v>0</v>
      </c>
    </row>
    <row r="62" spans="1:6" ht="12.75">
      <c r="A62" s="36" t="s">
        <v>10</v>
      </c>
      <c r="B62" s="36" t="s">
        <v>200</v>
      </c>
      <c r="C62" s="36">
        <v>3976</v>
      </c>
      <c r="D62" s="35"/>
      <c r="E62" s="35">
        <v>0</v>
      </c>
      <c r="F62" s="36">
        <f t="shared" si="0"/>
        <v>3976</v>
      </c>
    </row>
    <row r="63" spans="1:6" ht="12.75">
      <c r="A63" s="35"/>
      <c r="B63" s="35" t="s">
        <v>68</v>
      </c>
      <c r="C63" s="35">
        <v>3976</v>
      </c>
      <c r="D63" s="35"/>
      <c r="E63" s="35"/>
      <c r="F63" s="35">
        <v>3976</v>
      </c>
    </row>
    <row r="64" spans="1:6" ht="12.75">
      <c r="A64" s="35"/>
      <c r="B64" s="35" t="s">
        <v>69</v>
      </c>
      <c r="C64" s="35"/>
      <c r="D64" s="35"/>
      <c r="E64" s="35"/>
      <c r="F64" s="35">
        <f t="shared" si="0"/>
        <v>0</v>
      </c>
    </row>
    <row r="65" spans="1:6" ht="12.75">
      <c r="A65" s="35"/>
      <c r="B65" s="35"/>
      <c r="C65" s="35"/>
      <c r="D65" s="35"/>
      <c r="E65" s="35"/>
      <c r="F65" s="35">
        <f t="shared" si="0"/>
        <v>0</v>
      </c>
    </row>
    <row r="66" spans="1:6" ht="12.75">
      <c r="A66" s="36" t="s">
        <v>44</v>
      </c>
      <c r="B66" s="36" t="s">
        <v>201</v>
      </c>
      <c r="C66" s="36">
        <v>109326</v>
      </c>
      <c r="D66" s="35"/>
      <c r="E66" s="35">
        <v>0</v>
      </c>
      <c r="F66" s="36">
        <f t="shared" si="0"/>
        <v>109326</v>
      </c>
    </row>
    <row r="67" spans="1:6" ht="12.75">
      <c r="A67" s="35"/>
      <c r="B67" s="35" t="s">
        <v>202</v>
      </c>
      <c r="C67" s="35">
        <v>109326</v>
      </c>
      <c r="D67" s="35"/>
      <c r="E67" s="35"/>
      <c r="F67" s="35">
        <f t="shared" si="0"/>
        <v>109326</v>
      </c>
    </row>
    <row r="68" spans="1:6" ht="12.75">
      <c r="A68" s="35"/>
      <c r="B68" s="35"/>
      <c r="C68" s="35"/>
      <c r="D68" s="35"/>
      <c r="E68" s="35"/>
      <c r="F68" s="35">
        <f t="shared" si="0"/>
        <v>0</v>
      </c>
    </row>
    <row r="69" spans="1:6" ht="12.75">
      <c r="A69" s="36" t="s">
        <v>11</v>
      </c>
      <c r="B69" s="36" t="s">
        <v>70</v>
      </c>
      <c r="C69" s="36">
        <f>C48+C55+C59+C62+C66</f>
        <v>218627</v>
      </c>
      <c r="D69" s="36">
        <f>D48+D55+D59+D62+D66</f>
        <v>42015</v>
      </c>
      <c r="E69" s="36">
        <f>E48+E55+E59+E62+E66</f>
        <v>71596</v>
      </c>
      <c r="F69" s="36">
        <f>SUM(C69:E69)-F66</f>
        <v>222912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35.00390625" style="0" customWidth="1"/>
    <col min="3" max="5" width="11.57421875" style="0" bestFit="1" customWidth="1"/>
    <col min="6" max="6" width="10.140625" style="0" bestFit="1" customWidth="1"/>
    <col min="7" max="7" width="12.28125" style="0" customWidth="1"/>
  </cols>
  <sheetData>
    <row r="1" spans="1:4" ht="12.75">
      <c r="A1" s="148" t="s">
        <v>313</v>
      </c>
      <c r="B1" s="148"/>
      <c r="C1" s="136"/>
      <c r="D1" s="137"/>
    </row>
    <row r="3" spans="2:13" ht="15.75">
      <c r="B3" s="140" t="s">
        <v>286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2:13" ht="15.75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2:13" ht="15.75">
      <c r="B5" s="128"/>
      <c r="C5" s="128"/>
      <c r="D5" s="128"/>
      <c r="E5" s="143"/>
      <c r="F5" s="143"/>
      <c r="G5" s="143"/>
      <c r="H5" s="128"/>
      <c r="I5" s="128"/>
      <c r="J5" s="128"/>
      <c r="K5" s="128"/>
      <c r="L5" s="128"/>
      <c r="M5" s="128"/>
    </row>
    <row r="6" spans="3:11" ht="12.75"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129"/>
      <c r="B7" s="130"/>
      <c r="C7" s="144" t="s">
        <v>71</v>
      </c>
      <c r="D7" s="144"/>
      <c r="E7" s="144"/>
      <c r="F7" s="144"/>
      <c r="G7" s="144"/>
      <c r="H7" s="45"/>
      <c r="I7" s="45"/>
      <c r="J7" s="45"/>
      <c r="K7" s="45"/>
    </row>
    <row r="8" spans="1:7" ht="15">
      <c r="A8" s="129"/>
      <c r="B8" s="130" t="s">
        <v>1</v>
      </c>
      <c r="C8" s="130">
        <v>2017</v>
      </c>
      <c r="D8" s="130">
        <v>2018</v>
      </c>
      <c r="E8" s="130">
        <v>2019</v>
      </c>
      <c r="F8" s="130">
        <v>2020</v>
      </c>
      <c r="G8" s="130" t="s">
        <v>285</v>
      </c>
    </row>
    <row r="9" spans="1:7" ht="14.25">
      <c r="A9" s="129"/>
      <c r="B9" s="129"/>
      <c r="C9" s="129"/>
      <c r="D9" s="129"/>
      <c r="E9" s="129"/>
      <c r="F9" s="129"/>
      <c r="G9" s="129"/>
    </row>
    <row r="10" spans="1:7" ht="14.25">
      <c r="A10" s="129" t="s">
        <v>7</v>
      </c>
      <c r="B10" s="129" t="s">
        <v>72</v>
      </c>
      <c r="C10" s="129">
        <v>24000000</v>
      </c>
      <c r="D10" s="129">
        <v>24000000</v>
      </c>
      <c r="E10" s="129">
        <v>24000000</v>
      </c>
      <c r="F10" s="129">
        <v>24000000</v>
      </c>
      <c r="G10" s="129">
        <v>24000000</v>
      </c>
    </row>
    <row r="11" spans="1:7" ht="14.25">
      <c r="A11" s="129" t="s">
        <v>8</v>
      </c>
      <c r="B11" s="129" t="s">
        <v>63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</row>
    <row r="12" spans="1:7" ht="14.25">
      <c r="A12" s="129" t="s">
        <v>9</v>
      </c>
      <c r="B12" s="129" t="s">
        <v>73</v>
      </c>
      <c r="C12" s="129">
        <v>1100000</v>
      </c>
      <c r="D12" s="129">
        <v>1100000</v>
      </c>
      <c r="E12" s="129">
        <v>1100000</v>
      </c>
      <c r="F12" s="129">
        <v>1100000</v>
      </c>
      <c r="G12" s="129">
        <v>1100000</v>
      </c>
    </row>
    <row r="13" spans="1:7" ht="14.25">
      <c r="A13" s="129" t="s">
        <v>10</v>
      </c>
      <c r="B13" s="129" t="s">
        <v>74</v>
      </c>
      <c r="C13" s="129"/>
      <c r="D13" s="129"/>
      <c r="E13" s="129"/>
      <c r="F13" s="129"/>
      <c r="G13" s="129"/>
    </row>
    <row r="14" spans="1:7" ht="12.75" customHeight="1">
      <c r="A14" s="129" t="s">
        <v>44</v>
      </c>
      <c r="B14" s="145" t="s">
        <v>75</v>
      </c>
      <c r="C14" s="142">
        <v>1500000</v>
      </c>
      <c r="D14" s="146">
        <v>1500000</v>
      </c>
      <c r="E14" s="146">
        <v>1500000</v>
      </c>
      <c r="F14" s="146">
        <v>1500000</v>
      </c>
      <c r="G14" s="146">
        <v>1500000</v>
      </c>
    </row>
    <row r="15" spans="1:7" ht="14.25">
      <c r="A15" s="129"/>
      <c r="B15" s="145"/>
      <c r="C15" s="142"/>
      <c r="D15" s="147"/>
      <c r="E15" s="147"/>
      <c r="F15" s="147"/>
      <c r="G15" s="147"/>
    </row>
    <row r="16" spans="1:7" ht="14.25">
      <c r="A16" s="129"/>
      <c r="B16" s="145"/>
      <c r="C16" s="131"/>
      <c r="D16" s="131"/>
      <c r="E16" s="131"/>
      <c r="F16" s="131"/>
      <c r="G16" s="131"/>
    </row>
    <row r="17" spans="1:7" ht="14.25">
      <c r="A17" s="129" t="s">
        <v>11</v>
      </c>
      <c r="B17" s="132" t="s">
        <v>76</v>
      </c>
      <c r="C17" s="131"/>
      <c r="D17" s="131"/>
      <c r="E17" s="131"/>
      <c r="F17" s="131"/>
      <c r="G17" s="131"/>
    </row>
    <row r="18" spans="1:7" s="34" customFormat="1" ht="15">
      <c r="A18" s="130" t="s">
        <v>12</v>
      </c>
      <c r="B18" s="133" t="s">
        <v>77</v>
      </c>
      <c r="C18" s="134">
        <f>SUM(C10:C17)</f>
        <v>26600000</v>
      </c>
      <c r="D18" s="134">
        <f>SUM(D10:D17)</f>
        <v>26600000</v>
      </c>
      <c r="E18" s="134">
        <f>SUM(E10:E17)</f>
        <v>26600000</v>
      </c>
      <c r="F18" s="134">
        <f>SUM(F10:F17)</f>
        <v>26600000</v>
      </c>
      <c r="G18" s="134">
        <f>SUM(G10:G17)</f>
        <v>26600000</v>
      </c>
    </row>
    <row r="19" spans="1:7" ht="15">
      <c r="A19" s="130"/>
      <c r="B19" s="141" t="s">
        <v>134</v>
      </c>
      <c r="C19" s="139">
        <f>C18*0.5</f>
        <v>13300000</v>
      </c>
      <c r="D19" s="139">
        <f>D18*0.5</f>
        <v>13300000</v>
      </c>
      <c r="E19" s="139">
        <f>E18*0.5</f>
        <v>13300000</v>
      </c>
      <c r="F19" s="139">
        <f>F18*0.5</f>
        <v>13300000</v>
      </c>
      <c r="G19" s="139">
        <f>G18*0.5</f>
        <v>13300000</v>
      </c>
    </row>
    <row r="20" spans="1:7" ht="14.25">
      <c r="A20" s="129"/>
      <c r="B20" s="141"/>
      <c r="C20" s="139"/>
      <c r="D20" s="139"/>
      <c r="E20" s="139"/>
      <c r="F20" s="139"/>
      <c r="G20" s="139"/>
    </row>
  </sheetData>
  <sheetProtection/>
  <mergeCells count="17">
    <mergeCell ref="C1:D1"/>
    <mergeCell ref="C7:G7"/>
    <mergeCell ref="B14:B16"/>
    <mergeCell ref="D14:D15"/>
    <mergeCell ref="E14:E15"/>
    <mergeCell ref="F14:F15"/>
    <mergeCell ref="G14:G15"/>
    <mergeCell ref="A1:B1"/>
    <mergeCell ref="G19:G20"/>
    <mergeCell ref="B3:M3"/>
    <mergeCell ref="B19:B20"/>
    <mergeCell ref="C14:C15"/>
    <mergeCell ref="C19:C20"/>
    <mergeCell ref="D19:D20"/>
    <mergeCell ref="E19:E20"/>
    <mergeCell ref="F19:F20"/>
    <mergeCell ref="E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57421875" style="0" customWidth="1"/>
    <col min="2" max="2" width="37.8515625" style="0" customWidth="1"/>
    <col min="3" max="3" width="14.140625" style="0" customWidth="1"/>
    <col min="4" max="4" width="15.00390625" style="0" customWidth="1"/>
  </cols>
  <sheetData>
    <row r="1" spans="1:3" ht="12.75">
      <c r="A1" s="151" t="s">
        <v>314</v>
      </c>
      <c r="B1" s="151"/>
      <c r="C1" s="55"/>
    </row>
    <row r="2" spans="1:4" ht="12.75">
      <c r="A2" s="152"/>
      <c r="B2" s="152"/>
      <c r="C2" s="87"/>
      <c r="D2" s="35"/>
    </row>
    <row r="3" spans="1:4" ht="12.75">
      <c r="A3" s="86"/>
      <c r="B3" s="86"/>
      <c r="C3" s="87"/>
      <c r="D3" s="35"/>
    </row>
    <row r="4" spans="1:4" ht="15.75">
      <c r="A4" s="84"/>
      <c r="B4" s="150" t="s">
        <v>62</v>
      </c>
      <c r="C4" s="150"/>
      <c r="D4" s="35"/>
    </row>
    <row r="5" spans="1:4" ht="15.75">
      <c r="A5" s="84"/>
      <c r="B5" s="150" t="s">
        <v>288</v>
      </c>
      <c r="C5" s="150"/>
      <c r="D5" s="35"/>
    </row>
    <row r="6" spans="1:4" ht="15.75">
      <c r="A6" s="85"/>
      <c r="B6" s="149"/>
      <c r="C6" s="150"/>
      <c r="D6" s="35"/>
    </row>
    <row r="7" spans="1:4" ht="12.75">
      <c r="A7" s="85"/>
      <c r="B7" s="71"/>
      <c r="C7" s="101"/>
      <c r="D7" s="35"/>
    </row>
    <row r="8" spans="1:4" ht="12.75">
      <c r="A8" s="85"/>
      <c r="B8" s="71"/>
      <c r="C8" s="71"/>
      <c r="D8" s="35"/>
    </row>
    <row r="9" spans="1:4" ht="12.75">
      <c r="A9" s="90" t="s">
        <v>6</v>
      </c>
      <c r="B9" s="90" t="s">
        <v>1</v>
      </c>
      <c r="C9" s="108" t="s">
        <v>248</v>
      </c>
      <c r="D9" s="112" t="s">
        <v>284</v>
      </c>
    </row>
    <row r="10" spans="1:4" ht="12.75">
      <c r="A10" s="92"/>
      <c r="B10" s="93"/>
      <c r="C10" s="93"/>
      <c r="D10" s="35"/>
    </row>
    <row r="11" spans="1:4" ht="12.75">
      <c r="A11" s="94"/>
      <c r="B11" s="95" t="s">
        <v>5</v>
      </c>
      <c r="C11" s="85"/>
      <c r="D11" s="35"/>
    </row>
    <row r="12" spans="1:4" ht="12.75">
      <c r="A12" s="94">
        <v>1</v>
      </c>
      <c r="B12" s="94" t="s">
        <v>162</v>
      </c>
      <c r="C12" s="35">
        <v>49149000</v>
      </c>
      <c r="D12" s="35">
        <v>63072345</v>
      </c>
    </row>
    <row r="13" spans="1:4" ht="12.75">
      <c r="A13" s="94">
        <v>2</v>
      </c>
      <c r="B13" s="94" t="s">
        <v>163</v>
      </c>
      <c r="C13" s="35">
        <v>32454000</v>
      </c>
      <c r="D13" s="35">
        <v>36017303</v>
      </c>
    </row>
    <row r="14" spans="1:4" ht="25.5">
      <c r="A14" s="94">
        <v>3</v>
      </c>
      <c r="B14" s="94" t="s">
        <v>164</v>
      </c>
      <c r="C14" s="35">
        <v>39838000</v>
      </c>
      <c r="D14" s="35">
        <v>44297409</v>
      </c>
    </row>
    <row r="15" spans="1:4" ht="12.75">
      <c r="A15" s="94">
        <v>4</v>
      </c>
      <c r="B15" s="94" t="s">
        <v>165</v>
      </c>
      <c r="C15" s="35">
        <v>2723000</v>
      </c>
      <c r="D15" s="35">
        <v>2748540</v>
      </c>
    </row>
    <row r="16" spans="1:4" ht="12.75">
      <c r="A16" s="94">
        <v>5</v>
      </c>
      <c r="B16" s="94" t="s">
        <v>166</v>
      </c>
      <c r="C16" s="35">
        <v>0</v>
      </c>
      <c r="D16" s="35">
        <v>0</v>
      </c>
    </row>
    <row r="17" spans="1:4" ht="12.75">
      <c r="A17" s="94">
        <v>6</v>
      </c>
      <c r="B17" s="94" t="s">
        <v>167</v>
      </c>
      <c r="C17" s="35">
        <v>0</v>
      </c>
      <c r="D17" s="35">
        <v>0</v>
      </c>
    </row>
    <row r="18" spans="1:4" ht="12.75">
      <c r="A18" s="94">
        <v>7</v>
      </c>
      <c r="B18" s="96" t="s">
        <v>168</v>
      </c>
      <c r="C18" s="97">
        <f>SUM(C12:C17)</f>
        <v>124164000</v>
      </c>
      <c r="D18" s="97">
        <f>SUM(D12:D17)</f>
        <v>146135597</v>
      </c>
    </row>
    <row r="19" spans="1:4" ht="25.5">
      <c r="A19" s="94">
        <v>8</v>
      </c>
      <c r="B19" s="94" t="s">
        <v>169</v>
      </c>
      <c r="C19" s="35">
        <v>4500000</v>
      </c>
      <c r="D19" s="35">
        <v>5000000</v>
      </c>
    </row>
    <row r="20" spans="1:4" ht="12.75">
      <c r="A20" s="94">
        <v>9</v>
      </c>
      <c r="B20" s="96" t="s">
        <v>170</v>
      </c>
      <c r="C20" s="97">
        <f>SUM(C18:C19)</f>
        <v>128664000</v>
      </c>
      <c r="D20" s="97">
        <f>SUM(D18:D19)</f>
        <v>151135597</v>
      </c>
    </row>
    <row r="21" spans="1:4" ht="25.5">
      <c r="A21" s="94">
        <v>10</v>
      </c>
      <c r="B21" s="94" t="s">
        <v>171</v>
      </c>
      <c r="C21" s="37">
        <v>6000000</v>
      </c>
      <c r="D21" s="35">
        <v>6000000</v>
      </c>
    </row>
    <row r="22" spans="1:4" ht="25.5">
      <c r="A22" s="94">
        <v>11</v>
      </c>
      <c r="B22" s="94" t="s">
        <v>172</v>
      </c>
      <c r="C22" s="37">
        <v>18000000</v>
      </c>
      <c r="D22" s="35">
        <v>18000000</v>
      </c>
    </row>
    <row r="23" spans="1:4" ht="12.75">
      <c r="A23" s="94">
        <v>12</v>
      </c>
      <c r="B23" s="94" t="s">
        <v>173</v>
      </c>
      <c r="C23" s="37">
        <v>5500000</v>
      </c>
      <c r="D23" s="35">
        <v>5500000</v>
      </c>
    </row>
    <row r="24" spans="1:4" ht="12.75">
      <c r="A24" s="94">
        <v>13</v>
      </c>
      <c r="B24" s="94" t="s">
        <v>289</v>
      </c>
      <c r="C24" s="37">
        <v>500000</v>
      </c>
      <c r="D24" s="35">
        <v>0</v>
      </c>
    </row>
    <row r="25" spans="1:4" ht="12.75">
      <c r="A25" s="94">
        <v>14</v>
      </c>
      <c r="B25" s="96" t="s">
        <v>174</v>
      </c>
      <c r="C25" s="97">
        <f>SUM(C22:C24)</f>
        <v>24000000</v>
      </c>
      <c r="D25" s="97">
        <f>SUM(D22:D24)</f>
        <v>23500000</v>
      </c>
    </row>
    <row r="26" spans="1:4" ht="12.75">
      <c r="A26" s="94">
        <v>15</v>
      </c>
      <c r="B26" s="94" t="s">
        <v>175</v>
      </c>
      <c r="C26" s="37">
        <v>1100000</v>
      </c>
      <c r="D26" s="35">
        <v>1100000</v>
      </c>
    </row>
    <row r="27" spans="1:4" ht="18.75" customHeight="1">
      <c r="A27" s="94"/>
      <c r="B27" s="94" t="s">
        <v>290</v>
      </c>
      <c r="C27" s="37">
        <v>0</v>
      </c>
      <c r="D27" s="35">
        <v>1000000</v>
      </c>
    </row>
    <row r="28" spans="1:4" ht="12.75">
      <c r="A28" s="94">
        <v>16</v>
      </c>
      <c r="B28" s="96" t="s">
        <v>176</v>
      </c>
      <c r="C28" s="97">
        <f>SUM(C25+C26+C21)</f>
        <v>31100000</v>
      </c>
      <c r="D28" s="97">
        <f>SUM(D25+D26+D21+D27)</f>
        <v>31600000</v>
      </c>
    </row>
    <row r="29" spans="1:4" ht="12.75">
      <c r="A29" s="94">
        <v>17</v>
      </c>
      <c r="B29" s="94" t="s">
        <v>177</v>
      </c>
      <c r="C29" s="35">
        <v>1500000</v>
      </c>
      <c r="D29" s="35">
        <v>0</v>
      </c>
    </row>
    <row r="30" spans="1:4" ht="12.75">
      <c r="A30" s="94">
        <v>18</v>
      </c>
      <c r="B30" s="94" t="s">
        <v>204</v>
      </c>
      <c r="C30" s="35">
        <v>3650000</v>
      </c>
      <c r="D30" s="35">
        <v>2670000</v>
      </c>
    </row>
    <row r="31" spans="1:4" ht="38.25">
      <c r="A31" s="94">
        <v>19</v>
      </c>
      <c r="B31" s="94" t="s">
        <v>178</v>
      </c>
      <c r="C31" s="35">
        <v>5680000</v>
      </c>
      <c r="D31" s="35">
        <v>9400000</v>
      </c>
    </row>
    <row r="32" spans="1:4" ht="25.5">
      <c r="A32" s="94">
        <v>20</v>
      </c>
      <c r="B32" s="94" t="s">
        <v>249</v>
      </c>
      <c r="C32" s="35">
        <v>1500000</v>
      </c>
      <c r="D32" s="35">
        <v>1500000</v>
      </c>
    </row>
    <row r="33" spans="1:4" ht="25.5">
      <c r="A33" s="94">
        <v>21</v>
      </c>
      <c r="B33" s="94" t="s">
        <v>179</v>
      </c>
      <c r="C33" s="35">
        <v>2800000</v>
      </c>
      <c r="D33" s="35">
        <v>2800000</v>
      </c>
    </row>
    <row r="34" spans="1:4" ht="25.5">
      <c r="A34" s="94">
        <v>22</v>
      </c>
      <c r="B34" s="94" t="s">
        <v>180</v>
      </c>
      <c r="C34" s="35">
        <v>2290000</v>
      </c>
      <c r="D34" s="35">
        <v>3522000</v>
      </c>
    </row>
    <row r="35" spans="1:4" ht="25.5">
      <c r="A35" s="94">
        <v>23</v>
      </c>
      <c r="B35" s="94" t="s">
        <v>257</v>
      </c>
      <c r="C35" s="35">
        <v>500000</v>
      </c>
      <c r="D35" s="35">
        <v>1300000</v>
      </c>
    </row>
    <row r="36" spans="1:4" ht="12.75">
      <c r="A36" s="94">
        <v>24</v>
      </c>
      <c r="B36" s="96" t="s">
        <v>182</v>
      </c>
      <c r="C36" s="97">
        <f>SUM(C29:C35)</f>
        <v>17920000</v>
      </c>
      <c r="D36" s="97">
        <f>SUM(D29:D35)</f>
        <v>21192000</v>
      </c>
    </row>
    <row r="37" spans="1:5" s="38" customFormat="1" ht="12.75">
      <c r="A37" s="94">
        <v>25</v>
      </c>
      <c r="B37" s="94" t="s">
        <v>265</v>
      </c>
      <c r="C37" s="85">
        <v>4700000</v>
      </c>
      <c r="D37" s="85">
        <v>0</v>
      </c>
      <c r="E37"/>
    </row>
    <row r="38" spans="1:4" s="43" customFormat="1" ht="12.75">
      <c r="A38" s="94">
        <v>26</v>
      </c>
      <c r="B38" s="96" t="s">
        <v>266</v>
      </c>
      <c r="C38" s="97">
        <v>4700000</v>
      </c>
      <c r="D38" s="97">
        <f>D37</f>
        <v>0</v>
      </c>
    </row>
    <row r="39" spans="1:4" ht="38.25">
      <c r="A39" s="94">
        <v>27</v>
      </c>
      <c r="B39" s="94" t="s">
        <v>258</v>
      </c>
      <c r="C39" s="37">
        <v>700000</v>
      </c>
      <c r="D39" s="35">
        <v>700000</v>
      </c>
    </row>
    <row r="40" spans="1:4" ht="12.75">
      <c r="A40" s="94">
        <v>28</v>
      </c>
      <c r="B40" s="96" t="s">
        <v>184</v>
      </c>
      <c r="C40" s="52">
        <v>700000</v>
      </c>
      <c r="D40" s="52">
        <f>SUM(D39)</f>
        <v>700000</v>
      </c>
    </row>
    <row r="41" spans="1:4" ht="25.5">
      <c r="A41" s="94">
        <v>29</v>
      </c>
      <c r="B41" s="94" t="s">
        <v>262</v>
      </c>
      <c r="C41" s="37">
        <v>2000000</v>
      </c>
      <c r="D41" s="35">
        <v>1000000</v>
      </c>
    </row>
    <row r="42" spans="1:4" ht="12.75">
      <c r="A42" s="94">
        <v>30</v>
      </c>
      <c r="B42" s="96" t="s">
        <v>185</v>
      </c>
      <c r="C42" s="97">
        <f>SUM(C41)</f>
        <v>2000000</v>
      </c>
      <c r="D42" s="97">
        <f>SUM(D41)</f>
        <v>1000000</v>
      </c>
    </row>
    <row r="43" spans="1:4" ht="12.75">
      <c r="A43" s="94">
        <v>31</v>
      </c>
      <c r="B43" s="98" t="s">
        <v>186</v>
      </c>
      <c r="C43" s="99">
        <f>C20+C28+C36+C40+C42+C38</f>
        <v>185084000</v>
      </c>
      <c r="D43" s="99">
        <f>D20+D28+D36+D40+D42+D38</f>
        <v>205627597</v>
      </c>
    </row>
    <row r="44" spans="1:4" ht="25.5">
      <c r="A44" s="94">
        <v>32</v>
      </c>
      <c r="B44" s="94" t="s">
        <v>187</v>
      </c>
      <c r="C44" s="37"/>
      <c r="D44" s="35"/>
    </row>
    <row r="45" spans="1:4" ht="12.75">
      <c r="A45" s="94">
        <v>33</v>
      </c>
      <c r="B45" s="94" t="s">
        <v>188</v>
      </c>
      <c r="C45" s="37">
        <v>0</v>
      </c>
      <c r="D45" s="35">
        <v>13000000</v>
      </c>
    </row>
    <row r="46" spans="1:4" ht="12.75">
      <c r="A46" s="94">
        <v>34</v>
      </c>
      <c r="B46" s="94" t="s">
        <v>189</v>
      </c>
      <c r="C46" s="37"/>
      <c r="D46" s="35"/>
    </row>
    <row r="47" spans="1:4" ht="12.75">
      <c r="A47" s="94">
        <v>35</v>
      </c>
      <c r="B47" s="98" t="s">
        <v>190</v>
      </c>
      <c r="C47" s="99">
        <f>SUM(C44+C45)</f>
        <v>0</v>
      </c>
      <c r="D47" s="99">
        <f>SUM(D44+D45)</f>
        <v>13000000</v>
      </c>
    </row>
    <row r="48" spans="1:4" ht="12.75">
      <c r="A48" s="94">
        <v>36</v>
      </c>
      <c r="B48" s="98"/>
      <c r="C48" s="99"/>
      <c r="D48" s="35"/>
    </row>
    <row r="49" spans="1:4" ht="12.75">
      <c r="A49" s="94">
        <v>37</v>
      </c>
      <c r="B49" s="95" t="s">
        <v>64</v>
      </c>
      <c r="C49" s="100">
        <f>C43+C47</f>
        <v>185084000</v>
      </c>
      <c r="D49" s="100">
        <f>D43+D47</f>
        <v>218627597</v>
      </c>
    </row>
    <row r="50" spans="1:4" ht="12.75">
      <c r="A50" s="35"/>
      <c r="B50" s="35"/>
      <c r="C50" s="35"/>
      <c r="D50" s="35"/>
    </row>
    <row r="51" spans="1:4" ht="12.75">
      <c r="A51" s="35"/>
      <c r="B51" s="36" t="s">
        <v>65</v>
      </c>
      <c r="C51" s="35"/>
      <c r="D51" s="35"/>
    </row>
    <row r="52" spans="1:4" ht="12.75">
      <c r="A52" s="36" t="s">
        <v>7</v>
      </c>
      <c r="B52" s="36" t="s">
        <v>66</v>
      </c>
      <c r="C52" s="36">
        <f>SUM(C53:C57)</f>
        <v>71115000</v>
      </c>
      <c r="D52" s="36">
        <f>SUM(D53:D57)</f>
        <v>91632597</v>
      </c>
    </row>
    <row r="53" spans="1:4" ht="12.75">
      <c r="A53" s="35"/>
      <c r="B53" s="35" t="s">
        <v>191</v>
      </c>
      <c r="C53" s="35">
        <v>19265000</v>
      </c>
      <c r="D53" s="35">
        <v>25780597</v>
      </c>
    </row>
    <row r="54" spans="1:4" ht="12.75">
      <c r="A54" s="35"/>
      <c r="B54" s="35" t="s">
        <v>192</v>
      </c>
      <c r="C54" s="35">
        <v>4875000</v>
      </c>
      <c r="D54" s="35">
        <v>5475000</v>
      </c>
    </row>
    <row r="55" spans="1:4" ht="12.75">
      <c r="A55" s="35"/>
      <c r="B55" s="35" t="s">
        <v>193</v>
      </c>
      <c r="C55" s="35">
        <v>35475000</v>
      </c>
      <c r="D55" s="35">
        <v>48177000</v>
      </c>
    </row>
    <row r="56" spans="1:4" ht="12.75">
      <c r="A56" s="35"/>
      <c r="B56" s="35" t="s">
        <v>194</v>
      </c>
      <c r="C56" s="35">
        <v>8200000</v>
      </c>
      <c r="D56" s="35">
        <v>8200000</v>
      </c>
    </row>
    <row r="57" spans="1:4" ht="12.75">
      <c r="A57" s="35"/>
      <c r="B57" s="35" t="s">
        <v>195</v>
      </c>
      <c r="C57" s="35">
        <v>3300000</v>
      </c>
      <c r="D57" s="35">
        <v>4000000</v>
      </c>
    </row>
    <row r="58" spans="1:4" ht="12.75">
      <c r="A58" s="35"/>
      <c r="B58" s="35"/>
      <c r="C58" s="35"/>
      <c r="D58" s="35"/>
    </row>
    <row r="59" spans="1:4" ht="12.75">
      <c r="A59" s="36" t="s">
        <v>8</v>
      </c>
      <c r="B59" s="36" t="s">
        <v>67</v>
      </c>
      <c r="C59" s="36">
        <f>SUM(C60:C61)</f>
        <v>6002000</v>
      </c>
      <c r="D59" s="36">
        <f>SUM(D60:D61)</f>
        <v>13693000</v>
      </c>
    </row>
    <row r="60" spans="1:4" ht="12.75">
      <c r="A60" s="35"/>
      <c r="B60" s="35" t="s">
        <v>196</v>
      </c>
      <c r="C60" s="35">
        <v>3800000</v>
      </c>
      <c r="D60" s="35">
        <v>8743000</v>
      </c>
    </row>
    <row r="61" spans="1:4" ht="12.75">
      <c r="A61" s="35"/>
      <c r="B61" s="35" t="s">
        <v>197</v>
      </c>
      <c r="C61" s="35">
        <v>2202000</v>
      </c>
      <c r="D61" s="35">
        <v>4950000</v>
      </c>
    </row>
    <row r="62" spans="1:4" ht="12.75">
      <c r="A62" s="35"/>
      <c r="B62" s="35"/>
      <c r="C62" s="35"/>
      <c r="D62" s="35"/>
    </row>
    <row r="63" spans="1:4" ht="12.75">
      <c r="A63" s="36" t="s">
        <v>9</v>
      </c>
      <c r="B63" s="36" t="s">
        <v>198</v>
      </c>
      <c r="C63" s="36">
        <v>0</v>
      </c>
      <c r="D63" s="35">
        <v>0</v>
      </c>
    </row>
    <row r="64" spans="1:4" ht="12.75">
      <c r="A64" s="35"/>
      <c r="B64" s="35" t="s">
        <v>199</v>
      </c>
      <c r="C64" s="35">
        <v>0</v>
      </c>
      <c r="D64" s="35">
        <v>0</v>
      </c>
    </row>
    <row r="65" spans="1:4" ht="12.75">
      <c r="A65" s="35"/>
      <c r="B65" s="35"/>
      <c r="C65" s="35"/>
      <c r="D65" s="35"/>
    </row>
    <row r="66" spans="1:4" ht="12.75">
      <c r="A66" s="36" t="s">
        <v>10</v>
      </c>
      <c r="B66" s="36" t="s">
        <v>200</v>
      </c>
      <c r="C66" s="36">
        <v>612000</v>
      </c>
      <c r="D66" s="36">
        <v>3976000</v>
      </c>
    </row>
    <row r="67" spans="1:4" ht="12.75">
      <c r="A67" s="35"/>
      <c r="B67" s="35" t="s">
        <v>68</v>
      </c>
      <c r="C67" s="35">
        <v>612000</v>
      </c>
      <c r="D67" s="35">
        <v>3976000</v>
      </c>
    </row>
    <row r="68" spans="1:4" ht="12.75">
      <c r="A68" s="35"/>
      <c r="B68" s="35" t="s">
        <v>69</v>
      </c>
      <c r="C68" s="35"/>
      <c r="D68" s="35"/>
    </row>
    <row r="69" spans="1:4" ht="12.75">
      <c r="A69" s="35"/>
      <c r="B69" s="35"/>
      <c r="C69" s="35"/>
      <c r="D69" s="35"/>
    </row>
    <row r="70" spans="1:4" ht="12.75">
      <c r="A70" s="36" t="s">
        <v>44</v>
      </c>
      <c r="B70" s="36" t="s">
        <v>201</v>
      </c>
      <c r="C70" s="36">
        <v>107355000</v>
      </c>
      <c r="D70" s="36">
        <v>109326000</v>
      </c>
    </row>
    <row r="71" spans="1:4" ht="12.75">
      <c r="A71" s="35"/>
      <c r="B71" s="35" t="s">
        <v>202</v>
      </c>
      <c r="C71" s="35">
        <v>107355000</v>
      </c>
      <c r="D71" s="35">
        <v>109326000</v>
      </c>
    </row>
    <row r="72" spans="1:4" ht="12.75">
      <c r="A72" s="35"/>
      <c r="B72" s="35"/>
      <c r="C72" s="35"/>
      <c r="D72" s="35"/>
    </row>
    <row r="73" spans="1:4" ht="12.75">
      <c r="A73" s="36" t="s">
        <v>11</v>
      </c>
      <c r="B73" s="36" t="s">
        <v>70</v>
      </c>
      <c r="C73" s="36">
        <f>C52+C59+C63+C66+C70</f>
        <v>185084000</v>
      </c>
      <c r="D73" s="36">
        <f>D52+D59+D63+D66+D70</f>
        <v>218627597</v>
      </c>
    </row>
  </sheetData>
  <sheetProtection/>
  <mergeCells count="5">
    <mergeCell ref="B6:C6"/>
    <mergeCell ref="A1:B1"/>
    <mergeCell ref="A2:B2"/>
    <mergeCell ref="B4:C4"/>
    <mergeCell ref="B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00390625" style="0" customWidth="1"/>
    <col min="2" max="2" width="45.421875" style="0" customWidth="1"/>
    <col min="3" max="4" width="15.28125" style="0" customWidth="1"/>
  </cols>
  <sheetData>
    <row r="1" spans="1:3" ht="12.75">
      <c r="A1" s="153" t="s">
        <v>315</v>
      </c>
      <c r="B1" s="153"/>
      <c r="C1" s="35"/>
    </row>
    <row r="2" spans="1:3" ht="12.75">
      <c r="A2" s="152"/>
      <c r="B2" s="152"/>
      <c r="C2" s="35"/>
    </row>
    <row r="3" spans="1:3" ht="12.75">
      <c r="A3" s="86"/>
      <c r="B3" s="86"/>
      <c r="C3" s="55"/>
    </row>
    <row r="4" spans="1:4" ht="31.5">
      <c r="A4" s="84"/>
      <c r="B4" s="122" t="s">
        <v>309</v>
      </c>
      <c r="C4" s="35"/>
      <c r="D4" s="35"/>
    </row>
    <row r="5" spans="1:4" ht="15.75">
      <c r="A5" s="84"/>
      <c r="B5" s="122" t="s">
        <v>288</v>
      </c>
      <c r="C5" s="35"/>
      <c r="D5" s="35"/>
    </row>
    <row r="6" spans="1:4" ht="13.5" customHeight="1">
      <c r="A6" s="85"/>
      <c r="B6" s="123"/>
      <c r="C6" s="35"/>
      <c r="D6" s="35"/>
    </row>
    <row r="7" spans="1:4" ht="12.75">
      <c r="A7" s="85"/>
      <c r="B7" s="71"/>
      <c r="C7" s="111"/>
      <c r="D7" s="35"/>
    </row>
    <row r="8" spans="1:4" ht="12.75">
      <c r="A8" s="88"/>
      <c r="B8" s="89"/>
      <c r="C8" s="35"/>
      <c r="D8" s="35"/>
    </row>
    <row r="9" spans="1:4" ht="12.75">
      <c r="A9" s="90" t="s">
        <v>6</v>
      </c>
      <c r="B9" s="90" t="s">
        <v>1</v>
      </c>
      <c r="C9" s="109" t="s">
        <v>283</v>
      </c>
      <c r="D9" s="112" t="s">
        <v>284</v>
      </c>
    </row>
    <row r="10" spans="1:4" ht="12.75">
      <c r="A10" s="92"/>
      <c r="B10" s="93"/>
      <c r="C10" s="35"/>
      <c r="D10" s="35"/>
    </row>
    <row r="11" spans="1:4" ht="12.75">
      <c r="A11" s="94"/>
      <c r="B11" s="95" t="s">
        <v>5</v>
      </c>
      <c r="C11" s="35"/>
      <c r="D11" s="35"/>
    </row>
    <row r="12" spans="1:4" ht="12.75">
      <c r="A12" s="94">
        <v>7</v>
      </c>
      <c r="B12" s="96" t="s">
        <v>168</v>
      </c>
      <c r="C12" s="97">
        <v>0</v>
      </c>
      <c r="D12" s="35"/>
    </row>
    <row r="13" spans="1:4" ht="12.75">
      <c r="A13" s="94">
        <v>8</v>
      </c>
      <c r="B13" s="94" t="s">
        <v>207</v>
      </c>
      <c r="C13" s="35"/>
      <c r="D13" s="35"/>
    </row>
    <row r="14" spans="1:4" ht="12.75">
      <c r="A14" s="94">
        <v>9</v>
      </c>
      <c r="B14" s="96" t="s">
        <v>170</v>
      </c>
      <c r="C14" s="97">
        <f>SUM(C12:C13)</f>
        <v>0</v>
      </c>
      <c r="D14" s="35"/>
    </row>
    <row r="15" spans="1:4" ht="12.75">
      <c r="A15" s="94">
        <v>15</v>
      </c>
      <c r="B15" s="96" t="s">
        <v>176</v>
      </c>
      <c r="C15" s="97">
        <v>0</v>
      </c>
      <c r="D15" s="35"/>
    </row>
    <row r="16" spans="1:4" ht="12.75">
      <c r="A16" s="94">
        <v>16</v>
      </c>
      <c r="B16" s="94" t="s">
        <v>177</v>
      </c>
      <c r="C16" s="35"/>
      <c r="D16" s="35"/>
    </row>
    <row r="17" spans="1:4" ht="12.75">
      <c r="A17" s="94">
        <v>17</v>
      </c>
      <c r="B17" s="94" t="s">
        <v>204</v>
      </c>
      <c r="C17" s="35"/>
      <c r="D17" s="35"/>
    </row>
    <row r="18" spans="1:4" ht="25.5">
      <c r="A18" s="94">
        <v>18</v>
      </c>
      <c r="B18" s="94" t="s">
        <v>178</v>
      </c>
      <c r="C18" s="35"/>
      <c r="D18" s="35"/>
    </row>
    <row r="19" spans="1:4" ht="12.75">
      <c r="A19" s="94">
        <v>19</v>
      </c>
      <c r="B19" s="94" t="s">
        <v>206</v>
      </c>
      <c r="C19" s="35"/>
      <c r="D19" s="35"/>
    </row>
    <row r="20" spans="1:4" ht="25.5">
      <c r="A20" s="94">
        <v>20</v>
      </c>
      <c r="B20" s="94" t="s">
        <v>179</v>
      </c>
      <c r="C20" s="35">
        <v>2500000</v>
      </c>
      <c r="D20" s="35">
        <v>2550000</v>
      </c>
    </row>
    <row r="21" spans="1:4" ht="25.5">
      <c r="A21" s="94">
        <v>21</v>
      </c>
      <c r="B21" s="94" t="s">
        <v>180</v>
      </c>
      <c r="C21" s="35">
        <v>850000</v>
      </c>
      <c r="D21" s="35">
        <v>825000</v>
      </c>
    </row>
    <row r="22" spans="1:4" ht="25.5">
      <c r="A22" s="94">
        <v>22</v>
      </c>
      <c r="B22" s="94" t="s">
        <v>181</v>
      </c>
      <c r="C22" s="35">
        <v>650000</v>
      </c>
      <c r="D22" s="35">
        <v>500000</v>
      </c>
    </row>
    <row r="23" spans="1:4" ht="12.75">
      <c r="A23" s="94">
        <v>23</v>
      </c>
      <c r="B23" s="96" t="s">
        <v>182</v>
      </c>
      <c r="C23" s="97">
        <f>SUM(C16:C22)</f>
        <v>4000000</v>
      </c>
      <c r="D23" s="97">
        <f>SUM(D16:D22)</f>
        <v>3875000</v>
      </c>
    </row>
    <row r="24" spans="1:4" ht="25.5">
      <c r="A24" s="94">
        <v>24</v>
      </c>
      <c r="B24" s="94" t="s">
        <v>183</v>
      </c>
      <c r="C24" s="37"/>
      <c r="D24" s="35"/>
    </row>
    <row r="25" spans="1:4" ht="12.75">
      <c r="A25" s="94">
        <v>25</v>
      </c>
      <c r="B25" s="96" t="s">
        <v>184</v>
      </c>
      <c r="C25" s="52"/>
      <c r="D25" s="35"/>
    </row>
    <row r="26" spans="1:4" ht="12.75">
      <c r="A26" s="94">
        <v>26</v>
      </c>
      <c r="B26" s="94" t="s">
        <v>208</v>
      </c>
      <c r="C26" s="52"/>
      <c r="D26" s="35"/>
    </row>
    <row r="27" spans="1:4" ht="12.75">
      <c r="A27" s="94">
        <v>27</v>
      </c>
      <c r="B27" s="96" t="s">
        <v>185</v>
      </c>
      <c r="C27" s="97">
        <f>SUM(C26)</f>
        <v>0</v>
      </c>
      <c r="D27" s="35"/>
    </row>
    <row r="28" spans="1:4" ht="12.75">
      <c r="A28" s="94">
        <v>28</v>
      </c>
      <c r="B28" s="98" t="s">
        <v>186</v>
      </c>
      <c r="C28" s="99">
        <f>C14+C15+C23+C25+C27</f>
        <v>4000000</v>
      </c>
      <c r="D28" s="99">
        <f>D14+D15+D23+D25+D27</f>
        <v>3875000</v>
      </c>
    </row>
    <row r="29" spans="1:4" ht="12.75">
      <c r="A29" s="94">
        <v>29</v>
      </c>
      <c r="B29" s="94" t="s">
        <v>187</v>
      </c>
      <c r="C29" s="37"/>
      <c r="D29" s="35"/>
    </row>
    <row r="30" spans="1:4" ht="12.75">
      <c r="A30" s="94">
        <v>30</v>
      </c>
      <c r="B30" s="94" t="s">
        <v>188</v>
      </c>
      <c r="C30" s="37"/>
      <c r="D30" s="35"/>
    </row>
    <row r="31" spans="1:4" ht="12.75">
      <c r="A31" s="94">
        <v>31</v>
      </c>
      <c r="B31" s="94" t="s">
        <v>189</v>
      </c>
      <c r="C31" s="37">
        <v>57775000</v>
      </c>
      <c r="D31" s="35">
        <v>67721000</v>
      </c>
    </row>
    <row r="32" spans="1:4" ht="12.75">
      <c r="A32" s="94">
        <v>32</v>
      </c>
      <c r="B32" s="98" t="s">
        <v>190</v>
      </c>
      <c r="C32" s="99">
        <f>SUM(C29+C30)</f>
        <v>0</v>
      </c>
      <c r="D32" s="99">
        <f>SUM(D29+D30)</f>
        <v>0</v>
      </c>
    </row>
    <row r="33" spans="1:4" ht="12.75">
      <c r="A33" s="94"/>
      <c r="B33" s="98"/>
      <c r="C33" s="99"/>
      <c r="D33" s="35"/>
    </row>
    <row r="34" spans="1:4" ht="12.75">
      <c r="A34" s="94">
        <v>34</v>
      </c>
      <c r="B34" s="95" t="s">
        <v>64</v>
      </c>
      <c r="C34" s="100">
        <f>C28+C32+C31</f>
        <v>61775000</v>
      </c>
      <c r="D34" s="100">
        <f>D28+D32+D31</f>
        <v>71596000</v>
      </c>
    </row>
    <row r="35" spans="1:4" ht="12.75">
      <c r="A35" s="35"/>
      <c r="B35" s="35"/>
      <c r="C35" s="35"/>
      <c r="D35" s="35"/>
    </row>
    <row r="36" spans="1:4" ht="12.75">
      <c r="A36" s="35"/>
      <c r="B36" s="36" t="s">
        <v>65</v>
      </c>
      <c r="C36" s="35"/>
      <c r="D36" s="35"/>
    </row>
    <row r="37" spans="1:4" ht="12.75">
      <c r="A37" s="36" t="s">
        <v>7</v>
      </c>
      <c r="B37" s="36" t="s">
        <v>66</v>
      </c>
      <c r="C37" s="36">
        <f>SUM(C38:C42)</f>
        <v>60975000</v>
      </c>
      <c r="D37" s="36">
        <f>SUM(D38:D42)</f>
        <v>70811000</v>
      </c>
    </row>
    <row r="38" spans="1:4" ht="12.75">
      <c r="A38" s="35"/>
      <c r="B38" s="35" t="s">
        <v>191</v>
      </c>
      <c r="C38" s="35">
        <v>33162000</v>
      </c>
      <c r="D38" s="35">
        <v>40310000</v>
      </c>
    </row>
    <row r="39" spans="1:4" ht="12.75">
      <c r="A39" s="35"/>
      <c r="B39" s="35" t="s">
        <v>192</v>
      </c>
      <c r="C39" s="35">
        <v>8973000</v>
      </c>
      <c r="D39" s="35">
        <v>9134000</v>
      </c>
    </row>
    <row r="40" spans="1:4" ht="12.75">
      <c r="A40" s="35"/>
      <c r="B40" s="35" t="s">
        <v>193</v>
      </c>
      <c r="C40" s="35">
        <v>18840000</v>
      </c>
      <c r="D40" s="35">
        <v>21367000</v>
      </c>
    </row>
    <row r="41" spans="1:4" ht="12.75">
      <c r="A41" s="35"/>
      <c r="B41" s="35" t="s">
        <v>194</v>
      </c>
      <c r="C41" s="35"/>
      <c r="D41" s="35"/>
    </row>
    <row r="42" spans="1:4" ht="12.75">
      <c r="A42" s="35"/>
      <c r="B42" s="35" t="s">
        <v>195</v>
      </c>
      <c r="C42" s="35"/>
      <c r="D42" s="35"/>
    </row>
    <row r="43" spans="1:4" ht="12.75">
      <c r="A43" s="35"/>
      <c r="B43" s="35"/>
      <c r="C43" s="35"/>
      <c r="D43" s="35"/>
    </row>
    <row r="44" spans="1:4" ht="12.75">
      <c r="A44" s="36" t="s">
        <v>8</v>
      </c>
      <c r="B44" s="36" t="s">
        <v>67</v>
      </c>
      <c r="C44" s="36">
        <f>SUM(C45:C46)</f>
        <v>800000</v>
      </c>
      <c r="D44" s="36">
        <f>SUM(D45:D46)</f>
        <v>785000</v>
      </c>
    </row>
    <row r="45" spans="1:4" ht="12.75">
      <c r="A45" s="35"/>
      <c r="B45" s="35" t="s">
        <v>196</v>
      </c>
      <c r="C45" s="35">
        <v>800000</v>
      </c>
      <c r="D45" s="35">
        <v>785000</v>
      </c>
    </row>
    <row r="46" spans="1:4" ht="12.75">
      <c r="A46" s="35"/>
      <c r="B46" s="35" t="s">
        <v>197</v>
      </c>
      <c r="C46" s="35"/>
      <c r="D46" s="35"/>
    </row>
    <row r="47" spans="1:4" ht="12.75">
      <c r="A47" s="35"/>
      <c r="B47" s="35"/>
      <c r="C47" s="35"/>
      <c r="D47" s="35"/>
    </row>
    <row r="48" spans="1:4" ht="12.75">
      <c r="A48" s="36" t="s">
        <v>9</v>
      </c>
      <c r="B48" s="36" t="s">
        <v>198</v>
      </c>
      <c r="C48" s="35">
        <v>0</v>
      </c>
      <c r="D48" s="35">
        <v>0</v>
      </c>
    </row>
    <row r="49" spans="1:4" ht="12.75">
      <c r="A49" s="35"/>
      <c r="B49" s="35" t="s">
        <v>199</v>
      </c>
      <c r="C49" s="35"/>
      <c r="D49" s="35"/>
    </row>
    <row r="50" spans="1:4" ht="12.75">
      <c r="A50" s="35"/>
      <c r="B50" s="35"/>
      <c r="C50" s="35"/>
      <c r="D50" s="35"/>
    </row>
    <row r="51" spans="1:4" ht="12.75">
      <c r="A51" s="36" t="s">
        <v>10</v>
      </c>
      <c r="B51" s="36" t="s">
        <v>200</v>
      </c>
      <c r="C51" s="36">
        <f>C52</f>
        <v>0</v>
      </c>
      <c r="D51" s="35">
        <v>0</v>
      </c>
    </row>
    <row r="52" spans="1:4" ht="12.75">
      <c r="A52" s="35"/>
      <c r="B52" s="35" t="s">
        <v>68</v>
      </c>
      <c r="C52" s="35"/>
      <c r="D52" s="35"/>
    </row>
    <row r="53" spans="1:4" ht="12.75">
      <c r="A53" s="35"/>
      <c r="B53" s="35" t="s">
        <v>69</v>
      </c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6" t="s">
        <v>44</v>
      </c>
      <c r="B55" s="36" t="s">
        <v>201</v>
      </c>
      <c r="C55" s="36">
        <f>C56</f>
        <v>0</v>
      </c>
      <c r="D55" s="35">
        <v>0</v>
      </c>
    </row>
    <row r="56" spans="1:4" ht="12.75">
      <c r="A56" s="35"/>
      <c r="B56" s="35" t="s">
        <v>202</v>
      </c>
      <c r="C56" s="35"/>
      <c r="D56" s="35"/>
    </row>
    <row r="57" spans="1:4" ht="12.75">
      <c r="A57" s="35"/>
      <c r="B57" s="35"/>
      <c r="C57" s="35"/>
      <c r="D57" s="35"/>
    </row>
    <row r="58" spans="1:4" ht="12.75">
      <c r="A58" s="36" t="s">
        <v>11</v>
      </c>
      <c r="B58" s="36" t="s">
        <v>70</v>
      </c>
      <c r="C58" s="36">
        <f>C37+C44+C48+C51+C55</f>
        <v>61775000</v>
      </c>
      <c r="D58" s="36">
        <f>D37+D44+D48+D51+D55</f>
        <v>71596000</v>
      </c>
    </row>
    <row r="59" spans="1:2" ht="12.75">
      <c r="A59" s="55"/>
      <c r="B59" s="55"/>
    </row>
    <row r="60" spans="1:3" ht="12.75">
      <c r="A60" s="59"/>
      <c r="B60" s="59"/>
      <c r="C60" s="34"/>
    </row>
    <row r="61" spans="1:2" ht="12.75">
      <c r="A61" s="63"/>
      <c r="B61" s="63"/>
    </row>
    <row r="62" spans="1:2" ht="12.75">
      <c r="A62" s="63"/>
      <c r="B62" s="63"/>
    </row>
    <row r="63" spans="1:2" ht="12.75">
      <c r="A63" s="63"/>
      <c r="B63" s="63"/>
    </row>
    <row r="64" spans="1:3" ht="12.75">
      <c r="A64" s="59"/>
      <c r="B64" s="59"/>
      <c r="C64" s="34"/>
    </row>
    <row r="65" spans="1:2" ht="12.75">
      <c r="A65" s="63"/>
      <c r="B65" s="63"/>
    </row>
    <row r="66" spans="1:3" ht="12.75">
      <c r="A66" s="59"/>
      <c r="B66" s="59"/>
      <c r="C66" s="34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.421875" style="0" customWidth="1"/>
    <col min="3" max="3" width="11.421875" style="0" customWidth="1"/>
    <col min="5" max="5" width="24.140625" style="0" customWidth="1"/>
    <col min="6" max="6" width="10.7109375" style="0" customWidth="1"/>
    <col min="7" max="7" width="12.140625" style="0" customWidth="1"/>
  </cols>
  <sheetData>
    <row r="1" spans="1:2" ht="12.75">
      <c r="A1" s="148" t="s">
        <v>316</v>
      </c>
      <c r="B1" s="148"/>
    </row>
    <row r="4" spans="2:7" ht="12.75">
      <c r="B4" s="138" t="s">
        <v>291</v>
      </c>
      <c r="C4" s="138"/>
      <c r="D4" s="138"/>
      <c r="E4" s="138"/>
      <c r="F4" s="138"/>
      <c r="G4" s="138"/>
    </row>
    <row r="6" spans="7:10" ht="12.75">
      <c r="G6" s="154" t="s">
        <v>0</v>
      </c>
      <c r="H6" s="155"/>
      <c r="I6" s="45"/>
      <c r="J6" s="45"/>
    </row>
    <row r="7" spans="1:10" ht="12.75">
      <c r="A7" s="35"/>
      <c r="B7" s="35"/>
      <c r="C7" s="35"/>
      <c r="D7" s="35"/>
      <c r="E7" s="35"/>
      <c r="F7" s="35"/>
      <c r="G7" s="35"/>
      <c r="H7" s="35"/>
      <c r="I7" s="54"/>
      <c r="J7" s="54"/>
    </row>
    <row r="8" spans="1:8" s="34" customFormat="1" ht="12.75">
      <c r="A8" s="36"/>
      <c r="B8" s="36" t="s">
        <v>138</v>
      </c>
      <c r="C8" s="36" t="s">
        <v>139</v>
      </c>
      <c r="D8" s="36" t="s">
        <v>140</v>
      </c>
      <c r="E8" s="36"/>
      <c r="F8" s="36" t="s">
        <v>141</v>
      </c>
      <c r="G8" s="36" t="s">
        <v>142</v>
      </c>
      <c r="H8" s="36" t="s">
        <v>140</v>
      </c>
    </row>
    <row r="9" spans="1:8" s="34" customFormat="1" ht="12.75">
      <c r="A9" s="36" t="s">
        <v>5</v>
      </c>
      <c r="B9" s="36"/>
      <c r="C9" s="36"/>
      <c r="D9" s="36"/>
      <c r="E9" s="36" t="s">
        <v>65</v>
      </c>
      <c r="F9" s="36"/>
      <c r="G9" s="36"/>
      <c r="H9" s="36"/>
    </row>
    <row r="10" spans="1:8" ht="12.75">
      <c r="A10" s="35"/>
      <c r="B10" s="35"/>
      <c r="C10" s="35"/>
      <c r="D10" s="35"/>
      <c r="E10" s="35"/>
      <c r="F10" s="35"/>
      <c r="G10" s="35"/>
      <c r="H10" s="35"/>
    </row>
    <row r="11" spans="1:8" ht="12.75">
      <c r="A11" s="37" t="s">
        <v>118</v>
      </c>
      <c r="B11" s="35">
        <v>25447000</v>
      </c>
      <c r="C11" s="35"/>
      <c r="D11" s="35"/>
      <c r="E11" s="37" t="s">
        <v>122</v>
      </c>
      <c r="F11" s="35">
        <v>93110597</v>
      </c>
      <c r="G11" s="35"/>
      <c r="H11" s="35"/>
    </row>
    <row r="12" spans="1:8" ht="12.75">
      <c r="A12" s="37" t="s">
        <v>176</v>
      </c>
      <c r="B12" s="35">
        <v>26130000</v>
      </c>
      <c r="C12" s="35"/>
      <c r="D12" s="35"/>
      <c r="E12" s="37" t="s">
        <v>148</v>
      </c>
      <c r="F12" s="35">
        <v>20199000</v>
      </c>
      <c r="G12" s="35"/>
      <c r="H12" s="35"/>
    </row>
    <row r="13" spans="1:8" ht="12.75">
      <c r="A13" s="37" t="s">
        <v>143</v>
      </c>
      <c r="B13" s="35">
        <v>5500000</v>
      </c>
      <c r="C13" s="35"/>
      <c r="D13" s="35"/>
      <c r="E13" s="37" t="s">
        <v>124</v>
      </c>
      <c r="F13" s="35">
        <v>78619000</v>
      </c>
      <c r="G13" s="35"/>
      <c r="H13" s="35"/>
    </row>
    <row r="14" spans="1:8" ht="12.75">
      <c r="A14" s="37" t="s">
        <v>144</v>
      </c>
      <c r="B14" s="35">
        <v>146135597</v>
      </c>
      <c r="C14" s="35"/>
      <c r="D14" s="35"/>
      <c r="E14" s="37" t="s">
        <v>126</v>
      </c>
      <c r="F14" s="35">
        <v>8200000</v>
      </c>
      <c r="G14" s="35"/>
      <c r="H14" s="35"/>
    </row>
    <row r="15" spans="1:8" ht="12.75">
      <c r="A15" s="37" t="s">
        <v>120</v>
      </c>
      <c r="B15" s="35">
        <v>5000000</v>
      </c>
      <c r="C15" s="35"/>
      <c r="D15" s="35"/>
      <c r="E15" s="37" t="s">
        <v>149</v>
      </c>
      <c r="F15" s="35">
        <v>4000000</v>
      </c>
      <c r="G15" s="35"/>
      <c r="H15" s="35"/>
    </row>
    <row r="16" spans="1:8" ht="12.75">
      <c r="A16" s="37" t="s">
        <v>145</v>
      </c>
      <c r="B16" s="35">
        <v>700000</v>
      </c>
      <c r="C16" s="35"/>
      <c r="D16" s="35"/>
      <c r="E16" s="35"/>
      <c r="F16" s="35"/>
      <c r="G16" s="35"/>
      <c r="H16" s="35"/>
    </row>
    <row r="17" spans="1:8" s="34" customFormat="1" ht="12.75">
      <c r="A17" s="36" t="s">
        <v>146</v>
      </c>
      <c r="B17" s="36">
        <f>SUM(B11:B16)</f>
        <v>208912597</v>
      </c>
      <c r="C17" s="36"/>
      <c r="D17" s="36"/>
      <c r="E17" s="36" t="s">
        <v>150</v>
      </c>
      <c r="F17" s="36">
        <f>SUM(F11:F16)</f>
        <v>204128597</v>
      </c>
      <c r="G17" s="36"/>
      <c r="H17" s="36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8" ht="12.75">
      <c r="A19" s="37" t="s">
        <v>147</v>
      </c>
      <c r="B19" s="35">
        <v>1000000</v>
      </c>
      <c r="C19" s="35"/>
      <c r="D19" s="35"/>
      <c r="E19" s="37" t="s">
        <v>127</v>
      </c>
      <c r="F19" s="35">
        <v>9858000</v>
      </c>
      <c r="G19" s="35"/>
      <c r="H19" s="35"/>
    </row>
    <row r="20" spans="1:8" ht="12.75">
      <c r="A20" s="37" t="s">
        <v>268</v>
      </c>
      <c r="B20" s="35">
        <v>0</v>
      </c>
      <c r="C20" s="35"/>
      <c r="D20" s="35"/>
      <c r="E20" s="37" t="s">
        <v>128</v>
      </c>
      <c r="F20" s="35">
        <v>4950000</v>
      </c>
      <c r="G20" s="35"/>
      <c r="H20" s="35"/>
    </row>
    <row r="21" spans="1:8" s="34" customFormat="1" ht="12.75">
      <c r="A21" s="36" t="s">
        <v>154</v>
      </c>
      <c r="B21" s="36">
        <f>SUM(B19:B20)</f>
        <v>1000000</v>
      </c>
      <c r="C21" s="36"/>
      <c r="D21" s="36"/>
      <c r="E21" s="36" t="s">
        <v>151</v>
      </c>
      <c r="F21" s="36">
        <f>SUM(F19:F20)</f>
        <v>14808000</v>
      </c>
      <c r="G21" s="36"/>
      <c r="H21" s="36"/>
    </row>
    <row r="22" spans="1:8" s="34" customFormat="1" ht="12.75">
      <c r="A22" s="36"/>
      <c r="B22" s="36"/>
      <c r="C22" s="36"/>
      <c r="D22" s="36"/>
      <c r="E22" s="36"/>
      <c r="F22" s="36"/>
      <c r="G22" s="36"/>
      <c r="H22" s="36"/>
    </row>
    <row r="23" spans="1:8" s="34" customFormat="1" ht="12.75">
      <c r="A23" s="36" t="s">
        <v>298</v>
      </c>
      <c r="B23" s="36">
        <v>13000000</v>
      </c>
      <c r="C23" s="36"/>
      <c r="D23" s="36"/>
      <c r="E23" s="36" t="s">
        <v>152</v>
      </c>
      <c r="F23" s="36">
        <v>3976000</v>
      </c>
      <c r="G23" s="36"/>
      <c r="H23" s="36"/>
    </row>
    <row r="24" spans="1:8" ht="12.75">
      <c r="A24" s="35"/>
      <c r="B24" s="35"/>
      <c r="C24" s="35"/>
      <c r="D24" s="35"/>
      <c r="E24" s="35"/>
      <c r="F24" s="35"/>
      <c r="G24" s="35"/>
      <c r="H24" s="35"/>
    </row>
    <row r="25" spans="1:8" ht="12.75">
      <c r="A25" s="37"/>
      <c r="B25" s="35"/>
      <c r="C25" s="35"/>
      <c r="D25" s="35"/>
      <c r="E25" s="37"/>
      <c r="F25" s="35"/>
      <c r="G25" s="3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6" t="s">
        <v>155</v>
      </c>
      <c r="B27" s="36">
        <f>B17+B21+B25+B23</f>
        <v>222912597</v>
      </c>
      <c r="C27" s="35"/>
      <c r="D27" s="35"/>
      <c r="E27" s="36" t="s">
        <v>153</v>
      </c>
      <c r="F27" s="36">
        <f>F17+F21+F23</f>
        <v>222912597</v>
      </c>
      <c r="G27" s="35"/>
      <c r="H27" s="35"/>
    </row>
  </sheetData>
  <sheetProtection/>
  <mergeCells count="3">
    <mergeCell ref="B4:G4"/>
    <mergeCell ref="G6:H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7.421875" style="0" customWidth="1"/>
    <col min="4" max="4" width="8.281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28125" style="0" customWidth="1"/>
    <col min="9" max="9" width="10.28125" style="0" customWidth="1"/>
    <col min="10" max="10" width="10.8515625" style="0" customWidth="1"/>
    <col min="11" max="11" width="7.8515625" style="0" customWidth="1"/>
    <col min="12" max="12" width="10.00390625" style="0" customWidth="1"/>
    <col min="13" max="13" width="10.140625" style="0" customWidth="1"/>
  </cols>
  <sheetData>
    <row r="1" spans="1:3" ht="12.75">
      <c r="A1" s="148" t="s">
        <v>317</v>
      </c>
      <c r="B1" s="148"/>
      <c r="C1" s="148"/>
    </row>
    <row r="2" spans="1:3" ht="12.75">
      <c r="A2" s="156"/>
      <c r="B2" s="156"/>
      <c r="C2" s="156"/>
    </row>
    <row r="3" ht="12.75">
      <c r="A3" s="38"/>
    </row>
    <row r="4" spans="1:12" ht="12.75">
      <c r="A4" s="38"/>
      <c r="C4" s="138" t="s">
        <v>292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2.75">
      <c r="A5" s="38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4" ht="12.75">
      <c r="A6" s="38"/>
      <c r="C6" s="102"/>
      <c r="D6" s="102"/>
      <c r="E6" s="102"/>
      <c r="F6" s="102"/>
      <c r="G6" s="102"/>
      <c r="H6" s="102"/>
      <c r="I6" s="102"/>
      <c r="J6" s="102"/>
      <c r="K6" s="102"/>
      <c r="L6" s="136" t="s">
        <v>0</v>
      </c>
      <c r="M6" s="136"/>
      <c r="N6" s="136"/>
    </row>
    <row r="8" spans="1:14" ht="12.75">
      <c r="A8" s="36"/>
      <c r="B8" s="36" t="s">
        <v>106</v>
      </c>
      <c r="C8" s="36" t="s">
        <v>107</v>
      </c>
      <c r="D8" s="36" t="s">
        <v>108</v>
      </c>
      <c r="E8" s="36" t="s">
        <v>109</v>
      </c>
      <c r="F8" s="36" t="s">
        <v>110</v>
      </c>
      <c r="G8" s="36" t="s">
        <v>111</v>
      </c>
      <c r="H8" s="36" t="s">
        <v>112</v>
      </c>
      <c r="I8" s="36" t="s">
        <v>113</v>
      </c>
      <c r="J8" s="36" t="s">
        <v>114</v>
      </c>
      <c r="K8" s="36" t="s">
        <v>115</v>
      </c>
      <c r="L8" s="36" t="s">
        <v>116</v>
      </c>
      <c r="M8" s="36" t="s">
        <v>117</v>
      </c>
      <c r="N8" s="36" t="s">
        <v>4</v>
      </c>
    </row>
    <row r="9" spans="1:14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2.75">
      <c r="A10" s="35" t="s">
        <v>118</v>
      </c>
      <c r="B10" s="35">
        <v>2000</v>
      </c>
      <c r="C10" s="35">
        <v>2000</v>
      </c>
      <c r="D10" s="35">
        <v>2400</v>
      </c>
      <c r="E10" s="35">
        <v>2400</v>
      </c>
      <c r="F10" s="35">
        <v>2400</v>
      </c>
      <c r="G10" s="35">
        <v>1800</v>
      </c>
      <c r="H10" s="35">
        <v>1500</v>
      </c>
      <c r="I10" s="35">
        <v>1547</v>
      </c>
      <c r="J10" s="35">
        <v>2200</v>
      </c>
      <c r="K10" s="35">
        <v>2500</v>
      </c>
      <c r="L10" s="35">
        <v>2500</v>
      </c>
      <c r="M10" s="35">
        <v>2200</v>
      </c>
      <c r="N10" s="36">
        <f>SUM(B10:M10)</f>
        <v>25447</v>
      </c>
    </row>
    <row r="11" spans="1:14" ht="12.75">
      <c r="A11" s="35" t="s">
        <v>293</v>
      </c>
      <c r="B11" s="35">
        <v>200</v>
      </c>
      <c r="C11" s="35">
        <v>200</v>
      </c>
      <c r="D11" s="35">
        <v>14600</v>
      </c>
      <c r="E11" s="35">
        <v>330</v>
      </c>
      <c r="F11" s="35">
        <v>300</v>
      </c>
      <c r="G11" s="35">
        <v>200</v>
      </c>
      <c r="H11" s="35">
        <v>200</v>
      </c>
      <c r="I11" s="35">
        <v>200</v>
      </c>
      <c r="J11" s="35">
        <v>14600</v>
      </c>
      <c r="K11" s="35">
        <v>300</v>
      </c>
      <c r="L11" s="35">
        <v>300</v>
      </c>
      <c r="M11" s="35">
        <v>200</v>
      </c>
      <c r="N11" s="36">
        <f>SUM(B11:M11)</f>
        <v>31630</v>
      </c>
    </row>
    <row r="12" spans="1:14" ht="12.75">
      <c r="A12" s="35" t="s">
        <v>119</v>
      </c>
      <c r="B12" s="35">
        <v>12594</v>
      </c>
      <c r="C12" s="35">
        <v>12596</v>
      </c>
      <c r="D12" s="35">
        <v>12596</v>
      </c>
      <c r="E12" s="35">
        <v>12596</v>
      </c>
      <c r="F12" s="35">
        <v>12596</v>
      </c>
      <c r="G12" s="35">
        <v>12594</v>
      </c>
      <c r="H12" s="35">
        <v>12594</v>
      </c>
      <c r="I12" s="35">
        <v>12594</v>
      </c>
      <c r="J12" s="35">
        <v>12594</v>
      </c>
      <c r="K12" s="35">
        <v>12594</v>
      </c>
      <c r="L12" s="35">
        <v>12594</v>
      </c>
      <c r="M12" s="35">
        <v>12593</v>
      </c>
      <c r="N12" s="36">
        <f aca="true" t="shared" si="0" ref="N12:N25">SUM(B12:M12)</f>
        <v>151135</v>
      </c>
    </row>
    <row r="13" spans="1:14" ht="12.75">
      <c r="A13" s="35" t="s">
        <v>120</v>
      </c>
      <c r="B13" s="35">
        <v>140</v>
      </c>
      <c r="C13" s="35">
        <v>140</v>
      </c>
      <c r="D13" s="35">
        <v>140</v>
      </c>
      <c r="E13" s="35">
        <v>140</v>
      </c>
      <c r="F13" s="35">
        <v>140</v>
      </c>
      <c r="G13" s="35">
        <v>140</v>
      </c>
      <c r="H13" s="35">
        <v>140</v>
      </c>
      <c r="I13" s="35">
        <v>140</v>
      </c>
      <c r="J13" s="35">
        <v>140</v>
      </c>
      <c r="K13" s="35">
        <v>140</v>
      </c>
      <c r="L13" s="35">
        <v>150</v>
      </c>
      <c r="M13" s="35">
        <v>150</v>
      </c>
      <c r="N13" s="36">
        <f t="shared" si="0"/>
        <v>1700</v>
      </c>
    </row>
    <row r="14" spans="1:14" ht="12.75">
      <c r="A14" s="52" t="s">
        <v>135</v>
      </c>
      <c r="B14" s="52">
        <v>65316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>
        <f t="shared" si="0"/>
        <v>65316</v>
      </c>
    </row>
    <row r="15" spans="1:14" ht="12.75">
      <c r="A15" s="52" t="s">
        <v>137</v>
      </c>
      <c r="B15" s="52"/>
      <c r="C15" s="35">
        <f>B27</f>
        <v>62363</v>
      </c>
      <c r="D15" s="35">
        <f>C27</f>
        <v>59847</v>
      </c>
      <c r="E15" s="35">
        <f aca="true" t="shared" si="1" ref="E15:M15">D27</f>
        <v>72235</v>
      </c>
      <c r="F15" s="35">
        <f t="shared" si="1"/>
        <v>62579</v>
      </c>
      <c r="G15" s="35">
        <f t="shared" si="1"/>
        <v>55806</v>
      </c>
      <c r="H15" s="35">
        <f t="shared" si="1"/>
        <v>49848</v>
      </c>
      <c r="I15" s="35">
        <f t="shared" si="1"/>
        <v>47820</v>
      </c>
      <c r="J15" s="35">
        <f t="shared" si="1"/>
        <v>46109</v>
      </c>
      <c r="K15" s="35">
        <f t="shared" si="1"/>
        <v>58442</v>
      </c>
      <c r="L15" s="35">
        <f t="shared" si="1"/>
        <v>56503</v>
      </c>
      <c r="M15" s="35">
        <f t="shared" si="1"/>
        <v>54853</v>
      </c>
      <c r="N15" s="36">
        <v>0</v>
      </c>
    </row>
    <row r="16" spans="1:14" ht="12.75">
      <c r="A16" s="36" t="s">
        <v>121</v>
      </c>
      <c r="B16" s="36">
        <f>SUM(B10:B14)</f>
        <v>80250</v>
      </c>
      <c r="C16" s="36">
        <f aca="true" t="shared" si="2" ref="C16:N16">SUM(C10:C15)</f>
        <v>77299</v>
      </c>
      <c r="D16" s="36">
        <f t="shared" si="2"/>
        <v>89583</v>
      </c>
      <c r="E16" s="36">
        <f t="shared" si="2"/>
        <v>87701</v>
      </c>
      <c r="F16" s="36">
        <f t="shared" si="2"/>
        <v>78015</v>
      </c>
      <c r="G16" s="36">
        <f t="shared" si="2"/>
        <v>70540</v>
      </c>
      <c r="H16" s="36">
        <f t="shared" si="2"/>
        <v>64282</v>
      </c>
      <c r="I16" s="36">
        <f t="shared" si="2"/>
        <v>62301</v>
      </c>
      <c r="J16" s="36">
        <f t="shared" si="2"/>
        <v>75643</v>
      </c>
      <c r="K16" s="36">
        <f t="shared" si="2"/>
        <v>73976</v>
      </c>
      <c r="L16" s="36">
        <f t="shared" si="2"/>
        <v>72047</v>
      </c>
      <c r="M16" s="36">
        <f t="shared" si="2"/>
        <v>69996</v>
      </c>
      <c r="N16" s="36">
        <f t="shared" si="2"/>
        <v>275228</v>
      </c>
    </row>
    <row r="17" spans="1:14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</row>
    <row r="18" spans="1:14" ht="12.75">
      <c r="A18" s="37" t="s">
        <v>122</v>
      </c>
      <c r="B18" s="35">
        <v>7759</v>
      </c>
      <c r="C18" s="35">
        <v>7759</v>
      </c>
      <c r="D18" s="35">
        <v>7759</v>
      </c>
      <c r="E18" s="35">
        <v>7759</v>
      </c>
      <c r="F18" s="35">
        <v>7759</v>
      </c>
      <c r="G18" s="35">
        <v>7759</v>
      </c>
      <c r="H18" s="35">
        <v>7759</v>
      </c>
      <c r="I18" s="35">
        <v>7759</v>
      </c>
      <c r="J18" s="35">
        <v>7759</v>
      </c>
      <c r="K18" s="35">
        <v>7759</v>
      </c>
      <c r="L18" s="35">
        <v>7760</v>
      </c>
      <c r="M18" s="35">
        <v>7760</v>
      </c>
      <c r="N18" s="36">
        <f t="shared" si="0"/>
        <v>93110</v>
      </c>
    </row>
    <row r="19" spans="1:14" ht="12.75">
      <c r="A19" s="37" t="s">
        <v>123</v>
      </c>
      <c r="B19" s="35">
        <v>1683</v>
      </c>
      <c r="C19" s="35">
        <v>1683</v>
      </c>
      <c r="D19" s="35">
        <v>1683</v>
      </c>
      <c r="E19" s="35">
        <v>1683</v>
      </c>
      <c r="F19" s="35">
        <v>1683</v>
      </c>
      <c r="G19" s="35">
        <v>1683</v>
      </c>
      <c r="H19" s="35">
        <v>1683</v>
      </c>
      <c r="I19" s="35">
        <v>1683</v>
      </c>
      <c r="J19" s="35">
        <v>1683</v>
      </c>
      <c r="K19" s="35">
        <v>1684</v>
      </c>
      <c r="L19" s="35">
        <v>1684</v>
      </c>
      <c r="M19" s="35">
        <v>1684</v>
      </c>
      <c r="N19" s="36">
        <f t="shared" si="0"/>
        <v>20199</v>
      </c>
    </row>
    <row r="20" spans="1:14" ht="12.75">
      <c r="A20" s="37" t="s">
        <v>124</v>
      </c>
      <c r="B20" s="35">
        <v>7050</v>
      </c>
      <c r="C20" s="35">
        <v>7050</v>
      </c>
      <c r="D20" s="35">
        <v>7050</v>
      </c>
      <c r="E20" s="35">
        <v>6550</v>
      </c>
      <c r="F20" s="35">
        <v>6550</v>
      </c>
      <c r="G20" s="35">
        <v>6550</v>
      </c>
      <c r="H20" s="35">
        <v>5550</v>
      </c>
      <c r="I20" s="35">
        <v>5550</v>
      </c>
      <c r="J20" s="35">
        <v>6559</v>
      </c>
      <c r="K20" s="35">
        <v>6560</v>
      </c>
      <c r="L20" s="35">
        <v>6550</v>
      </c>
      <c r="M20" s="35">
        <v>7050</v>
      </c>
      <c r="N20" s="36">
        <f t="shared" si="0"/>
        <v>78619</v>
      </c>
    </row>
    <row r="21" spans="1:14" ht="12.75">
      <c r="A21" s="37" t="s">
        <v>125</v>
      </c>
      <c r="B21" s="35"/>
      <c r="C21" s="35"/>
      <c r="D21" s="35"/>
      <c r="E21" s="35">
        <v>3190</v>
      </c>
      <c r="F21" s="35"/>
      <c r="G21" s="35"/>
      <c r="H21" s="35">
        <v>270</v>
      </c>
      <c r="I21" s="35"/>
      <c r="J21" s="35"/>
      <c r="K21" s="35">
        <v>270</v>
      </c>
      <c r="L21" s="35"/>
      <c r="M21" s="35">
        <v>270</v>
      </c>
      <c r="N21" s="36">
        <f t="shared" si="0"/>
        <v>4000</v>
      </c>
    </row>
    <row r="22" spans="1:14" ht="12.75">
      <c r="A22" s="37" t="s">
        <v>126</v>
      </c>
      <c r="B22" s="35">
        <v>610</v>
      </c>
      <c r="C22" s="35">
        <v>630</v>
      </c>
      <c r="D22" s="35">
        <v>630</v>
      </c>
      <c r="E22" s="35">
        <v>630</v>
      </c>
      <c r="F22" s="35">
        <v>700</v>
      </c>
      <c r="G22" s="35">
        <v>700</v>
      </c>
      <c r="H22" s="35">
        <v>700</v>
      </c>
      <c r="I22" s="35">
        <v>700</v>
      </c>
      <c r="J22" s="35">
        <v>700</v>
      </c>
      <c r="K22" s="35">
        <v>700</v>
      </c>
      <c r="L22" s="35">
        <v>700</v>
      </c>
      <c r="M22" s="35">
        <v>800</v>
      </c>
      <c r="N22" s="36">
        <f t="shared" si="0"/>
        <v>8200</v>
      </c>
    </row>
    <row r="23" spans="1:14" ht="12.75">
      <c r="A23" s="37" t="s">
        <v>127</v>
      </c>
      <c r="B23" s="35">
        <v>785</v>
      </c>
      <c r="C23" s="35">
        <v>330</v>
      </c>
      <c r="D23" s="35">
        <v>226</v>
      </c>
      <c r="E23" s="35"/>
      <c r="F23" s="35">
        <v>5017</v>
      </c>
      <c r="G23" s="35">
        <v>3500</v>
      </c>
      <c r="H23" s="35"/>
      <c r="I23" s="35"/>
      <c r="J23" s="35"/>
      <c r="K23" s="35"/>
      <c r="L23" s="35"/>
      <c r="M23" s="35"/>
      <c r="N23" s="36">
        <f t="shared" si="0"/>
        <v>9858</v>
      </c>
    </row>
    <row r="24" spans="1:14" ht="12.75">
      <c r="A24" s="37" t="s">
        <v>128</v>
      </c>
      <c r="B24" s="35"/>
      <c r="C24" s="35"/>
      <c r="D24" s="35"/>
      <c r="E24" s="35">
        <v>4950</v>
      </c>
      <c r="F24" s="35"/>
      <c r="G24" s="35"/>
      <c r="H24" s="35"/>
      <c r="I24" s="35"/>
      <c r="J24" s="35"/>
      <c r="K24" s="35"/>
      <c r="L24" s="35"/>
      <c r="M24" s="35"/>
      <c r="N24" s="36">
        <f t="shared" si="0"/>
        <v>4950</v>
      </c>
    </row>
    <row r="25" spans="1:14" ht="12.75">
      <c r="A25" s="37" t="s">
        <v>129</v>
      </c>
      <c r="B25" s="35"/>
      <c r="C25" s="35"/>
      <c r="D25" s="35"/>
      <c r="E25" s="35">
        <v>360</v>
      </c>
      <c r="F25" s="35">
        <v>500</v>
      </c>
      <c r="G25" s="35">
        <v>500</v>
      </c>
      <c r="H25" s="35">
        <v>500</v>
      </c>
      <c r="I25" s="35">
        <v>500</v>
      </c>
      <c r="J25" s="35">
        <v>500</v>
      </c>
      <c r="K25" s="35">
        <v>500</v>
      </c>
      <c r="L25" s="35">
        <v>500</v>
      </c>
      <c r="M25" s="35">
        <v>116</v>
      </c>
      <c r="N25" s="36">
        <f t="shared" si="0"/>
        <v>3976</v>
      </c>
    </row>
    <row r="26" spans="1:14" ht="12.75">
      <c r="A26" s="36" t="s">
        <v>130</v>
      </c>
      <c r="B26" s="36">
        <f aca="true" t="shared" si="3" ref="B26:N26">SUM(B18:B25)</f>
        <v>17887</v>
      </c>
      <c r="C26" s="36">
        <f t="shared" si="3"/>
        <v>17452</v>
      </c>
      <c r="D26" s="36">
        <f t="shared" si="3"/>
        <v>17348</v>
      </c>
      <c r="E26" s="36">
        <f t="shared" si="3"/>
        <v>25122</v>
      </c>
      <c r="F26" s="36">
        <f t="shared" si="3"/>
        <v>22209</v>
      </c>
      <c r="G26" s="36">
        <f t="shared" si="3"/>
        <v>20692</v>
      </c>
      <c r="H26" s="36">
        <f t="shared" si="3"/>
        <v>16462</v>
      </c>
      <c r="I26" s="36">
        <f t="shared" si="3"/>
        <v>16192</v>
      </c>
      <c r="J26" s="36">
        <f t="shared" si="3"/>
        <v>17201</v>
      </c>
      <c r="K26" s="36">
        <f t="shared" si="3"/>
        <v>17473</v>
      </c>
      <c r="L26" s="36">
        <f t="shared" si="3"/>
        <v>17194</v>
      </c>
      <c r="M26" s="36">
        <f t="shared" si="3"/>
        <v>17680</v>
      </c>
      <c r="N26" s="36">
        <f t="shared" si="3"/>
        <v>222912</v>
      </c>
    </row>
    <row r="27" spans="1:14" s="43" customFormat="1" ht="12.75">
      <c r="A27" s="53" t="s">
        <v>136</v>
      </c>
      <c r="B27" s="52">
        <f aca="true" t="shared" si="4" ref="B27:N27">B16-B26</f>
        <v>62363</v>
      </c>
      <c r="C27" s="52">
        <f t="shared" si="4"/>
        <v>59847</v>
      </c>
      <c r="D27" s="52">
        <f t="shared" si="4"/>
        <v>72235</v>
      </c>
      <c r="E27" s="52">
        <f t="shared" si="4"/>
        <v>62579</v>
      </c>
      <c r="F27" s="52">
        <f t="shared" si="4"/>
        <v>55806</v>
      </c>
      <c r="G27" s="52">
        <f t="shared" si="4"/>
        <v>49848</v>
      </c>
      <c r="H27" s="52">
        <f t="shared" si="4"/>
        <v>47820</v>
      </c>
      <c r="I27" s="52">
        <f t="shared" si="4"/>
        <v>46109</v>
      </c>
      <c r="J27" s="52">
        <f t="shared" si="4"/>
        <v>58442</v>
      </c>
      <c r="K27" s="52">
        <f t="shared" si="4"/>
        <v>56503</v>
      </c>
      <c r="L27" s="52">
        <f t="shared" si="4"/>
        <v>54853</v>
      </c>
      <c r="M27" s="52">
        <f t="shared" si="4"/>
        <v>52316</v>
      </c>
      <c r="N27" s="52">
        <f t="shared" si="4"/>
        <v>52316</v>
      </c>
    </row>
  </sheetData>
  <sheetProtection/>
  <mergeCells count="4">
    <mergeCell ref="C4:L4"/>
    <mergeCell ref="A1:C1"/>
    <mergeCell ref="A2:C2"/>
    <mergeCell ref="L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5.28125" style="0" customWidth="1"/>
    <col min="2" max="2" width="7.28125" style="0" customWidth="1"/>
    <col min="3" max="3" width="7.421875" style="0" customWidth="1"/>
    <col min="4" max="4" width="7.8515625" style="0" customWidth="1"/>
    <col min="5" max="5" width="7.421875" style="0" customWidth="1"/>
    <col min="6" max="6" width="7.140625" style="0" customWidth="1"/>
    <col min="7" max="7" width="6.7109375" style="0" customWidth="1"/>
    <col min="8" max="8" width="7.00390625" style="0" customWidth="1"/>
    <col min="10" max="10" width="7.7109375" style="0" customWidth="1"/>
    <col min="12" max="12" width="9.8515625" style="0" customWidth="1"/>
  </cols>
  <sheetData>
    <row r="1" ht="12.75">
      <c r="A1" s="34" t="s">
        <v>318</v>
      </c>
    </row>
    <row r="2" spans="1:3" ht="12.75">
      <c r="A2" s="157"/>
      <c r="B2" s="157"/>
      <c r="C2" s="157"/>
    </row>
    <row r="3" spans="1:3" ht="12.75">
      <c r="A3" s="156"/>
      <c r="B3" s="156"/>
      <c r="C3" s="156"/>
    </row>
    <row r="4" ht="12.75">
      <c r="A4" s="38"/>
    </row>
    <row r="5" spans="1:12" ht="12.75">
      <c r="A5" s="38"/>
      <c r="C5" s="138" t="s">
        <v>294</v>
      </c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2.75">
      <c r="A6" s="38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4" ht="12.75">
      <c r="A7" s="38"/>
      <c r="C7" s="102"/>
      <c r="D7" s="102"/>
      <c r="E7" s="102"/>
      <c r="F7" s="102"/>
      <c r="G7" s="102"/>
      <c r="H7" s="102"/>
      <c r="I7" s="102"/>
      <c r="J7" s="102"/>
      <c r="K7" s="102"/>
      <c r="L7" s="136" t="s">
        <v>0</v>
      </c>
      <c r="M7" s="136"/>
      <c r="N7" s="136"/>
    </row>
    <row r="9" spans="1:14" s="34" customFormat="1" ht="12.75">
      <c r="A9" s="36"/>
      <c r="B9" s="36" t="s">
        <v>106</v>
      </c>
      <c r="C9" s="36" t="s">
        <v>107</v>
      </c>
      <c r="D9" s="36" t="s">
        <v>108</v>
      </c>
      <c r="E9" s="36" t="s">
        <v>109</v>
      </c>
      <c r="F9" s="36" t="s">
        <v>110</v>
      </c>
      <c r="G9" s="36" t="s">
        <v>111</v>
      </c>
      <c r="H9" s="36" t="s">
        <v>112</v>
      </c>
      <c r="I9" s="36" t="s">
        <v>113</v>
      </c>
      <c r="J9" s="36" t="s">
        <v>114</v>
      </c>
      <c r="K9" s="36" t="s">
        <v>115</v>
      </c>
      <c r="L9" s="36" t="s">
        <v>116</v>
      </c>
      <c r="M9" s="36" t="s">
        <v>117</v>
      </c>
      <c r="N9" s="36" t="s">
        <v>4</v>
      </c>
    </row>
    <row r="10" spans="1:14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2.75">
      <c r="A11" s="35" t="s">
        <v>118</v>
      </c>
      <c r="B11" s="35">
        <v>2000</v>
      </c>
      <c r="C11" s="35">
        <v>2000</v>
      </c>
      <c r="D11" s="35">
        <v>2400</v>
      </c>
      <c r="E11" s="35">
        <v>2400</v>
      </c>
      <c r="F11" s="35">
        <v>2400</v>
      </c>
      <c r="G11" s="35">
        <v>1800</v>
      </c>
      <c r="H11" s="35">
        <v>1500</v>
      </c>
      <c r="I11" s="35">
        <v>1547</v>
      </c>
      <c r="J11" s="35">
        <v>2200</v>
      </c>
      <c r="K11" s="35">
        <v>2500</v>
      </c>
      <c r="L11" s="35">
        <v>2500</v>
      </c>
      <c r="M11" s="35">
        <v>2200</v>
      </c>
      <c r="N11" s="36">
        <f>SUM(B11:M11)</f>
        <v>25447</v>
      </c>
    </row>
    <row r="12" spans="1:14" ht="12.75">
      <c r="A12" s="35" t="s">
        <v>293</v>
      </c>
      <c r="B12" s="35">
        <v>200</v>
      </c>
      <c r="C12" s="35">
        <v>200</v>
      </c>
      <c r="D12" s="35">
        <v>14600</v>
      </c>
      <c r="E12" s="35">
        <v>330</v>
      </c>
      <c r="F12" s="35">
        <v>300</v>
      </c>
      <c r="G12" s="35">
        <v>200</v>
      </c>
      <c r="H12" s="35">
        <v>200</v>
      </c>
      <c r="I12" s="35">
        <v>200</v>
      </c>
      <c r="J12" s="35">
        <v>14600</v>
      </c>
      <c r="K12" s="35">
        <v>300</v>
      </c>
      <c r="L12" s="35">
        <v>300</v>
      </c>
      <c r="M12" s="35">
        <v>200</v>
      </c>
      <c r="N12" s="36">
        <f>SUM(B12:M12)</f>
        <v>31630</v>
      </c>
    </row>
    <row r="13" spans="1:14" ht="12.75">
      <c r="A13" s="35" t="s">
        <v>119</v>
      </c>
      <c r="B13" s="35">
        <v>12594</v>
      </c>
      <c r="C13" s="35">
        <v>12596</v>
      </c>
      <c r="D13" s="35">
        <v>12596</v>
      </c>
      <c r="E13" s="35">
        <v>12596</v>
      </c>
      <c r="F13" s="35">
        <v>12596</v>
      </c>
      <c r="G13" s="35">
        <v>12593</v>
      </c>
      <c r="H13" s="35">
        <v>12594</v>
      </c>
      <c r="I13" s="35">
        <v>12594</v>
      </c>
      <c r="J13" s="35">
        <v>12594</v>
      </c>
      <c r="K13" s="35">
        <v>12594</v>
      </c>
      <c r="L13" s="35">
        <v>12594</v>
      </c>
      <c r="M13" s="35">
        <v>12594</v>
      </c>
      <c r="N13" s="36">
        <f>SUM(B13:M13)</f>
        <v>151135</v>
      </c>
    </row>
    <row r="14" spans="1:14" ht="12.75">
      <c r="A14" s="35" t="s">
        <v>120</v>
      </c>
      <c r="B14" s="35">
        <v>140</v>
      </c>
      <c r="C14" s="35">
        <v>140</v>
      </c>
      <c r="D14" s="35">
        <v>140</v>
      </c>
      <c r="E14" s="35">
        <v>140</v>
      </c>
      <c r="F14" s="35">
        <v>140</v>
      </c>
      <c r="G14" s="35">
        <v>140</v>
      </c>
      <c r="H14" s="35">
        <v>140</v>
      </c>
      <c r="I14" s="35">
        <v>140</v>
      </c>
      <c r="J14" s="35">
        <v>140</v>
      </c>
      <c r="K14" s="35">
        <v>140</v>
      </c>
      <c r="L14" s="35">
        <v>150</v>
      </c>
      <c r="M14" s="35">
        <v>150</v>
      </c>
      <c r="N14" s="36">
        <f>SUM(B14:M14)</f>
        <v>1700</v>
      </c>
    </row>
    <row r="15" spans="1:14" ht="12.75">
      <c r="A15" s="35" t="s">
        <v>299</v>
      </c>
      <c r="B15" s="35">
        <v>1000</v>
      </c>
      <c r="C15" s="35">
        <v>2000</v>
      </c>
      <c r="D15" s="35">
        <v>1000</v>
      </c>
      <c r="E15" s="35">
        <v>1000</v>
      </c>
      <c r="F15" s="35">
        <v>1000</v>
      </c>
      <c r="G15" s="35">
        <v>1000</v>
      </c>
      <c r="H15" s="35">
        <v>1000</v>
      </c>
      <c r="I15" s="35">
        <v>1000</v>
      </c>
      <c r="J15" s="35">
        <v>1000</v>
      </c>
      <c r="K15" s="35">
        <v>1000</v>
      </c>
      <c r="L15" s="35">
        <v>1000</v>
      </c>
      <c r="M15" s="35">
        <v>1000</v>
      </c>
      <c r="N15" s="36">
        <f>SUM(B15:M15)</f>
        <v>13000</v>
      </c>
    </row>
    <row r="16" spans="1:14" s="34" customFormat="1" ht="12.75">
      <c r="A16" s="36" t="s">
        <v>121</v>
      </c>
      <c r="B16" s="36">
        <f>SUM(B11:B15)</f>
        <v>15934</v>
      </c>
      <c r="C16" s="36">
        <f>SUM(C11:C15)</f>
        <v>16936</v>
      </c>
      <c r="D16" s="36">
        <f>SUM(D11:D15)</f>
        <v>30736</v>
      </c>
      <c r="E16" s="36">
        <f aca="true" t="shared" si="0" ref="E16:M16">SUM(E11:E14)</f>
        <v>15466</v>
      </c>
      <c r="F16" s="36">
        <f t="shared" si="0"/>
        <v>15436</v>
      </c>
      <c r="G16" s="36">
        <f t="shared" si="0"/>
        <v>14733</v>
      </c>
      <c r="H16" s="36">
        <f t="shared" si="0"/>
        <v>14434</v>
      </c>
      <c r="I16" s="36">
        <f t="shared" si="0"/>
        <v>14481</v>
      </c>
      <c r="J16" s="36">
        <f t="shared" si="0"/>
        <v>29534</v>
      </c>
      <c r="K16" s="36">
        <f t="shared" si="0"/>
        <v>15534</v>
      </c>
      <c r="L16" s="36">
        <f t="shared" si="0"/>
        <v>15544</v>
      </c>
      <c r="M16" s="36">
        <f t="shared" si="0"/>
        <v>15144</v>
      </c>
      <c r="N16" s="36">
        <f>SUM(N11:N15)</f>
        <v>222912</v>
      </c>
    </row>
    <row r="17" spans="1:14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>
      <c r="A18" s="37" t="s">
        <v>122</v>
      </c>
      <c r="B18" s="35">
        <v>7759</v>
      </c>
      <c r="C18" s="35">
        <v>7759</v>
      </c>
      <c r="D18" s="35">
        <v>7759</v>
      </c>
      <c r="E18" s="35">
        <v>7759</v>
      </c>
      <c r="F18" s="35">
        <v>7759</v>
      </c>
      <c r="G18" s="35">
        <v>7759</v>
      </c>
      <c r="H18" s="35">
        <v>7759</v>
      </c>
      <c r="I18" s="35">
        <v>7759</v>
      </c>
      <c r="J18" s="35">
        <v>7759</v>
      </c>
      <c r="K18" s="35">
        <v>7759</v>
      </c>
      <c r="L18" s="35">
        <v>7760</v>
      </c>
      <c r="M18" s="35">
        <v>7760</v>
      </c>
      <c r="N18" s="36">
        <f aca="true" t="shared" si="1" ref="N18:N25">SUM(B18:M18)</f>
        <v>93110</v>
      </c>
    </row>
    <row r="19" spans="1:14" ht="12.75">
      <c r="A19" s="37" t="s">
        <v>123</v>
      </c>
      <c r="B19" s="35">
        <v>1683</v>
      </c>
      <c r="C19" s="35">
        <v>1683</v>
      </c>
      <c r="D19" s="35">
        <v>1683</v>
      </c>
      <c r="E19" s="35">
        <v>1683</v>
      </c>
      <c r="F19" s="35">
        <v>1683</v>
      </c>
      <c r="G19" s="35">
        <v>1683</v>
      </c>
      <c r="H19" s="35">
        <v>1683</v>
      </c>
      <c r="I19" s="35">
        <v>1683</v>
      </c>
      <c r="J19" s="35">
        <v>1683</v>
      </c>
      <c r="K19" s="35">
        <v>1684</v>
      </c>
      <c r="L19" s="35">
        <v>1684</v>
      </c>
      <c r="M19" s="35">
        <v>1684</v>
      </c>
      <c r="N19" s="36">
        <f t="shared" si="1"/>
        <v>20199</v>
      </c>
    </row>
    <row r="20" spans="1:14" ht="12.75">
      <c r="A20" s="37" t="s">
        <v>124</v>
      </c>
      <c r="B20" s="35">
        <v>7050</v>
      </c>
      <c r="C20" s="35">
        <v>7050</v>
      </c>
      <c r="D20" s="35">
        <v>7050</v>
      </c>
      <c r="E20" s="35">
        <v>6550</v>
      </c>
      <c r="F20" s="35">
        <v>6550</v>
      </c>
      <c r="G20" s="35">
        <v>6550</v>
      </c>
      <c r="H20" s="35">
        <v>5550</v>
      </c>
      <c r="I20" s="35">
        <v>5550</v>
      </c>
      <c r="J20" s="35">
        <v>6559</v>
      </c>
      <c r="K20" s="35">
        <v>6560</v>
      </c>
      <c r="L20" s="35">
        <v>6550</v>
      </c>
      <c r="M20" s="35">
        <v>7050</v>
      </c>
      <c r="N20" s="36">
        <f t="shared" si="1"/>
        <v>78619</v>
      </c>
    </row>
    <row r="21" spans="1:14" ht="12.75">
      <c r="A21" s="37" t="s">
        <v>125</v>
      </c>
      <c r="B21" s="35"/>
      <c r="C21" s="35"/>
      <c r="D21" s="35"/>
      <c r="E21" s="35">
        <v>3190</v>
      </c>
      <c r="F21" s="35"/>
      <c r="G21" s="35"/>
      <c r="H21" s="35">
        <v>270</v>
      </c>
      <c r="I21" s="35"/>
      <c r="J21" s="35"/>
      <c r="K21" s="35">
        <v>270</v>
      </c>
      <c r="L21" s="35"/>
      <c r="M21" s="35">
        <v>270</v>
      </c>
      <c r="N21" s="36">
        <f t="shared" si="1"/>
        <v>4000</v>
      </c>
    </row>
    <row r="22" spans="1:14" ht="12.75">
      <c r="A22" s="37" t="s">
        <v>126</v>
      </c>
      <c r="B22" s="35">
        <v>610</v>
      </c>
      <c r="C22" s="35">
        <v>630</v>
      </c>
      <c r="D22" s="35">
        <v>630</v>
      </c>
      <c r="E22" s="35">
        <v>630</v>
      </c>
      <c r="F22" s="35">
        <v>700</v>
      </c>
      <c r="G22" s="35">
        <v>700</v>
      </c>
      <c r="H22" s="35">
        <v>700</v>
      </c>
      <c r="I22" s="35">
        <v>700</v>
      </c>
      <c r="J22" s="35">
        <v>700</v>
      </c>
      <c r="K22" s="35">
        <v>700</v>
      </c>
      <c r="L22" s="35">
        <v>700</v>
      </c>
      <c r="M22" s="35">
        <v>800</v>
      </c>
      <c r="N22" s="36">
        <f t="shared" si="1"/>
        <v>8200</v>
      </c>
    </row>
    <row r="23" spans="1:14" ht="12.75">
      <c r="A23" s="37" t="s">
        <v>127</v>
      </c>
      <c r="B23" s="35">
        <v>785</v>
      </c>
      <c r="C23" s="35">
        <v>330</v>
      </c>
      <c r="D23" s="35">
        <v>226</v>
      </c>
      <c r="E23" s="35"/>
      <c r="F23" s="35">
        <v>5017</v>
      </c>
      <c r="G23" s="35">
        <v>3500</v>
      </c>
      <c r="H23" s="35"/>
      <c r="I23" s="35"/>
      <c r="J23" s="35"/>
      <c r="K23" s="35"/>
      <c r="L23" s="35"/>
      <c r="M23" s="35"/>
      <c r="N23" s="36">
        <f t="shared" si="1"/>
        <v>9858</v>
      </c>
    </row>
    <row r="24" spans="1:14" ht="12.75">
      <c r="A24" s="37" t="s">
        <v>128</v>
      </c>
      <c r="B24" s="35"/>
      <c r="C24" s="35"/>
      <c r="D24" s="35"/>
      <c r="E24" s="35">
        <v>4950</v>
      </c>
      <c r="F24" s="35"/>
      <c r="G24" s="35"/>
      <c r="H24" s="35"/>
      <c r="I24" s="35"/>
      <c r="J24" s="35"/>
      <c r="K24" s="35"/>
      <c r="L24" s="35"/>
      <c r="M24" s="35"/>
      <c r="N24" s="36">
        <f t="shared" si="1"/>
        <v>4950</v>
      </c>
    </row>
    <row r="25" spans="1:14" s="34" customFormat="1" ht="12.75">
      <c r="A25" s="37" t="s">
        <v>129</v>
      </c>
      <c r="B25" s="35"/>
      <c r="C25" s="35"/>
      <c r="D25" s="35"/>
      <c r="E25" s="35">
        <v>360</v>
      </c>
      <c r="F25" s="35">
        <v>500</v>
      </c>
      <c r="G25" s="35">
        <v>500</v>
      </c>
      <c r="H25" s="35">
        <v>500</v>
      </c>
      <c r="I25" s="35">
        <v>500</v>
      </c>
      <c r="J25" s="35">
        <v>500</v>
      </c>
      <c r="K25" s="35">
        <v>500</v>
      </c>
      <c r="L25" s="35">
        <v>500</v>
      </c>
      <c r="M25" s="35">
        <v>116</v>
      </c>
      <c r="N25" s="36">
        <f t="shared" si="1"/>
        <v>3976</v>
      </c>
    </row>
    <row r="26" spans="1:14" ht="12.75">
      <c r="A26" s="36" t="s">
        <v>130</v>
      </c>
      <c r="B26" s="36">
        <f aca="true" t="shared" si="2" ref="B26:N26">SUM(B18:B25)</f>
        <v>17887</v>
      </c>
      <c r="C26" s="36">
        <f t="shared" si="2"/>
        <v>17452</v>
      </c>
      <c r="D26" s="36">
        <f t="shared" si="2"/>
        <v>17348</v>
      </c>
      <c r="E26" s="36">
        <f t="shared" si="2"/>
        <v>25122</v>
      </c>
      <c r="F26" s="36">
        <f t="shared" si="2"/>
        <v>22209</v>
      </c>
      <c r="G26" s="36">
        <f t="shared" si="2"/>
        <v>20692</v>
      </c>
      <c r="H26" s="36">
        <f t="shared" si="2"/>
        <v>16462</v>
      </c>
      <c r="I26" s="36">
        <f t="shared" si="2"/>
        <v>16192</v>
      </c>
      <c r="J26" s="36">
        <f t="shared" si="2"/>
        <v>17201</v>
      </c>
      <c r="K26" s="36">
        <f t="shared" si="2"/>
        <v>17473</v>
      </c>
      <c r="L26" s="36">
        <f t="shared" si="2"/>
        <v>17194</v>
      </c>
      <c r="M26" s="36">
        <f t="shared" si="2"/>
        <v>17680</v>
      </c>
      <c r="N26" s="36">
        <f t="shared" si="2"/>
        <v>222912</v>
      </c>
    </row>
  </sheetData>
  <sheetProtection/>
  <mergeCells count="4">
    <mergeCell ref="C5:L5"/>
    <mergeCell ref="A2:C2"/>
    <mergeCell ref="A3:C3"/>
    <mergeCell ref="L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140625" style="0" customWidth="1"/>
    <col min="2" max="2" width="34.140625" style="0" customWidth="1"/>
    <col min="3" max="3" width="11.00390625" style="0" customWidth="1"/>
  </cols>
  <sheetData>
    <row r="1" spans="1:6" ht="15">
      <c r="A1" s="26"/>
      <c r="B1" s="26"/>
      <c r="C1" s="27"/>
      <c r="D1" s="27"/>
      <c r="E1" s="27"/>
      <c r="F1" s="27"/>
    </row>
    <row r="2" spans="1:6" ht="18">
      <c r="A2" s="28"/>
      <c r="B2" s="159"/>
      <c r="C2" s="159"/>
      <c r="D2" s="159"/>
      <c r="E2" s="159"/>
      <c r="F2" s="1"/>
    </row>
    <row r="3" spans="1:6" ht="18">
      <c r="A3" s="28"/>
      <c r="B3" s="159"/>
      <c r="C3" s="159"/>
      <c r="D3" s="159"/>
      <c r="E3" s="159"/>
      <c r="F3" s="1"/>
    </row>
    <row r="4" spans="1:6" ht="18">
      <c r="A4" s="29"/>
      <c r="B4" s="160"/>
      <c r="C4" s="160"/>
      <c r="D4" s="160"/>
      <c r="E4" s="160"/>
      <c r="F4" s="2"/>
    </row>
    <row r="5" spans="1:6" ht="13.5" thickBot="1">
      <c r="A5" s="29"/>
      <c r="B5" s="3"/>
      <c r="C5" s="3"/>
      <c r="D5" s="3"/>
      <c r="E5" s="161"/>
      <c r="F5" s="162"/>
    </row>
    <row r="6" spans="1:6" ht="13.5" thickBot="1">
      <c r="A6" s="13"/>
      <c r="B6" s="4"/>
      <c r="C6" s="4"/>
      <c r="D6" s="4"/>
      <c r="E6" s="158"/>
      <c r="F6" s="158"/>
    </row>
    <row r="7" spans="1:6" ht="13.5" thickBot="1">
      <c r="A7" s="5"/>
      <c r="B7" s="5"/>
      <c r="C7" s="6"/>
      <c r="D7" s="7"/>
      <c r="E7" s="7"/>
      <c r="F7" s="8"/>
    </row>
    <row r="8" spans="1:6" ht="13.5" thickBot="1">
      <c r="A8" s="30"/>
      <c r="B8" s="9"/>
      <c r="C8" s="9"/>
      <c r="D8" s="10"/>
      <c r="E8" s="10"/>
      <c r="F8" s="11"/>
    </row>
    <row r="9" spans="1:6" ht="13.5" thickBot="1">
      <c r="A9" s="15"/>
      <c r="B9" s="12"/>
      <c r="C9" s="13"/>
      <c r="D9" s="13"/>
      <c r="E9" s="13"/>
      <c r="F9" s="14"/>
    </row>
    <row r="10" spans="1:6" ht="13.5" thickBot="1">
      <c r="A10" s="31"/>
      <c r="B10" s="15"/>
      <c r="C10" s="13"/>
      <c r="D10" s="13"/>
      <c r="E10" s="13"/>
      <c r="F10" s="16"/>
    </row>
    <row r="11" spans="1:6" ht="13.5" thickBot="1">
      <c r="A11" s="31"/>
      <c r="B11" s="15"/>
      <c r="C11" s="13"/>
      <c r="D11" s="13"/>
      <c r="E11" s="13"/>
      <c r="F11" s="16"/>
    </row>
    <row r="12" spans="1:6" ht="13.5" thickBot="1">
      <c r="A12" s="31"/>
      <c r="B12" s="15"/>
      <c r="C12" s="13"/>
      <c r="D12" s="13"/>
      <c r="E12" s="13"/>
      <c r="F12" s="16"/>
    </row>
    <row r="13" spans="1:6" ht="13.5" thickBot="1">
      <c r="A13" s="31"/>
      <c r="B13" s="15"/>
      <c r="C13" s="13"/>
      <c r="D13" s="13"/>
      <c r="E13" s="13"/>
      <c r="F13" s="16"/>
    </row>
    <row r="14" spans="1:6" ht="13.5" thickBot="1">
      <c r="A14" s="31"/>
      <c r="B14" s="15"/>
      <c r="C14" s="13"/>
      <c r="D14" s="13"/>
      <c r="E14" s="13"/>
      <c r="F14" s="16"/>
    </row>
    <row r="15" spans="1:6" ht="13.5" thickBot="1">
      <c r="A15" s="32"/>
      <c r="B15" s="17"/>
      <c r="C15" s="18"/>
      <c r="D15" s="18"/>
      <c r="E15" s="18"/>
      <c r="F15" s="19"/>
    </row>
    <row r="16" spans="1:6" ht="13.5" thickBot="1">
      <c r="A16" s="31"/>
      <c r="B16" s="15"/>
      <c r="C16" s="13"/>
      <c r="D16" s="13"/>
      <c r="E16" s="13"/>
      <c r="F16" s="20"/>
    </row>
    <row r="17" spans="1:6" ht="13.5" thickBot="1">
      <c r="A17" s="31"/>
      <c r="B17" s="15"/>
      <c r="C17" s="13"/>
      <c r="D17" s="13"/>
      <c r="E17" s="13"/>
      <c r="F17" s="16"/>
    </row>
    <row r="18" spans="1:6" ht="13.5" thickBot="1">
      <c r="A18" s="31"/>
      <c r="B18" s="21"/>
      <c r="C18" s="13"/>
      <c r="D18" s="13"/>
      <c r="E18" s="13"/>
      <c r="F18" s="16"/>
    </row>
    <row r="19" spans="1:6" ht="13.5" thickBot="1">
      <c r="A19" s="31"/>
      <c r="B19" s="21"/>
      <c r="C19" s="13"/>
      <c r="D19" s="13"/>
      <c r="E19" s="13"/>
      <c r="F19" s="16"/>
    </row>
    <row r="20" spans="1:6" ht="13.5" thickBot="1">
      <c r="A20" s="31"/>
      <c r="B20" s="21"/>
      <c r="C20" s="13"/>
      <c r="D20" s="13"/>
      <c r="E20" s="13"/>
      <c r="F20" s="16"/>
    </row>
    <row r="21" spans="1:6" ht="13.5" thickBot="1">
      <c r="A21" s="31"/>
      <c r="B21" s="21"/>
      <c r="C21" s="13"/>
      <c r="D21" s="13"/>
      <c r="E21" s="13"/>
      <c r="F21" s="16"/>
    </row>
    <row r="22" spans="1:6" ht="13.5" thickBot="1">
      <c r="A22" s="31"/>
      <c r="B22" s="21"/>
      <c r="C22" s="13"/>
      <c r="D22" s="13"/>
      <c r="E22" s="13"/>
      <c r="F22" s="16"/>
    </row>
    <row r="23" spans="1:6" ht="13.5" thickBot="1">
      <c r="A23" s="31"/>
      <c r="B23" s="21"/>
      <c r="C23" s="13"/>
      <c r="D23" s="13"/>
      <c r="E23" s="13"/>
      <c r="F23" s="16"/>
    </row>
    <row r="24" spans="1:6" ht="13.5" thickBot="1">
      <c r="A24" s="32"/>
      <c r="B24" s="22"/>
      <c r="C24" s="18"/>
      <c r="D24" s="18"/>
      <c r="E24" s="18"/>
      <c r="F24" s="19"/>
    </row>
    <row r="25" spans="1:6" ht="13.5" thickBot="1">
      <c r="A25" s="31"/>
      <c r="B25" s="21"/>
      <c r="C25" s="13"/>
      <c r="D25" s="13"/>
      <c r="E25" s="13"/>
      <c r="F25" s="16"/>
    </row>
    <row r="26" spans="1:6" ht="13.5" thickBot="1">
      <c r="A26" s="31"/>
      <c r="B26" s="21"/>
      <c r="C26" s="13"/>
      <c r="D26" s="13"/>
      <c r="E26" s="13"/>
      <c r="F26" s="16"/>
    </row>
    <row r="27" spans="1:6" ht="13.5" thickBot="1">
      <c r="A27" s="31"/>
      <c r="B27" s="21"/>
      <c r="C27" s="13"/>
      <c r="D27" s="13"/>
      <c r="E27" s="13"/>
      <c r="F27" s="16"/>
    </row>
    <row r="28" spans="1:6" ht="13.5" thickBot="1">
      <c r="A28" s="32"/>
      <c r="B28" s="22"/>
      <c r="C28" s="18"/>
      <c r="D28" s="18"/>
      <c r="E28" s="18"/>
      <c r="F28" s="19"/>
    </row>
    <row r="29" spans="1:6" ht="13.5" thickBot="1">
      <c r="A29" s="31"/>
      <c r="B29" s="21"/>
      <c r="C29" s="13"/>
      <c r="D29" s="13"/>
      <c r="E29" s="13"/>
      <c r="F29" s="16"/>
    </row>
    <row r="30" spans="1:6" ht="13.5" thickBot="1">
      <c r="A30" s="32"/>
      <c r="B30" s="22"/>
      <c r="C30" s="18"/>
      <c r="D30" s="18"/>
      <c r="E30" s="18"/>
      <c r="F30" s="19"/>
    </row>
    <row r="31" spans="1:6" ht="13.5" thickBot="1">
      <c r="A31" s="31"/>
      <c r="B31" s="23"/>
      <c r="C31" s="13"/>
      <c r="D31" s="13"/>
      <c r="E31" s="13"/>
      <c r="F31" s="16"/>
    </row>
    <row r="32" spans="1:6" ht="13.5" thickBot="1">
      <c r="A32" s="31"/>
      <c r="B32" s="23"/>
      <c r="C32" s="13"/>
      <c r="D32" s="13"/>
      <c r="E32" s="13"/>
      <c r="F32" s="16"/>
    </row>
    <row r="33" spans="1:6" ht="13.5" thickBot="1">
      <c r="A33" s="32"/>
      <c r="B33" s="22"/>
      <c r="C33" s="18"/>
      <c r="D33" s="18"/>
      <c r="E33" s="18"/>
      <c r="F33" s="19"/>
    </row>
    <row r="34" spans="1:6" ht="13.5" thickBot="1">
      <c r="A34" s="31"/>
      <c r="B34" s="21"/>
      <c r="C34" s="13"/>
      <c r="D34" s="13"/>
      <c r="E34" s="13"/>
      <c r="F34" s="16"/>
    </row>
    <row r="35" spans="1:6" ht="13.5" thickBot="1">
      <c r="A35" s="32"/>
      <c r="B35" s="22"/>
      <c r="C35" s="18"/>
      <c r="D35" s="18"/>
      <c r="E35" s="18"/>
      <c r="F35" s="19"/>
    </row>
    <row r="36" spans="1:6" ht="13.5" thickBot="1">
      <c r="A36" s="32"/>
      <c r="B36" s="22"/>
      <c r="C36" s="18"/>
      <c r="D36" s="18"/>
      <c r="E36" s="18"/>
      <c r="F36" s="19"/>
    </row>
    <row r="37" spans="1:6" ht="13.5" thickBot="1">
      <c r="A37" s="31"/>
      <c r="B37" s="21"/>
      <c r="C37" s="13"/>
      <c r="D37" s="13"/>
      <c r="E37" s="13"/>
      <c r="F37" s="19"/>
    </row>
    <row r="38" spans="1:6" ht="13.5" thickBot="1">
      <c r="A38" s="33"/>
      <c r="B38" s="24"/>
      <c r="C38" s="25"/>
      <c r="D38" s="25"/>
      <c r="E38" s="25"/>
      <c r="F38" s="19"/>
    </row>
  </sheetData>
  <sheetProtection/>
  <mergeCells count="5">
    <mergeCell ref="E6:F6"/>
    <mergeCell ref="B2:E2"/>
    <mergeCell ref="B3:E3"/>
    <mergeCell ref="B4:E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Rádóczki Lászlóné</cp:lastModifiedBy>
  <cp:lastPrinted>2017-01-30T08:04:47Z</cp:lastPrinted>
  <dcterms:created xsi:type="dcterms:W3CDTF">2014-01-07T12:22:30Z</dcterms:created>
  <dcterms:modified xsi:type="dcterms:W3CDTF">2017-01-30T08:08:21Z</dcterms:modified>
  <cp:category/>
  <cp:version/>
  <cp:contentType/>
  <cp:contentStatus/>
</cp:coreProperties>
</file>