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firstSheet="14" activeTab="10"/>
  </bookViews>
  <sheets>
    <sheet name="1.Címrend" sheetId="1" r:id="rId1"/>
    <sheet name="2. Maradvány (2)" sheetId="2" r:id="rId2"/>
    <sheet name="3.finanszírozási c. műveletek" sheetId="3" r:id="rId3"/>
    <sheet name="4.Mérleg (2)" sheetId="4" r:id="rId4"/>
    <sheet name="5.Bev. forrásonként (2)" sheetId="5" r:id="rId5"/>
    <sheet name="6. Kiadások (2)" sheetId="6" r:id="rId6"/>
    <sheet name="7. lak. szolg. tám. (2)" sheetId="7" r:id="rId7"/>
    <sheet name="8.Felújítás" sheetId="8" r:id="rId8"/>
    <sheet name="9. Beruházások (2)" sheetId="9" r:id="rId9"/>
    <sheet name="10.EU projekt" sheetId="10" r:id="rId10"/>
    <sheet name="11. létszám-előir." sheetId="11" r:id="rId11"/>
    <sheet name="12.Közfogl.létszám" sheetId="12" r:id="rId12"/>
    <sheet name="13. Adósság (2)" sheetId="13" r:id="rId13"/>
    <sheet name="14. céltartalék" sheetId="14" r:id="rId14"/>
    <sheet name="15. többéves" sheetId="15" r:id="rId15"/>
    <sheet name="16. Előir.- falhaszn. ütemt (2" sheetId="16" r:id="rId16"/>
    <sheet name="17.  közvetett támogatások" sheetId="17" r:id="rId17"/>
    <sheet name="18.Egyéb műk.tám." sheetId="18" r:id="rId18"/>
  </sheets>
  <definedNames>
    <definedName name="_xlnm.Print_Area" localSheetId="0">'1.Címrend'!$A$1:$C$41</definedName>
    <definedName name="_xlnm.Print_Area" localSheetId="4">'5.Bev. forrásonként (2)'!$A$1:$I$121</definedName>
  </definedNames>
  <calcPr fullCalcOnLoad="1"/>
</workbook>
</file>

<file path=xl/sharedStrings.xml><?xml version="1.0" encoding="utf-8"?>
<sst xmlns="http://schemas.openxmlformats.org/spreadsheetml/2006/main" count="854" uniqueCount="645">
  <si>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</si>
  <si>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</si>
  <si>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</si>
  <si>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</si>
  <si>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</si>
  <si>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</si>
  <si>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</si>
  <si>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</si>
  <si>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</si>
  <si>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</si>
  <si>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</si>
  <si>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</si>
  <si>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</si>
  <si>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</si>
  <si>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</si>
  <si>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</si>
  <si>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</si>
  <si>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</si>
  <si>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</si>
  <si>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</si>
  <si>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</si>
  <si>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</si>
  <si>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</si>
  <si>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</si>
  <si>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</si>
  <si>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</si>
  <si>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</si>
  <si>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</si>
  <si>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</si>
  <si>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</si>
  <si>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</si>
  <si>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</si>
  <si>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</si>
  <si>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</si>
  <si>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</si>
  <si>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</si>
  <si>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</si>
  <si>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</si>
  <si>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</si>
  <si>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</si>
  <si>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</si>
  <si>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</si>
  <si>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</si>
  <si>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</si>
  <si>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</si>
  <si>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</si>
  <si>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</si>
  <si>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</si>
  <si>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</si>
  <si>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</si>
  <si>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</si>
  <si>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</si>
  <si>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</si>
  <si>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</si>
  <si>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</si>
  <si>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</si>
  <si>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</si>
  <si>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</si>
  <si>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</si>
  <si>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</si>
  <si>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</si>
  <si>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</si>
  <si>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</si>
  <si>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</si>
  <si>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</si>
  <si>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</si>
  <si>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</si>
  <si>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</si>
  <si>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</si>
  <si>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</si>
  <si>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</si>
  <si>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</si>
  <si>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</si>
  <si>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</si>
  <si>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</si>
  <si>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</si>
  <si>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</si>
  <si>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</si>
  <si>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</si>
  <si>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</si>
  <si>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</si>
  <si>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</si>
  <si>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</si>
  <si>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</si>
  <si>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</si>
  <si>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</si>
  <si>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</si>
  <si>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</si>
  <si>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</si>
  <si>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</si>
  <si>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</si>
  <si>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</si>
  <si>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</si>
  <si>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</si>
  <si>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</si>
  <si>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</si>
  <si>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</si>
  <si>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</si>
  <si>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</si>
  <si>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</si>
  <si>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</si>
  <si>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</si>
  <si>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</si>
  <si>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</si>
  <si>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</si>
  <si>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</si>
  <si>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</si>
  <si>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</si>
  <si>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</si>
  <si>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</si>
  <si>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</si>
  <si>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</si>
  <si>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</si>
  <si>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</si>
  <si>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</si>
  <si>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</si>
  <si>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</si>
  <si>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</si>
  <si>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</si>
  <si>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</si>
  <si>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</si>
  <si>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</si>
  <si>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</si>
  <si>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</si>
  <si>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</si>
  <si>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</si>
  <si>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</si>
  <si>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</si>
  <si>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</si>
  <si>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</si>
  <si>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</si>
  <si>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</si>
  <si>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</si>
  <si>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</si>
  <si>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</si>
  <si>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</si>
  <si>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</si>
  <si>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</si>
  <si>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</si>
  <si>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</si>
  <si>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</si>
  <si>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</si>
  <si>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</si>
  <si>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</si>
  <si>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</si>
  <si>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</si>
  <si>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</si>
  <si>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</si>
  <si>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</si>
  <si>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</si>
  <si>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</si>
  <si>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</si>
  <si>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</si>
  <si>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</si>
  <si>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</si>
  <si>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</si>
  <si>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</si>
  <si>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</si>
  <si>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</si>
  <si>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</si>
  <si>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</si>
  <si>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</si>
  <si>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</si>
  <si>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</si>
  <si>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</si>
  <si>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</si>
  <si>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</si>
  <si>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</si>
  <si>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</si>
  <si>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</si>
  <si>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</si>
  <si>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</si>
  <si>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</si>
  <si>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</si>
  <si>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</si>
  <si>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</si>
  <si>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</si>
  <si>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</si>
  <si>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</si>
  <si>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</si>
  <si>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</si>
  <si>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</si>
  <si>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</si>
  <si>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</si>
  <si>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</si>
  <si>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</si>
  <si>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</si>
  <si>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</si>
  <si>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</si>
  <si>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</si>
  <si>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</si>
  <si>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</si>
  <si>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</si>
  <si>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</si>
  <si>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</si>
  <si>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</si>
  <si>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</si>
  <si>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</si>
  <si>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</si>
  <si>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</si>
  <si>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</si>
  <si>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</si>
  <si>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</si>
  <si>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</si>
  <si>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</si>
  <si>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</si>
  <si>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</si>
  <si>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</si>
  <si>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</si>
  <si>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</si>
  <si>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</si>
  <si>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</si>
  <si>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</si>
  <si>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</si>
  <si>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</si>
  <si>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</si>
  <si>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</si>
  <si>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</si>
  <si>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</si>
  <si>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</si>
  <si>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</si>
  <si>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</si>
  <si>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</si>
  <si>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</si>
  <si>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</si>
  <si>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</si>
  <si>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</si>
  <si>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</si>
  <si>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</si>
  <si>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</si>
  <si>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</si>
  <si>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</si>
  <si>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</si>
  <si>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</si>
  <si>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</si>
  <si>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</si>
  <si>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</si>
  <si>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</si>
  <si>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</si>
  <si>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</si>
  <si>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</si>
  <si>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</si>
  <si>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</si>
  <si>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</si>
  <si>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</si>
  <si>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</si>
  <si>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</si>
  <si>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</si>
  <si>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</si>
  <si>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</si>
  <si>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</si>
  <si>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</si>
  <si>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</si>
  <si>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</si>
  <si>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</si>
  <si>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</si>
  <si>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</si>
  <si>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</si>
  <si>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</si>
  <si>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</si>
  <si>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</si>
  <si>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</si>
  <si>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</si>
  <si>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</si>
  <si>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</si>
  <si>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</si>
  <si>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</si>
  <si>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</si>
  <si>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</si>
  <si>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</si>
  <si>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</si>
  <si>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</si>
  <si>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</si>
  <si>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</si>
  <si>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</si>
  <si>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</si>
  <si>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</si>
  <si>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</si>
  <si>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</si>
  <si>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</si>
  <si>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</si>
  <si>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</si>
  <si>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</si>
  <si>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</si>
  <si>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</si>
  <si>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</si>
  <si>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</si>
  <si>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</si>
  <si>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</si>
  <si>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</si>
  <si>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</si>
  <si>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</si>
  <si>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</si>
  <si>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</si>
  <si>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</si>
  <si>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</si>
  <si>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</si>
  <si>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</si>
  <si>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</si>
  <si>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</si>
  <si>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</si>
  <si>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</si>
  <si>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</si>
  <si>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</si>
  <si>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</si>
  <si>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</si>
  <si>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</si>
  <si>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</si>
  <si>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</si>
  <si>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</si>
  <si>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</si>
  <si>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</si>
  <si>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</si>
  <si>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</si>
  <si>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</si>
  <si>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</si>
  <si>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</si>
  <si>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</si>
  <si>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</si>
  <si>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</si>
  <si>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</si>
  <si>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</si>
  <si>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</si>
  <si>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</si>
  <si>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</si>
  <si>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</si>
  <si>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</si>
  <si>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</si>
  <si>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</si>
  <si>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</si>
  <si>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</si>
  <si>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</si>
  <si>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</si>
  <si>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</si>
  <si>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</si>
  <si>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</si>
  <si>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</si>
  <si>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</si>
  <si>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</si>
  <si>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</si>
  <si>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</si>
  <si>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</si>
  <si>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</si>
  <si>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</si>
  <si>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</si>
  <si>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</si>
  <si>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</si>
  <si>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</si>
  <si>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</si>
  <si>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</si>
  <si>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</si>
  <si>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</si>
  <si>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</si>
  <si>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</si>
  <si>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</si>
  <si>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</si>
  <si>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</si>
  <si>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</si>
  <si>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</si>
  <si>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</si>
  <si>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</si>
  <si>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</si>
  <si>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</si>
  <si>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</si>
  <si>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</si>
  <si>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</si>
  <si>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</si>
  <si>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</si>
  <si>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</si>
  <si>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</si>
  <si>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</si>
  <si>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</si>
  <si>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</si>
  <si>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</si>
  <si>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</si>
  <si>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</si>
  <si>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</si>
  <si>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</si>
  <si>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</si>
  <si>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</si>
  <si>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</si>
  <si>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</si>
  <si>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</si>
  <si>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</si>
  <si>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</si>
  <si>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</si>
  <si>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</si>
  <si>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</si>
  <si>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</si>
  <si>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</si>
  <si>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</si>
  <si>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</si>
  <si>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</si>
  <si>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</si>
  <si>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</si>
  <si>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</si>
  <si>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</si>
  <si>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</si>
  <si>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</si>
  <si>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</si>
  <si>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</si>
  <si>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</si>
  <si>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</si>
  <si>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</si>
  <si>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</si>
  <si>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</si>
  <si>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</si>
  <si>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</si>
  <si>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</si>
  <si>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</si>
  <si>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</si>
  <si>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</si>
  <si>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</si>
  <si>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</si>
  <si>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</si>
  <si>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</si>
  <si>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</si>
  <si>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</si>
  <si>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</si>
  <si>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</si>
  <si>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</si>
  <si>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</si>
  <si>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</si>
  <si>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</si>
  <si>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</si>
  <si>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</si>
  <si>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</si>
  <si>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</si>
  <si>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</si>
  <si>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</si>
  <si>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</si>
  <si>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</si>
  <si>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</si>
  <si>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</si>
  <si>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</si>
  <si>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</si>
  <si>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</si>
  <si>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</si>
  <si>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</si>
  <si>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</si>
  <si>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</si>
  <si>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</si>
  <si>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</si>
  <si>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</si>
  <si>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</si>
  <si>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</si>
  <si>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</si>
  <si>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</si>
  <si>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</si>
  <si>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</si>
  <si>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</si>
  <si>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</si>
  <si>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</si>
  <si>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</si>
  <si>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</si>
  <si>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</si>
  <si>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</si>
  <si>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</si>
  <si>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</si>
  <si>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</si>
  <si>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</si>
  <si>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</si>
  <si>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</si>
  <si>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</si>
  <si>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</si>
  <si>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</si>
  <si>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</si>
  <si>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</si>
  <si>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</si>
  <si>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</si>
  <si>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</si>
  <si>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</si>
  <si>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</si>
  <si>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</si>
  <si>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</si>
  <si>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</si>
  <si>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</si>
  <si>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</si>
  <si>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</si>
  <si>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</si>
  <si>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</si>
  <si>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</si>
  <si>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</si>
  <si>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</si>
  <si>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</si>
  <si>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</si>
  <si>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</si>
  <si>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</si>
  <si>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</si>
  <si>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</si>
  <si>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</si>
  <si>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</si>
  <si>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</si>
  <si>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</si>
  <si>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</si>
  <si>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</si>
  <si>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</si>
  <si>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</si>
  <si>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</si>
  <si>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</si>
  <si>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</si>
  <si>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</si>
  <si>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</si>
  <si>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</si>
  <si>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</si>
  <si>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</si>
  <si>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</si>
  <si>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</si>
  <si>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</si>
  <si>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</si>
  <si>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</si>
  <si>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</si>
  <si>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</si>
  <si>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</si>
  <si>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</si>
  <si>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</si>
  <si>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</si>
  <si>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</si>
  <si>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</si>
  <si>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</si>
  <si>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</si>
  <si>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</si>
  <si>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</si>
  <si>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</si>
  <si>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</si>
  <si>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</si>
  <si>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</si>
  <si>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</si>
  <si>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</si>
  <si>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</si>
  <si>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</si>
  <si>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</si>
  <si>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</si>
  <si>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</si>
  <si>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</si>
  <si>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</si>
  <si>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</si>
  <si>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</si>
  <si>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összesen:</t>
  </si>
  <si>
    <t xml:space="preserve"> - Szociális Alapszolg.Központ Somogyjád</t>
  </si>
  <si>
    <t xml:space="preserve"> - Védőnői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</si>
  <si>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</si>
  <si>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</si>
  <si>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</si>
  <si>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</si>
  <si>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</si>
  <si>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</si>
  <si>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063020 - Víztermelés kezelés ellátás</t>
  </si>
  <si>
    <t>066010 Zöldterület-kezelés</t>
  </si>
  <si>
    <t>091140 - Óvodai nevelés, ellátás működtetési feladatai</t>
  </si>
  <si>
    <t>1- ből Polgármester illetményének támogatása</t>
  </si>
  <si>
    <t>5 - ből (szoc.ágazati pótlék)</t>
  </si>
  <si>
    <t>5 - ből önk-tól(felhalmozási)</t>
  </si>
  <si>
    <t>Járda felújítás</t>
  </si>
  <si>
    <t xml:space="preserve">áfa </t>
  </si>
  <si>
    <t>START - Mg</t>
  </si>
  <si>
    <t>Közterületi kamera rendszer</t>
  </si>
  <si>
    <t xml:space="preserve"> -Batéi Közös Önk.Hivatal(házasságkötés)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</si>
  <si>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</si>
  <si>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</si>
  <si>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</si>
  <si>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</si>
  <si>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</si>
  <si>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</si>
  <si>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</si>
  <si>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5 - ből Leader pályázat (felhalmozási)</t>
  </si>
  <si>
    <t>104037 - Szünidei étk.</t>
  </si>
  <si>
    <t>018030 - támog-i célú finansz.műveletek</t>
  </si>
  <si>
    <t>Kossuth u.37. épület felújítás (TOP-4.2.1-15-SO1-2016-00005)</t>
  </si>
  <si>
    <t>Önk.hivatal felújítás (TOP-3.2.1-16-SO1-2017-00007)</t>
  </si>
  <si>
    <t xml:space="preserve">Belterületi uatk </t>
  </si>
  <si>
    <t>Ravatalozó felújítás</t>
  </si>
  <si>
    <t>TOP-5.3.1-16-SO1-2017-00007 - A helyi identitás és kohézió erősítése</t>
  </si>
  <si>
    <t>TOP-4.2.1-15-SO1-2016-00005Szociális alapszolgáltatások infrastruktúrájának bővítése, fejlesztése (Kossuth u.37.)</t>
  </si>
  <si>
    <t>TOP-3.2.1-16-SO1-2017-00007 Önk-i épületek energetikai korszerűsítése</t>
  </si>
  <si>
    <t xml:space="preserve"> </t>
  </si>
  <si>
    <t>3. melléklet a(z)   1/2019.(II.28.)  önkormányzati rendelethez</t>
  </si>
  <si>
    <t>11. melléklet a(z)     1/2019.(II.28.)  önkormányzati rendelethez</t>
  </si>
  <si>
    <t>14. melléklet a(z)     1/2019.(II.28.)  önkormányzati rendelethez</t>
  </si>
  <si>
    <t>15. melléklet a(z)  1/2019.(II.28.)  önkormányzati rendelethez</t>
  </si>
  <si>
    <t>17. melléklet a(z)    1/2019.(II.28.)  önkormányzati rendelethez</t>
  </si>
  <si>
    <t>Mód.</t>
  </si>
  <si>
    <t>Előirányzat</t>
  </si>
  <si>
    <t>módosított</t>
  </si>
  <si>
    <t>eredeti</t>
  </si>
  <si>
    <t>D.</t>
  </si>
  <si>
    <t>5 - ből Pénzbeli kieg.támogatás (Gyvk)</t>
  </si>
  <si>
    <t>I.</t>
  </si>
  <si>
    <t>104051 - Gyermekvédelmi pénzbeli és természetbeni ellátások.</t>
  </si>
  <si>
    <t>K.</t>
  </si>
  <si>
    <t>J.</t>
  </si>
  <si>
    <t>H.</t>
  </si>
  <si>
    <t>G.</t>
  </si>
  <si>
    <t>4.</t>
  </si>
  <si>
    <t>3.</t>
  </si>
  <si>
    <t>2.</t>
  </si>
  <si>
    <t>104051 Gyermekvédelmi pénzbeli és természetbeni ellátások.</t>
  </si>
  <si>
    <t>1.</t>
  </si>
  <si>
    <t>7.  melléklet a(z)   7/2019.(X.10.)  önkormányzati rendelethez</t>
  </si>
  <si>
    <t>5 - ből önk-tól és költségvetési szerveitől</t>
  </si>
  <si>
    <t>104037 -  Intézményen kívüli gyermekétkeztetés</t>
  </si>
  <si>
    <t>102032 -  Demens betegek nappali ellátása</t>
  </si>
  <si>
    <t>102031 -  Idősek nappali ellátása</t>
  </si>
  <si>
    <t>082092 - Közművelődés - hagyományos közösségi kulturális értékek gondozása</t>
  </si>
  <si>
    <t>082091 -  Közművelődés -  közösségi és társadalmi részvétel fejlesztése</t>
  </si>
  <si>
    <t>081071 -  Üdülői szálláshely-szolgáltatás és étkeztetés</t>
  </si>
  <si>
    <t>081045 -  Szabadidősport (rekreációs soport-) tevékenység és támogatása</t>
  </si>
  <si>
    <t>062020 - Településfejlesztési projektek és támogatásuk</t>
  </si>
  <si>
    <t>061020 -  Lakóépület építése</t>
  </si>
  <si>
    <t>045120 -  Út, autópálya építése</t>
  </si>
  <si>
    <t>042130 -  Növénytermesztés, állattenyésztés és kapcs. Szolg.</t>
  </si>
  <si>
    <t>1. melléklet a(z)   3/2020. (VI.15.) önk. Rendelettel módosított  1/2019. (II.28.) rendelethez</t>
  </si>
  <si>
    <t>2. melléklet a(z)    3/2020. (VI.15.) önk. Rendelettel módosított  1/2019. (II.28.) rendelethez</t>
  </si>
  <si>
    <t>4. melléklet a(z)    3/2020. (VI.15.) önk. Rendelettel módosított  1/2019. (II.28.) rendelethez</t>
  </si>
  <si>
    <t>5 - ből Központi költségvetéstől</t>
  </si>
  <si>
    <t>5. melléklet a(z)    3/2020. (VI.15.) önk. Rendelettel módosított  1/2019. (II.28.) rendelethez</t>
  </si>
  <si>
    <t>Egyéb felh.</t>
  </si>
  <si>
    <t>6.  melléklet a(z)    3/2020. (VI.15.) önk. Rendelettel módosított  1/2019. (II.28.) rendelethez</t>
  </si>
  <si>
    <t>Belterületi utak (pályázat)</t>
  </si>
  <si>
    <t>Értéknövelő felújítás KAVÍZ</t>
  </si>
  <si>
    <t>Mód.előirányzat</t>
  </si>
  <si>
    <t>8. melléklet a(z)   3/2020. (VI.15.) önk. Rendelettel módosított  1/2019. (II.28.) rendelethez</t>
  </si>
  <si>
    <t>Mikrofon vezeték nélküli 2 db</t>
  </si>
  <si>
    <t>Konyhabútor</t>
  </si>
  <si>
    <t>Fagyasztó láda</t>
  </si>
  <si>
    <t xml:space="preserve">Sörpad garn. 4 db  TOP-5.3.1-16-SO1-2017-00007 Helyi identitás és kohézió erősítése (pályázat) </t>
  </si>
  <si>
    <t>Program Közműv.érd.növelő pályázat</t>
  </si>
  <si>
    <t>Informatikai eszk.Közműv.érd.növelő pályázat</t>
  </si>
  <si>
    <t>9. melléklet a(z)    3/2020. (VI.15.) önk. Rendelettel módosított  1/2019. (II.28.) rendelethez</t>
  </si>
  <si>
    <t>10. melléklet a(z)    3/2020. (VI.15.) önk. Rendelettel módosított  1/2019. (II.28.) rendelethez</t>
  </si>
  <si>
    <t>12. melléklet a(z)    3/2020. (VI.15.) önk. Rendelettel módosított  1/2019. (II.28.) rendelethez</t>
  </si>
  <si>
    <t>2023.</t>
  </si>
  <si>
    <t>2022.</t>
  </si>
  <si>
    <t>2021.</t>
  </si>
  <si>
    <t>2020.</t>
  </si>
  <si>
    <t>2019.</t>
  </si>
  <si>
    <t>13. melléklet a(z)     3/2020. (VI.15.) önk. Rendelettel módosított  1/2019. (II.28.) rendelethez</t>
  </si>
  <si>
    <t>16. melléklet a(z) 3/2020. (VI.15.) önk. Rendelettel módosított  1/2019. (II.28.) rendelethez</t>
  </si>
  <si>
    <t xml:space="preserve"> - Kavíz Kft.</t>
  </si>
  <si>
    <t xml:space="preserve"> - Zselici Ezüsthárs Naturpark Egyesület</t>
  </si>
  <si>
    <t xml:space="preserve"> -Magyar Államkincstár (Orsós Péter Szoc.és Gyermekvéd.)</t>
  </si>
  <si>
    <t xml:space="preserve"> -S.M.Kormányhivatal (közfoglalk.)</t>
  </si>
  <si>
    <t xml:space="preserve"> -Magyar Államkincstár visszafiz.</t>
  </si>
  <si>
    <t xml:space="preserve"> -Surján Völgyi Mesevár Óvoda</t>
  </si>
  <si>
    <t>18. melléklet a 3/2020. (VI.15.) önk. Rendelettel módosított  1/2019. (II.28.)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</si>
</sst>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2" xfId="57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2" xfId="57" applyFont="1" applyBorder="1" applyAlignment="1">
      <alignment/>
    </xf>
    <xf numFmtId="0" fontId="0" fillId="0" borderId="17" xfId="0" applyBorder="1" applyAlignment="1">
      <alignment/>
    </xf>
    <xf numFmtId="0" fontId="0" fillId="0" borderId="13" xfId="57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4" xfId="55" applyFont="1" applyBorder="1" applyAlignment="1">
      <alignment horizontal="center" vertical="center"/>
      <protection/>
    </xf>
    <xf numFmtId="0" fontId="2" fillId="0" borderId="14" xfId="55" applyFont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Border="1" applyAlignment="1">
      <alignment wrapText="1"/>
      <protection/>
    </xf>
    <xf numFmtId="0" fontId="4" fillId="0" borderId="14" xfId="55" applyFont="1" applyBorder="1">
      <alignment/>
      <protection/>
    </xf>
    <xf numFmtId="0" fontId="0" fillId="0" borderId="18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4" xfId="57" applyBorder="1" applyAlignment="1">
      <alignment/>
    </xf>
    <xf numFmtId="0" fontId="3" fillId="0" borderId="14" xfId="57" applyFont="1" applyBorder="1" applyAlignment="1">
      <alignment/>
    </xf>
    <xf numFmtId="0" fontId="0" fillId="0" borderId="22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4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justify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justify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52" xfId="0" applyFont="1" applyBorder="1" applyAlignment="1">
      <alignment/>
    </xf>
    <xf numFmtId="0" fontId="1" fillId="0" borderId="13" xfId="57" applyFont="1" applyBorder="1" applyAlignment="1">
      <alignment horizontal="left"/>
    </xf>
    <xf numFmtId="0" fontId="0" fillId="0" borderId="53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3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8" fontId="0" fillId="0" borderId="10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1" fillId="0" borderId="14" xfId="42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168" fontId="1" fillId="0" borderId="10" xfId="42" applyNumberFormat="1" applyFont="1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42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1" fillId="0" borderId="12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32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70.140625" style="0" bestFit="1" customWidth="1"/>
  </cols>
  <sheetData>
    <row r="1" ht="12.75">
      <c r="B1" t="s">
        <v>611</v>
      </c>
    </row>
    <row r="2" ht="12.75">
      <c r="B2" t="s">
        <v>527</v>
      </c>
    </row>
    <row r="3" ht="12.75">
      <c r="B3" s="2" t="s">
        <v>75</v>
      </c>
    </row>
    <row r="4" spans="1:2" ht="12.75">
      <c r="A4" s="6" t="s">
        <v>116</v>
      </c>
      <c r="B4" s="6" t="s">
        <v>117</v>
      </c>
    </row>
    <row r="5" spans="1:2" ht="12.75">
      <c r="A5" s="6" t="s">
        <v>119</v>
      </c>
      <c r="B5" s="6" t="s">
        <v>118</v>
      </c>
    </row>
    <row r="6" spans="1:4" ht="12.75">
      <c r="A6">
        <v>1</v>
      </c>
      <c r="B6" s="159" t="s">
        <v>0</v>
      </c>
      <c r="C6" s="159"/>
      <c r="D6" s="159"/>
    </row>
    <row r="7" ht="12.75">
      <c r="B7" s="2" t="s">
        <v>112</v>
      </c>
    </row>
    <row r="8" spans="1:2" ht="12.75">
      <c r="A8" s="78"/>
      <c r="B8" s="2"/>
    </row>
    <row r="9" spans="1:2" ht="12.75">
      <c r="A9" s="77">
        <v>2</v>
      </c>
      <c r="B9" s="7" t="s">
        <v>233</v>
      </c>
    </row>
    <row r="10" spans="1:2" ht="12.75">
      <c r="A10" s="6">
        <v>3</v>
      </c>
      <c r="B10" s="8" t="s">
        <v>517</v>
      </c>
    </row>
    <row r="11" spans="1:2" ht="12.75">
      <c r="A11" s="6">
        <v>4</v>
      </c>
      <c r="B11" s="8" t="s">
        <v>454</v>
      </c>
    </row>
    <row r="12" spans="1:2" ht="12.75">
      <c r="A12" s="77">
        <v>5</v>
      </c>
      <c r="B12" s="8" t="s">
        <v>524</v>
      </c>
    </row>
    <row r="13" spans="1:2" ht="12.75">
      <c r="A13" s="6">
        <v>6</v>
      </c>
      <c r="B13" s="8" t="s">
        <v>520</v>
      </c>
    </row>
    <row r="14" spans="1:2" ht="12.75">
      <c r="A14" s="6">
        <v>7</v>
      </c>
      <c r="B14" s="8" t="s">
        <v>452</v>
      </c>
    </row>
    <row r="15" spans="1:2" ht="12.75">
      <c r="A15" s="77">
        <v>8</v>
      </c>
      <c r="B15" s="8" t="s">
        <v>519</v>
      </c>
    </row>
    <row r="16" spans="1:2" ht="12.75">
      <c r="A16" s="6">
        <v>9</v>
      </c>
      <c r="B16" s="8" t="s">
        <v>418</v>
      </c>
    </row>
    <row r="17" spans="1:2" ht="12.75">
      <c r="A17" s="6">
        <v>10</v>
      </c>
      <c r="B17" s="8" t="s">
        <v>610</v>
      </c>
    </row>
    <row r="18" spans="1:2" ht="12.75">
      <c r="A18" s="6">
        <v>11</v>
      </c>
      <c r="B18" s="8" t="s">
        <v>609</v>
      </c>
    </row>
    <row r="19" spans="1:2" ht="12.75">
      <c r="A19" s="6">
        <v>12</v>
      </c>
      <c r="B19" s="8" t="s">
        <v>518</v>
      </c>
    </row>
    <row r="20" spans="1:2" ht="12.75">
      <c r="A20" s="77">
        <v>13</v>
      </c>
      <c r="B20" s="8" t="s">
        <v>608</v>
      </c>
    </row>
    <row r="21" spans="1:2" ht="12.75">
      <c r="A21" s="6">
        <v>14</v>
      </c>
      <c r="B21" s="8" t="s">
        <v>607</v>
      </c>
    </row>
    <row r="22" spans="1:2" ht="12.75">
      <c r="A22" s="6">
        <v>15</v>
      </c>
      <c r="B22" s="8" t="s">
        <v>547</v>
      </c>
    </row>
    <row r="23" spans="1:2" ht="12.75">
      <c r="A23" s="6">
        <v>16</v>
      </c>
      <c r="B23" s="8" t="s">
        <v>457</v>
      </c>
    </row>
    <row r="24" spans="1:2" ht="12.75">
      <c r="A24" s="6">
        <v>17</v>
      </c>
      <c r="B24" s="8" t="s">
        <v>548</v>
      </c>
    </row>
    <row r="25" spans="1:2" ht="12.75">
      <c r="A25" s="77">
        <v>18</v>
      </c>
      <c r="B25" s="8" t="s">
        <v>516</v>
      </c>
    </row>
    <row r="26" spans="1:2" ht="12.75">
      <c r="A26" s="6">
        <v>19</v>
      </c>
      <c r="B26" s="8" t="s">
        <v>525</v>
      </c>
    </row>
    <row r="27" spans="1:2" ht="12.75">
      <c r="A27" s="6">
        <v>20</v>
      </c>
      <c r="B27" s="8" t="s">
        <v>515</v>
      </c>
    </row>
    <row r="28" spans="1:2" ht="12.75">
      <c r="A28" s="6">
        <v>21</v>
      </c>
      <c r="B28" s="6" t="s">
        <v>522</v>
      </c>
    </row>
    <row r="29" spans="1:2" ht="12.75">
      <c r="A29" s="6">
        <v>22</v>
      </c>
      <c r="B29" s="6" t="s">
        <v>606</v>
      </c>
    </row>
    <row r="30" spans="1:2" ht="12.75">
      <c r="A30" s="77">
        <v>23</v>
      </c>
      <c r="B30" s="6" t="s">
        <v>605</v>
      </c>
    </row>
    <row r="31" spans="1:2" ht="12.75">
      <c r="A31" s="6">
        <v>24</v>
      </c>
      <c r="B31" s="8" t="s">
        <v>458</v>
      </c>
    </row>
    <row r="32" spans="1:2" ht="12.75">
      <c r="A32" s="6">
        <v>25</v>
      </c>
      <c r="B32" s="8" t="s">
        <v>604</v>
      </c>
    </row>
    <row r="33" spans="1:2" ht="12.75">
      <c r="A33" s="6">
        <v>26</v>
      </c>
      <c r="B33" s="8" t="s">
        <v>603</v>
      </c>
    </row>
    <row r="34" spans="1:2" ht="12.75">
      <c r="A34" s="6">
        <v>27</v>
      </c>
      <c r="B34" s="8" t="s">
        <v>549</v>
      </c>
    </row>
    <row r="35" spans="1:2" ht="12.75">
      <c r="A35" s="77">
        <v>28</v>
      </c>
      <c r="B35" s="28" t="s">
        <v>602</v>
      </c>
    </row>
    <row r="36" spans="1:2" ht="12.75">
      <c r="A36" s="6">
        <v>29</v>
      </c>
      <c r="B36" s="28" t="s">
        <v>601</v>
      </c>
    </row>
    <row r="37" spans="1:2" ht="12.75">
      <c r="A37" s="6">
        <v>30</v>
      </c>
      <c r="B37" s="28" t="s">
        <v>513</v>
      </c>
    </row>
    <row r="38" spans="1:2" ht="12.75">
      <c r="A38" s="6">
        <v>31</v>
      </c>
      <c r="B38" s="28" t="s">
        <v>526</v>
      </c>
    </row>
    <row r="39" spans="1:2" ht="12.75">
      <c r="A39" s="6">
        <v>32</v>
      </c>
      <c r="B39" s="28" t="s">
        <v>600</v>
      </c>
    </row>
    <row r="40" spans="1:2" ht="12.75">
      <c r="A40" s="77">
        <v>33</v>
      </c>
      <c r="B40" s="28" t="s">
        <v>451</v>
      </c>
    </row>
    <row r="41" spans="1:2" ht="12.75">
      <c r="A41" s="6">
        <v>34</v>
      </c>
      <c r="B41" s="8" t="s">
        <v>514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8.421875" style="0" bestFit="1" customWidth="1"/>
    <col min="2" max="2" width="21.140625" style="0" bestFit="1" customWidth="1"/>
    <col min="3" max="3" width="8.421875" style="0" bestFit="1" customWidth="1"/>
    <col min="4" max="4" width="10.140625" style="0" bestFit="1" customWidth="1"/>
    <col min="5" max="5" width="9.00390625" style="0" bestFit="1" customWidth="1"/>
    <col min="6" max="6" width="11.140625" style="0" bestFit="1" customWidth="1"/>
    <col min="7" max="7" width="40.7109375" style="0" bestFit="1" customWidth="1"/>
    <col min="8" max="8" width="11.8515625" style="0" customWidth="1"/>
  </cols>
  <sheetData>
    <row r="1" ht="12.75">
      <c r="A1" s="1" t="s">
        <v>629</v>
      </c>
    </row>
    <row r="3" spans="1:7" ht="12.75">
      <c r="A3" s="2" t="s">
        <v>87</v>
      </c>
      <c r="F3" s="1" t="s">
        <v>527</v>
      </c>
      <c r="G3" s="83" t="s">
        <v>424</v>
      </c>
    </row>
    <row r="5" spans="1:8" ht="12.75">
      <c r="A5" t="s">
        <v>80</v>
      </c>
      <c r="B5" t="s">
        <v>168</v>
      </c>
      <c r="C5" t="s">
        <v>125</v>
      </c>
      <c r="D5" t="s">
        <v>126</v>
      </c>
      <c r="E5" t="s">
        <v>171</v>
      </c>
      <c r="F5" t="s">
        <v>172</v>
      </c>
      <c r="G5" t="s">
        <v>173</v>
      </c>
      <c r="H5" s="1" t="s">
        <v>591</v>
      </c>
    </row>
    <row r="6" spans="1:8" ht="12.75">
      <c r="A6" s="167" t="s">
        <v>3</v>
      </c>
      <c r="B6" s="175" t="s">
        <v>208</v>
      </c>
      <c r="C6" s="167" t="s">
        <v>431</v>
      </c>
      <c r="D6" s="171" t="s">
        <v>209</v>
      </c>
      <c r="E6" s="172"/>
      <c r="F6" s="173"/>
      <c r="G6" s="167" t="s">
        <v>432</v>
      </c>
      <c r="H6" s="186" t="s">
        <v>581</v>
      </c>
    </row>
    <row r="7" spans="1:8" ht="12.75">
      <c r="A7" s="174"/>
      <c r="B7" s="168"/>
      <c r="C7" s="174"/>
      <c r="D7" s="84" t="s">
        <v>144</v>
      </c>
      <c r="E7" s="84" t="s">
        <v>145</v>
      </c>
      <c r="F7" s="84" t="s">
        <v>146</v>
      </c>
      <c r="G7" s="168"/>
      <c r="H7" s="185"/>
    </row>
    <row r="8" spans="1:8" ht="12.75">
      <c r="A8" s="7" t="s">
        <v>4</v>
      </c>
      <c r="B8" s="6"/>
      <c r="C8" s="6"/>
      <c r="D8" s="6"/>
      <c r="E8" s="6"/>
      <c r="F8" s="6"/>
      <c r="G8" s="6"/>
      <c r="H8" s="6"/>
    </row>
    <row r="9" spans="1:8" ht="25.5">
      <c r="A9" s="135" t="s">
        <v>573</v>
      </c>
      <c r="B9" s="10">
        <v>30000000</v>
      </c>
      <c r="C9" s="10"/>
      <c r="D9" s="10"/>
      <c r="E9" s="10"/>
      <c r="F9" s="6"/>
      <c r="G9" s="6"/>
      <c r="H9" s="6"/>
    </row>
    <row r="10" spans="1:8" ht="12.75">
      <c r="A10" s="8" t="s">
        <v>574</v>
      </c>
      <c r="B10" s="6">
        <v>19000000</v>
      </c>
      <c r="C10" s="6"/>
      <c r="D10" s="6"/>
      <c r="E10" s="6"/>
      <c r="F10" s="6"/>
      <c r="G10" s="6"/>
      <c r="H10" s="6"/>
    </row>
    <row r="11" spans="1:8" ht="12.75">
      <c r="A11" s="8" t="s">
        <v>572</v>
      </c>
      <c r="B11" s="6">
        <v>662747</v>
      </c>
      <c r="C11" s="6"/>
      <c r="D11" s="6"/>
      <c r="E11" s="6"/>
      <c r="F11" s="6"/>
      <c r="G11" s="6"/>
      <c r="H11" s="6"/>
    </row>
    <row r="12" spans="1:8" ht="12.75">
      <c r="A12" s="6" t="s">
        <v>91</v>
      </c>
      <c r="B12" s="6">
        <f>SUM(B8:B11)</f>
        <v>49662747</v>
      </c>
      <c r="C12" s="6">
        <f>SUM(C8:C10)</f>
        <v>0</v>
      </c>
      <c r="D12" s="6">
        <f>SUM(D8:D10)</f>
        <v>0</v>
      </c>
      <c r="E12" s="6">
        <f>SUM(E8:E10)</f>
        <v>0</v>
      </c>
      <c r="F12" s="6">
        <f>SUM(F8:F10)</f>
        <v>0</v>
      </c>
      <c r="G12" s="6">
        <f>SUM(G8:G10)</f>
        <v>0</v>
      </c>
      <c r="H12" s="6"/>
    </row>
    <row r="13" spans="1:8" ht="12.75">
      <c r="A13" s="6"/>
      <c r="B13" s="6"/>
      <c r="C13" s="6"/>
      <c r="D13" s="6"/>
      <c r="E13" s="6"/>
      <c r="F13" s="6"/>
      <c r="G13" s="6"/>
      <c r="H13" s="6"/>
    </row>
    <row r="14" spans="1:8" ht="12.75">
      <c r="A14" s="7" t="s">
        <v>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</row>
    <row r="15" spans="1:8" ht="25.5">
      <c r="A15" s="135" t="s">
        <v>573</v>
      </c>
      <c r="B15" s="6"/>
      <c r="C15" s="6"/>
      <c r="D15" s="6"/>
      <c r="E15" s="6">
        <v>40396775</v>
      </c>
      <c r="F15" s="6"/>
      <c r="G15" s="6"/>
      <c r="H15" s="6">
        <v>39662594</v>
      </c>
    </row>
    <row r="16" spans="1:8" ht="12.75">
      <c r="A16" s="8" t="s">
        <v>574</v>
      </c>
      <c r="B16" s="6"/>
      <c r="C16" s="6"/>
      <c r="D16" s="6"/>
      <c r="E16" s="6">
        <v>6586250</v>
      </c>
      <c r="F16" s="6"/>
      <c r="G16" s="6"/>
      <c r="H16" s="6">
        <v>4523457</v>
      </c>
    </row>
    <row r="17" spans="1:8" ht="12.75">
      <c r="A17" s="8" t="s">
        <v>572</v>
      </c>
      <c r="B17" s="6"/>
      <c r="C17" s="6"/>
      <c r="D17" s="6">
        <v>572783</v>
      </c>
      <c r="E17" s="6"/>
      <c r="F17" s="6">
        <v>89964</v>
      </c>
      <c r="G17" s="6"/>
      <c r="H17" s="6">
        <v>662747</v>
      </c>
    </row>
    <row r="18" spans="1:8" ht="12.75">
      <c r="A18" s="6" t="s">
        <v>91</v>
      </c>
      <c r="B18" s="6">
        <f>SUM(B14:B16)</f>
        <v>0</v>
      </c>
      <c r="C18" s="6">
        <f>SUM(C14:C16)</f>
        <v>0</v>
      </c>
      <c r="D18" s="6">
        <f>SUM(D14:D17)</f>
        <v>572783</v>
      </c>
      <c r="E18" s="6">
        <f>SUM(E14:E17)</f>
        <v>46983025</v>
      </c>
      <c r="F18" s="6">
        <f>SUM(F14:F17)</f>
        <v>89964</v>
      </c>
      <c r="G18" s="6">
        <f>SUM(G14:G17)</f>
        <v>0</v>
      </c>
      <c r="H18" s="6">
        <f>SUM(H14:H17)</f>
        <v>44848798</v>
      </c>
    </row>
  </sheetData>
  <sheetProtection/>
  <mergeCells count="6">
    <mergeCell ref="A6:A7"/>
    <mergeCell ref="B6:B7"/>
    <mergeCell ref="C6:C7"/>
    <mergeCell ref="D6:F6"/>
    <mergeCell ref="G6:G7"/>
    <mergeCell ref="H6:H7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577</v>
      </c>
    </row>
    <row r="2" ht="12.75">
      <c r="B2" t="s">
        <v>527</v>
      </c>
    </row>
    <row r="3" ht="12.75">
      <c r="B3" s="2" t="s">
        <v>84</v>
      </c>
    </row>
    <row r="4" spans="1:3" ht="12.75">
      <c r="A4" t="s">
        <v>229</v>
      </c>
      <c r="B4" s="2" t="s">
        <v>80</v>
      </c>
      <c r="C4" t="s">
        <v>168</v>
      </c>
    </row>
    <row r="5" spans="1:4" ht="12.75">
      <c r="A5" s="6">
        <v>1</v>
      </c>
      <c r="B5" s="7" t="s">
        <v>3</v>
      </c>
      <c r="C5" s="7" t="s">
        <v>85</v>
      </c>
      <c r="D5" s="2"/>
    </row>
    <row r="6" spans="1:3" ht="12.75">
      <c r="A6" s="6"/>
      <c r="B6" s="6"/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105</v>
      </c>
      <c r="C8" s="6"/>
    </row>
    <row r="9" spans="1:3" ht="12.75">
      <c r="A9" s="6">
        <v>3</v>
      </c>
      <c r="B9" s="6" t="s">
        <v>106</v>
      </c>
      <c r="C9" s="6">
        <v>1</v>
      </c>
    </row>
    <row r="10" spans="1:3" ht="12.75">
      <c r="A10" s="6">
        <v>4</v>
      </c>
      <c r="B10" s="6" t="s">
        <v>224</v>
      </c>
      <c r="C10" s="6"/>
    </row>
    <row r="11" spans="1:3" ht="12.75">
      <c r="A11" s="6">
        <v>5</v>
      </c>
      <c r="B11" s="6" t="s">
        <v>221</v>
      </c>
      <c r="C11" s="6">
        <v>1</v>
      </c>
    </row>
    <row r="12" spans="1:3" ht="12.75">
      <c r="A12" s="6">
        <v>6</v>
      </c>
      <c r="B12" s="6" t="s">
        <v>108</v>
      </c>
      <c r="C12" s="6"/>
    </row>
    <row r="13" spans="1:3" ht="12.75">
      <c r="A13" s="6">
        <v>7</v>
      </c>
      <c r="B13" s="7" t="s">
        <v>74</v>
      </c>
      <c r="C13" s="7">
        <f>SUM(C9:C12)</f>
        <v>2</v>
      </c>
    </row>
    <row r="14" spans="1:3" ht="12.75">
      <c r="A14" s="6"/>
      <c r="B14" s="6"/>
      <c r="C14" s="6"/>
    </row>
    <row r="15" spans="1:3" ht="12.75">
      <c r="A15" s="6">
        <v>8</v>
      </c>
      <c r="B15" s="7" t="s">
        <v>107</v>
      </c>
      <c r="C15" s="7">
        <f>C13</f>
        <v>2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53.140625" style="0" bestFit="1" customWidth="1"/>
    <col min="5" max="5" width="10.57421875" style="0" bestFit="1" customWidth="1"/>
  </cols>
  <sheetData>
    <row r="1" ht="12.75">
      <c r="B1" s="1" t="s">
        <v>630</v>
      </c>
    </row>
    <row r="2" ht="12.75">
      <c r="C2" t="s">
        <v>527</v>
      </c>
    </row>
    <row r="3" ht="12.75">
      <c r="B3" s="2" t="s">
        <v>86</v>
      </c>
    </row>
    <row r="4" spans="1:5" ht="12.75">
      <c r="A4" t="s">
        <v>230</v>
      </c>
      <c r="B4" t="s">
        <v>80</v>
      </c>
      <c r="C4" t="s">
        <v>168</v>
      </c>
      <c r="D4" t="s">
        <v>125</v>
      </c>
      <c r="E4" t="s">
        <v>126</v>
      </c>
    </row>
    <row r="5" spans="1:5" ht="12.75">
      <c r="A5" s="6">
        <v>1</v>
      </c>
      <c r="B5" s="7" t="s">
        <v>214</v>
      </c>
      <c r="C5" s="7" t="s">
        <v>85</v>
      </c>
      <c r="D5" s="7" t="s">
        <v>150</v>
      </c>
      <c r="E5" s="7" t="s">
        <v>215</v>
      </c>
    </row>
    <row r="6" spans="1:5" ht="12.75">
      <c r="A6" s="6">
        <v>2</v>
      </c>
      <c r="B6" s="7" t="s">
        <v>207</v>
      </c>
      <c r="C6" s="7"/>
      <c r="D6" s="7"/>
      <c r="E6" s="7" t="s">
        <v>433</v>
      </c>
    </row>
    <row r="7" spans="1:5" ht="12.75">
      <c r="A7" s="6">
        <v>3</v>
      </c>
      <c r="B7" s="6" t="s">
        <v>417</v>
      </c>
      <c r="C7" s="6">
        <v>19</v>
      </c>
      <c r="D7" s="6">
        <v>1</v>
      </c>
      <c r="E7" s="79">
        <f>C7*D7/12</f>
        <v>1.5833333333333333</v>
      </c>
    </row>
    <row r="8" spans="1:5" ht="12.75">
      <c r="A8" s="6">
        <v>4</v>
      </c>
      <c r="B8" s="8" t="s">
        <v>417</v>
      </c>
      <c r="C8" s="6">
        <v>5</v>
      </c>
      <c r="D8" s="6">
        <v>1</v>
      </c>
      <c r="E8" s="79">
        <f>C8*D8/12</f>
        <v>0.4166666666666667</v>
      </c>
    </row>
    <row r="9" spans="1:5" ht="12.75">
      <c r="A9" s="6">
        <v>5</v>
      </c>
      <c r="B9" s="8" t="s">
        <v>417</v>
      </c>
      <c r="C9" s="6">
        <v>15</v>
      </c>
      <c r="D9" s="6">
        <v>9</v>
      </c>
      <c r="E9" s="79">
        <f>C9*D9/12</f>
        <v>11.25</v>
      </c>
    </row>
    <row r="10" spans="1:5" ht="12.75">
      <c r="A10" s="6">
        <v>6</v>
      </c>
      <c r="B10" s="8" t="s">
        <v>555</v>
      </c>
      <c r="C10" s="6">
        <v>7</v>
      </c>
      <c r="D10" s="6">
        <v>2</v>
      </c>
      <c r="E10" s="79">
        <f>C10*D10/12</f>
        <v>1.1666666666666667</v>
      </c>
    </row>
    <row r="11" spans="1:5" ht="12.75">
      <c r="A11" s="6">
        <v>7</v>
      </c>
      <c r="B11" s="8" t="s">
        <v>538</v>
      </c>
      <c r="C11" s="7">
        <f>SUM(C7:C10)</f>
        <v>46</v>
      </c>
      <c r="D11" s="7">
        <f>SUM(D7:D10)</f>
        <v>13</v>
      </c>
      <c r="E11" s="134">
        <f>SUM(E7:E10)</f>
        <v>14.416666666666666</v>
      </c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  <col min="4" max="4" width="15.7109375" style="0" bestFit="1" customWidth="1"/>
  </cols>
  <sheetData>
    <row r="1" ht="12.75">
      <c r="B1" s="1" t="s">
        <v>636</v>
      </c>
    </row>
    <row r="3" spans="2:3" ht="12.75">
      <c r="B3" t="s">
        <v>527</v>
      </c>
      <c r="C3" s="1" t="s">
        <v>424</v>
      </c>
    </row>
    <row r="4" spans="2:12" ht="27.75" customHeight="1">
      <c r="B4" s="179" t="s">
        <v>434</v>
      </c>
      <c r="C4" s="179"/>
      <c r="D4" s="179"/>
      <c r="E4" s="179"/>
      <c r="F4" s="179"/>
      <c r="L4" s="156"/>
    </row>
    <row r="5" spans="2:4" ht="13.5" thickBot="1">
      <c r="B5" t="s">
        <v>80</v>
      </c>
      <c r="C5" t="s">
        <v>168</v>
      </c>
      <c r="D5" s="1" t="s">
        <v>169</v>
      </c>
    </row>
    <row r="6" spans="1:4" ht="13.5" thickBot="1">
      <c r="A6" s="87">
        <v>1</v>
      </c>
      <c r="B6" s="35" t="s">
        <v>184</v>
      </c>
      <c r="C6" s="193" t="s">
        <v>635</v>
      </c>
      <c r="D6" s="187" t="s">
        <v>620</v>
      </c>
    </row>
    <row r="7" spans="1:4" ht="12.75">
      <c r="A7" s="88">
        <v>2</v>
      </c>
      <c r="B7" s="59" t="s">
        <v>159</v>
      </c>
      <c r="C7" s="78">
        <v>7150000</v>
      </c>
      <c r="D7" s="192">
        <v>13881305</v>
      </c>
    </row>
    <row r="8" spans="1:4" ht="12.75">
      <c r="A8" s="88">
        <v>3</v>
      </c>
      <c r="B8" s="60" t="s">
        <v>158</v>
      </c>
      <c r="C8" s="25"/>
      <c r="D8" s="36"/>
    </row>
    <row r="9" spans="1:4" ht="12.75">
      <c r="A9" s="88">
        <v>4</v>
      </c>
      <c r="B9" s="60" t="s">
        <v>156</v>
      </c>
      <c r="C9" s="25">
        <v>10000</v>
      </c>
      <c r="D9" s="36">
        <v>4824</v>
      </c>
    </row>
    <row r="10" spans="1:4" ht="38.25">
      <c r="A10" s="88">
        <v>5</v>
      </c>
      <c r="B10" s="60" t="s">
        <v>157</v>
      </c>
      <c r="C10" s="25">
        <f>'5.Bev. forrásonként (2)'!H72+'5.Bev. forrásonként (2)'!H73+'5.Bev. forrásonként (2)'!H74</f>
        <v>0</v>
      </c>
      <c r="D10" s="36"/>
    </row>
    <row r="11" spans="1:4" ht="12.75">
      <c r="A11" s="88">
        <v>6</v>
      </c>
      <c r="B11" s="60" t="s">
        <v>436</v>
      </c>
      <c r="C11" s="25">
        <f>'5.Bev. forrásonként (2)'!H75</f>
        <v>0</v>
      </c>
      <c r="D11" s="36"/>
    </row>
    <row r="12" spans="1:4" ht="12.75" customHeight="1">
      <c r="A12" s="88">
        <v>7</v>
      </c>
      <c r="B12" s="61" t="s">
        <v>160</v>
      </c>
      <c r="C12" s="25">
        <v>0</v>
      </c>
      <c r="D12" s="36"/>
    </row>
    <row r="13" spans="1:4" ht="13.5" thickBot="1">
      <c r="A13" s="89">
        <v>8</v>
      </c>
      <c r="B13" s="62" t="s">
        <v>435</v>
      </c>
      <c r="C13" s="191">
        <v>0</v>
      </c>
      <c r="D13" s="36"/>
    </row>
    <row r="14" spans="1:4" ht="13.5" thickBot="1">
      <c r="A14" s="90">
        <v>9</v>
      </c>
      <c r="B14" s="2" t="s">
        <v>161</v>
      </c>
      <c r="C14" s="190">
        <f>SUM(C7:C13)</f>
        <v>7160000</v>
      </c>
      <c r="D14" s="93">
        <f>SUM(D7:D13)</f>
        <v>13886129</v>
      </c>
    </row>
    <row r="15" spans="1:4" ht="13.5" thickBot="1">
      <c r="A15" s="91">
        <v>10</v>
      </c>
      <c r="B15" s="92" t="s">
        <v>162</v>
      </c>
      <c r="C15" s="189">
        <f>C14/2</f>
        <v>3580000</v>
      </c>
      <c r="D15" s="91">
        <f>D14/2</f>
        <v>6943064.5</v>
      </c>
    </row>
    <row r="16" ht="12.75">
      <c r="B16" s="2"/>
    </row>
    <row r="17" ht="12.75">
      <c r="B17" s="2"/>
    </row>
    <row r="18" ht="12.75">
      <c r="B18" s="2"/>
    </row>
    <row r="19" spans="2:7" ht="13.5" thickBot="1">
      <c r="B19" s="38" t="s">
        <v>80</v>
      </c>
      <c r="C19" t="s">
        <v>168</v>
      </c>
      <c r="D19" t="s">
        <v>125</v>
      </c>
      <c r="E19" t="s">
        <v>126</v>
      </c>
      <c r="F19" t="s">
        <v>171</v>
      </c>
      <c r="G19" t="s">
        <v>172</v>
      </c>
    </row>
    <row r="20" spans="1:7" ht="13.5" thickBot="1">
      <c r="A20" s="97">
        <v>11</v>
      </c>
      <c r="B20" s="63" t="s">
        <v>437</v>
      </c>
      <c r="C20" s="188" t="s">
        <v>635</v>
      </c>
      <c r="D20" s="188" t="s">
        <v>634</v>
      </c>
      <c r="E20" s="187" t="s">
        <v>633</v>
      </c>
      <c r="F20" s="187" t="s">
        <v>632</v>
      </c>
      <c r="G20" s="187" t="s">
        <v>631</v>
      </c>
    </row>
    <row r="21" spans="1:7" ht="12.75">
      <c r="A21" s="87">
        <v>12</v>
      </c>
      <c r="B21" s="60" t="s">
        <v>164</v>
      </c>
      <c r="C21" s="26"/>
      <c r="D21" s="6"/>
      <c r="E21" s="6"/>
      <c r="F21" s="6"/>
      <c r="G21" s="36"/>
    </row>
    <row r="22" spans="1:7" ht="12.75">
      <c r="A22" s="88">
        <v>13</v>
      </c>
      <c r="B22" s="60" t="s">
        <v>151</v>
      </c>
      <c r="C22" s="26"/>
      <c r="D22" s="6"/>
      <c r="E22" s="6"/>
      <c r="F22" s="6"/>
      <c r="G22" s="36"/>
    </row>
    <row r="23" spans="1:7" ht="12.75">
      <c r="A23" s="88">
        <v>14</v>
      </c>
      <c r="B23" s="60" t="s">
        <v>152</v>
      </c>
      <c r="C23" s="26"/>
      <c r="D23" s="6"/>
      <c r="E23" s="6"/>
      <c r="F23" s="6"/>
      <c r="G23" s="36"/>
    </row>
    <row r="24" spans="1:7" ht="12.75">
      <c r="A24" s="88">
        <v>15</v>
      </c>
      <c r="B24" s="60" t="s">
        <v>438</v>
      </c>
      <c r="C24" s="26"/>
      <c r="D24" s="6"/>
      <c r="E24" s="6"/>
      <c r="F24" s="6"/>
      <c r="G24" s="36"/>
    </row>
    <row r="25" spans="1:7" ht="25.5" customHeight="1">
      <c r="A25" s="88">
        <v>16</v>
      </c>
      <c r="B25" s="60" t="s">
        <v>153</v>
      </c>
      <c r="C25" s="26"/>
      <c r="D25" s="6"/>
      <c r="E25" s="6"/>
      <c r="F25" s="6"/>
      <c r="G25" s="36"/>
    </row>
    <row r="26" spans="1:7" ht="40.5" customHeight="1">
      <c r="A26" s="88">
        <v>17</v>
      </c>
      <c r="B26" s="60" t="s">
        <v>154</v>
      </c>
      <c r="C26" s="26"/>
      <c r="D26" s="6"/>
      <c r="E26" s="6"/>
      <c r="F26" s="6"/>
      <c r="G26" s="36"/>
    </row>
    <row r="27" spans="1:7" ht="43.5" customHeight="1" thickBot="1">
      <c r="A27" s="103">
        <v>18</v>
      </c>
      <c r="B27" s="104" t="s">
        <v>155</v>
      </c>
      <c r="C27" s="105"/>
      <c r="D27" s="23"/>
      <c r="E27" s="23"/>
      <c r="F27" s="23"/>
      <c r="G27" s="106"/>
    </row>
    <row r="28" spans="1:7" ht="12.75">
      <c r="A28" s="100">
        <v>19</v>
      </c>
      <c r="B28" s="114" t="s">
        <v>91</v>
      </c>
      <c r="C28" s="113"/>
      <c r="D28" s="111"/>
      <c r="E28" s="111"/>
      <c r="F28" s="111"/>
      <c r="G28" s="112"/>
    </row>
    <row r="29" spans="1:7" ht="13.5" thickBot="1">
      <c r="A29" s="102">
        <v>20</v>
      </c>
      <c r="B29" s="115" t="s">
        <v>163</v>
      </c>
      <c r="C29" s="96">
        <v>0</v>
      </c>
      <c r="D29" s="94">
        <v>0</v>
      </c>
      <c r="E29" s="94">
        <v>0</v>
      </c>
      <c r="F29" s="94">
        <v>0</v>
      </c>
      <c r="G29" s="95">
        <v>0</v>
      </c>
    </row>
    <row r="30" spans="1:7" ht="26.25" thickBot="1">
      <c r="A30" s="107">
        <v>21</v>
      </c>
      <c r="B30" s="108" t="s">
        <v>439</v>
      </c>
      <c r="C30" s="127">
        <f>D15-C29</f>
        <v>6943064.5</v>
      </c>
      <c r="D30" s="109"/>
      <c r="E30" s="109"/>
      <c r="F30" s="109"/>
      <c r="G30" s="110"/>
    </row>
    <row r="33" spans="2:6" ht="13.5" thickBot="1">
      <c r="B33" t="s">
        <v>80</v>
      </c>
      <c r="C33" t="s">
        <v>168</v>
      </c>
      <c r="D33" t="s">
        <v>125</v>
      </c>
      <c r="E33" t="s">
        <v>126</v>
      </c>
      <c r="F33" t="s">
        <v>171</v>
      </c>
    </row>
    <row r="34" spans="1:6" ht="27" customHeight="1">
      <c r="A34" s="100">
        <v>22</v>
      </c>
      <c r="B34" s="176" t="s">
        <v>440</v>
      </c>
      <c r="C34" s="177"/>
      <c r="D34" s="177"/>
      <c r="E34" s="177"/>
      <c r="F34" s="178"/>
    </row>
    <row r="35" spans="1:6" ht="12.75">
      <c r="A35" s="101">
        <v>23</v>
      </c>
      <c r="B35" s="85" t="s">
        <v>165</v>
      </c>
      <c r="C35" s="6" t="s">
        <v>166</v>
      </c>
      <c r="D35" s="6"/>
      <c r="E35" s="6"/>
      <c r="F35" s="36"/>
    </row>
    <row r="36" spans="1:6" ht="12.75">
      <c r="A36" s="101">
        <v>24</v>
      </c>
      <c r="B36" s="85" t="s">
        <v>216</v>
      </c>
      <c r="C36" s="6"/>
      <c r="D36" s="6"/>
      <c r="E36" s="6"/>
      <c r="F36" s="36"/>
    </row>
    <row r="37" spans="1:6" ht="12.75">
      <c r="A37" s="101">
        <v>25</v>
      </c>
      <c r="B37" s="85" t="s">
        <v>183</v>
      </c>
      <c r="C37" s="6"/>
      <c r="D37" s="6"/>
      <c r="E37" s="6"/>
      <c r="F37" s="36"/>
    </row>
    <row r="38" spans="1:6" ht="13.5" thickBot="1">
      <c r="A38" s="102">
        <v>26</v>
      </c>
      <c r="B38" s="86" t="s">
        <v>91</v>
      </c>
      <c r="C38" s="98"/>
      <c r="D38" s="98"/>
      <c r="E38" s="98"/>
      <c r="F38" s="99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578</v>
      </c>
    </row>
    <row r="2" ht="12.75">
      <c r="B2" t="s">
        <v>527</v>
      </c>
    </row>
    <row r="5" spans="1:3" ht="12.75">
      <c r="A5" s="6"/>
      <c r="B5" s="7" t="s">
        <v>88</v>
      </c>
      <c r="C5" s="8" t="s">
        <v>424</v>
      </c>
    </row>
    <row r="6" spans="1:3" ht="12.75">
      <c r="A6" s="6"/>
      <c r="B6" s="6" t="s">
        <v>80</v>
      </c>
      <c r="C6" s="6" t="s">
        <v>168</v>
      </c>
    </row>
    <row r="7" spans="1:3" ht="12.75">
      <c r="A7" s="6"/>
      <c r="B7" s="7" t="s">
        <v>1</v>
      </c>
      <c r="C7" s="7" t="s">
        <v>2</v>
      </c>
    </row>
    <row r="8" spans="1:3" ht="12.75">
      <c r="A8" s="6">
        <v>1</v>
      </c>
      <c r="B8" s="6" t="s">
        <v>111</v>
      </c>
      <c r="C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36.28125" style="0" customWidth="1"/>
  </cols>
  <sheetData>
    <row r="1" ht="12.75">
      <c r="B1" s="1" t="s">
        <v>579</v>
      </c>
    </row>
    <row r="2" ht="12.75">
      <c r="B2" t="s">
        <v>527</v>
      </c>
    </row>
    <row r="4" spans="2:5" ht="12.75">
      <c r="B4" s="2" t="s">
        <v>89</v>
      </c>
      <c r="E4" t="s">
        <v>424</v>
      </c>
    </row>
    <row r="5" spans="1:7" ht="12.75">
      <c r="A5" t="s">
        <v>229</v>
      </c>
      <c r="B5" t="s">
        <v>80</v>
      </c>
      <c r="C5" t="s">
        <v>168</v>
      </c>
      <c r="D5" t="s">
        <v>125</v>
      </c>
      <c r="E5" t="s">
        <v>126</v>
      </c>
      <c r="F5" t="s">
        <v>176</v>
      </c>
      <c r="G5" t="s">
        <v>177</v>
      </c>
    </row>
    <row r="6" spans="1:7" ht="12.75">
      <c r="A6" s="6">
        <v>1</v>
      </c>
      <c r="B6" s="7" t="s">
        <v>109</v>
      </c>
      <c r="C6" s="180" t="s">
        <v>90</v>
      </c>
      <c r="D6" s="181"/>
      <c r="E6" s="181"/>
      <c r="F6" s="181"/>
      <c r="G6" s="182"/>
    </row>
    <row r="7" spans="1:7" ht="12.75">
      <c r="A7" s="6">
        <v>2</v>
      </c>
      <c r="B7" s="6"/>
      <c r="C7" s="6">
        <v>2019</v>
      </c>
      <c r="D7" s="6">
        <v>2020</v>
      </c>
      <c r="E7" s="6">
        <v>2021</v>
      </c>
      <c r="F7" s="6">
        <v>2022</v>
      </c>
      <c r="G7" s="6">
        <v>2023</v>
      </c>
    </row>
    <row r="8" spans="1:7" ht="12.75">
      <c r="A8" s="6">
        <v>3</v>
      </c>
      <c r="B8" s="6" t="s">
        <v>6</v>
      </c>
      <c r="C8" s="6"/>
      <c r="D8" s="6"/>
      <c r="E8" s="6"/>
      <c r="F8" s="6"/>
      <c r="G8" s="6"/>
    </row>
    <row r="9" spans="1:7" ht="25.5">
      <c r="A9" s="6">
        <v>4</v>
      </c>
      <c r="B9" s="10" t="s">
        <v>10</v>
      </c>
      <c r="C9" s="6"/>
      <c r="D9" s="6"/>
      <c r="E9" s="6"/>
      <c r="F9" s="6"/>
      <c r="G9" s="6"/>
    </row>
    <row r="10" spans="1:7" ht="25.5">
      <c r="A10" s="6">
        <v>5</v>
      </c>
      <c r="B10" s="10" t="s">
        <v>11</v>
      </c>
      <c r="C10" s="6"/>
      <c r="D10" s="6"/>
      <c r="E10" s="6"/>
      <c r="F10" s="6"/>
      <c r="G10" s="6"/>
    </row>
    <row r="11" spans="1:7" ht="12.75">
      <c r="A11" s="6">
        <v>6</v>
      </c>
      <c r="B11" s="6" t="s">
        <v>7</v>
      </c>
      <c r="C11" s="6"/>
      <c r="D11" s="6"/>
      <c r="E11" s="6"/>
      <c r="F11" s="6"/>
      <c r="G11" s="6"/>
    </row>
    <row r="12" spans="1:7" ht="12.75">
      <c r="A12" s="6">
        <v>7</v>
      </c>
      <c r="B12" s="6" t="s">
        <v>8</v>
      </c>
      <c r="C12" s="6"/>
      <c r="D12" s="6"/>
      <c r="E12" s="6"/>
      <c r="F12" s="6"/>
      <c r="G12" s="6"/>
    </row>
    <row r="13" spans="1:7" ht="12.75">
      <c r="A13" s="6">
        <v>8</v>
      </c>
      <c r="B13" s="6" t="s">
        <v>9</v>
      </c>
      <c r="C13" s="6"/>
      <c r="D13" s="6"/>
      <c r="E13" s="6"/>
      <c r="F13" s="6"/>
      <c r="G13" s="6"/>
    </row>
    <row r="14" spans="1:7" ht="12.75">
      <c r="A14" s="6">
        <v>9</v>
      </c>
      <c r="B14" s="7" t="s">
        <v>91</v>
      </c>
      <c r="C14" s="7">
        <f>SUM(C8:C13)</f>
        <v>0</v>
      </c>
      <c r="D14" s="7">
        <f>SUM(D8:D13)</f>
        <v>0</v>
      </c>
      <c r="E14" s="7">
        <f>SUM(E8:E13)</f>
        <v>0</v>
      </c>
      <c r="F14" s="7">
        <f>SUM(F8:F13)</f>
        <v>0</v>
      </c>
      <c r="G14" s="7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637</v>
      </c>
    </row>
    <row r="2" ht="12.75">
      <c r="B2" s="1"/>
    </row>
    <row r="3" ht="12.75">
      <c r="D3" t="s">
        <v>527</v>
      </c>
    </row>
    <row r="4" spans="2:15" ht="12.75"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O4" s="81" t="s">
        <v>424</v>
      </c>
    </row>
    <row r="5" spans="1:15" ht="12.75">
      <c r="A5" s="6"/>
      <c r="B5" s="6" t="s">
        <v>80</v>
      </c>
      <c r="C5" s="6" t="s">
        <v>168</v>
      </c>
      <c r="D5" s="6" t="s">
        <v>125</v>
      </c>
      <c r="E5" s="6" t="s">
        <v>126</v>
      </c>
      <c r="F5" s="6" t="s">
        <v>171</v>
      </c>
      <c r="G5" s="6" t="s">
        <v>172</v>
      </c>
      <c r="H5" s="6" t="s">
        <v>173</v>
      </c>
      <c r="I5" s="6" t="s">
        <v>175</v>
      </c>
      <c r="J5" s="6" t="s">
        <v>82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</row>
    <row r="6" spans="1:15" ht="12.75">
      <c r="A6" s="6">
        <v>1</v>
      </c>
      <c r="B6" s="7" t="s">
        <v>105</v>
      </c>
      <c r="C6" s="7" t="s">
        <v>61</v>
      </c>
      <c r="D6" s="7" t="s">
        <v>62</v>
      </c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68</v>
      </c>
      <c r="K6" s="7" t="s">
        <v>69</v>
      </c>
      <c r="L6" s="7" t="s">
        <v>70</v>
      </c>
      <c r="M6" s="7" t="s">
        <v>71</v>
      </c>
      <c r="N6" s="7" t="s">
        <v>72</v>
      </c>
      <c r="O6" s="7" t="s">
        <v>136</v>
      </c>
    </row>
    <row r="7" spans="1:15" ht="12.75">
      <c r="A7" s="43">
        <v>2</v>
      </c>
      <c r="B7" s="160" t="s">
        <v>28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2.75">
      <c r="A8" s="6">
        <v>3</v>
      </c>
      <c r="B8" s="64" t="s">
        <v>219</v>
      </c>
      <c r="C8" s="118">
        <v>2205774</v>
      </c>
      <c r="D8" s="118">
        <v>2205774</v>
      </c>
      <c r="E8" s="118">
        <v>2205774</v>
      </c>
      <c r="F8" s="118">
        <v>2205774</v>
      </c>
      <c r="G8" s="118">
        <v>2205774</v>
      </c>
      <c r="H8" s="118">
        <v>2205774</v>
      </c>
      <c r="I8" s="118">
        <v>2205774</v>
      </c>
      <c r="J8" s="118">
        <v>2205774</v>
      </c>
      <c r="K8" s="118">
        <v>2205774</v>
      </c>
      <c r="L8" s="118">
        <v>2205774</v>
      </c>
      <c r="M8" s="118">
        <v>2205774</v>
      </c>
      <c r="N8" s="118">
        <v>2205783</v>
      </c>
      <c r="O8" s="118">
        <f>SUM(C8:N8)</f>
        <v>26469297</v>
      </c>
    </row>
    <row r="9" spans="1:15" ht="12.75">
      <c r="A9" s="6">
        <v>4</v>
      </c>
      <c r="B9" s="65" t="s">
        <v>147</v>
      </c>
      <c r="C9" s="118">
        <v>1203776</v>
      </c>
      <c r="D9" s="118">
        <v>1203776</v>
      </c>
      <c r="E9" s="118">
        <v>1203776</v>
      </c>
      <c r="F9" s="118">
        <v>1203776</v>
      </c>
      <c r="G9" s="118">
        <v>1203776</v>
      </c>
      <c r="H9" s="118">
        <v>1203776</v>
      </c>
      <c r="I9" s="118">
        <v>1203776</v>
      </c>
      <c r="J9" s="118">
        <v>1203776</v>
      </c>
      <c r="K9" s="118">
        <v>1203776</v>
      </c>
      <c r="L9" s="118">
        <v>1203776</v>
      </c>
      <c r="M9" s="118">
        <v>1203776</v>
      </c>
      <c r="N9" s="118">
        <v>1203776</v>
      </c>
      <c r="O9" s="118">
        <f>SUM(C9:N9)</f>
        <v>14445312</v>
      </c>
    </row>
    <row r="10" spans="1:15" ht="12.75">
      <c r="A10" s="6">
        <v>5</v>
      </c>
      <c r="B10" s="64" t="s">
        <v>81</v>
      </c>
      <c r="C10" s="118">
        <v>1157177</v>
      </c>
      <c r="D10" s="118">
        <v>1157177</v>
      </c>
      <c r="E10" s="118">
        <v>1157177</v>
      </c>
      <c r="F10" s="118">
        <v>1157177</v>
      </c>
      <c r="G10" s="118">
        <v>1157177</v>
      </c>
      <c r="H10" s="118">
        <v>1157177</v>
      </c>
      <c r="I10" s="118">
        <v>1157177</v>
      </c>
      <c r="J10" s="118">
        <v>1157177</v>
      </c>
      <c r="K10" s="118">
        <v>1157177</v>
      </c>
      <c r="L10" s="118">
        <v>1157177</v>
      </c>
      <c r="M10" s="118">
        <v>1157177</v>
      </c>
      <c r="N10" s="118">
        <v>1157182</v>
      </c>
      <c r="O10" s="118">
        <f>SUM(C10:N10)</f>
        <v>13886129</v>
      </c>
    </row>
    <row r="11" spans="1:15" ht="12.75">
      <c r="A11" s="6">
        <v>6</v>
      </c>
      <c r="B11" s="64" t="s">
        <v>544</v>
      </c>
      <c r="C11" s="118">
        <v>168133</v>
      </c>
      <c r="D11" s="118">
        <v>168133</v>
      </c>
      <c r="E11" s="118">
        <v>168133</v>
      </c>
      <c r="F11" s="118">
        <v>168133</v>
      </c>
      <c r="G11" s="118">
        <v>168133</v>
      </c>
      <c r="H11" s="118">
        <v>168133</v>
      </c>
      <c r="I11" s="118">
        <v>168133</v>
      </c>
      <c r="J11" s="118">
        <v>168133</v>
      </c>
      <c r="K11" s="118">
        <v>168133</v>
      </c>
      <c r="L11" s="118">
        <v>168133</v>
      </c>
      <c r="M11" s="118">
        <v>168133</v>
      </c>
      <c r="N11" s="118">
        <v>168138</v>
      </c>
      <c r="O11" s="118">
        <f>SUM(C11:N11)</f>
        <v>2017601</v>
      </c>
    </row>
    <row r="12" spans="1:15" ht="12.75">
      <c r="A12" s="6">
        <v>7</v>
      </c>
      <c r="B12" s="64" t="s">
        <v>210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6">
        <v>8</v>
      </c>
      <c r="B13" s="64" t="s">
        <v>83</v>
      </c>
      <c r="C13" s="8">
        <v>563005</v>
      </c>
      <c r="D13" s="8">
        <v>563005</v>
      </c>
      <c r="E13" s="8">
        <v>563005</v>
      </c>
      <c r="F13" s="8">
        <v>563005</v>
      </c>
      <c r="G13" s="8">
        <v>563005</v>
      </c>
      <c r="H13" s="8">
        <v>563005</v>
      </c>
      <c r="I13" s="8">
        <v>563005</v>
      </c>
      <c r="J13" s="8">
        <v>563005</v>
      </c>
      <c r="K13" s="8">
        <v>563005</v>
      </c>
      <c r="L13" s="8">
        <v>563005</v>
      </c>
      <c r="M13" s="8">
        <v>563005</v>
      </c>
      <c r="N13" s="8">
        <v>563013</v>
      </c>
      <c r="O13" s="8">
        <f>SUM(C13:N13)</f>
        <v>6756068</v>
      </c>
    </row>
    <row r="14" spans="1:15" ht="12.75">
      <c r="A14" s="6">
        <v>9</v>
      </c>
      <c r="B14" s="116" t="s">
        <v>211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>SUM(F14:M14)</f>
        <v>0</v>
      </c>
    </row>
    <row r="15" spans="1:15" ht="12.75">
      <c r="A15" s="6">
        <v>10</v>
      </c>
      <c r="B15" s="66" t="s">
        <v>212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SUM(E15:N15)</f>
        <v>0</v>
      </c>
    </row>
    <row r="16" spans="1:15" ht="27.75" customHeight="1">
      <c r="A16" s="6">
        <v>11</v>
      </c>
      <c r="B16" s="64" t="s">
        <v>135</v>
      </c>
      <c r="C16" s="8">
        <v>7119731</v>
      </c>
      <c r="D16" s="8">
        <v>7119731</v>
      </c>
      <c r="E16" s="8">
        <v>7119731</v>
      </c>
      <c r="F16" s="8">
        <v>7119731</v>
      </c>
      <c r="G16" s="8">
        <v>7119731</v>
      </c>
      <c r="H16" s="8">
        <v>7119731</v>
      </c>
      <c r="I16" s="8">
        <v>7119731</v>
      </c>
      <c r="J16" s="8">
        <v>7119731</v>
      </c>
      <c r="K16" s="8">
        <v>7119731</v>
      </c>
      <c r="L16" s="8">
        <v>7119731</v>
      </c>
      <c r="M16" s="8">
        <v>7119731</v>
      </c>
      <c r="N16" s="8">
        <v>7119761</v>
      </c>
      <c r="O16" s="8">
        <f>SUM(C16:N16)</f>
        <v>85436802</v>
      </c>
    </row>
    <row r="17" spans="1:15" ht="12.75">
      <c r="A17" s="6">
        <v>12</v>
      </c>
      <c r="B17" s="64" t="s">
        <v>148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C17+D17+E17+F17+G17+H17+I17+J17+K17+L17+M17+N17</f>
        <v>0</v>
      </c>
    </row>
    <row r="18" spans="1:15" ht="25.5">
      <c r="A18" s="6">
        <v>13</v>
      </c>
      <c r="B18" s="64" t="s">
        <v>223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SUM(K18:N18)</f>
        <v>0</v>
      </c>
    </row>
    <row r="19" spans="1:15" ht="12.75">
      <c r="A19" s="6">
        <v>14</v>
      </c>
      <c r="B19" s="67" t="s">
        <v>73</v>
      </c>
      <c r="C19" s="117">
        <f>SUM(C8:C17)</f>
        <v>12417596</v>
      </c>
      <c r="D19" s="7">
        <f>SUM(D8:D17)</f>
        <v>12417596</v>
      </c>
      <c r="E19" s="7">
        <f>SUM(E8:E17)</f>
        <v>12417596</v>
      </c>
      <c r="F19" s="7">
        <f>SUM(F8:F17)</f>
        <v>12417596</v>
      </c>
      <c r="G19" s="7">
        <f>SUM(G8:G17)</f>
        <v>12417596</v>
      </c>
      <c r="H19" s="7">
        <f>SUM(H8:H17)</f>
        <v>12417596</v>
      </c>
      <c r="I19" s="7">
        <f>SUM(I8:I17)</f>
        <v>12417596</v>
      </c>
      <c r="J19" s="7">
        <f>SUM(J8:J17)</f>
        <v>12417596</v>
      </c>
      <c r="K19" s="7">
        <f>SUM(K8:K17)</f>
        <v>12417596</v>
      </c>
      <c r="L19" s="7">
        <f>SUM(L8:L17)</f>
        <v>12417596</v>
      </c>
      <c r="M19" s="7">
        <f>SUM(M8:M17)</f>
        <v>12417596</v>
      </c>
      <c r="N19" s="7">
        <f>SUM(N8:N17)</f>
        <v>12417653</v>
      </c>
      <c r="O19" s="117">
        <f>SUM(O8:O17)</f>
        <v>149011209</v>
      </c>
    </row>
    <row r="20" spans="2:15" ht="12.7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60" t="s">
        <v>29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1:15" ht="12.75">
      <c r="A22" s="6">
        <v>16</v>
      </c>
      <c r="B22" s="68" t="s">
        <v>411</v>
      </c>
      <c r="C22" s="118">
        <v>2579331</v>
      </c>
      <c r="D22" s="118">
        <v>2579331</v>
      </c>
      <c r="E22" s="118">
        <v>2579331</v>
      </c>
      <c r="F22" s="118">
        <v>2579331</v>
      </c>
      <c r="G22" s="118">
        <v>2579331</v>
      </c>
      <c r="H22" s="118">
        <v>2579331</v>
      </c>
      <c r="I22" s="118">
        <v>2579331</v>
      </c>
      <c r="J22" s="118">
        <v>2579331</v>
      </c>
      <c r="K22" s="118">
        <v>2579331</v>
      </c>
      <c r="L22" s="118">
        <v>2579331</v>
      </c>
      <c r="M22" s="118">
        <v>2579331</v>
      </c>
      <c r="N22" s="118">
        <v>2579338</v>
      </c>
      <c r="O22" s="118">
        <f>SUM(C22:N22)</f>
        <v>30951979</v>
      </c>
    </row>
    <row r="23" spans="1:15" ht="12.75">
      <c r="A23" s="6">
        <v>18</v>
      </c>
      <c r="B23" s="68" t="s">
        <v>93</v>
      </c>
      <c r="C23" s="118">
        <v>2114566</v>
      </c>
      <c r="D23" s="118">
        <v>2114566</v>
      </c>
      <c r="E23" s="118">
        <v>2114566</v>
      </c>
      <c r="F23" s="118">
        <v>2114566</v>
      </c>
      <c r="G23" s="118">
        <v>2114566</v>
      </c>
      <c r="H23" s="118">
        <v>2114566</v>
      </c>
      <c r="I23" s="118">
        <v>2114566</v>
      </c>
      <c r="J23" s="118">
        <v>2114566</v>
      </c>
      <c r="K23" s="118">
        <v>2114566</v>
      </c>
      <c r="L23" s="118">
        <v>2114566</v>
      </c>
      <c r="M23" s="118">
        <v>2114566</v>
      </c>
      <c r="N23" s="118">
        <v>2114572</v>
      </c>
      <c r="O23" s="118">
        <f>SUM(C23:N23)</f>
        <v>25374798</v>
      </c>
    </row>
    <row r="24" spans="1:15" ht="12.75">
      <c r="A24" s="6">
        <v>19</v>
      </c>
      <c r="B24" s="68" t="s">
        <v>222</v>
      </c>
      <c r="C24" s="118">
        <v>151059</v>
      </c>
      <c r="D24" s="118">
        <v>151059</v>
      </c>
      <c r="E24" s="118">
        <v>151059</v>
      </c>
      <c r="F24" s="118">
        <v>151059</v>
      </c>
      <c r="G24" s="118">
        <v>151059</v>
      </c>
      <c r="H24" s="118">
        <v>151059</v>
      </c>
      <c r="I24" s="118">
        <v>151059</v>
      </c>
      <c r="J24" s="118">
        <v>151059</v>
      </c>
      <c r="K24" s="118">
        <v>151059</v>
      </c>
      <c r="L24" s="118">
        <v>151059</v>
      </c>
      <c r="M24" s="118">
        <v>151059</v>
      </c>
      <c r="N24" s="118">
        <v>151070</v>
      </c>
      <c r="O24" s="118">
        <f>SUM(C24:N24)</f>
        <v>1812719</v>
      </c>
    </row>
    <row r="25" spans="1:15" ht="12.75">
      <c r="A25" s="6">
        <v>20</v>
      </c>
      <c r="B25" s="68" t="s">
        <v>455</v>
      </c>
      <c r="C25" s="118">
        <v>361835</v>
      </c>
      <c r="D25" s="118">
        <v>361835</v>
      </c>
      <c r="E25" s="118">
        <v>361835</v>
      </c>
      <c r="F25" s="118">
        <v>361835</v>
      </c>
      <c r="G25" s="118">
        <v>361835</v>
      </c>
      <c r="H25" s="118">
        <v>361835</v>
      </c>
      <c r="I25" s="118">
        <v>361835</v>
      </c>
      <c r="J25" s="118">
        <v>361835</v>
      </c>
      <c r="K25" s="118">
        <v>361835</v>
      </c>
      <c r="L25" s="118">
        <v>361835</v>
      </c>
      <c r="M25" s="118">
        <v>361835</v>
      </c>
      <c r="N25" s="118">
        <v>361845</v>
      </c>
      <c r="O25" s="118">
        <f>SUM(C25:N25)</f>
        <v>4342030</v>
      </c>
    </row>
    <row r="26" spans="1:15" ht="12.75">
      <c r="A26" s="6">
        <v>21</v>
      </c>
      <c r="B26" s="68" t="s">
        <v>94</v>
      </c>
      <c r="C26" s="118">
        <v>506310</v>
      </c>
      <c r="D26" s="118">
        <v>506310</v>
      </c>
      <c r="E26" s="118">
        <v>506310</v>
      </c>
      <c r="F26" s="118">
        <v>506310</v>
      </c>
      <c r="G26" s="118">
        <v>506310</v>
      </c>
      <c r="H26" s="118">
        <v>506310</v>
      </c>
      <c r="I26" s="118">
        <v>506310</v>
      </c>
      <c r="J26" s="118">
        <v>506310</v>
      </c>
      <c r="K26" s="118">
        <v>506310</v>
      </c>
      <c r="L26" s="118">
        <v>506310</v>
      </c>
      <c r="M26" s="118">
        <v>506310</v>
      </c>
      <c r="N26" s="118">
        <v>506311</v>
      </c>
      <c r="O26" s="118">
        <f>SUM(C26:N26)</f>
        <v>6075721</v>
      </c>
    </row>
    <row r="27" spans="1:15" ht="12.75">
      <c r="A27" s="6">
        <v>22</v>
      </c>
      <c r="B27" s="68" t="s">
        <v>34</v>
      </c>
      <c r="C27" s="118">
        <v>6453791</v>
      </c>
      <c r="D27" s="118">
        <v>6453791</v>
      </c>
      <c r="E27" s="118">
        <v>6453791</v>
      </c>
      <c r="F27" s="118">
        <v>6453791</v>
      </c>
      <c r="G27" s="118">
        <v>6453791</v>
      </c>
      <c r="H27" s="118">
        <v>6453791</v>
      </c>
      <c r="I27" s="118">
        <v>6453791</v>
      </c>
      <c r="J27" s="118">
        <v>6453791</v>
      </c>
      <c r="K27" s="118">
        <v>6453791</v>
      </c>
      <c r="L27" s="118">
        <v>6453791</v>
      </c>
      <c r="M27" s="118">
        <v>6453791</v>
      </c>
      <c r="N27" s="118">
        <v>6453798</v>
      </c>
      <c r="O27" s="118">
        <f>SUM(C27:N27)</f>
        <v>77445499</v>
      </c>
    </row>
    <row r="28" spans="1:15" ht="12.75">
      <c r="A28" s="6">
        <v>23</v>
      </c>
      <c r="B28" s="68" t="s">
        <v>22</v>
      </c>
      <c r="C28" s="118">
        <v>170755</v>
      </c>
      <c r="D28" s="118">
        <v>170755</v>
      </c>
      <c r="E28" s="118">
        <v>170755</v>
      </c>
      <c r="F28" s="118">
        <v>170755</v>
      </c>
      <c r="G28" s="118">
        <v>170755</v>
      </c>
      <c r="H28" s="118">
        <v>170755</v>
      </c>
      <c r="I28" s="118">
        <v>170755</v>
      </c>
      <c r="J28" s="118">
        <v>170755</v>
      </c>
      <c r="K28" s="118">
        <v>170755</v>
      </c>
      <c r="L28" s="118">
        <v>170755</v>
      </c>
      <c r="M28" s="118">
        <v>170755</v>
      </c>
      <c r="N28" s="118">
        <v>170764</v>
      </c>
      <c r="O28" s="118">
        <f>SUM(C28:N28)</f>
        <v>2049069</v>
      </c>
    </row>
    <row r="29" spans="1:15" ht="12.75">
      <c r="A29" s="6">
        <v>24</v>
      </c>
      <c r="B29" s="68" t="s">
        <v>545</v>
      </c>
      <c r="C29" s="118">
        <v>79949</v>
      </c>
      <c r="D29" s="118">
        <v>79949</v>
      </c>
      <c r="E29" s="118">
        <v>79949</v>
      </c>
      <c r="F29" s="118">
        <v>79949</v>
      </c>
      <c r="G29" s="118">
        <v>79949</v>
      </c>
      <c r="H29" s="118">
        <v>79949</v>
      </c>
      <c r="I29" s="118">
        <v>79949</v>
      </c>
      <c r="J29" s="118">
        <v>79949</v>
      </c>
      <c r="K29" s="118">
        <v>79949</v>
      </c>
      <c r="L29" s="118">
        <v>79949</v>
      </c>
      <c r="M29" s="118">
        <v>79949</v>
      </c>
      <c r="N29" s="118">
        <v>79955</v>
      </c>
      <c r="O29" s="118">
        <f>SUM(C29:N29)</f>
        <v>959394</v>
      </c>
    </row>
    <row r="30" spans="1:15" ht="12.75">
      <c r="A30" s="6">
        <v>25</v>
      </c>
      <c r="B30" s="69" t="s">
        <v>441</v>
      </c>
      <c r="C30" s="117">
        <f>SUM(C22:C29)</f>
        <v>12417596</v>
      </c>
      <c r="D30" s="117">
        <f>SUM(D22:D29)</f>
        <v>12417596</v>
      </c>
      <c r="E30" s="117">
        <f>SUM(E22:E29)</f>
        <v>12417596</v>
      </c>
      <c r="F30" s="117">
        <f>SUM(F22:F29)</f>
        <v>12417596</v>
      </c>
      <c r="G30" s="117">
        <f>SUM(G22:G29)</f>
        <v>12417596</v>
      </c>
      <c r="H30" s="117">
        <f>SUM(H22:H29)</f>
        <v>12417596</v>
      </c>
      <c r="I30" s="117">
        <f>SUM(I22:I29)</f>
        <v>12417596</v>
      </c>
      <c r="J30" s="117">
        <f>SUM(J22:J29)</f>
        <v>12417596</v>
      </c>
      <c r="K30" s="117">
        <f>SUM(K22:K29)</f>
        <v>12417596</v>
      </c>
      <c r="L30" s="117">
        <f>SUM(L22:L29)</f>
        <v>12417596</v>
      </c>
      <c r="M30" s="117">
        <f>SUM(M22:M29)</f>
        <v>12417596</v>
      </c>
      <c r="N30" s="117">
        <f>SUM(N22:N29)</f>
        <v>12417653</v>
      </c>
      <c r="O30" s="117">
        <f>SUM(C30:N30)</f>
        <v>149011209</v>
      </c>
    </row>
    <row r="31" ht="12.75">
      <c r="O31" s="15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9.421875" style="0" customWidth="1"/>
  </cols>
  <sheetData>
    <row r="1" ht="12.75">
      <c r="B1" s="1" t="s">
        <v>580</v>
      </c>
    </row>
    <row r="2" ht="12.75">
      <c r="B2" s="1" t="s">
        <v>527</v>
      </c>
    </row>
    <row r="3" ht="12.75">
      <c r="B3" s="2" t="s">
        <v>443</v>
      </c>
    </row>
    <row r="4" spans="2:4" ht="12.75">
      <c r="B4" s="2" t="s">
        <v>80</v>
      </c>
      <c r="C4" t="s">
        <v>168</v>
      </c>
      <c r="D4" t="s">
        <v>125</v>
      </c>
    </row>
    <row r="6" spans="1:4" ht="12.75">
      <c r="A6" s="6" t="s">
        <v>442</v>
      </c>
      <c r="B6" s="6" t="s">
        <v>3</v>
      </c>
      <c r="C6" s="6" t="s">
        <v>217</v>
      </c>
      <c r="D6" s="6" t="s">
        <v>85</v>
      </c>
    </row>
    <row r="7" spans="1:4" ht="12.75">
      <c r="A7" s="6">
        <v>1</v>
      </c>
      <c r="B7" s="6" t="s">
        <v>16</v>
      </c>
      <c r="C7" s="6"/>
      <c r="D7" s="6"/>
    </row>
    <row r="8" spans="1:4" ht="12.75">
      <c r="A8" s="6">
        <v>2</v>
      </c>
      <c r="B8" s="6" t="s">
        <v>13</v>
      </c>
      <c r="C8" s="6"/>
      <c r="D8" s="6"/>
    </row>
    <row r="9" spans="1:4" ht="12.75">
      <c r="A9" s="6">
        <v>3</v>
      </c>
      <c r="B9" s="6" t="s">
        <v>14</v>
      </c>
      <c r="C9" s="6"/>
      <c r="D9" s="6"/>
    </row>
    <row r="10" spans="1:4" ht="12.75">
      <c r="A10" s="6">
        <v>4</v>
      </c>
      <c r="B10" s="6" t="s">
        <v>113</v>
      </c>
      <c r="C10" s="130"/>
      <c r="D10" s="130"/>
    </row>
    <row r="11" spans="1:4" ht="12.75">
      <c r="A11" s="6">
        <v>5</v>
      </c>
      <c r="B11" s="6" t="s">
        <v>15</v>
      </c>
      <c r="C11" s="6"/>
      <c r="D11" s="6"/>
    </row>
    <row r="12" spans="1:4" ht="12.75">
      <c r="A12" s="6">
        <v>6</v>
      </c>
      <c r="B12" s="6" t="s">
        <v>218</v>
      </c>
      <c r="C12" s="6"/>
      <c r="D12" s="6"/>
    </row>
    <row r="13" spans="1:4" ht="12.75">
      <c r="A13" s="6">
        <v>7</v>
      </c>
      <c r="B13" s="6" t="s">
        <v>12</v>
      </c>
      <c r="C13" s="6"/>
      <c r="D13" s="6"/>
    </row>
    <row r="14" spans="1:4" ht="12.75">
      <c r="A14" s="6">
        <v>8</v>
      </c>
      <c r="B14" s="7" t="s">
        <v>74</v>
      </c>
      <c r="C14" s="7">
        <f>SUM(C7:C12)</f>
        <v>0</v>
      </c>
      <c r="D14" s="7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69.421875" style="0" bestFit="1" customWidth="1"/>
    <col min="3" max="3" width="13.421875" style="0" bestFit="1" customWidth="1"/>
    <col min="4" max="4" width="12.7109375" style="0" bestFit="1" customWidth="1"/>
  </cols>
  <sheetData>
    <row r="1" ht="12.75">
      <c r="B1" s="1" t="s">
        <v>644</v>
      </c>
    </row>
    <row r="2" ht="12.75">
      <c r="B2" t="s">
        <v>527</v>
      </c>
    </row>
    <row r="4" spans="2:3" ht="12.75">
      <c r="B4" s="2" t="s">
        <v>149</v>
      </c>
      <c r="C4" s="81" t="s">
        <v>444</v>
      </c>
    </row>
    <row r="5" spans="1:4" ht="12.75">
      <c r="A5" s="6" t="s">
        <v>229</v>
      </c>
      <c r="B5" s="6" t="s">
        <v>80</v>
      </c>
      <c r="C5" s="6" t="s">
        <v>168</v>
      </c>
      <c r="D5" s="8" t="s">
        <v>169</v>
      </c>
    </row>
    <row r="6" spans="1:4" ht="12.75">
      <c r="A6" s="6">
        <v>1</v>
      </c>
      <c r="B6" s="7" t="s">
        <v>3</v>
      </c>
      <c r="C6" s="6"/>
      <c r="D6" s="6"/>
    </row>
    <row r="7" spans="1:4" ht="12.75">
      <c r="A7" s="6"/>
      <c r="B7" s="6"/>
      <c r="C7" s="6"/>
      <c r="D7" s="6"/>
    </row>
    <row r="8" spans="1:4" ht="12.75">
      <c r="A8" s="6">
        <v>2</v>
      </c>
      <c r="B8" s="7" t="s">
        <v>512</v>
      </c>
      <c r="C8" s="143" t="s">
        <v>167</v>
      </c>
      <c r="D8" s="76" t="s">
        <v>581</v>
      </c>
    </row>
    <row r="9" spans="1:4" ht="12.75">
      <c r="A9" s="6">
        <v>3</v>
      </c>
      <c r="B9" s="7" t="s">
        <v>445</v>
      </c>
      <c r="C9" s="141"/>
      <c r="D9" s="6"/>
    </row>
    <row r="10" spans="1:4" ht="12.75">
      <c r="A10" s="6">
        <v>4</v>
      </c>
      <c r="B10" s="130" t="s">
        <v>446</v>
      </c>
      <c r="C10" s="141"/>
      <c r="D10" s="6"/>
    </row>
    <row r="11" spans="1:4" ht="12.75">
      <c r="A11" s="6">
        <v>5</v>
      </c>
      <c r="B11" s="131" t="s">
        <v>539</v>
      </c>
      <c r="C11" s="141">
        <v>635701</v>
      </c>
      <c r="D11" s="6">
        <v>429043</v>
      </c>
    </row>
    <row r="12" spans="1:4" ht="12.75">
      <c r="A12" s="6">
        <v>6</v>
      </c>
      <c r="B12" s="130" t="s">
        <v>447</v>
      </c>
      <c r="C12" s="141">
        <v>57159</v>
      </c>
      <c r="D12" s="6">
        <v>57159</v>
      </c>
    </row>
    <row r="13" spans="1:4" ht="12.75">
      <c r="A13" s="6">
        <v>7</v>
      </c>
      <c r="B13" s="130" t="s">
        <v>102</v>
      </c>
      <c r="C13" s="141">
        <v>20000</v>
      </c>
      <c r="D13" s="6">
        <v>13585</v>
      </c>
    </row>
    <row r="14" spans="1:4" ht="12.75">
      <c r="A14" s="6">
        <v>8</v>
      </c>
      <c r="B14" s="133" t="s">
        <v>540</v>
      </c>
      <c r="C14" s="141">
        <v>178416</v>
      </c>
      <c r="D14" s="6">
        <v>140601</v>
      </c>
    </row>
    <row r="15" spans="1:4" ht="12.75">
      <c r="A15" s="6">
        <v>9</v>
      </c>
      <c r="B15" s="133" t="s">
        <v>557</v>
      </c>
      <c r="C15" s="141">
        <v>155350</v>
      </c>
      <c r="D15" s="6">
        <v>292305</v>
      </c>
    </row>
    <row r="16" spans="1:4" ht="12.75">
      <c r="A16" s="6">
        <v>10</v>
      </c>
      <c r="B16" s="133" t="s">
        <v>643</v>
      </c>
      <c r="C16" s="141"/>
      <c r="D16" s="6">
        <v>240000</v>
      </c>
    </row>
    <row r="17" spans="1:4" ht="12.75">
      <c r="A17" s="6">
        <v>11</v>
      </c>
      <c r="B17" s="133" t="s">
        <v>642</v>
      </c>
      <c r="C17" s="141"/>
      <c r="D17" s="6">
        <v>1147111</v>
      </c>
    </row>
    <row r="18" spans="1:4" ht="12.75">
      <c r="A18" s="6">
        <v>12</v>
      </c>
      <c r="B18" s="133" t="s">
        <v>641</v>
      </c>
      <c r="C18" s="141"/>
      <c r="D18" s="6">
        <v>108932</v>
      </c>
    </row>
    <row r="19" spans="1:4" ht="12.75">
      <c r="A19" s="6">
        <v>13</v>
      </c>
      <c r="B19" s="133" t="s">
        <v>640</v>
      </c>
      <c r="C19" s="141"/>
      <c r="D19" s="6">
        <v>10500</v>
      </c>
    </row>
    <row r="20" spans="1:4" ht="12.75">
      <c r="A20" s="6">
        <v>14</v>
      </c>
      <c r="B20" s="6"/>
      <c r="C20" s="141"/>
      <c r="D20" s="6"/>
    </row>
    <row r="21" spans="1:4" ht="12.75">
      <c r="A21" s="6">
        <v>15</v>
      </c>
      <c r="B21" s="7" t="s">
        <v>91</v>
      </c>
      <c r="C21" s="139">
        <f>SUM(C10:C20)</f>
        <v>1046626</v>
      </c>
      <c r="D21" s="138">
        <f>SUM(D10:D20)</f>
        <v>2439236</v>
      </c>
    </row>
    <row r="22" spans="1:4" ht="12.75">
      <c r="A22" s="6"/>
      <c r="B22" s="6"/>
      <c r="C22" s="141"/>
      <c r="D22" s="6"/>
    </row>
    <row r="23" spans="1:4" ht="12.75">
      <c r="A23" s="6">
        <v>16</v>
      </c>
      <c r="B23" s="7" t="s">
        <v>448</v>
      </c>
      <c r="C23" s="141"/>
      <c r="D23" s="6"/>
    </row>
    <row r="24" spans="1:4" ht="12.75">
      <c r="A24" s="6"/>
      <c r="B24" s="7"/>
      <c r="C24" s="141"/>
      <c r="D24" s="6"/>
    </row>
    <row r="25" spans="1:4" ht="12.75">
      <c r="A25" s="6">
        <v>17</v>
      </c>
      <c r="B25" s="132" t="s">
        <v>449</v>
      </c>
      <c r="C25" s="141">
        <v>20000</v>
      </c>
      <c r="D25" s="6">
        <v>20000</v>
      </c>
    </row>
    <row r="26" spans="1:4" ht="12.75">
      <c r="A26" s="6">
        <v>18</v>
      </c>
      <c r="B26" s="133" t="s">
        <v>541</v>
      </c>
      <c r="C26" s="141">
        <v>20000</v>
      </c>
      <c r="D26" s="6">
        <v>14700</v>
      </c>
    </row>
    <row r="27" spans="1:4" ht="12.75">
      <c r="A27" s="6">
        <v>19</v>
      </c>
      <c r="B27" s="133" t="s">
        <v>542</v>
      </c>
      <c r="C27" s="141">
        <v>84000</v>
      </c>
      <c r="D27" s="6">
        <v>53662</v>
      </c>
    </row>
    <row r="28" spans="1:4" ht="12.75">
      <c r="A28" s="6">
        <v>20</v>
      </c>
      <c r="B28" s="130" t="s">
        <v>450</v>
      </c>
      <c r="C28" s="141">
        <v>5000</v>
      </c>
      <c r="D28" s="6">
        <v>5000</v>
      </c>
    </row>
    <row r="29" spans="1:4" ht="12.75">
      <c r="A29" s="6">
        <v>21</v>
      </c>
      <c r="B29" s="133" t="s">
        <v>543</v>
      </c>
      <c r="C29" s="141">
        <v>11000</v>
      </c>
      <c r="D29" s="6">
        <v>11139</v>
      </c>
    </row>
    <row r="30" spans="1:4" ht="12.75">
      <c r="A30" s="6">
        <v>22</v>
      </c>
      <c r="B30" s="133" t="s">
        <v>639</v>
      </c>
      <c r="C30" s="141"/>
      <c r="D30" s="6">
        <v>30000</v>
      </c>
    </row>
    <row r="31" spans="1:4" ht="12.75">
      <c r="A31" s="6">
        <v>23</v>
      </c>
      <c r="B31" s="133" t="s">
        <v>638</v>
      </c>
      <c r="C31" s="141"/>
      <c r="D31" s="6">
        <v>198376</v>
      </c>
    </row>
    <row r="32" spans="1:4" ht="12.75">
      <c r="A32" s="6">
        <v>24</v>
      </c>
      <c r="B32" s="130"/>
      <c r="C32" s="141"/>
      <c r="D32" s="6"/>
    </row>
    <row r="33" spans="1:4" ht="12.75">
      <c r="A33" s="6">
        <v>25</v>
      </c>
      <c r="B33" s="7" t="s">
        <v>91</v>
      </c>
      <c r="C33" s="139">
        <f>SUM(C25:C32)</f>
        <v>140000</v>
      </c>
      <c r="D33" s="138">
        <f>SUM(D25:D32)</f>
        <v>332877</v>
      </c>
    </row>
    <row r="34" spans="1:4" ht="12.75">
      <c r="A34" s="6">
        <v>26</v>
      </c>
      <c r="B34" s="7" t="s">
        <v>115</v>
      </c>
      <c r="C34" s="139">
        <f>C21+C33</f>
        <v>1186626</v>
      </c>
      <c r="D34" s="138">
        <f>D21+D33</f>
        <v>2772113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14.8515625" style="0" customWidth="1"/>
  </cols>
  <sheetData>
    <row r="1" ht="12.75">
      <c r="B1" s="1" t="s">
        <v>612</v>
      </c>
    </row>
    <row r="2" ht="12.75">
      <c r="B2" t="s">
        <v>528</v>
      </c>
    </row>
    <row r="4" spans="1:3" ht="12.75">
      <c r="A4" s="2"/>
      <c r="B4" s="160" t="s">
        <v>558</v>
      </c>
      <c r="C4" s="160"/>
    </row>
    <row r="5" spans="2:4" ht="12.75">
      <c r="B5" s="1" t="s">
        <v>116</v>
      </c>
      <c r="C5" t="s">
        <v>117</v>
      </c>
      <c r="D5" s="1" t="s">
        <v>169</v>
      </c>
    </row>
    <row r="6" spans="2:4" ht="12.75">
      <c r="B6" s="6" t="s">
        <v>3</v>
      </c>
      <c r="C6" s="143" t="s">
        <v>582</v>
      </c>
      <c r="D6" s="143" t="s">
        <v>581</v>
      </c>
    </row>
    <row r="7" spans="1:4" ht="12.75">
      <c r="A7" s="6">
        <v>1</v>
      </c>
      <c r="B7" s="6" t="s">
        <v>559</v>
      </c>
      <c r="C7" s="141">
        <f>C8+C9</f>
        <v>6085166</v>
      </c>
      <c r="D7" s="142">
        <f>D8+D9</f>
        <v>12698302</v>
      </c>
    </row>
    <row r="8" spans="1:4" ht="12.75">
      <c r="A8" s="6">
        <v>2</v>
      </c>
      <c r="B8" s="6" t="s">
        <v>560</v>
      </c>
      <c r="C8" s="141">
        <v>6085166</v>
      </c>
      <c r="D8" s="140">
        <v>12698302</v>
      </c>
    </row>
    <row r="9" spans="1:4" ht="12.75">
      <c r="A9" s="6">
        <v>3</v>
      </c>
      <c r="B9" s="6" t="s">
        <v>77</v>
      </c>
      <c r="C9" s="141"/>
      <c r="D9" s="140"/>
    </row>
    <row r="10" spans="1:4" ht="12.75">
      <c r="A10" s="6">
        <v>4</v>
      </c>
      <c r="B10" s="6" t="s">
        <v>74</v>
      </c>
      <c r="C10" s="139">
        <f>C7</f>
        <v>6085166</v>
      </c>
      <c r="D10" s="138">
        <f>D7</f>
        <v>12698302</v>
      </c>
    </row>
    <row r="11" spans="1:4" ht="12.75">
      <c r="A11" s="6">
        <v>5</v>
      </c>
      <c r="B11" s="6"/>
      <c r="C11" s="141"/>
      <c r="D11" s="140"/>
    </row>
    <row r="12" spans="1:4" ht="12.75">
      <c r="A12" s="6">
        <v>6</v>
      </c>
      <c r="B12" s="6" t="s">
        <v>561</v>
      </c>
      <c r="C12" s="141">
        <f>C13+C14</f>
        <v>79351636</v>
      </c>
      <c r="D12" s="158">
        <f>D13+D14</f>
        <v>72738500</v>
      </c>
    </row>
    <row r="13" spans="1:4" ht="12.75">
      <c r="A13" s="6">
        <v>7</v>
      </c>
      <c r="B13" s="6" t="s">
        <v>562</v>
      </c>
      <c r="C13" s="141">
        <v>79351636</v>
      </c>
      <c r="D13" s="140">
        <v>72738500</v>
      </c>
    </row>
    <row r="14" spans="1:4" ht="12.75">
      <c r="A14" s="6">
        <v>8</v>
      </c>
      <c r="B14" s="6" t="s">
        <v>78</v>
      </c>
      <c r="C14" s="141"/>
      <c r="D14" s="140"/>
    </row>
    <row r="15" spans="1:4" ht="12.75">
      <c r="A15" s="6">
        <v>9</v>
      </c>
      <c r="B15" s="6" t="s">
        <v>74</v>
      </c>
      <c r="C15" s="139">
        <f>C12</f>
        <v>79351636</v>
      </c>
      <c r="D15" s="138">
        <f>D12</f>
        <v>72738500</v>
      </c>
    </row>
    <row r="16" spans="1:4" ht="12.75">
      <c r="A16" s="6">
        <v>10</v>
      </c>
      <c r="B16" s="7"/>
      <c r="C16" s="139"/>
      <c r="D16" s="140"/>
    </row>
    <row r="17" spans="1:4" ht="12.75">
      <c r="A17" s="6">
        <v>11</v>
      </c>
      <c r="B17" s="7" t="s">
        <v>115</v>
      </c>
      <c r="C17" s="139">
        <f>C10+C15</f>
        <v>85436802</v>
      </c>
      <c r="D17" s="138">
        <f>D10+D15</f>
        <v>85436802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576</v>
      </c>
    </row>
    <row r="2" ht="12.75">
      <c r="B2" t="s">
        <v>527</v>
      </c>
    </row>
    <row r="4" spans="2:5" ht="30" customHeight="1">
      <c r="B4" s="161" t="s">
        <v>60</v>
      </c>
      <c r="C4" s="161"/>
      <c r="D4" s="161"/>
      <c r="E4" s="161"/>
    </row>
    <row r="5" ht="12.75">
      <c r="B5" s="3"/>
    </row>
    <row r="6" spans="2:5" ht="12.75">
      <c r="B6" t="s">
        <v>121</v>
      </c>
      <c r="C6" t="s">
        <v>122</v>
      </c>
      <c r="D6" t="s">
        <v>123</v>
      </c>
      <c r="E6" t="s">
        <v>124</v>
      </c>
    </row>
    <row r="7" spans="1:5" ht="12.75">
      <c r="A7" s="6"/>
      <c r="B7" s="6"/>
      <c r="C7" s="76" t="s">
        <v>26</v>
      </c>
      <c r="D7" s="76" t="s">
        <v>27</v>
      </c>
      <c r="E7" s="76" t="s">
        <v>136</v>
      </c>
    </row>
    <row r="8" spans="1:5" ht="12.75">
      <c r="A8" s="6">
        <v>1</v>
      </c>
      <c r="B8" s="7" t="s">
        <v>4</v>
      </c>
      <c r="C8" s="76" t="s">
        <v>423</v>
      </c>
      <c r="D8" s="76" t="s">
        <v>423</v>
      </c>
      <c r="E8" s="76" t="s">
        <v>423</v>
      </c>
    </row>
    <row r="9" spans="1:5" ht="12.75">
      <c r="A9" s="6">
        <v>2</v>
      </c>
      <c r="B9" s="6" t="s">
        <v>185</v>
      </c>
      <c r="C9" s="6">
        <v>0</v>
      </c>
      <c r="D9" s="6">
        <v>0</v>
      </c>
      <c r="E9" s="6">
        <f>C9+D9</f>
        <v>0</v>
      </c>
    </row>
    <row r="10" spans="1:5" ht="12.75">
      <c r="A10" s="6">
        <v>3</v>
      </c>
      <c r="B10" s="6" t="s">
        <v>120</v>
      </c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5</v>
      </c>
      <c r="C12" s="6"/>
      <c r="D12" s="6"/>
      <c r="E12" s="6"/>
    </row>
    <row r="13" spans="1:5" ht="12.75">
      <c r="A13" s="6">
        <v>5</v>
      </c>
      <c r="B13" s="6" t="s">
        <v>79</v>
      </c>
      <c r="C13" s="6"/>
      <c r="D13" s="6"/>
      <c r="E13" s="6"/>
    </row>
    <row r="14" spans="1:5" ht="12.75">
      <c r="A14" s="6">
        <v>6</v>
      </c>
      <c r="B14" s="6" t="s">
        <v>220</v>
      </c>
      <c r="C14" s="6"/>
      <c r="D14" s="6"/>
      <c r="E14" s="6"/>
    </row>
    <row r="15" spans="1:5" ht="12.75">
      <c r="A15" s="6">
        <v>7</v>
      </c>
      <c r="B15" s="6" t="s">
        <v>91</v>
      </c>
      <c r="C15" s="6">
        <f>C13+C14</f>
        <v>0</v>
      </c>
      <c r="D15" s="6">
        <f>D13+D14</f>
        <v>0</v>
      </c>
      <c r="E15" s="6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</cols>
  <sheetData>
    <row r="1" ht="12.75">
      <c r="B1" s="1" t="s">
        <v>613</v>
      </c>
    </row>
    <row r="3" ht="12.75">
      <c r="B3" t="s">
        <v>527</v>
      </c>
    </row>
    <row r="4" ht="15.75">
      <c r="B4" s="4" t="s">
        <v>227</v>
      </c>
    </row>
    <row r="5" spans="3:10" ht="12.75">
      <c r="C5" s="81" t="s">
        <v>424</v>
      </c>
      <c r="D5" s="81"/>
      <c r="F5" s="81" t="s">
        <v>424</v>
      </c>
      <c r="I5" s="1"/>
      <c r="J5" s="1"/>
    </row>
    <row r="6" spans="1:10" ht="12.75">
      <c r="A6" s="6"/>
      <c r="B6" s="26" t="s">
        <v>116</v>
      </c>
      <c r="C6" s="6" t="s">
        <v>117</v>
      </c>
      <c r="D6" s="8" t="s">
        <v>169</v>
      </c>
      <c r="E6" s="8" t="s">
        <v>585</v>
      </c>
      <c r="F6" s="8" t="s">
        <v>170</v>
      </c>
      <c r="G6" s="8" t="s">
        <v>177</v>
      </c>
      <c r="I6" s="1"/>
      <c r="J6" s="1"/>
    </row>
    <row r="7" spans="1:7" ht="18">
      <c r="A7" s="6"/>
      <c r="B7" s="162" t="s">
        <v>28</v>
      </c>
      <c r="C7" s="163"/>
      <c r="D7" s="136"/>
      <c r="E7" s="164" t="s">
        <v>29</v>
      </c>
      <c r="F7" s="163"/>
      <c r="G7" s="6"/>
    </row>
    <row r="8" spans="1:7" ht="18">
      <c r="A8" s="6"/>
      <c r="B8" s="136"/>
      <c r="C8" s="165" t="s">
        <v>76</v>
      </c>
      <c r="D8" s="166"/>
      <c r="E8" s="137"/>
      <c r="F8" s="165" t="s">
        <v>76</v>
      </c>
      <c r="G8" s="166"/>
    </row>
    <row r="9" spans="1:7" ht="12.75">
      <c r="A9" s="6"/>
      <c r="B9" s="49" t="s">
        <v>3</v>
      </c>
      <c r="C9" s="12" t="s">
        <v>584</v>
      </c>
      <c r="D9" s="12" t="s">
        <v>583</v>
      </c>
      <c r="E9" s="11" t="s">
        <v>3</v>
      </c>
      <c r="F9" s="12" t="s">
        <v>584</v>
      </c>
      <c r="G9" s="12" t="s">
        <v>583</v>
      </c>
    </row>
    <row r="10" spans="1:7" ht="18">
      <c r="A10" s="6">
        <v>1</v>
      </c>
      <c r="B10" s="50" t="s">
        <v>54</v>
      </c>
      <c r="C10" s="14"/>
      <c r="D10" s="14"/>
      <c r="E10" s="13" t="s">
        <v>30</v>
      </c>
      <c r="F10" s="14"/>
      <c r="G10" s="6"/>
    </row>
    <row r="11" spans="1:7" ht="16.5">
      <c r="A11" s="6">
        <v>2</v>
      </c>
      <c r="B11" s="51" t="s">
        <v>31</v>
      </c>
      <c r="C11" s="16"/>
      <c r="D11" s="16"/>
      <c r="E11" s="15" t="s">
        <v>32</v>
      </c>
      <c r="F11" s="16"/>
      <c r="G11" s="6"/>
    </row>
    <row r="12" spans="1:7" ht="15.75">
      <c r="A12" s="6">
        <v>3</v>
      </c>
      <c r="B12" s="52" t="s">
        <v>18</v>
      </c>
      <c r="C12" s="18"/>
      <c r="D12" s="18"/>
      <c r="E12" s="17" t="s">
        <v>18</v>
      </c>
      <c r="F12" s="18"/>
      <c r="G12" s="6"/>
    </row>
    <row r="13" spans="1:7" ht="12.75">
      <c r="A13" s="6">
        <v>4</v>
      </c>
      <c r="B13" s="53" t="s">
        <v>213</v>
      </c>
      <c r="C13" s="20">
        <f>'5.Bev. forrásonként (2)'!H23</f>
        <v>23984840</v>
      </c>
      <c r="D13" s="20">
        <f>'5.Bev. forrásonként (2)'!I23</f>
        <v>26469297</v>
      </c>
      <c r="E13" s="19" t="s">
        <v>21</v>
      </c>
      <c r="F13" s="20">
        <f>'6. Kiadások (2)'!F10</f>
        <v>25442934</v>
      </c>
      <c r="G13" s="20">
        <f>'6. Kiadások (2)'!G10</f>
        <v>27253502</v>
      </c>
    </row>
    <row r="14" spans="1:7" ht="12.75">
      <c r="A14" s="6">
        <v>5</v>
      </c>
      <c r="B14" s="54" t="s">
        <v>127</v>
      </c>
      <c r="C14" s="20">
        <f>'5.Bev. forrásonként (2)'!H33</f>
        <v>14272712</v>
      </c>
      <c r="D14" s="20">
        <f>'5.Bev. forrásonként (2)'!I33</f>
        <v>14445312</v>
      </c>
      <c r="E14" s="19" t="s">
        <v>128</v>
      </c>
      <c r="F14" s="20">
        <f>'6. Kiadások (2)'!F11</f>
        <v>3548157</v>
      </c>
      <c r="G14" s="20">
        <f>'6. Kiadások (2)'!G11</f>
        <v>3698477</v>
      </c>
    </row>
    <row r="15" spans="1:7" ht="12.75">
      <c r="A15" s="6">
        <v>6</v>
      </c>
      <c r="B15" s="54" t="s">
        <v>412</v>
      </c>
      <c r="C15" s="20">
        <f>'5.Bev. forrásonként (2)'!H59</f>
        <v>7160000</v>
      </c>
      <c r="D15" s="20">
        <f>'5.Bev. forrásonként (2)'!I59</f>
        <v>13886129</v>
      </c>
      <c r="E15" s="19" t="s">
        <v>93</v>
      </c>
      <c r="F15" s="20">
        <f>'6. Kiadások (2)'!F12</f>
        <v>11330000</v>
      </c>
      <c r="G15" s="20">
        <f>'6. Kiadások (2)'!G12</f>
        <v>25374798</v>
      </c>
    </row>
    <row r="16" spans="1:7" ht="12.75">
      <c r="A16" s="6">
        <v>7</v>
      </c>
      <c r="B16" s="54" t="s">
        <v>475</v>
      </c>
      <c r="C16" s="20">
        <f>'5.Bev. forrásonként (2)'!H71</f>
        <v>320100</v>
      </c>
      <c r="D16" s="20">
        <f>'5.Bev. forrásonként (2)'!I71</f>
        <v>2017601</v>
      </c>
      <c r="E16" s="19" t="s">
        <v>33</v>
      </c>
      <c r="F16" s="20">
        <f>'6. Kiadások (2)'!F13</f>
        <v>4342030</v>
      </c>
      <c r="G16" s="20">
        <f>'6. Kiadások (2)'!G13</f>
        <v>4342030</v>
      </c>
    </row>
    <row r="17" spans="1:7" ht="12.75">
      <c r="A17" s="6">
        <v>8</v>
      </c>
      <c r="B17" s="54" t="s">
        <v>487</v>
      </c>
      <c r="C17" s="20">
        <f>'5.Bev. forrásonként (2)'!H83</f>
        <v>0</v>
      </c>
      <c r="D17" s="20">
        <f>'5.Bev. forrásonként (2)'!I83</f>
        <v>0</v>
      </c>
      <c r="E17" s="19" t="s">
        <v>129</v>
      </c>
      <c r="F17" s="20">
        <f>'6. Kiadások (2)'!F14</f>
        <v>1186626</v>
      </c>
      <c r="G17" s="20">
        <f>'6. Kiadások (2)'!G14</f>
        <v>1812719</v>
      </c>
    </row>
    <row r="18" spans="1:7" ht="14.25">
      <c r="A18" s="6">
        <v>9</v>
      </c>
      <c r="B18" s="82" t="s">
        <v>74</v>
      </c>
      <c r="C18" s="20">
        <f>SUM(C13:C17)</f>
        <v>45737652</v>
      </c>
      <c r="D18" s="20">
        <f>SUM(D13:D17)</f>
        <v>56818339</v>
      </c>
      <c r="E18" s="80" t="s">
        <v>74</v>
      </c>
      <c r="F18" s="20">
        <f>SUM(F13:F17)</f>
        <v>45849747</v>
      </c>
      <c r="G18" s="20">
        <f>SUM(G13:G17)</f>
        <v>62481526</v>
      </c>
    </row>
    <row r="19" spans="1:7" ht="12.75">
      <c r="A19" s="6"/>
      <c r="B19" s="53"/>
      <c r="C19" s="20"/>
      <c r="D19" s="20"/>
      <c r="E19" s="19"/>
      <c r="F19" s="20"/>
      <c r="G19" s="6"/>
    </row>
    <row r="20" spans="1:7" ht="15.75">
      <c r="A20" s="6">
        <v>11</v>
      </c>
      <c r="B20" s="52" t="s">
        <v>19</v>
      </c>
      <c r="C20" s="18"/>
      <c r="D20" s="18"/>
      <c r="E20" s="17" t="s">
        <v>55</v>
      </c>
      <c r="F20" s="18"/>
      <c r="G20" s="6"/>
    </row>
    <row r="21" spans="1:7" ht="12.75">
      <c r="A21" s="6">
        <v>12</v>
      </c>
      <c r="B21" s="53" t="s">
        <v>83</v>
      </c>
      <c r="C21" s="20">
        <f>'5.Bev. forrásonként (2)'!H77</f>
        <v>0</v>
      </c>
      <c r="D21" s="20"/>
      <c r="E21" s="19" t="s">
        <v>132</v>
      </c>
      <c r="F21" s="20">
        <f>'6. Kiadások (2)'!F19</f>
        <v>4230000</v>
      </c>
      <c r="G21" s="20">
        <f>'6. Kiadások (2)'!G19</f>
        <v>2049069</v>
      </c>
    </row>
    <row r="22" spans="1:7" ht="12.75">
      <c r="A22" s="6">
        <v>13</v>
      </c>
      <c r="B22" s="53" t="s">
        <v>130</v>
      </c>
      <c r="C22" s="20">
        <f>'5.Bev. forrásonként (2)'!H42</f>
        <v>4000000</v>
      </c>
      <c r="D22" s="20">
        <f>'5.Bev. forrásonként (2)'!I42</f>
        <v>6756068</v>
      </c>
      <c r="E22" s="19" t="s">
        <v>34</v>
      </c>
      <c r="F22" s="20">
        <f>'6. Kiadások (2)'!F20</f>
        <v>79121636</v>
      </c>
      <c r="G22" s="20">
        <f>'6. Kiadások (2)'!G20</f>
        <v>77445499</v>
      </c>
    </row>
    <row r="23" spans="1:7" ht="12.75">
      <c r="A23" s="6">
        <v>14</v>
      </c>
      <c r="B23" s="53" t="s">
        <v>131</v>
      </c>
      <c r="C23" s="20">
        <f>'5.Bev. forrásonként (2)'!H89</f>
        <v>0</v>
      </c>
      <c r="D23" s="20"/>
      <c r="E23" s="19" t="s">
        <v>133</v>
      </c>
      <c r="F23" s="20">
        <v>0</v>
      </c>
      <c r="G23" s="6"/>
    </row>
    <row r="24" spans="1:7" ht="12.75">
      <c r="A24" s="6">
        <v>15</v>
      </c>
      <c r="B24" s="26"/>
      <c r="C24" s="6"/>
      <c r="D24" s="6"/>
      <c r="E24" s="19" t="s">
        <v>24</v>
      </c>
      <c r="F24" s="20">
        <f>'6. Kiadások (2)'!F21</f>
        <v>0</v>
      </c>
      <c r="G24" s="6"/>
    </row>
    <row r="25" spans="1:7" ht="12.75">
      <c r="A25" s="6">
        <v>16</v>
      </c>
      <c r="B25" s="26"/>
      <c r="C25" s="6"/>
      <c r="D25" s="6"/>
      <c r="E25" s="19" t="s">
        <v>25</v>
      </c>
      <c r="F25" s="20">
        <f>'6. Kiadások (2)'!F22</f>
        <v>0</v>
      </c>
      <c r="G25" s="6"/>
    </row>
    <row r="26" spans="1:7" ht="14.25">
      <c r="A26" s="6">
        <v>17</v>
      </c>
      <c r="B26" s="55"/>
      <c r="C26" s="20"/>
      <c r="D26" s="20"/>
      <c r="E26" s="19" t="s">
        <v>134</v>
      </c>
      <c r="F26" s="20">
        <f>'6. Kiadások (2)'!F23</f>
        <v>0</v>
      </c>
      <c r="G26" s="6"/>
    </row>
    <row r="27" spans="1:7" ht="14.25">
      <c r="A27" s="6">
        <v>18</v>
      </c>
      <c r="B27" s="82" t="s">
        <v>74</v>
      </c>
      <c r="C27" s="20">
        <f>SUM(C21:C26)</f>
        <v>4000000</v>
      </c>
      <c r="D27" s="20">
        <f>SUM(D21:D26)</f>
        <v>6756068</v>
      </c>
      <c r="E27" s="80" t="s">
        <v>74</v>
      </c>
      <c r="F27" s="20">
        <f>SUM(F21:F26)</f>
        <v>83351636</v>
      </c>
      <c r="G27" s="20">
        <f>SUM(G21:G26)</f>
        <v>79494568</v>
      </c>
    </row>
    <row r="28" spans="1:7" ht="16.5">
      <c r="A28" s="6">
        <v>19</v>
      </c>
      <c r="B28" s="56"/>
      <c r="C28" s="20"/>
      <c r="D28" s="20"/>
      <c r="E28" s="15" t="s">
        <v>110</v>
      </c>
      <c r="F28" s="16"/>
      <c r="G28" s="6"/>
    </row>
    <row r="29" spans="1:7" ht="15.75">
      <c r="A29" s="6">
        <v>20</v>
      </c>
      <c r="B29" s="52"/>
      <c r="C29" s="20"/>
      <c r="D29" s="20"/>
      <c r="E29" s="17" t="s">
        <v>35</v>
      </c>
      <c r="F29" s="18"/>
      <c r="G29" s="6"/>
    </row>
    <row r="30" spans="1:7" ht="15.75">
      <c r="A30" s="6">
        <v>21</v>
      </c>
      <c r="B30" s="52"/>
      <c r="C30" s="20"/>
      <c r="D30" s="20"/>
      <c r="E30" s="29" t="s">
        <v>17</v>
      </c>
      <c r="F30" s="20">
        <f>'6. Kiadások (2)'!F27</f>
        <v>5013677</v>
      </c>
      <c r="G30" s="20">
        <f>'6. Kiadások (2)'!G27</f>
        <v>6075721</v>
      </c>
    </row>
    <row r="31" spans="1:7" ht="14.25">
      <c r="A31" s="6">
        <v>22</v>
      </c>
      <c r="B31" s="55"/>
      <c r="C31" s="20"/>
      <c r="D31" s="20"/>
      <c r="E31" s="19" t="s">
        <v>36</v>
      </c>
      <c r="F31" s="20">
        <f>'6. Kiadások (2)'!F28</f>
        <v>0</v>
      </c>
      <c r="G31" s="6"/>
    </row>
    <row r="32" spans="1:7" ht="14.25">
      <c r="A32" s="6">
        <v>23</v>
      </c>
      <c r="B32" s="55"/>
      <c r="C32" s="20"/>
      <c r="D32" s="20"/>
      <c r="E32" s="80" t="s">
        <v>74</v>
      </c>
      <c r="F32" s="20">
        <f>SUM(F30:F31)</f>
        <v>5013677</v>
      </c>
      <c r="G32" s="20">
        <f>SUM(G30:G31)</f>
        <v>6075721</v>
      </c>
    </row>
    <row r="33" spans="1:7" ht="15.75">
      <c r="A33" s="6">
        <v>24</v>
      </c>
      <c r="B33" s="52"/>
      <c r="C33" s="20"/>
      <c r="D33" s="20"/>
      <c r="E33" s="17" t="s">
        <v>37</v>
      </c>
      <c r="F33" s="18"/>
      <c r="G33" s="6"/>
    </row>
    <row r="34" spans="1:7" ht="14.25">
      <c r="A34" s="6">
        <v>25</v>
      </c>
      <c r="B34" s="55"/>
      <c r="C34" s="20"/>
      <c r="D34" s="20"/>
      <c r="E34" s="19" t="s">
        <v>38</v>
      </c>
      <c r="F34" s="20">
        <v>0</v>
      </c>
      <c r="G34" s="6"/>
    </row>
    <row r="35" spans="1:7" ht="18">
      <c r="A35" s="6">
        <v>26</v>
      </c>
      <c r="B35" s="50"/>
      <c r="C35" s="20"/>
      <c r="D35" s="20"/>
      <c r="E35" s="13" t="s">
        <v>39</v>
      </c>
      <c r="F35" s="14"/>
      <c r="G35" s="6"/>
    </row>
    <row r="36" spans="1:7" ht="14.25">
      <c r="A36" s="6">
        <v>27</v>
      </c>
      <c r="B36" s="55"/>
      <c r="C36" s="20"/>
      <c r="D36" s="20"/>
      <c r="E36" s="19" t="s">
        <v>40</v>
      </c>
      <c r="F36" s="20">
        <v>0</v>
      </c>
      <c r="G36" s="6"/>
    </row>
    <row r="37" spans="1:7" ht="14.25">
      <c r="A37" s="6">
        <v>28</v>
      </c>
      <c r="B37" s="55"/>
      <c r="C37" s="20"/>
      <c r="D37" s="20"/>
      <c r="E37" s="19" t="s">
        <v>41</v>
      </c>
      <c r="F37" s="20">
        <v>0</v>
      </c>
      <c r="G37" s="6"/>
    </row>
    <row r="38" spans="1:7" ht="14.25">
      <c r="A38" s="6">
        <v>29</v>
      </c>
      <c r="B38" s="55"/>
      <c r="C38" s="20"/>
      <c r="D38" s="20"/>
      <c r="E38" s="80" t="s">
        <v>74</v>
      </c>
      <c r="F38" s="20">
        <f>SUM(F36:F37)</f>
        <v>0</v>
      </c>
      <c r="G38" s="6"/>
    </row>
    <row r="39" spans="1:7" ht="14.25">
      <c r="A39" s="6">
        <v>30</v>
      </c>
      <c r="B39" s="55"/>
      <c r="C39" s="20"/>
      <c r="D39" s="20"/>
      <c r="E39" s="19"/>
      <c r="F39" s="20"/>
      <c r="G39" s="6"/>
    </row>
    <row r="40" spans="1:7" ht="18">
      <c r="A40" s="6">
        <v>31</v>
      </c>
      <c r="B40" s="50"/>
      <c r="C40" s="20"/>
      <c r="D40" s="20"/>
      <c r="E40" s="13" t="s">
        <v>42</v>
      </c>
      <c r="F40" s="14"/>
      <c r="G40" s="6"/>
    </row>
    <row r="41" spans="1:7" ht="14.25">
      <c r="A41" s="6">
        <v>32</v>
      </c>
      <c r="B41" s="55"/>
      <c r="C41" s="20"/>
      <c r="D41" s="20"/>
      <c r="E41" s="19" t="s">
        <v>546</v>
      </c>
      <c r="F41" s="20">
        <v>959394</v>
      </c>
      <c r="G41" s="20">
        <v>959394</v>
      </c>
    </row>
    <row r="42" spans="1:7" ht="14.25">
      <c r="A42" s="6">
        <v>33</v>
      </c>
      <c r="B42" s="55"/>
      <c r="C42" s="20"/>
      <c r="D42" s="20"/>
      <c r="E42" s="19" t="s">
        <v>43</v>
      </c>
      <c r="F42" s="20">
        <v>0</v>
      </c>
      <c r="G42" s="6"/>
    </row>
    <row r="43" spans="1:7" ht="48">
      <c r="A43" s="6">
        <v>34</v>
      </c>
      <c r="B43" s="57" t="s">
        <v>56</v>
      </c>
      <c r="C43" s="18">
        <f>C18+C27</f>
        <v>49737652</v>
      </c>
      <c r="D43" s="18">
        <f>D18+D27</f>
        <v>63574407</v>
      </c>
      <c r="E43" s="13" t="s">
        <v>44</v>
      </c>
      <c r="F43" s="18">
        <f>F18+F27+F32+F41</f>
        <v>135174454</v>
      </c>
      <c r="G43" s="18">
        <f>G18+G27+G32+G41</f>
        <v>149011209</v>
      </c>
    </row>
    <row r="44" spans="1:7" ht="18">
      <c r="A44" s="6">
        <v>35</v>
      </c>
      <c r="B44" s="58"/>
      <c r="C44" s="20"/>
      <c r="D44" s="20"/>
      <c r="E44" s="13" t="s">
        <v>45</v>
      </c>
      <c r="F44" s="14"/>
      <c r="G44" s="6"/>
    </row>
    <row r="45" spans="1:7" ht="14.25">
      <c r="A45" s="6">
        <v>36</v>
      </c>
      <c r="B45" s="55"/>
      <c r="C45" s="20"/>
      <c r="D45" s="20"/>
      <c r="E45" s="19" t="s">
        <v>40</v>
      </c>
      <c r="F45" s="20">
        <v>0</v>
      </c>
      <c r="G45" s="6"/>
    </row>
    <row r="46" spans="1:7" ht="14.25">
      <c r="A46" s="6">
        <v>37</v>
      </c>
      <c r="B46" s="55"/>
      <c r="C46" s="20"/>
      <c r="D46" s="20"/>
      <c r="E46" s="19" t="s">
        <v>41</v>
      </c>
      <c r="F46" s="20">
        <v>0</v>
      </c>
      <c r="G46" s="6"/>
    </row>
    <row r="47" spans="1:7" ht="18">
      <c r="A47" s="6">
        <v>38</v>
      </c>
      <c r="B47" s="50" t="s">
        <v>46</v>
      </c>
      <c r="C47" s="14"/>
      <c r="D47" s="14"/>
      <c r="E47" s="13"/>
      <c r="F47" s="21"/>
      <c r="G47" s="6"/>
    </row>
    <row r="48" spans="1:7" ht="18">
      <c r="A48" s="6">
        <v>39</v>
      </c>
      <c r="B48" s="52" t="s">
        <v>47</v>
      </c>
      <c r="C48" s="18"/>
      <c r="D48" s="18"/>
      <c r="E48" s="22"/>
      <c r="F48" s="21"/>
      <c r="G48" s="6"/>
    </row>
    <row r="49" spans="1:7" ht="18">
      <c r="A49" s="6">
        <v>40</v>
      </c>
      <c r="B49" s="55" t="s">
        <v>57</v>
      </c>
      <c r="C49" s="20">
        <v>6085166</v>
      </c>
      <c r="D49" s="20">
        <v>12698302</v>
      </c>
      <c r="E49" s="19"/>
      <c r="F49" s="21"/>
      <c r="G49" s="6"/>
    </row>
    <row r="50" spans="1:7" ht="18">
      <c r="A50" s="6">
        <v>41</v>
      </c>
      <c r="B50" s="55" t="s">
        <v>58</v>
      </c>
      <c r="C50" s="20">
        <v>79351636</v>
      </c>
      <c r="D50" s="20">
        <v>72738500</v>
      </c>
      <c r="E50" s="19"/>
      <c r="F50" s="21"/>
      <c r="G50" s="6"/>
    </row>
    <row r="51" spans="1:7" ht="18">
      <c r="A51" s="6">
        <v>42</v>
      </c>
      <c r="B51" s="52" t="s">
        <v>48</v>
      </c>
      <c r="C51" s="18"/>
      <c r="D51" s="18"/>
      <c r="E51" s="22"/>
      <c r="F51" s="21"/>
      <c r="G51" s="6"/>
    </row>
    <row r="52" spans="1:7" ht="18">
      <c r="A52" s="6">
        <v>43</v>
      </c>
      <c r="B52" s="55" t="s">
        <v>413</v>
      </c>
      <c r="C52" s="20">
        <v>0</v>
      </c>
      <c r="D52" s="20"/>
      <c r="E52" s="19"/>
      <c r="F52" s="21"/>
      <c r="G52" s="6"/>
    </row>
    <row r="53" spans="1:7" ht="18">
      <c r="A53" s="6">
        <v>44</v>
      </c>
      <c r="B53" s="55" t="s">
        <v>49</v>
      </c>
      <c r="C53" s="20">
        <v>0</v>
      </c>
      <c r="D53" s="20"/>
      <c r="E53" s="19"/>
      <c r="F53" s="21"/>
      <c r="G53" s="6"/>
    </row>
    <row r="54" spans="1:7" ht="18">
      <c r="A54" s="6">
        <v>45</v>
      </c>
      <c r="B54" s="50" t="s">
        <v>20</v>
      </c>
      <c r="C54" s="14">
        <f>C43+C50+C52+C49+C53</f>
        <v>135174454</v>
      </c>
      <c r="D54" s="14">
        <f>D43+D50+D52+D49+D53</f>
        <v>149011209</v>
      </c>
      <c r="E54" s="13" t="s">
        <v>50</v>
      </c>
      <c r="F54" s="14">
        <f>F18+F27+F32+F41</f>
        <v>135174454</v>
      </c>
      <c r="G54" s="14">
        <f>G18+G27+G32+G41</f>
        <v>149011209</v>
      </c>
    </row>
    <row r="55" spans="1:7" ht="14.25">
      <c r="A55" s="6">
        <v>46</v>
      </c>
      <c r="B55" s="55" t="s">
        <v>51</v>
      </c>
      <c r="C55" s="20">
        <f>C18+C52+C49</f>
        <v>51822818</v>
      </c>
      <c r="D55" s="20">
        <f>D18+D52+D49</f>
        <v>69516641</v>
      </c>
      <c r="E55" s="19" t="s">
        <v>52</v>
      </c>
      <c r="F55" s="20">
        <f>F18+F32+F41</f>
        <v>51822818</v>
      </c>
      <c r="G55" s="20">
        <f>G18+G32+G41</f>
        <v>69516641</v>
      </c>
    </row>
    <row r="56" spans="1:7" ht="14.25">
      <c r="A56" s="6">
        <v>47</v>
      </c>
      <c r="B56" s="55" t="s">
        <v>53</v>
      </c>
      <c r="C56" s="20">
        <f>C27+C50</f>
        <v>83351636</v>
      </c>
      <c r="D56" s="20">
        <f>D27+D50</f>
        <v>79494568</v>
      </c>
      <c r="E56" s="19" t="s">
        <v>59</v>
      </c>
      <c r="F56" s="20">
        <f>F27</f>
        <v>83351636</v>
      </c>
      <c r="G56" s="20">
        <f>G27</f>
        <v>79494568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60" zoomScalePageLayoutView="0" workbookViewId="0" topLeftCell="A88">
      <selection activeCell="B1" sqref="B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20.57421875" style="0" customWidth="1"/>
    <col min="9" max="9" width="14.7109375" style="0" bestFit="1" customWidth="1"/>
  </cols>
  <sheetData>
    <row r="1" ht="12.75">
      <c r="A1" s="1" t="s">
        <v>615</v>
      </c>
    </row>
    <row r="2" spans="1:8" ht="15">
      <c r="A2" s="1" t="s">
        <v>425</v>
      </c>
      <c r="C2" s="5"/>
      <c r="E2" s="5" t="s">
        <v>527</v>
      </c>
      <c r="F2" s="5"/>
      <c r="G2" s="5"/>
      <c r="H2" s="5"/>
    </row>
    <row r="3" spans="1:9" ht="12.75">
      <c r="A3" s="6" t="s">
        <v>234</v>
      </c>
      <c r="B3" s="8" t="s">
        <v>235</v>
      </c>
      <c r="C3" s="6" t="s">
        <v>236</v>
      </c>
      <c r="D3" s="6" t="s">
        <v>237</v>
      </c>
      <c r="E3" s="6" t="s">
        <v>238</v>
      </c>
      <c r="F3" s="7" t="s">
        <v>172</v>
      </c>
      <c r="G3" s="6" t="s">
        <v>173</v>
      </c>
      <c r="H3" s="6" t="s">
        <v>175</v>
      </c>
      <c r="I3" s="8" t="s">
        <v>587</v>
      </c>
    </row>
    <row r="4" spans="1:9" ht="25.5">
      <c r="A4" s="10" t="s">
        <v>239</v>
      </c>
      <c r="B4" s="28" t="s">
        <v>240</v>
      </c>
      <c r="C4" s="9" t="s">
        <v>241</v>
      </c>
      <c r="D4" s="70" t="s">
        <v>242</v>
      </c>
      <c r="E4" s="7" t="s">
        <v>243</v>
      </c>
      <c r="F4" s="7" t="s">
        <v>244</v>
      </c>
      <c r="G4" s="70" t="s">
        <v>245</v>
      </c>
      <c r="H4" s="10" t="s">
        <v>246</v>
      </c>
      <c r="I4" s="148" t="s">
        <v>581</v>
      </c>
    </row>
    <row r="5" spans="1:9" ht="15.75">
      <c r="A5" s="6">
        <v>1</v>
      </c>
      <c r="B5" s="28">
        <v>1</v>
      </c>
      <c r="C5" s="41" t="s">
        <v>247</v>
      </c>
      <c r="D5" s="6" t="s">
        <v>248</v>
      </c>
      <c r="E5" s="144"/>
      <c r="F5" s="141"/>
      <c r="G5" s="139"/>
      <c r="H5" s="144"/>
      <c r="I5" s="6"/>
    </row>
    <row r="6" spans="1:9" ht="12.75">
      <c r="A6" s="6">
        <v>2</v>
      </c>
      <c r="B6" s="71" t="s">
        <v>249</v>
      </c>
      <c r="C6" s="40" t="s">
        <v>250</v>
      </c>
      <c r="D6" s="6"/>
      <c r="E6" s="144">
        <v>1021340</v>
      </c>
      <c r="F6" s="141"/>
      <c r="G6" s="145"/>
      <c r="H6" s="144">
        <f>E6+F6+G6</f>
        <v>1021340</v>
      </c>
      <c r="I6" s="6">
        <v>1021340</v>
      </c>
    </row>
    <row r="7" spans="1:9" ht="12.75">
      <c r="A7" s="6">
        <v>3</v>
      </c>
      <c r="B7" s="28" t="s">
        <v>251</v>
      </c>
      <c r="C7" s="24" t="s">
        <v>252</v>
      </c>
      <c r="D7" s="6"/>
      <c r="E7" s="141">
        <v>1024000</v>
      </c>
      <c r="F7" s="141"/>
      <c r="G7" s="146"/>
      <c r="H7" s="144">
        <f>E7+F7+G7</f>
        <v>1024000</v>
      </c>
      <c r="I7" s="6">
        <v>1024000</v>
      </c>
    </row>
    <row r="8" spans="1:9" ht="12.75">
      <c r="A8" s="6">
        <v>4</v>
      </c>
      <c r="B8" s="28" t="s">
        <v>253</v>
      </c>
      <c r="C8" s="24" t="s">
        <v>254</v>
      </c>
      <c r="D8" s="6"/>
      <c r="E8" s="141">
        <v>100000</v>
      </c>
      <c r="F8" s="141"/>
      <c r="G8" s="146"/>
      <c r="H8" s="144">
        <f>E8+F8+G8</f>
        <v>100000</v>
      </c>
      <c r="I8" s="6">
        <v>100000</v>
      </c>
    </row>
    <row r="9" spans="1:9" ht="12.75">
      <c r="A9" s="6">
        <v>5</v>
      </c>
      <c r="B9" s="28" t="s">
        <v>255</v>
      </c>
      <c r="C9" s="24" t="s">
        <v>256</v>
      </c>
      <c r="D9" s="6"/>
      <c r="E9" s="141">
        <v>749100</v>
      </c>
      <c r="F9" s="141"/>
      <c r="G9" s="146"/>
      <c r="H9" s="144">
        <f>E9+F9+G9</f>
        <v>749100</v>
      </c>
      <c r="I9" s="6">
        <v>749100</v>
      </c>
    </row>
    <row r="10" spans="1:9" ht="12.75">
      <c r="A10" s="6">
        <v>6</v>
      </c>
      <c r="B10" s="28" t="s">
        <v>257</v>
      </c>
      <c r="C10" s="6" t="s">
        <v>258</v>
      </c>
      <c r="D10" s="6"/>
      <c r="E10" s="141">
        <v>5000000</v>
      </c>
      <c r="F10" s="141"/>
      <c r="G10" s="146"/>
      <c r="H10" s="144">
        <f>E10+F10+G10</f>
        <v>5000000</v>
      </c>
      <c r="I10" s="6">
        <v>5000000</v>
      </c>
    </row>
    <row r="11" spans="1:9" ht="12.75">
      <c r="A11" s="6">
        <v>7</v>
      </c>
      <c r="B11" s="28" t="s">
        <v>459</v>
      </c>
      <c r="C11" s="8" t="s">
        <v>426</v>
      </c>
      <c r="D11" s="6"/>
      <c r="E11" s="141">
        <v>0</v>
      </c>
      <c r="F11" s="141"/>
      <c r="G11" s="146"/>
      <c r="H11" s="144">
        <f>E11+F11+G11</f>
        <v>0</v>
      </c>
      <c r="I11" s="6"/>
    </row>
    <row r="12" spans="1:9" ht="12.75">
      <c r="A12" s="6">
        <v>8</v>
      </c>
      <c r="B12" s="28" t="s">
        <v>460</v>
      </c>
      <c r="C12" s="8" t="s">
        <v>529</v>
      </c>
      <c r="D12" s="6"/>
      <c r="E12" s="141">
        <v>3654900</v>
      </c>
      <c r="F12" s="141"/>
      <c r="G12" s="146"/>
      <c r="H12" s="144">
        <v>3654900</v>
      </c>
      <c r="I12" s="6">
        <v>3654900</v>
      </c>
    </row>
    <row r="13" spans="1:9" ht="12.75">
      <c r="A13" s="6">
        <v>9</v>
      </c>
      <c r="B13" s="28">
        <v>2</v>
      </c>
      <c r="C13" s="6" t="s">
        <v>550</v>
      </c>
      <c r="D13" s="6"/>
      <c r="E13" s="141">
        <v>1980700</v>
      </c>
      <c r="F13" s="141"/>
      <c r="G13" s="146"/>
      <c r="H13" s="144">
        <f>E13+F13+G13</f>
        <v>1980700</v>
      </c>
      <c r="I13" s="6">
        <v>1980700</v>
      </c>
    </row>
    <row r="14" spans="1:9" ht="12.75">
      <c r="A14" s="6">
        <v>10</v>
      </c>
      <c r="B14" s="28">
        <v>3</v>
      </c>
      <c r="C14" s="6" t="s">
        <v>259</v>
      </c>
      <c r="D14" s="6" t="s">
        <v>260</v>
      </c>
      <c r="E14" s="141"/>
      <c r="F14" s="141"/>
      <c r="G14" s="146"/>
      <c r="H14" s="144">
        <f>E14+F14+G14</f>
        <v>0</v>
      </c>
      <c r="I14" s="6"/>
    </row>
    <row r="15" spans="1:9" ht="12.75">
      <c r="A15" s="6">
        <v>11</v>
      </c>
      <c r="B15" s="28" t="s">
        <v>249</v>
      </c>
      <c r="C15" s="8" t="s">
        <v>461</v>
      </c>
      <c r="D15" s="6" t="s">
        <v>261</v>
      </c>
      <c r="E15" s="141"/>
      <c r="F15" s="141"/>
      <c r="G15" s="146"/>
      <c r="H15" s="144">
        <f>E15+F15+G15</f>
        <v>0</v>
      </c>
      <c r="I15" s="6"/>
    </row>
    <row r="16" spans="1:9" ht="12.75">
      <c r="A16" s="6">
        <v>12</v>
      </c>
      <c r="B16" s="28" t="s">
        <v>251</v>
      </c>
      <c r="C16" s="8" t="s">
        <v>419</v>
      </c>
      <c r="D16" s="6"/>
      <c r="E16" s="141">
        <v>4962000</v>
      </c>
      <c r="F16" s="141"/>
      <c r="G16" s="146"/>
      <c r="H16" s="144">
        <f>E16+F16+G16</f>
        <v>4962000</v>
      </c>
      <c r="I16" s="6">
        <v>4962000</v>
      </c>
    </row>
    <row r="17" spans="1:9" ht="12.75">
      <c r="A17" s="6">
        <v>13</v>
      </c>
      <c r="B17" s="28" t="s">
        <v>253</v>
      </c>
      <c r="C17" s="8" t="s">
        <v>420</v>
      </c>
      <c r="D17" s="6"/>
      <c r="E17" s="141">
        <v>3100000</v>
      </c>
      <c r="F17" s="141"/>
      <c r="G17" s="146"/>
      <c r="H17" s="144">
        <f>E17+F17+G17</f>
        <v>3100000</v>
      </c>
      <c r="I17" s="6">
        <v>4250000</v>
      </c>
    </row>
    <row r="18" spans="1:9" ht="12.75">
      <c r="A18" s="6">
        <v>14</v>
      </c>
      <c r="B18" s="28">
        <v>4</v>
      </c>
      <c r="C18" s="8" t="s">
        <v>533</v>
      </c>
      <c r="D18" s="6"/>
      <c r="E18" s="141">
        <v>592800</v>
      </c>
      <c r="F18" s="141"/>
      <c r="G18" s="146"/>
      <c r="H18" s="144">
        <f>E18+F18+G18</f>
        <v>592800</v>
      </c>
      <c r="I18" s="6">
        <v>577980</v>
      </c>
    </row>
    <row r="19" spans="1:9" ht="12.75">
      <c r="A19" s="6">
        <v>15</v>
      </c>
      <c r="B19" s="28">
        <v>5</v>
      </c>
      <c r="C19" s="8" t="s">
        <v>534</v>
      </c>
      <c r="D19" s="6"/>
      <c r="E19" s="141">
        <v>0</v>
      </c>
      <c r="F19" s="141"/>
      <c r="G19" s="146"/>
      <c r="H19" s="144">
        <f>E19+F19+G19</f>
        <v>0</v>
      </c>
      <c r="I19" s="6">
        <v>102867</v>
      </c>
    </row>
    <row r="20" spans="1:9" ht="12.75">
      <c r="A20" s="6">
        <v>16</v>
      </c>
      <c r="B20" s="28">
        <v>6</v>
      </c>
      <c r="C20" s="6" t="s">
        <v>262</v>
      </c>
      <c r="D20" s="6" t="s">
        <v>263</v>
      </c>
      <c r="E20" s="141">
        <v>1800000</v>
      </c>
      <c r="F20" s="141"/>
      <c r="G20" s="146"/>
      <c r="H20" s="144">
        <f>E20+F20+G20</f>
        <v>1800000</v>
      </c>
      <c r="I20" s="6">
        <v>1800000</v>
      </c>
    </row>
    <row r="21" spans="1:9" ht="12.75">
      <c r="A21" s="6">
        <v>17</v>
      </c>
      <c r="B21" s="28" t="s">
        <v>82</v>
      </c>
      <c r="C21" s="6" t="s">
        <v>462</v>
      </c>
      <c r="D21" s="6" t="s">
        <v>264</v>
      </c>
      <c r="E21" s="141">
        <v>0</v>
      </c>
      <c r="F21" s="141"/>
      <c r="G21" s="146"/>
      <c r="H21" s="144">
        <f>E21+F21+G21</f>
        <v>0</v>
      </c>
      <c r="I21" s="6">
        <v>1234440</v>
      </c>
    </row>
    <row r="22" spans="1:9" ht="12.75">
      <c r="A22" s="6">
        <v>18</v>
      </c>
      <c r="B22" s="28">
        <v>1</v>
      </c>
      <c r="C22" s="6" t="s">
        <v>463</v>
      </c>
      <c r="D22" s="6" t="s">
        <v>265</v>
      </c>
      <c r="E22" s="141">
        <v>0</v>
      </c>
      <c r="F22" s="141"/>
      <c r="G22" s="146"/>
      <c r="H22" s="144">
        <f>E22+F22+G22</f>
        <v>0</v>
      </c>
      <c r="I22" s="6">
        <v>11970</v>
      </c>
    </row>
    <row r="23" spans="1:9" ht="12.75">
      <c r="A23" s="6">
        <v>19</v>
      </c>
      <c r="B23" s="28">
        <v>2</v>
      </c>
      <c r="C23" s="7" t="s">
        <v>266</v>
      </c>
      <c r="D23" s="6" t="s">
        <v>267</v>
      </c>
      <c r="E23" s="139">
        <f>SUM(E6:E22)</f>
        <v>23984840</v>
      </c>
      <c r="F23" s="139">
        <f>SUM(F6:F22)</f>
        <v>0</v>
      </c>
      <c r="G23" s="139">
        <f>SUM(G6:G22)</f>
        <v>0</v>
      </c>
      <c r="H23" s="139">
        <f>SUM(H6:H22)</f>
        <v>23984840</v>
      </c>
      <c r="I23" s="153">
        <f>SUM(I6:I22)</f>
        <v>26469297</v>
      </c>
    </row>
    <row r="24" spans="1:9" ht="12.75">
      <c r="A24" s="6">
        <v>20</v>
      </c>
      <c r="B24" s="28">
        <v>3</v>
      </c>
      <c r="C24" s="8" t="s">
        <v>268</v>
      </c>
      <c r="D24" s="6" t="s">
        <v>269</v>
      </c>
      <c r="E24" s="141"/>
      <c r="F24" s="141"/>
      <c r="G24" s="146"/>
      <c r="H24" s="141">
        <v>0</v>
      </c>
      <c r="I24" s="6"/>
    </row>
    <row r="25" spans="1:9" ht="12.75">
      <c r="A25" s="6">
        <v>21</v>
      </c>
      <c r="B25" s="28">
        <v>4</v>
      </c>
      <c r="C25" s="8" t="s">
        <v>270</v>
      </c>
      <c r="D25" s="6" t="s">
        <v>271</v>
      </c>
      <c r="E25" s="141"/>
      <c r="F25" s="141"/>
      <c r="G25" s="146"/>
      <c r="H25" s="141">
        <v>0</v>
      </c>
      <c r="I25" s="6"/>
    </row>
    <row r="26" spans="1:9" ht="12.75">
      <c r="A26" s="6">
        <v>22</v>
      </c>
      <c r="B26" s="28">
        <v>5</v>
      </c>
      <c r="C26" s="8" t="s">
        <v>272</v>
      </c>
      <c r="D26" s="6" t="s">
        <v>273</v>
      </c>
      <c r="E26" s="141"/>
      <c r="F26" s="141"/>
      <c r="G26" s="146"/>
      <c r="H26" s="141">
        <v>0</v>
      </c>
      <c r="I26" s="6"/>
    </row>
    <row r="27" spans="1:9" ht="12.75">
      <c r="A27" s="6">
        <v>23</v>
      </c>
      <c r="B27" s="28" t="s">
        <v>249</v>
      </c>
      <c r="C27" s="8" t="s">
        <v>274</v>
      </c>
      <c r="D27" s="8" t="s">
        <v>275</v>
      </c>
      <c r="E27" s="139"/>
      <c r="F27" s="139"/>
      <c r="G27" s="147"/>
      <c r="H27" s="141">
        <v>0</v>
      </c>
      <c r="I27" s="6"/>
    </row>
    <row r="28" spans="1:9" ht="12.75">
      <c r="A28" s="6">
        <v>24</v>
      </c>
      <c r="B28" s="28" t="s">
        <v>251</v>
      </c>
      <c r="C28" s="6" t="s">
        <v>276</v>
      </c>
      <c r="D28" s="6" t="s">
        <v>277</v>
      </c>
      <c r="E28" s="141"/>
      <c r="F28" s="141"/>
      <c r="G28" s="146"/>
      <c r="H28" s="141"/>
      <c r="I28" s="6"/>
    </row>
    <row r="29" spans="1:9" ht="12.75">
      <c r="A29" s="6">
        <v>25</v>
      </c>
      <c r="B29" s="28" t="s">
        <v>253</v>
      </c>
      <c r="C29" s="24" t="s">
        <v>421</v>
      </c>
      <c r="D29" s="6"/>
      <c r="E29" s="141">
        <v>14180312</v>
      </c>
      <c r="F29" s="141"/>
      <c r="G29" s="146"/>
      <c r="H29" s="141">
        <f>E29+F29+G29</f>
        <v>14180312</v>
      </c>
      <c r="I29" s="6">
        <v>14180312</v>
      </c>
    </row>
    <row r="30" spans="1:9" ht="12.75">
      <c r="A30" s="6">
        <v>26</v>
      </c>
      <c r="B30" s="28" t="s">
        <v>255</v>
      </c>
      <c r="C30" s="24" t="s">
        <v>551</v>
      </c>
      <c r="D30" s="6"/>
      <c r="E30" s="141">
        <v>92400</v>
      </c>
      <c r="F30" s="141"/>
      <c r="G30" s="146"/>
      <c r="H30" s="141">
        <f>E30+F30+G30</f>
        <v>92400</v>
      </c>
      <c r="I30" s="6">
        <v>0</v>
      </c>
    </row>
    <row r="31" spans="1:9" ht="12.75">
      <c r="A31" s="6">
        <v>27</v>
      </c>
      <c r="B31" s="28" t="s">
        <v>278</v>
      </c>
      <c r="C31" s="37" t="s">
        <v>586</v>
      </c>
      <c r="D31" s="6"/>
      <c r="E31" s="141">
        <v>0</v>
      </c>
      <c r="F31" s="141"/>
      <c r="G31" s="146"/>
      <c r="H31" s="141">
        <f>E31+F31+G31</f>
        <v>0</v>
      </c>
      <c r="I31" s="6">
        <v>0</v>
      </c>
    </row>
    <row r="32" spans="1:9" ht="12.75">
      <c r="A32" s="6">
        <v>28</v>
      </c>
      <c r="B32" s="28">
        <v>1</v>
      </c>
      <c r="C32" s="37" t="s">
        <v>599</v>
      </c>
      <c r="D32" s="6"/>
      <c r="E32" s="141">
        <v>0</v>
      </c>
      <c r="F32" s="141"/>
      <c r="G32" s="146"/>
      <c r="H32" s="141">
        <f>E32+F32+G32</f>
        <v>0</v>
      </c>
      <c r="I32" s="6">
        <v>265000</v>
      </c>
    </row>
    <row r="33" spans="1:9" ht="12.75">
      <c r="A33" s="6">
        <v>29</v>
      </c>
      <c r="B33" s="28">
        <v>2</v>
      </c>
      <c r="C33" s="31" t="s">
        <v>464</v>
      </c>
      <c r="D33" s="6" t="s">
        <v>279</v>
      </c>
      <c r="E33" s="139">
        <f>SUM(E24:E32)</f>
        <v>14272712</v>
      </c>
      <c r="F33" s="139">
        <f>SUM(F24:F32)</f>
        <v>0</v>
      </c>
      <c r="G33" s="139">
        <f>SUM(G24:G32)</f>
        <v>0</v>
      </c>
      <c r="H33" s="139">
        <f>SUM(H24:H32)</f>
        <v>14272712</v>
      </c>
      <c r="I33" s="138">
        <f>SUM(I24:I32)</f>
        <v>14445312</v>
      </c>
    </row>
    <row r="34" spans="1:9" ht="12.75">
      <c r="A34" s="6">
        <v>30</v>
      </c>
      <c r="B34" s="28">
        <v>3</v>
      </c>
      <c r="C34" s="24" t="s">
        <v>280</v>
      </c>
      <c r="D34" s="6" t="s">
        <v>281</v>
      </c>
      <c r="E34" s="141"/>
      <c r="F34" s="141"/>
      <c r="G34" s="146"/>
      <c r="H34" s="141">
        <f>SUM(E34:G34)</f>
        <v>0</v>
      </c>
      <c r="I34" s="6"/>
    </row>
    <row r="35" spans="1:9" ht="12.75">
      <c r="A35" s="6">
        <v>31</v>
      </c>
      <c r="B35" s="28">
        <v>4</v>
      </c>
      <c r="C35" s="37" t="s">
        <v>282</v>
      </c>
      <c r="D35" s="8" t="s">
        <v>283</v>
      </c>
      <c r="E35" s="139"/>
      <c r="F35" s="139"/>
      <c r="G35" s="147"/>
      <c r="H35" s="141">
        <f>SUM(E35:G35)</f>
        <v>0</v>
      </c>
      <c r="I35" s="6"/>
    </row>
    <row r="36" spans="1:9" ht="12.75">
      <c r="A36" s="6">
        <v>32</v>
      </c>
      <c r="B36" s="72">
        <v>5</v>
      </c>
      <c r="C36" s="24" t="s">
        <v>284</v>
      </c>
      <c r="D36" s="6" t="s">
        <v>285</v>
      </c>
      <c r="E36" s="141"/>
      <c r="F36" s="141"/>
      <c r="G36" s="146"/>
      <c r="H36" s="141">
        <f>SUM(E36:G36)</f>
        <v>0</v>
      </c>
      <c r="I36" s="6"/>
    </row>
    <row r="37" spans="1:9" ht="12.75">
      <c r="A37" s="6">
        <v>33</v>
      </c>
      <c r="B37" s="28" t="s">
        <v>249</v>
      </c>
      <c r="C37" s="24" t="s">
        <v>286</v>
      </c>
      <c r="D37" s="6" t="s">
        <v>287</v>
      </c>
      <c r="E37" s="141"/>
      <c r="F37" s="141"/>
      <c r="G37" s="146"/>
      <c r="H37" s="141">
        <f>SUM(E37:G37)</f>
        <v>0</v>
      </c>
      <c r="I37" s="6"/>
    </row>
    <row r="38" spans="1:9" ht="12.75">
      <c r="A38" s="6">
        <v>34</v>
      </c>
      <c r="B38" s="28" t="s">
        <v>465</v>
      </c>
      <c r="C38" s="37" t="s">
        <v>288</v>
      </c>
      <c r="D38" s="6" t="s">
        <v>289</v>
      </c>
      <c r="E38" s="141">
        <f>E39+E40+E41</f>
        <v>4000000</v>
      </c>
      <c r="F38" s="141">
        <f>F39+F40+F41</f>
        <v>0</v>
      </c>
      <c r="G38" s="141">
        <f>G39+G40+G41</f>
        <v>0</v>
      </c>
      <c r="H38" s="141">
        <f>H39+H40+H41</f>
        <v>4000000</v>
      </c>
      <c r="I38" s="6">
        <v>6756068</v>
      </c>
    </row>
    <row r="39" spans="1:9" ht="12.75">
      <c r="A39" s="6">
        <v>35</v>
      </c>
      <c r="B39" s="28">
        <v>1</v>
      </c>
      <c r="C39" s="37" t="s">
        <v>614</v>
      </c>
      <c r="D39" s="6"/>
      <c r="E39" s="141"/>
      <c r="F39" s="141"/>
      <c r="G39" s="146"/>
      <c r="H39" s="141">
        <f>SUM(E39:G39)</f>
        <v>0</v>
      </c>
      <c r="I39" s="6"/>
    </row>
    <row r="40" spans="1:9" ht="12.75">
      <c r="A40" s="6"/>
      <c r="B40" s="28"/>
      <c r="C40" s="37" t="s">
        <v>565</v>
      </c>
      <c r="D40" s="6"/>
      <c r="E40" s="141">
        <v>4000000</v>
      </c>
      <c r="F40" s="141"/>
      <c r="G40" s="146"/>
      <c r="H40" s="141">
        <f>SUM(E40:G40)</f>
        <v>4000000</v>
      </c>
      <c r="I40" s="6">
        <v>6756068</v>
      </c>
    </row>
    <row r="41" spans="1:9" ht="12.75">
      <c r="A41" s="6"/>
      <c r="B41" s="28"/>
      <c r="C41" s="37" t="s">
        <v>552</v>
      </c>
      <c r="D41" s="6"/>
      <c r="E41" s="141"/>
      <c r="F41" s="141"/>
      <c r="G41" s="146"/>
      <c r="H41" s="141"/>
      <c r="I41" s="6"/>
    </row>
    <row r="42" spans="1:9" ht="12.75">
      <c r="A42" s="6">
        <v>36</v>
      </c>
      <c r="B42" s="8">
        <v>2</v>
      </c>
      <c r="C42" s="31" t="s">
        <v>290</v>
      </c>
      <c r="D42" s="6" t="s">
        <v>291</v>
      </c>
      <c r="E42" s="139">
        <f>SUM(E34:E38)</f>
        <v>4000000</v>
      </c>
      <c r="F42" s="139">
        <f>SUM(F34:F38)</f>
        <v>0</v>
      </c>
      <c r="G42" s="139">
        <f>SUM(G34:G38)</f>
        <v>0</v>
      </c>
      <c r="H42" s="139">
        <f>SUM(H34:H38)</f>
        <v>4000000</v>
      </c>
      <c r="I42" s="7">
        <v>6756068</v>
      </c>
    </row>
    <row r="43" spans="1:9" ht="12.75">
      <c r="A43" s="6">
        <v>37</v>
      </c>
      <c r="B43" s="47" t="s">
        <v>296</v>
      </c>
      <c r="C43" s="24" t="s">
        <v>292</v>
      </c>
      <c r="D43" s="6" t="s">
        <v>293</v>
      </c>
      <c r="E43" s="141"/>
      <c r="F43" s="141"/>
      <c r="G43" s="146"/>
      <c r="H43" s="141">
        <f>E43+F43+G43</f>
        <v>0</v>
      </c>
      <c r="I43" s="6"/>
    </row>
    <row r="44" spans="1:9" ht="12.75">
      <c r="A44" s="6">
        <v>38</v>
      </c>
      <c r="B44" s="28">
        <v>1</v>
      </c>
      <c r="C44" s="6" t="s">
        <v>294</v>
      </c>
      <c r="D44" s="6" t="s">
        <v>295</v>
      </c>
      <c r="E44" s="141"/>
      <c r="F44" s="141"/>
      <c r="G44" s="146"/>
      <c r="H44" s="141">
        <f>E44+F44+G44</f>
        <v>0</v>
      </c>
      <c r="I44" s="6"/>
    </row>
    <row r="45" spans="1:9" ht="12.75">
      <c r="A45" s="6">
        <v>39</v>
      </c>
      <c r="B45" s="28">
        <v>2</v>
      </c>
      <c r="C45" s="7" t="s">
        <v>466</v>
      </c>
      <c r="D45" s="6" t="s">
        <v>297</v>
      </c>
      <c r="E45" s="144">
        <f>SUM(E43:E44)</f>
        <v>0</v>
      </c>
      <c r="F45" s="144">
        <f>SUM(F43:F44)</f>
        <v>0</v>
      </c>
      <c r="G45" s="144">
        <f>SUM(G43:G44)</f>
        <v>0</v>
      </c>
      <c r="H45" s="144">
        <f>SUM(H43:H44)</f>
        <v>0</v>
      </c>
      <c r="I45" s="6"/>
    </row>
    <row r="46" spans="1:9" ht="12.75">
      <c r="A46" s="6">
        <v>40</v>
      </c>
      <c r="B46" s="28">
        <v>3</v>
      </c>
      <c r="C46" s="24" t="s">
        <v>298</v>
      </c>
      <c r="D46" s="6" t="s">
        <v>299</v>
      </c>
      <c r="E46" s="141"/>
      <c r="F46" s="141"/>
      <c r="G46" s="146"/>
      <c r="H46" s="144">
        <f>SUM(E46:G46)</f>
        <v>0</v>
      </c>
      <c r="I46" s="6"/>
    </row>
    <row r="47" spans="1:9" ht="12.75">
      <c r="A47" s="6">
        <v>41</v>
      </c>
      <c r="B47" s="28">
        <v>4</v>
      </c>
      <c r="C47" s="39" t="s">
        <v>300</v>
      </c>
      <c r="D47" s="6" t="s">
        <v>301</v>
      </c>
      <c r="E47" s="141"/>
      <c r="F47" s="141"/>
      <c r="G47" s="146"/>
      <c r="H47" s="144">
        <f>SUM(E47:G47)</f>
        <v>0</v>
      </c>
      <c r="I47" s="6"/>
    </row>
    <row r="48" spans="1:9" ht="12.75">
      <c r="A48" s="6">
        <v>42</v>
      </c>
      <c r="B48" s="28">
        <v>5</v>
      </c>
      <c r="C48" s="6" t="s">
        <v>302</v>
      </c>
      <c r="D48" s="6" t="s">
        <v>303</v>
      </c>
      <c r="E48" s="141"/>
      <c r="F48" s="141">
        <v>300000</v>
      </c>
      <c r="G48" s="146"/>
      <c r="H48" s="144">
        <f>SUM(E48:G48)</f>
        <v>300000</v>
      </c>
      <c r="I48" s="6">
        <v>237500</v>
      </c>
    </row>
    <row r="49" spans="1:9" ht="12.75">
      <c r="A49" s="6">
        <v>43</v>
      </c>
      <c r="B49" s="28">
        <v>6</v>
      </c>
      <c r="C49" s="6" t="s">
        <v>415</v>
      </c>
      <c r="D49" s="6" t="s">
        <v>303</v>
      </c>
      <c r="E49" s="141"/>
      <c r="F49" s="141">
        <v>0</v>
      </c>
      <c r="G49" s="146"/>
      <c r="H49" s="144">
        <f>SUM(E49:G49)</f>
        <v>0</v>
      </c>
      <c r="I49" s="6"/>
    </row>
    <row r="50" spans="1:9" ht="12.75">
      <c r="A50" s="6">
        <v>44</v>
      </c>
      <c r="B50" s="28">
        <v>7</v>
      </c>
      <c r="C50" s="6" t="s">
        <v>304</v>
      </c>
      <c r="D50" s="6" t="s">
        <v>305</v>
      </c>
      <c r="E50" s="141"/>
      <c r="F50" s="141">
        <v>3500000</v>
      </c>
      <c r="G50" s="146"/>
      <c r="H50" s="144">
        <f>SUM(E50:G50)</f>
        <v>3500000</v>
      </c>
      <c r="I50" s="6">
        <v>6519260</v>
      </c>
    </row>
    <row r="51" spans="1:9" ht="12.75">
      <c r="A51" s="6">
        <v>45</v>
      </c>
      <c r="B51" s="28">
        <v>8</v>
      </c>
      <c r="C51" s="6" t="s">
        <v>531</v>
      </c>
      <c r="D51" s="6" t="s">
        <v>306</v>
      </c>
      <c r="E51" s="141"/>
      <c r="F51" s="141">
        <v>3000000</v>
      </c>
      <c r="G51" s="146"/>
      <c r="H51" s="144">
        <f>SUM(E51:G51)</f>
        <v>3000000</v>
      </c>
      <c r="I51" s="6">
        <v>0</v>
      </c>
    </row>
    <row r="52" spans="1:9" ht="12.75">
      <c r="A52" s="6">
        <v>46</v>
      </c>
      <c r="B52" s="28">
        <v>9</v>
      </c>
      <c r="C52" s="24" t="s">
        <v>307</v>
      </c>
      <c r="D52" s="6" t="s">
        <v>308</v>
      </c>
      <c r="E52" s="141"/>
      <c r="F52" s="141"/>
      <c r="G52" s="146"/>
      <c r="H52" s="144">
        <f>SUM(E52:G52)</f>
        <v>0</v>
      </c>
      <c r="I52" s="6"/>
    </row>
    <row r="53" spans="1:9" ht="12.75">
      <c r="A53" s="6">
        <v>47</v>
      </c>
      <c r="B53" s="44" t="s">
        <v>467</v>
      </c>
      <c r="C53" s="37" t="s">
        <v>309</v>
      </c>
      <c r="D53" s="6" t="s">
        <v>310</v>
      </c>
      <c r="E53" s="144">
        <v>350000</v>
      </c>
      <c r="F53" s="141"/>
      <c r="G53" s="145"/>
      <c r="H53" s="144">
        <f>SUM(E53:G53)</f>
        <v>350000</v>
      </c>
      <c r="I53" s="6">
        <v>300545</v>
      </c>
    </row>
    <row r="54" spans="1:9" ht="12.75">
      <c r="A54" s="6">
        <v>48</v>
      </c>
      <c r="B54" s="34">
        <v>1</v>
      </c>
      <c r="C54" s="37" t="s">
        <v>311</v>
      </c>
      <c r="D54" s="8" t="s">
        <v>312</v>
      </c>
      <c r="E54" s="139"/>
      <c r="F54" s="139"/>
      <c r="G54" s="147"/>
      <c r="H54" s="144">
        <f>SUM(E54:G54)</f>
        <v>0</v>
      </c>
      <c r="I54" s="6">
        <v>6824000</v>
      </c>
    </row>
    <row r="55" spans="1:9" ht="12.75">
      <c r="A55" s="6">
        <v>49</v>
      </c>
      <c r="B55" s="28" t="s">
        <v>249</v>
      </c>
      <c r="C55" s="31" t="s">
        <v>468</v>
      </c>
      <c r="D55" s="6" t="s">
        <v>313</v>
      </c>
      <c r="E55" s="139">
        <f>SUM(E46:E54)</f>
        <v>350000</v>
      </c>
      <c r="F55" s="139">
        <f>SUM(F46:F54)</f>
        <v>6800000</v>
      </c>
      <c r="G55" s="139">
        <f>SUM(G46:G54)</f>
        <v>0</v>
      </c>
      <c r="H55" s="139">
        <f>SUM(H46:H54)</f>
        <v>7150000</v>
      </c>
      <c r="I55" s="7">
        <f>I48+I50+I51+I53+I54</f>
        <v>13881305</v>
      </c>
    </row>
    <row r="56" spans="1:9" ht="12.75">
      <c r="A56" s="6">
        <v>50</v>
      </c>
      <c r="B56" s="28" t="s">
        <v>251</v>
      </c>
      <c r="C56" s="31" t="s">
        <v>469</v>
      </c>
      <c r="D56" s="6" t="s">
        <v>314</v>
      </c>
      <c r="E56" s="139">
        <f>SUM(E57:E58)</f>
        <v>0</v>
      </c>
      <c r="F56" s="139">
        <f>SUM(F57:F58)</f>
        <v>10000</v>
      </c>
      <c r="G56" s="139">
        <f>SUM(G57:G58)</f>
        <v>0</v>
      </c>
      <c r="H56" s="139">
        <f>SUM(H57:H58)</f>
        <v>10000</v>
      </c>
      <c r="I56" s="7">
        <v>4824</v>
      </c>
    </row>
    <row r="57" spans="1:9" ht="12.75">
      <c r="A57" s="6">
        <v>51</v>
      </c>
      <c r="B57" s="28" t="s">
        <v>315</v>
      </c>
      <c r="C57" s="37" t="s">
        <v>407</v>
      </c>
      <c r="D57" s="6"/>
      <c r="E57" s="141"/>
      <c r="F57" s="144">
        <v>10000</v>
      </c>
      <c r="G57" s="147"/>
      <c r="H57" s="144">
        <f>SUM(E57:G57)</f>
        <v>10000</v>
      </c>
      <c r="I57" s="6">
        <v>4824</v>
      </c>
    </row>
    <row r="58" spans="1:9" ht="12.75">
      <c r="A58" s="6">
        <v>52</v>
      </c>
      <c r="B58" s="28">
        <v>1</v>
      </c>
      <c r="C58" s="24" t="s">
        <v>408</v>
      </c>
      <c r="D58" s="6"/>
      <c r="E58" s="141"/>
      <c r="F58" s="141"/>
      <c r="G58" s="146"/>
      <c r="H58" s="144">
        <f>SUM(E58:G58)</f>
        <v>0</v>
      </c>
      <c r="I58" s="7"/>
    </row>
    <row r="59" spans="1:9" ht="12.75">
      <c r="A59" s="6">
        <v>53</v>
      </c>
      <c r="B59" s="28">
        <v>2</v>
      </c>
      <c r="C59" s="42" t="s">
        <v>316</v>
      </c>
      <c r="D59" s="7" t="s">
        <v>317</v>
      </c>
      <c r="E59" s="139">
        <f>E45+E55+E56</f>
        <v>350000</v>
      </c>
      <c r="F59" s="139">
        <f>F45+F55+F56</f>
        <v>6810000</v>
      </c>
      <c r="G59" s="139">
        <f>G45+G55+G56</f>
        <v>0</v>
      </c>
      <c r="H59" s="139">
        <f>H45+H55+H56</f>
        <v>7160000</v>
      </c>
      <c r="I59" s="7">
        <f>I55+I56</f>
        <v>13886129</v>
      </c>
    </row>
    <row r="60" spans="1:9" ht="12.75">
      <c r="A60" s="6">
        <v>54</v>
      </c>
      <c r="B60" s="28">
        <v>3</v>
      </c>
      <c r="C60" s="39" t="s">
        <v>318</v>
      </c>
      <c r="D60" s="6" t="s">
        <v>319</v>
      </c>
      <c r="E60" s="144"/>
      <c r="F60" s="141">
        <v>0</v>
      </c>
      <c r="G60" s="145"/>
      <c r="H60" s="144">
        <f>SUM(E60:G60)</f>
        <v>0</v>
      </c>
      <c r="I60" s="6">
        <v>16189</v>
      </c>
    </row>
    <row r="61" spans="1:9" ht="12.75">
      <c r="A61" s="6">
        <v>55</v>
      </c>
      <c r="B61" s="28">
        <v>4</v>
      </c>
      <c r="C61" s="39" t="s">
        <v>320</v>
      </c>
      <c r="D61" s="6" t="s">
        <v>321</v>
      </c>
      <c r="E61" s="144"/>
      <c r="F61" s="141">
        <v>0</v>
      </c>
      <c r="G61" s="145"/>
      <c r="H61" s="144">
        <f>SUM(E61:G61)</f>
        <v>0</v>
      </c>
      <c r="I61" s="6">
        <v>38385</v>
      </c>
    </row>
    <row r="62" spans="1:9" ht="12.75">
      <c r="A62" s="6">
        <v>56</v>
      </c>
      <c r="B62" s="28">
        <v>5</v>
      </c>
      <c r="C62" s="39" t="s">
        <v>322</v>
      </c>
      <c r="D62" s="6" t="s">
        <v>323</v>
      </c>
      <c r="E62" s="144"/>
      <c r="F62" s="141"/>
      <c r="G62" s="144"/>
      <c r="H62" s="144">
        <f>SUM(E62:G62)</f>
        <v>0</v>
      </c>
      <c r="I62" s="6"/>
    </row>
    <row r="63" spans="1:9" ht="12.75">
      <c r="A63" s="6">
        <v>57</v>
      </c>
      <c r="B63" s="72">
        <v>6</v>
      </c>
      <c r="C63" s="37" t="s">
        <v>324</v>
      </c>
      <c r="D63" s="8" t="s">
        <v>325</v>
      </c>
      <c r="E63" s="139"/>
      <c r="F63" s="144">
        <v>70000</v>
      </c>
      <c r="G63" s="144">
        <v>0</v>
      </c>
      <c r="H63" s="144">
        <f>SUM(E63:G63)</f>
        <v>70000</v>
      </c>
      <c r="I63" s="6">
        <v>1427677</v>
      </c>
    </row>
    <row r="64" spans="1:9" ht="12.75">
      <c r="A64" s="6">
        <v>58</v>
      </c>
      <c r="B64" s="73">
        <v>7</v>
      </c>
      <c r="C64" s="39" t="s">
        <v>326</v>
      </c>
      <c r="D64" s="6" t="s">
        <v>327</v>
      </c>
      <c r="E64" s="144"/>
      <c r="F64" s="141"/>
      <c r="G64" s="144"/>
      <c r="H64" s="144">
        <f>SUM(E64:G64)</f>
        <v>0</v>
      </c>
      <c r="I64" s="6"/>
    </row>
    <row r="65" spans="1:9" ht="12.75">
      <c r="A65" s="6">
        <v>59</v>
      </c>
      <c r="B65" s="28">
        <v>8</v>
      </c>
      <c r="C65" s="37" t="s">
        <v>328</v>
      </c>
      <c r="D65" s="6" t="s">
        <v>329</v>
      </c>
      <c r="E65" s="144"/>
      <c r="F65" s="139"/>
      <c r="G65" s="145"/>
      <c r="H65" s="144">
        <f>SUM(E65:G65)</f>
        <v>0</v>
      </c>
      <c r="I65" s="6"/>
    </row>
    <row r="66" spans="1:9" ht="12.75">
      <c r="A66" s="6">
        <v>60</v>
      </c>
      <c r="B66" s="28">
        <v>9</v>
      </c>
      <c r="C66" s="40" t="s">
        <v>330</v>
      </c>
      <c r="D66" s="6" t="s">
        <v>331</v>
      </c>
      <c r="E66" s="144"/>
      <c r="F66" s="141"/>
      <c r="G66" s="145"/>
      <c r="H66" s="144">
        <f>SUM(E66:G66)</f>
        <v>0</v>
      </c>
      <c r="I66" s="6"/>
    </row>
    <row r="67" spans="1:9" ht="12.75">
      <c r="A67" s="6">
        <v>61</v>
      </c>
      <c r="B67" s="28">
        <v>10</v>
      </c>
      <c r="C67" s="1" t="s">
        <v>470</v>
      </c>
      <c r="D67" s="6" t="s">
        <v>332</v>
      </c>
      <c r="E67" s="144"/>
      <c r="F67" s="141">
        <v>100</v>
      </c>
      <c r="G67" s="145"/>
      <c r="H67" s="144">
        <f>SUM(E67:G67)</f>
        <v>100</v>
      </c>
      <c r="I67" s="6">
        <v>100</v>
      </c>
    </row>
    <row r="68" spans="1:9" ht="12.75">
      <c r="A68" s="6">
        <v>62</v>
      </c>
      <c r="B68" s="28">
        <v>11</v>
      </c>
      <c r="C68" s="39" t="s">
        <v>333</v>
      </c>
      <c r="D68" s="6" t="s">
        <v>334</v>
      </c>
      <c r="E68" s="144"/>
      <c r="F68" s="141"/>
      <c r="G68" s="145"/>
      <c r="H68" s="144">
        <f>SUM(E68:G68)</f>
        <v>0</v>
      </c>
      <c r="I68" s="6"/>
    </row>
    <row r="69" spans="1:9" ht="12.75">
      <c r="A69" s="6">
        <v>63</v>
      </c>
      <c r="B69" s="28" t="s">
        <v>473</v>
      </c>
      <c r="C69" s="1" t="s">
        <v>471</v>
      </c>
      <c r="D69" s="6" t="s">
        <v>335</v>
      </c>
      <c r="E69" s="144"/>
      <c r="F69" s="141"/>
      <c r="G69" s="145"/>
      <c r="H69" s="144">
        <f>SUM(E69:G69)</f>
        <v>0</v>
      </c>
      <c r="I69" s="6"/>
    </row>
    <row r="70" spans="1:9" ht="12.75">
      <c r="A70" s="6">
        <v>64</v>
      </c>
      <c r="B70" s="28">
        <v>1</v>
      </c>
      <c r="C70" s="39" t="s">
        <v>532</v>
      </c>
      <c r="D70" s="8" t="s">
        <v>472</v>
      </c>
      <c r="E70" s="144"/>
      <c r="F70" s="144">
        <v>250000</v>
      </c>
      <c r="G70" s="145">
        <v>0</v>
      </c>
      <c r="H70" s="144">
        <f>SUM(E70:G70)</f>
        <v>250000</v>
      </c>
      <c r="I70" s="6">
        <v>535250</v>
      </c>
    </row>
    <row r="71" spans="1:9" ht="12.75">
      <c r="A71" s="6">
        <v>65</v>
      </c>
      <c r="B71" s="74">
        <v>2</v>
      </c>
      <c r="C71" s="42" t="s">
        <v>474</v>
      </c>
      <c r="D71" s="6" t="s">
        <v>336</v>
      </c>
      <c r="E71" s="139">
        <f>SUM(E60:E70)</f>
        <v>0</v>
      </c>
      <c r="F71" s="139">
        <f>SUM(F60:F70)</f>
        <v>320100</v>
      </c>
      <c r="G71" s="139">
        <f>SUM(G60:G70)</f>
        <v>0</v>
      </c>
      <c r="H71" s="139">
        <f>SUM(H60:H70)</f>
        <v>320100</v>
      </c>
      <c r="I71" s="7">
        <f>I63+I67+I70+I61+I60</f>
        <v>2017601</v>
      </c>
    </row>
    <row r="72" spans="1:9" ht="12.75">
      <c r="A72" s="6">
        <v>66</v>
      </c>
      <c r="B72" s="28">
        <v>3</v>
      </c>
      <c r="C72" s="39" t="s">
        <v>337</v>
      </c>
      <c r="D72" s="8" t="s">
        <v>338</v>
      </c>
      <c r="E72" s="139"/>
      <c r="F72" s="139"/>
      <c r="G72" s="147"/>
      <c r="H72" s="144">
        <f>SUM(E72:G72)</f>
        <v>0</v>
      </c>
      <c r="I72" s="6"/>
    </row>
    <row r="73" spans="1:9" ht="12.75">
      <c r="A73" s="6">
        <v>67</v>
      </c>
      <c r="B73" s="28">
        <v>4</v>
      </c>
      <c r="C73" s="37" t="s">
        <v>339</v>
      </c>
      <c r="D73" s="6" t="s">
        <v>340</v>
      </c>
      <c r="E73" s="144"/>
      <c r="F73" s="141"/>
      <c r="G73" s="145"/>
      <c r="H73" s="144">
        <f>SUM(E73:G73)</f>
        <v>0</v>
      </c>
      <c r="I73" s="6"/>
    </row>
    <row r="74" spans="1:9" ht="12.75">
      <c r="A74" s="6">
        <v>68</v>
      </c>
      <c r="B74" s="74">
        <v>5</v>
      </c>
      <c r="C74" s="39" t="s">
        <v>341</v>
      </c>
      <c r="D74" s="6" t="s">
        <v>342</v>
      </c>
      <c r="E74" s="144"/>
      <c r="F74" s="141"/>
      <c r="G74" s="145"/>
      <c r="H74" s="144">
        <f>SUM(E74:G74)</f>
        <v>0</v>
      </c>
      <c r="I74" s="6"/>
    </row>
    <row r="75" spans="1:9" ht="12.75">
      <c r="A75" s="6">
        <v>69</v>
      </c>
      <c r="B75" s="73" t="s">
        <v>347</v>
      </c>
      <c r="C75" s="39" t="s">
        <v>343</v>
      </c>
      <c r="D75" s="6" t="s">
        <v>344</v>
      </c>
      <c r="E75" s="144"/>
      <c r="F75" s="141"/>
      <c r="G75" s="145"/>
      <c r="H75" s="144">
        <f>SUM(E75:G75)</f>
        <v>0</v>
      </c>
      <c r="I75" s="6"/>
    </row>
    <row r="76" spans="1:9" ht="12.75">
      <c r="A76" s="6">
        <v>70</v>
      </c>
      <c r="B76" s="73">
        <v>1</v>
      </c>
      <c r="C76" s="37" t="s">
        <v>345</v>
      </c>
      <c r="D76" s="6" t="s">
        <v>346</v>
      </c>
      <c r="E76" s="144"/>
      <c r="F76" s="141"/>
      <c r="G76" s="145"/>
      <c r="H76" s="144">
        <f>SUM(E76:G76)</f>
        <v>0</v>
      </c>
      <c r="I76" s="6"/>
    </row>
    <row r="77" spans="1:9" ht="12.75">
      <c r="A77" s="6">
        <v>71</v>
      </c>
      <c r="B77" s="73">
        <v>2</v>
      </c>
      <c r="C77" s="31" t="s">
        <v>484</v>
      </c>
      <c r="D77" s="6" t="s">
        <v>348</v>
      </c>
      <c r="E77" s="139">
        <f>SUM(E72:E76)</f>
        <v>0</v>
      </c>
      <c r="F77" s="139">
        <f>SUM(F72:F76)</f>
        <v>0</v>
      </c>
      <c r="G77" s="139">
        <f>SUM(G72:G76)</f>
        <v>0</v>
      </c>
      <c r="H77" s="139">
        <f>SUM(H72:H76)</f>
        <v>0</v>
      </c>
      <c r="I77" s="6"/>
    </row>
    <row r="78" spans="1:9" ht="12.75">
      <c r="A78" s="6">
        <v>72</v>
      </c>
      <c r="B78" s="73">
        <v>3</v>
      </c>
      <c r="C78" s="37" t="s">
        <v>349</v>
      </c>
      <c r="D78" s="6" t="s">
        <v>350</v>
      </c>
      <c r="E78" s="144"/>
      <c r="F78" s="141"/>
      <c r="G78" s="145"/>
      <c r="H78" s="144">
        <f>SUM(E78:G78)</f>
        <v>0</v>
      </c>
      <c r="I78" s="6"/>
    </row>
    <row r="79" spans="1:9" ht="12.75">
      <c r="A79" s="6">
        <v>73</v>
      </c>
      <c r="B79" s="73">
        <v>4</v>
      </c>
      <c r="C79" s="37" t="s">
        <v>476</v>
      </c>
      <c r="D79" s="6" t="s">
        <v>352</v>
      </c>
      <c r="E79" s="144"/>
      <c r="F79" s="141"/>
      <c r="G79" s="145"/>
      <c r="H79" s="144">
        <f>SUM(E79:G79)</f>
        <v>0</v>
      </c>
      <c r="I79" s="6"/>
    </row>
    <row r="80" spans="1:9" ht="12.75">
      <c r="A80" s="6">
        <v>74</v>
      </c>
      <c r="B80" s="73">
        <v>5</v>
      </c>
      <c r="C80" s="8" t="s">
        <v>477</v>
      </c>
      <c r="D80" s="8" t="s">
        <v>353</v>
      </c>
      <c r="E80" s="144"/>
      <c r="F80" s="141"/>
      <c r="G80" s="145"/>
      <c r="H80" s="144">
        <f>SUM(E80:G80)</f>
        <v>0</v>
      </c>
      <c r="I80" s="6"/>
    </row>
    <row r="81" spans="1:9" ht="12.75">
      <c r="A81" s="6">
        <v>75</v>
      </c>
      <c r="B81" s="73" t="s">
        <v>354</v>
      </c>
      <c r="C81" s="8" t="s">
        <v>351</v>
      </c>
      <c r="D81" s="8" t="s">
        <v>478</v>
      </c>
      <c r="E81" s="144"/>
      <c r="F81" s="141"/>
      <c r="G81" s="145"/>
      <c r="H81" s="144">
        <f>SUM(E81:G81)</f>
        <v>0</v>
      </c>
      <c r="I81" s="6"/>
    </row>
    <row r="82" spans="1:9" ht="12.75">
      <c r="A82" s="6">
        <v>76</v>
      </c>
      <c r="B82" s="73">
        <v>1</v>
      </c>
      <c r="C82" s="37" t="s">
        <v>414</v>
      </c>
      <c r="D82" s="8" t="s">
        <v>480</v>
      </c>
      <c r="E82" s="144"/>
      <c r="F82" s="141"/>
      <c r="G82" s="145"/>
      <c r="H82" s="144">
        <f>SUM(E82:G82)</f>
        <v>0</v>
      </c>
      <c r="I82" s="6"/>
    </row>
    <row r="83" spans="1:9" ht="12.75">
      <c r="A83" s="6">
        <v>77</v>
      </c>
      <c r="B83" s="73">
        <v>2</v>
      </c>
      <c r="C83" s="2" t="s">
        <v>479</v>
      </c>
      <c r="D83" s="6" t="s">
        <v>355</v>
      </c>
      <c r="E83" s="139">
        <f>SUM(E78:E82)</f>
        <v>0</v>
      </c>
      <c r="F83" s="139">
        <f>SUM(F78:F82)</f>
        <v>0</v>
      </c>
      <c r="G83" s="139">
        <f>SUM(G78:G82)</f>
        <v>0</v>
      </c>
      <c r="H83" s="139">
        <f>SUM(H78:H82)</f>
        <v>0</v>
      </c>
      <c r="I83" s="6"/>
    </row>
    <row r="84" spans="1:9" ht="12.75">
      <c r="A84" s="6">
        <v>78</v>
      </c>
      <c r="B84" s="73">
        <v>3</v>
      </c>
      <c r="C84" s="37" t="s">
        <v>356</v>
      </c>
      <c r="D84" s="6" t="s">
        <v>357</v>
      </c>
      <c r="E84" s="144"/>
      <c r="F84" s="141"/>
      <c r="G84" s="145"/>
      <c r="H84" s="144">
        <f>SUM(E84:G84)</f>
        <v>0</v>
      </c>
      <c r="I84" s="6"/>
    </row>
    <row r="85" spans="1:9" ht="12.75">
      <c r="A85" s="6">
        <v>79</v>
      </c>
      <c r="B85" s="73">
        <v>4</v>
      </c>
      <c r="C85" s="8" t="s">
        <v>481</v>
      </c>
      <c r="D85" s="8" t="s">
        <v>359</v>
      </c>
      <c r="E85" s="144"/>
      <c r="F85" s="141"/>
      <c r="G85" s="147"/>
      <c r="H85" s="144">
        <f>SUM(E85:G85)</f>
        <v>0</v>
      </c>
      <c r="I85" s="6"/>
    </row>
    <row r="86" spans="1:9" ht="12.75">
      <c r="A86" s="6">
        <v>80</v>
      </c>
      <c r="B86" s="73">
        <v>5</v>
      </c>
      <c r="C86" s="8" t="s">
        <v>485</v>
      </c>
      <c r="D86" s="8" t="s">
        <v>361</v>
      </c>
      <c r="E86" s="144"/>
      <c r="F86" s="141"/>
      <c r="G86" s="147"/>
      <c r="H86" s="144">
        <f>SUM(E86:G86)</f>
        <v>0</v>
      </c>
      <c r="I86" s="6"/>
    </row>
    <row r="87" spans="1:9" ht="12.75">
      <c r="A87" s="6">
        <v>81</v>
      </c>
      <c r="B87" s="75" t="s">
        <v>362</v>
      </c>
      <c r="C87" s="8" t="s">
        <v>358</v>
      </c>
      <c r="D87" s="8" t="s">
        <v>482</v>
      </c>
      <c r="E87" s="144"/>
      <c r="F87" s="141"/>
      <c r="G87" s="147"/>
      <c r="H87" s="144">
        <f>SUM(E87:G87)</f>
        <v>0</v>
      </c>
      <c r="I87" s="6"/>
    </row>
    <row r="88" spans="1:9" ht="12.75">
      <c r="A88" s="6">
        <v>82</v>
      </c>
      <c r="B88" s="73" t="s">
        <v>364</v>
      </c>
      <c r="C88" s="8" t="s">
        <v>360</v>
      </c>
      <c r="D88" s="8" t="s">
        <v>483</v>
      </c>
      <c r="E88" s="144"/>
      <c r="F88" s="141"/>
      <c r="G88" s="145"/>
      <c r="H88" s="144">
        <f>SUM(E88:G88)</f>
        <v>0</v>
      </c>
      <c r="I88" s="6"/>
    </row>
    <row r="89" spans="1:9" ht="12.75">
      <c r="A89" s="6">
        <v>83</v>
      </c>
      <c r="B89" s="73">
        <v>1</v>
      </c>
      <c r="C89" s="42" t="s">
        <v>486</v>
      </c>
      <c r="D89" s="6" t="s">
        <v>363</v>
      </c>
      <c r="E89" s="139">
        <f>SUM(E84:E88)</f>
        <v>0</v>
      </c>
      <c r="F89" s="139">
        <f>SUM(F84:F88)</f>
        <v>0</v>
      </c>
      <c r="G89" s="139">
        <f>SUM(G84:G88)</f>
        <v>0</v>
      </c>
      <c r="H89" s="139">
        <f>SUM(H84:H88)</f>
        <v>0</v>
      </c>
      <c r="I89" s="6"/>
    </row>
    <row r="90" spans="1:9" ht="12.75">
      <c r="A90" s="6">
        <v>84</v>
      </c>
      <c r="B90" s="73">
        <v>2</v>
      </c>
      <c r="C90" s="31" t="s">
        <v>365</v>
      </c>
      <c r="D90" s="6" t="s">
        <v>366</v>
      </c>
      <c r="E90" s="139">
        <f>E23+E33+E42+E59+E71+E77+E83+E89</f>
        <v>42607552</v>
      </c>
      <c r="F90" s="139">
        <f>F23+F33+F42+F59+F71+F77+F83+F89</f>
        <v>7130100</v>
      </c>
      <c r="G90" s="139">
        <f>G23+G33+G42+G59+G71+G77+G83+G89</f>
        <v>0</v>
      </c>
      <c r="H90" s="139">
        <f>H23+H33+H42+H59+H71+H77+H83+H89</f>
        <v>49737652</v>
      </c>
      <c r="I90" s="138">
        <f>I23+I33+I42+I59+I71+I77+I83+I89</f>
        <v>63574407</v>
      </c>
    </row>
    <row r="91" spans="1:9" ht="12.75">
      <c r="A91" s="6">
        <v>85</v>
      </c>
      <c r="B91" s="73">
        <v>3</v>
      </c>
      <c r="C91" s="1" t="s">
        <v>488</v>
      </c>
      <c r="D91" s="6" t="s">
        <v>367</v>
      </c>
      <c r="E91" s="144"/>
      <c r="F91" s="141"/>
      <c r="G91" s="145"/>
      <c r="H91" s="144">
        <f>SUM(E91:G91)</f>
        <v>0</v>
      </c>
      <c r="I91" s="6"/>
    </row>
    <row r="92" spans="1:9" ht="12.75">
      <c r="A92" s="6">
        <v>86</v>
      </c>
      <c r="B92" s="73" t="s">
        <v>495</v>
      </c>
      <c r="C92" s="37" t="s">
        <v>368</v>
      </c>
      <c r="D92" s="6" t="s">
        <v>369</v>
      </c>
      <c r="E92" s="144"/>
      <c r="F92" s="141"/>
      <c r="G92" s="145"/>
      <c r="H92" s="144">
        <f>SUM(E92:G92)</f>
        <v>0</v>
      </c>
      <c r="I92" s="6"/>
    </row>
    <row r="93" spans="1:9" ht="12.75">
      <c r="A93" s="6">
        <v>87</v>
      </c>
      <c r="B93" s="73">
        <v>1</v>
      </c>
      <c r="C93" s="1" t="s">
        <v>489</v>
      </c>
      <c r="D93" s="6" t="s">
        <v>370</v>
      </c>
      <c r="E93" s="144"/>
      <c r="F93" s="141"/>
      <c r="G93" s="145"/>
      <c r="H93" s="144">
        <f>SUM(E93:G93)</f>
        <v>0</v>
      </c>
      <c r="I93" s="6"/>
    </row>
    <row r="94" spans="1:9" ht="12.75">
      <c r="A94" s="6">
        <v>88</v>
      </c>
      <c r="B94" s="73">
        <v>2</v>
      </c>
      <c r="C94" s="7" t="s">
        <v>490</v>
      </c>
      <c r="D94" s="6" t="s">
        <v>371</v>
      </c>
      <c r="E94" s="139">
        <f>SUM(E91:E93)</f>
        <v>0</v>
      </c>
      <c r="F94" s="139">
        <f>SUM(F91:F93)</f>
        <v>0</v>
      </c>
      <c r="G94" s="139">
        <f>SUM(G91:G93)</f>
        <v>0</v>
      </c>
      <c r="H94" s="139">
        <f>SUM(H91:H93)</f>
        <v>0</v>
      </c>
      <c r="I94" s="6"/>
    </row>
    <row r="95" spans="1:9" ht="12.75">
      <c r="A95" s="6">
        <v>89</v>
      </c>
      <c r="B95" s="75">
        <v>3</v>
      </c>
      <c r="C95" s="8" t="s">
        <v>372</v>
      </c>
      <c r="D95" s="8" t="s">
        <v>373</v>
      </c>
      <c r="E95" s="139"/>
      <c r="F95" s="139"/>
      <c r="G95" s="147"/>
      <c r="H95" s="144">
        <f>SUM(E95:G95)</f>
        <v>0</v>
      </c>
      <c r="I95" s="6"/>
    </row>
    <row r="96" spans="1:9" ht="12.75">
      <c r="A96" s="6">
        <v>90</v>
      </c>
      <c r="B96" s="73">
        <v>4</v>
      </c>
      <c r="C96" s="8" t="s">
        <v>491</v>
      </c>
      <c r="D96" s="6" t="s">
        <v>374</v>
      </c>
      <c r="E96" s="144"/>
      <c r="F96" s="141"/>
      <c r="G96" s="145"/>
      <c r="H96" s="144">
        <f>SUM(E96:G96)</f>
        <v>0</v>
      </c>
      <c r="I96" s="6"/>
    </row>
    <row r="97" spans="1:9" ht="12.75">
      <c r="A97" s="6">
        <v>91</v>
      </c>
      <c r="B97" s="73" t="s">
        <v>496</v>
      </c>
      <c r="C97" s="8" t="s">
        <v>492</v>
      </c>
      <c r="D97" s="6" t="s">
        <v>375</v>
      </c>
      <c r="E97" s="144"/>
      <c r="F97" s="141"/>
      <c r="G97" s="145"/>
      <c r="H97" s="144">
        <f>SUM(E97:G97)</f>
        <v>0</v>
      </c>
      <c r="I97" s="6"/>
    </row>
    <row r="98" spans="1:9" ht="12.75">
      <c r="A98" s="6">
        <v>92</v>
      </c>
      <c r="B98" s="73">
        <v>1</v>
      </c>
      <c r="C98" s="8" t="s">
        <v>493</v>
      </c>
      <c r="D98" s="6" t="s">
        <v>376</v>
      </c>
      <c r="E98" s="144"/>
      <c r="F98" s="141"/>
      <c r="G98" s="145"/>
      <c r="H98" s="144">
        <f>SUM(E98:G98)</f>
        <v>0</v>
      </c>
      <c r="I98" s="6"/>
    </row>
    <row r="99" spans="1:9" ht="12.75">
      <c r="A99" s="6">
        <v>93</v>
      </c>
      <c r="B99" s="73" t="s">
        <v>249</v>
      </c>
      <c r="C99" s="2" t="s">
        <v>494</v>
      </c>
      <c r="D99" s="6" t="s">
        <v>377</v>
      </c>
      <c r="E99" s="139">
        <f>SUM(E95:E98)</f>
        <v>0</v>
      </c>
      <c r="F99" s="139">
        <f>SUM(F95:F98)</f>
        <v>0</v>
      </c>
      <c r="G99" s="139">
        <f>SUM(G95:G98)</f>
        <v>0</v>
      </c>
      <c r="H99" s="139">
        <f>SUM(H95:H98)</f>
        <v>0</v>
      </c>
      <c r="I99" s="6"/>
    </row>
    <row r="100" spans="1:9" ht="12.75">
      <c r="A100" s="6">
        <v>94</v>
      </c>
      <c r="B100" s="73" t="s">
        <v>251</v>
      </c>
      <c r="C100" s="37" t="s">
        <v>378</v>
      </c>
      <c r="D100" s="6" t="s">
        <v>379</v>
      </c>
      <c r="E100" s="144"/>
      <c r="F100" s="141"/>
      <c r="G100" s="145"/>
      <c r="H100" s="144"/>
      <c r="I100" s="6"/>
    </row>
    <row r="101" spans="1:9" ht="12.75">
      <c r="A101" s="6">
        <v>95</v>
      </c>
      <c r="B101" s="28">
        <v>2</v>
      </c>
      <c r="C101" s="37" t="s">
        <v>409</v>
      </c>
      <c r="D101" s="6"/>
      <c r="E101" s="144">
        <v>6085166</v>
      </c>
      <c r="F101" s="144">
        <v>0</v>
      </c>
      <c r="G101" s="145"/>
      <c r="H101" s="144">
        <f>SUM(E101:G101)</f>
        <v>6085166</v>
      </c>
      <c r="I101" s="6">
        <v>12698302</v>
      </c>
    </row>
    <row r="102" spans="1:9" ht="12.75">
      <c r="A102" s="6">
        <v>96</v>
      </c>
      <c r="B102" s="28" t="s">
        <v>382</v>
      </c>
      <c r="C102" s="28" t="s">
        <v>416</v>
      </c>
      <c r="D102" s="6"/>
      <c r="E102" s="144">
        <v>79351636</v>
      </c>
      <c r="F102" s="144"/>
      <c r="G102" s="147"/>
      <c r="H102" s="144">
        <f>SUM(E102:G102)</f>
        <v>79351636</v>
      </c>
      <c r="I102" s="6">
        <v>72738500</v>
      </c>
    </row>
    <row r="103" spans="1:9" ht="12.75">
      <c r="A103" s="6">
        <v>97</v>
      </c>
      <c r="B103" s="73">
        <v>1</v>
      </c>
      <c r="C103" s="44" t="s">
        <v>380</v>
      </c>
      <c r="D103" s="6" t="s">
        <v>381</v>
      </c>
      <c r="E103" s="141"/>
      <c r="F103" s="141"/>
      <c r="G103" s="145"/>
      <c r="H103" s="144">
        <f>SUM(E103:G103)</f>
        <v>0</v>
      </c>
      <c r="I103" s="6"/>
    </row>
    <row r="104" spans="1:9" ht="12.75">
      <c r="A104" s="6">
        <v>98</v>
      </c>
      <c r="B104" s="28">
        <v>2</v>
      </c>
      <c r="C104" s="45" t="s">
        <v>497</v>
      </c>
      <c r="D104" s="6" t="s">
        <v>383</v>
      </c>
      <c r="E104" s="139">
        <f>SUM(E101:E103)</f>
        <v>85436802</v>
      </c>
      <c r="F104" s="139">
        <f>SUM(F101:F103)</f>
        <v>0</v>
      </c>
      <c r="G104" s="139">
        <f>SUM(G101:G103)</f>
        <v>0</v>
      </c>
      <c r="H104" s="139">
        <f>SUM(H101:H103)</f>
        <v>85436802</v>
      </c>
      <c r="I104" s="7">
        <f>I101+I102</f>
        <v>85436802</v>
      </c>
    </row>
    <row r="105" spans="1:9" ht="12.75">
      <c r="A105" s="6">
        <v>99</v>
      </c>
      <c r="B105" s="28">
        <v>3</v>
      </c>
      <c r="C105" s="1" t="s">
        <v>384</v>
      </c>
      <c r="D105" s="6" t="s">
        <v>385</v>
      </c>
      <c r="E105" s="141"/>
      <c r="F105" s="141"/>
      <c r="G105" s="145"/>
      <c r="H105" s="144">
        <f>SUM(E105:G105)</f>
        <v>0</v>
      </c>
      <c r="I105" s="6"/>
    </row>
    <row r="106" spans="1:9" ht="12.75">
      <c r="A106" s="6">
        <v>100</v>
      </c>
      <c r="B106" s="28">
        <v>4</v>
      </c>
      <c r="C106" s="44" t="s">
        <v>386</v>
      </c>
      <c r="D106" s="6" t="s">
        <v>387</v>
      </c>
      <c r="E106" s="141"/>
      <c r="F106" s="141"/>
      <c r="G106" s="145"/>
      <c r="H106" s="144">
        <f>SUM(E106:G106)</f>
        <v>0</v>
      </c>
      <c r="I106" s="6"/>
    </row>
    <row r="107" spans="1:9" ht="12.75">
      <c r="A107" s="6">
        <v>101</v>
      </c>
      <c r="B107" s="28">
        <v>5</v>
      </c>
      <c r="C107" s="44" t="s">
        <v>388</v>
      </c>
      <c r="D107" s="8" t="s">
        <v>389</v>
      </c>
      <c r="E107" s="139"/>
      <c r="F107" s="139"/>
      <c r="G107" s="147"/>
      <c r="H107" s="144">
        <f>SUM(E107:G107)</f>
        <v>0</v>
      </c>
      <c r="I107" s="6"/>
    </row>
    <row r="108" spans="1:9" ht="12.75">
      <c r="A108" s="6">
        <v>102</v>
      </c>
      <c r="B108" s="28">
        <v>6</v>
      </c>
      <c r="C108" s="1" t="s">
        <v>498</v>
      </c>
      <c r="D108" s="6" t="s">
        <v>390</v>
      </c>
      <c r="E108" s="141"/>
      <c r="F108" s="141"/>
      <c r="G108" s="145"/>
      <c r="H108" s="144">
        <f>SUM(E108:G108)</f>
        <v>0</v>
      </c>
      <c r="I108" s="6"/>
    </row>
    <row r="109" spans="1:9" ht="12.75">
      <c r="A109" s="6">
        <v>103</v>
      </c>
      <c r="B109" s="28" t="s">
        <v>422</v>
      </c>
      <c r="C109" s="46" t="s">
        <v>391</v>
      </c>
      <c r="D109" s="6" t="s">
        <v>392</v>
      </c>
      <c r="E109" s="141"/>
      <c r="F109" s="141"/>
      <c r="G109" s="146"/>
      <c r="H109" s="144">
        <f>SUM(E109:G109)</f>
        <v>0</v>
      </c>
      <c r="I109" s="6"/>
    </row>
    <row r="110" spans="1:9" ht="12.75">
      <c r="A110" s="6">
        <v>104</v>
      </c>
      <c r="B110" s="28">
        <v>1</v>
      </c>
      <c r="C110" s="1" t="s">
        <v>499</v>
      </c>
      <c r="D110" s="8" t="s">
        <v>500</v>
      </c>
      <c r="E110" s="141"/>
      <c r="F110" s="141"/>
      <c r="G110" s="146"/>
      <c r="H110" s="144">
        <f>SUM(E110:G110)</f>
        <v>0</v>
      </c>
      <c r="I110" s="6"/>
    </row>
    <row r="111" spans="1:9" ht="12.75">
      <c r="A111" s="6">
        <v>105</v>
      </c>
      <c r="B111" s="28">
        <v>2</v>
      </c>
      <c r="C111" s="45" t="s">
        <v>501</v>
      </c>
      <c r="D111" s="6" t="s">
        <v>393</v>
      </c>
      <c r="E111" s="139">
        <f>SUM(E105:E110)+E104+E99+E94</f>
        <v>85436802</v>
      </c>
      <c r="F111" s="139">
        <f>SUM(F105:F110)+F104+F99+F94</f>
        <v>0</v>
      </c>
      <c r="G111" s="139">
        <f>SUM(G105:G110)+G104+G99+G94</f>
        <v>0</v>
      </c>
      <c r="H111" s="139">
        <f>SUM(H105:H110)+H104+H99+H94</f>
        <v>85436802</v>
      </c>
      <c r="I111" s="7">
        <v>85436802</v>
      </c>
    </row>
    <row r="112" spans="1:9" ht="12.75">
      <c r="A112" s="6">
        <v>106</v>
      </c>
      <c r="B112" s="73">
        <v>3</v>
      </c>
      <c r="C112" s="8" t="s">
        <v>502</v>
      </c>
      <c r="D112" s="6" t="s">
        <v>394</v>
      </c>
      <c r="E112" s="141"/>
      <c r="F112" s="141"/>
      <c r="G112" s="146"/>
      <c r="H112" s="141">
        <f>SUM(E112:G112)</f>
        <v>0</v>
      </c>
      <c r="I112" s="6"/>
    </row>
    <row r="113" spans="1:9" ht="12.75">
      <c r="A113" s="6">
        <v>107</v>
      </c>
      <c r="B113" s="73">
        <v>4</v>
      </c>
      <c r="C113" s="6" t="s">
        <v>395</v>
      </c>
      <c r="D113" s="6" t="s">
        <v>396</v>
      </c>
      <c r="E113" s="141"/>
      <c r="F113" s="139"/>
      <c r="G113" s="146"/>
      <c r="H113" s="141">
        <f>SUM(E113:G113)</f>
        <v>0</v>
      </c>
      <c r="I113" s="6"/>
    </row>
    <row r="114" spans="1:9" ht="12.75">
      <c r="A114" s="6">
        <v>108</v>
      </c>
      <c r="B114" s="73">
        <v>5</v>
      </c>
      <c r="C114" s="8" t="s">
        <v>397</v>
      </c>
      <c r="D114" s="6" t="s">
        <v>398</v>
      </c>
      <c r="E114" s="144"/>
      <c r="F114" s="141"/>
      <c r="G114" s="145"/>
      <c r="H114" s="141">
        <f>SUM(E114:G114)</f>
        <v>0</v>
      </c>
      <c r="I114" s="6"/>
    </row>
    <row r="115" spans="1:9" ht="12.75">
      <c r="A115" s="6">
        <v>109</v>
      </c>
      <c r="B115" s="73" t="s">
        <v>505</v>
      </c>
      <c r="C115" s="8" t="s">
        <v>503</v>
      </c>
      <c r="D115" s="6" t="s">
        <v>399</v>
      </c>
      <c r="E115" s="144"/>
      <c r="F115" s="141"/>
      <c r="G115" s="145"/>
      <c r="H115" s="141">
        <f>SUM(E115:G115)</f>
        <v>0</v>
      </c>
      <c r="I115" s="6"/>
    </row>
    <row r="116" spans="1:9" ht="12.75">
      <c r="A116" s="6">
        <v>110</v>
      </c>
      <c r="B116" s="73">
        <v>1</v>
      </c>
      <c r="C116" s="8" t="s">
        <v>504</v>
      </c>
      <c r="D116" s="8" t="s">
        <v>507</v>
      </c>
      <c r="E116" s="144"/>
      <c r="F116" s="141"/>
      <c r="G116" s="145"/>
      <c r="H116" s="141">
        <f>SUM(E116:G116)</f>
        <v>0</v>
      </c>
      <c r="I116" s="6"/>
    </row>
    <row r="117" spans="1:9" ht="12.75">
      <c r="A117" s="6">
        <v>111</v>
      </c>
      <c r="B117" s="73">
        <v>2</v>
      </c>
      <c r="C117" s="45" t="s">
        <v>506</v>
      </c>
      <c r="D117" s="6" t="s">
        <v>400</v>
      </c>
      <c r="E117" s="139">
        <f>SUM(E112:E116)</f>
        <v>0</v>
      </c>
      <c r="F117" s="139">
        <f>SUM(F112:F116)</f>
        <v>0</v>
      </c>
      <c r="G117" s="139">
        <f>SUM(G112:G116)</f>
        <v>0</v>
      </c>
      <c r="H117" s="139">
        <f>SUM(H112:H116)</f>
        <v>0</v>
      </c>
      <c r="I117" s="6"/>
    </row>
    <row r="118" spans="1:9" ht="12.75">
      <c r="A118" s="6">
        <v>112</v>
      </c>
      <c r="B118" s="73" t="s">
        <v>510</v>
      </c>
      <c r="C118" s="46" t="s">
        <v>401</v>
      </c>
      <c r="D118" s="6" t="s">
        <v>402</v>
      </c>
      <c r="E118" s="144"/>
      <c r="F118" s="141"/>
      <c r="G118" s="145"/>
      <c r="H118" s="144">
        <f>SUM(E118:G118)</f>
        <v>0</v>
      </c>
      <c r="I118" s="6"/>
    </row>
    <row r="119" spans="1:9" ht="12.75">
      <c r="A119" s="6">
        <v>113</v>
      </c>
      <c r="B119" s="47" t="s">
        <v>405</v>
      </c>
      <c r="C119" s="1" t="s">
        <v>508</v>
      </c>
      <c r="D119" s="8" t="s">
        <v>509</v>
      </c>
      <c r="E119" s="144"/>
      <c r="F119" s="141"/>
      <c r="G119" s="145"/>
      <c r="H119" s="144">
        <f>SUM(E119:G119)</f>
        <v>0</v>
      </c>
      <c r="I119" s="6"/>
    </row>
    <row r="120" spans="1:9" ht="12.75">
      <c r="A120" s="6">
        <v>114</v>
      </c>
      <c r="B120" s="47" t="s">
        <v>530</v>
      </c>
      <c r="C120" s="128" t="s">
        <v>403</v>
      </c>
      <c r="D120" s="6" t="s">
        <v>404</v>
      </c>
      <c r="E120" s="139">
        <f>E94+E99+E111+E117+E118+E119</f>
        <v>85436802</v>
      </c>
      <c r="F120" s="139">
        <f>F94+F99+F111+F117+F118+F119</f>
        <v>0</v>
      </c>
      <c r="G120" s="139">
        <f>G94+G99+G111+G117+G118+G119</f>
        <v>0</v>
      </c>
      <c r="H120" s="139">
        <f>H94+H99+H111+H117+H118+H119</f>
        <v>85436802</v>
      </c>
      <c r="I120" s="7">
        <v>85436802</v>
      </c>
    </row>
    <row r="121" spans="1:9" ht="12.75">
      <c r="A121" s="6">
        <v>114</v>
      </c>
      <c r="B121" s="47" t="s">
        <v>530</v>
      </c>
      <c r="C121" s="7" t="s">
        <v>406</v>
      </c>
      <c r="D121" s="7"/>
      <c r="E121" s="139">
        <f>E90+E120</f>
        <v>128044354</v>
      </c>
      <c r="F121" s="139">
        <f>F90+F120</f>
        <v>7130100</v>
      </c>
      <c r="G121" s="139">
        <f>G90+G120</f>
        <v>0</v>
      </c>
      <c r="H121" s="139">
        <f>H90+H120</f>
        <v>135174454</v>
      </c>
      <c r="I121" s="153">
        <f>I90+I120</f>
        <v>149011209</v>
      </c>
    </row>
    <row r="122" spans="2:8" ht="12.75">
      <c r="B122" s="34"/>
      <c r="C122" s="1"/>
      <c r="E122" s="1"/>
      <c r="F122" s="33"/>
      <c r="G122" s="1"/>
      <c r="H122" s="1"/>
    </row>
    <row r="123" spans="2:7" ht="12.75">
      <c r="B123" s="34"/>
      <c r="C123" s="1"/>
      <c r="E123" s="1"/>
      <c r="F123" s="1"/>
      <c r="G123" s="1"/>
    </row>
    <row r="124" spans="2:7" ht="12.75">
      <c r="B124" s="48"/>
      <c r="C124" s="1"/>
      <c r="E124" s="1"/>
      <c r="F124" s="1"/>
      <c r="G124" s="2"/>
    </row>
    <row r="125" spans="2:7" ht="12.75">
      <c r="B125" s="34"/>
      <c r="C125" s="1"/>
      <c r="E125" s="1"/>
      <c r="F125" s="1"/>
      <c r="G125" s="1"/>
    </row>
    <row r="126" spans="2:7" ht="12.75">
      <c r="B126" s="34"/>
      <c r="C126" s="1"/>
      <c r="E126" s="1"/>
      <c r="G126" s="1"/>
    </row>
    <row r="127" spans="2:7" ht="12.75">
      <c r="B127" s="34"/>
      <c r="C127" s="1"/>
      <c r="E127" s="1"/>
      <c r="G127" s="1"/>
    </row>
    <row r="128" spans="2:7" ht="15.75">
      <c r="B128" s="34"/>
      <c r="C128" s="4"/>
      <c r="E128" s="1"/>
      <c r="G128" s="2"/>
    </row>
    <row r="129" spans="2:7" ht="12.75">
      <c r="B129" s="34"/>
      <c r="C129" s="1"/>
      <c r="E129" s="1"/>
      <c r="G129" s="1"/>
    </row>
    <row r="130" spans="2:7" ht="12.75">
      <c r="B130" s="34"/>
      <c r="C130" s="1"/>
      <c r="E130" s="1"/>
      <c r="G130" s="1"/>
    </row>
    <row r="131" spans="2:7" ht="12.75">
      <c r="B131" s="34"/>
      <c r="C131" s="1"/>
      <c r="E131" s="1"/>
      <c r="G131" s="1"/>
    </row>
    <row r="132" spans="2:7" ht="12.75">
      <c r="B132" s="34"/>
      <c r="C132" s="1"/>
      <c r="E132" s="1"/>
      <c r="G132" s="1"/>
    </row>
    <row r="133" spans="2:7" ht="12.75">
      <c r="B133" s="34"/>
      <c r="C133" s="1"/>
      <c r="E133" s="1"/>
      <c r="G133" s="1"/>
    </row>
    <row r="134" spans="2:7" ht="12.75">
      <c r="B134" s="34"/>
      <c r="C134" s="1"/>
      <c r="E134" s="1"/>
      <c r="G134" s="1"/>
    </row>
    <row r="135" spans="2:7" ht="12.75">
      <c r="B135" s="34"/>
      <c r="C135" s="1"/>
      <c r="E135" s="1"/>
      <c r="G135" s="1"/>
    </row>
    <row r="136" spans="2:7" ht="12.75">
      <c r="B136" s="34"/>
      <c r="C136" s="1"/>
      <c r="E136" s="1"/>
      <c r="G136" s="1"/>
    </row>
    <row r="137" spans="2:7" ht="12.75">
      <c r="B137" s="48"/>
      <c r="C137" s="1"/>
      <c r="E137" s="1"/>
      <c r="G137" s="1"/>
    </row>
    <row r="138" spans="2:7" ht="12.75">
      <c r="B138" s="34"/>
      <c r="C138" s="1"/>
      <c r="E138" s="1"/>
      <c r="G138" s="2"/>
    </row>
    <row r="139" spans="2:7" ht="12.75">
      <c r="B139" s="34"/>
      <c r="C139" s="1"/>
      <c r="E139" s="1"/>
      <c r="G139" s="1"/>
    </row>
    <row r="140" spans="2:7" ht="12.75">
      <c r="B140" s="34"/>
      <c r="C140" s="1"/>
      <c r="E140" s="1"/>
      <c r="G140" s="2"/>
    </row>
  </sheetData>
  <sheetProtection/>
  <printOptions/>
  <pageMargins left="0.75" right="0.75" top="1" bottom="1" header="0.5" footer="0.5"/>
  <pageSetup horizontalDpi="600" verticalDpi="600" orientation="landscape" paperSize="9" scale="49" r:id="rId1"/>
  <rowBreaks count="1" manualBreakCount="1">
    <brk id="5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53.1406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4.28125" style="0" customWidth="1"/>
    <col min="8" max="8" width="11.28125" style="0" customWidth="1"/>
    <col min="9" max="9" width="10.140625" style="0" bestFit="1" customWidth="1"/>
    <col min="10" max="10" width="10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617</v>
      </c>
    </row>
    <row r="3" ht="12.75">
      <c r="B3" s="2" t="s">
        <v>206</v>
      </c>
    </row>
    <row r="4" spans="2:3" ht="12.75">
      <c r="B4" s="2" t="s">
        <v>527</v>
      </c>
      <c r="C4" s="83" t="s">
        <v>424</v>
      </c>
    </row>
    <row r="5" spans="2:7" ht="12.75">
      <c r="B5" s="2" t="s">
        <v>116</v>
      </c>
      <c r="C5" t="s">
        <v>117</v>
      </c>
      <c r="D5" s="1" t="s">
        <v>169</v>
      </c>
      <c r="E5" s="1" t="s">
        <v>585</v>
      </c>
      <c r="F5" s="151" t="s">
        <v>170</v>
      </c>
      <c r="G5" s="150" t="s">
        <v>177</v>
      </c>
    </row>
    <row r="6" spans="1:9" ht="12.75">
      <c r="A6" s="8"/>
      <c r="B6" s="7" t="s">
        <v>3</v>
      </c>
      <c r="C6" s="24" t="s">
        <v>192</v>
      </c>
      <c r="D6" s="25"/>
      <c r="E6" s="26"/>
      <c r="F6" s="169" t="s">
        <v>191</v>
      </c>
      <c r="G6" s="167" t="s">
        <v>581</v>
      </c>
      <c r="I6" s="2"/>
    </row>
    <row r="7" spans="1:9" ht="12.75">
      <c r="A7" s="8"/>
      <c r="B7" s="7"/>
      <c r="C7" s="43" t="s">
        <v>186</v>
      </c>
      <c r="D7" s="43" t="s">
        <v>188</v>
      </c>
      <c r="E7" s="43" t="s">
        <v>187</v>
      </c>
      <c r="F7" s="170"/>
      <c r="G7" s="168"/>
      <c r="I7" s="2"/>
    </row>
    <row r="8" spans="1:9" ht="12.75">
      <c r="A8" s="8">
        <v>1</v>
      </c>
      <c r="B8" s="9" t="s">
        <v>190</v>
      </c>
      <c r="C8" s="117"/>
      <c r="D8" s="118"/>
      <c r="E8" s="119"/>
      <c r="F8" s="120"/>
      <c r="G8" s="7"/>
      <c r="I8" s="2"/>
    </row>
    <row r="9" spans="1:9" ht="12.75">
      <c r="A9" s="8">
        <v>2</v>
      </c>
      <c r="B9" s="9" t="s">
        <v>193</v>
      </c>
      <c r="C9" s="117"/>
      <c r="D9" s="118"/>
      <c r="E9" s="119"/>
      <c r="F9" s="120"/>
      <c r="G9" s="7"/>
      <c r="I9" s="2"/>
    </row>
    <row r="10" spans="1:7" ht="12.75">
      <c r="A10" s="8">
        <v>3</v>
      </c>
      <c r="B10" s="6" t="s">
        <v>194</v>
      </c>
      <c r="C10" s="121">
        <v>25442934</v>
      </c>
      <c r="D10" s="118"/>
      <c r="E10" s="121"/>
      <c r="F10" s="122">
        <f>SUM(C10:E10)</f>
        <v>25442934</v>
      </c>
      <c r="G10" s="6">
        <v>27253502</v>
      </c>
    </row>
    <row r="11" spans="1:9" ht="12.75">
      <c r="A11" s="8">
        <v>4</v>
      </c>
      <c r="B11" s="8" t="s">
        <v>195</v>
      </c>
      <c r="C11" s="118">
        <v>3548157</v>
      </c>
      <c r="D11" s="118"/>
      <c r="E11" s="121"/>
      <c r="F11" s="122">
        <f>SUM(C11:E11)</f>
        <v>3548157</v>
      </c>
      <c r="G11" s="8">
        <v>3698477</v>
      </c>
      <c r="I11" s="1"/>
    </row>
    <row r="12" spans="1:7" ht="12.75">
      <c r="A12" s="8">
        <v>5</v>
      </c>
      <c r="B12" s="8" t="s">
        <v>196</v>
      </c>
      <c r="C12" s="118">
        <v>11330000</v>
      </c>
      <c r="D12" s="118"/>
      <c r="E12" s="121"/>
      <c r="F12" s="122">
        <f>SUM(C12:E12)</f>
        <v>11330000</v>
      </c>
      <c r="G12" s="8">
        <v>25374798</v>
      </c>
    </row>
    <row r="13" spans="1:9" ht="12.75">
      <c r="A13" s="8">
        <v>6</v>
      </c>
      <c r="B13" s="8" t="s">
        <v>197</v>
      </c>
      <c r="C13" s="118">
        <v>4342030</v>
      </c>
      <c r="D13" s="118"/>
      <c r="E13" s="121"/>
      <c r="F13" s="122">
        <f>SUM(C13:E13)</f>
        <v>4342030</v>
      </c>
      <c r="G13" s="8">
        <v>4342030</v>
      </c>
      <c r="H13" s="1"/>
      <c r="I13" s="1"/>
    </row>
    <row r="14" spans="1:9" ht="12.75">
      <c r="A14" s="8">
        <v>7</v>
      </c>
      <c r="B14" s="8" t="s">
        <v>198</v>
      </c>
      <c r="C14" s="118">
        <v>1186626</v>
      </c>
      <c r="D14" s="118"/>
      <c r="E14" s="121"/>
      <c r="F14" s="122">
        <f>SUM(C14:E14)</f>
        <v>1186626</v>
      </c>
      <c r="G14" s="8">
        <v>1812719</v>
      </c>
      <c r="H14" s="1"/>
      <c r="I14" s="1"/>
    </row>
    <row r="15" spans="1:9" ht="12.75">
      <c r="A15" s="8">
        <v>8</v>
      </c>
      <c r="B15" s="8" t="s">
        <v>189</v>
      </c>
      <c r="C15" s="118">
        <f>SUM(C10:C14)</f>
        <v>45849747</v>
      </c>
      <c r="D15" s="118">
        <f>SUM(D11:D14)</f>
        <v>0</v>
      </c>
      <c r="E15" s="121">
        <f>SUM(E13:E14)</f>
        <v>0</v>
      </c>
      <c r="F15" s="120">
        <f>SUM(C15:E15)</f>
        <v>45849747</v>
      </c>
      <c r="G15" s="120">
        <f>G10+G11+G12+G13+G14</f>
        <v>62481526</v>
      </c>
      <c r="I15" s="1"/>
    </row>
    <row r="16" spans="1:9" ht="12.75">
      <c r="A16" s="8"/>
      <c r="B16" s="8"/>
      <c r="C16" s="118"/>
      <c r="D16" s="118"/>
      <c r="E16" s="121"/>
      <c r="F16" s="120"/>
      <c r="G16" s="8"/>
      <c r="I16" s="1"/>
    </row>
    <row r="17" spans="1:9" ht="12.75">
      <c r="A17" s="8">
        <v>9</v>
      </c>
      <c r="B17" s="7" t="s">
        <v>199</v>
      </c>
      <c r="C17" s="118"/>
      <c r="D17" s="118"/>
      <c r="E17" s="117"/>
      <c r="F17" s="120"/>
      <c r="G17" s="8"/>
      <c r="I17" s="2"/>
    </row>
    <row r="18" spans="1:9" ht="12.75">
      <c r="A18" s="8">
        <v>10</v>
      </c>
      <c r="B18" s="7" t="s">
        <v>193</v>
      </c>
      <c r="C18" s="118"/>
      <c r="D18" s="118"/>
      <c r="E18" s="117"/>
      <c r="F18" s="120"/>
      <c r="G18" s="8"/>
      <c r="I18" s="2"/>
    </row>
    <row r="19" spans="1:9" ht="12.75">
      <c r="A19" s="8">
        <v>11</v>
      </c>
      <c r="B19" s="8" t="s">
        <v>200</v>
      </c>
      <c r="C19" s="118">
        <v>430000</v>
      </c>
      <c r="D19" s="118">
        <v>3800000</v>
      </c>
      <c r="E19" s="121"/>
      <c r="F19" s="120">
        <f>SUM(C19:E19)</f>
        <v>4230000</v>
      </c>
      <c r="G19" s="8">
        <v>2049069</v>
      </c>
      <c r="I19" s="1"/>
    </row>
    <row r="20" spans="1:9" ht="12.75">
      <c r="A20" s="8">
        <v>12</v>
      </c>
      <c r="B20" s="8" t="s">
        <v>201</v>
      </c>
      <c r="C20" s="118">
        <v>79121636</v>
      </c>
      <c r="D20" s="118"/>
      <c r="E20" s="121"/>
      <c r="F20" s="120">
        <f>SUM(C20:E20)</f>
        <v>79121636</v>
      </c>
      <c r="G20" s="8">
        <v>77445499</v>
      </c>
      <c r="I20" s="1"/>
    </row>
    <row r="21" spans="1:9" ht="12.75">
      <c r="A21" s="8">
        <v>13</v>
      </c>
      <c r="B21" s="8" t="s">
        <v>202</v>
      </c>
      <c r="C21" s="121"/>
      <c r="D21" s="121"/>
      <c r="E21" s="121"/>
      <c r="F21" s="120">
        <f>SUM(C21:E21)</f>
        <v>0</v>
      </c>
      <c r="G21" s="6"/>
      <c r="I21" s="1"/>
    </row>
    <row r="22" spans="1:9" ht="12.75">
      <c r="A22" s="8">
        <v>14</v>
      </c>
      <c r="B22" s="8" t="s">
        <v>203</v>
      </c>
      <c r="C22" s="121"/>
      <c r="D22" s="121"/>
      <c r="E22" s="121"/>
      <c r="F22" s="120">
        <f>SUM(C22:E22)</f>
        <v>0</v>
      </c>
      <c r="G22" s="6"/>
      <c r="I22" s="1"/>
    </row>
    <row r="23" spans="1:9" ht="12.75">
      <c r="A23" s="8">
        <v>15</v>
      </c>
      <c r="B23" s="8" t="s">
        <v>204</v>
      </c>
      <c r="C23" s="121"/>
      <c r="D23" s="121"/>
      <c r="E23" s="121"/>
      <c r="F23" s="120">
        <f>SUM(C23:E23)</f>
        <v>0</v>
      </c>
      <c r="G23" s="6"/>
      <c r="I23" s="1"/>
    </row>
    <row r="24" spans="1:9" ht="12.75">
      <c r="A24" s="8">
        <v>16</v>
      </c>
      <c r="B24" s="8" t="s">
        <v>136</v>
      </c>
      <c r="C24" s="121">
        <f>SUM(C19:C23)</f>
        <v>79551636</v>
      </c>
      <c r="D24" s="121">
        <f>SUM(D19:D23)</f>
        <v>3800000</v>
      </c>
      <c r="E24" s="121">
        <f>SUM(E19:E23)</f>
        <v>0</v>
      </c>
      <c r="F24" s="121">
        <f>SUM(F19:F23)</f>
        <v>83351636</v>
      </c>
      <c r="G24" s="121">
        <f>SUM(G19:G23)</f>
        <v>79494568</v>
      </c>
      <c r="I24" s="1"/>
    </row>
    <row r="25" spans="1:7" ht="12.75">
      <c r="A25" s="8"/>
      <c r="B25" s="6"/>
      <c r="C25" s="121"/>
      <c r="D25" s="121"/>
      <c r="E25" s="117"/>
      <c r="F25" s="122"/>
      <c r="G25" s="6"/>
    </row>
    <row r="26" spans="1:9" ht="12.75">
      <c r="A26" s="129">
        <v>17</v>
      </c>
      <c r="B26" s="7" t="s">
        <v>205</v>
      </c>
      <c r="C26" s="121"/>
      <c r="D26" s="121"/>
      <c r="E26" s="117"/>
      <c r="F26" s="122"/>
      <c r="G26" s="6"/>
      <c r="I26" s="2"/>
    </row>
    <row r="27" spans="1:9" ht="12.75">
      <c r="A27" s="32">
        <v>18</v>
      </c>
      <c r="B27" s="32" t="s">
        <v>137</v>
      </c>
      <c r="C27" s="123">
        <v>1213677</v>
      </c>
      <c r="D27" s="121">
        <v>3800000</v>
      </c>
      <c r="E27" s="117"/>
      <c r="F27" s="120">
        <f>SUM(C27:E27)</f>
        <v>5013677</v>
      </c>
      <c r="G27" s="7">
        <v>6075721</v>
      </c>
      <c r="I27" s="1"/>
    </row>
    <row r="28" spans="1:7" ht="12.75">
      <c r="A28" s="8">
        <v>19</v>
      </c>
      <c r="B28" s="6" t="s">
        <v>138</v>
      </c>
      <c r="C28" s="121"/>
      <c r="D28" s="121"/>
      <c r="E28" s="117"/>
      <c r="F28" s="120">
        <f>SUM(F29:F30)</f>
        <v>0</v>
      </c>
      <c r="G28" s="6"/>
    </row>
    <row r="29" spans="1:7" ht="12.75">
      <c r="A29" s="8">
        <v>20</v>
      </c>
      <c r="B29" s="6" t="s">
        <v>139</v>
      </c>
      <c r="C29" s="121"/>
      <c r="D29" s="121"/>
      <c r="E29" s="117"/>
      <c r="F29" s="120">
        <f>SUM(C29:E29)</f>
        <v>0</v>
      </c>
      <c r="G29" s="6"/>
    </row>
    <row r="30" spans="1:7" ht="12.75">
      <c r="A30" s="8">
        <v>21</v>
      </c>
      <c r="B30" s="6" t="s">
        <v>140</v>
      </c>
      <c r="C30" s="121"/>
      <c r="D30" s="121"/>
      <c r="E30" s="117"/>
      <c r="F30" s="120">
        <f>SUM(C30:E30)</f>
        <v>0</v>
      </c>
      <c r="G30" s="6"/>
    </row>
    <row r="31" spans="1:7" ht="12.75">
      <c r="A31" s="8">
        <v>22</v>
      </c>
      <c r="B31" s="6" t="s">
        <v>136</v>
      </c>
      <c r="C31" s="121">
        <f>SUM(C27:C29)</f>
        <v>1213677</v>
      </c>
      <c r="D31" s="121">
        <f>SUM(D27:D29)</f>
        <v>3800000</v>
      </c>
      <c r="E31" s="117"/>
      <c r="F31" s="120">
        <f>SUM(C31:E31)</f>
        <v>5013677</v>
      </c>
      <c r="G31" s="6">
        <v>6075721</v>
      </c>
    </row>
    <row r="32" spans="1:10" ht="12.75">
      <c r="A32" s="8"/>
      <c r="B32" s="7"/>
      <c r="C32" s="117"/>
      <c r="D32" s="117"/>
      <c r="E32" s="117"/>
      <c r="F32" s="124"/>
      <c r="G32" s="7"/>
      <c r="H32" s="2"/>
      <c r="I32" s="2"/>
      <c r="J32" s="2"/>
    </row>
    <row r="33" spans="1:9" ht="12.75">
      <c r="A33" s="8">
        <v>23</v>
      </c>
      <c r="B33" s="2" t="s">
        <v>141</v>
      </c>
      <c r="C33" s="121">
        <f>C34</f>
        <v>959394</v>
      </c>
      <c r="D33" s="121">
        <f>D34</f>
        <v>0</v>
      </c>
      <c r="E33" s="121">
        <f>E34</f>
        <v>0</v>
      </c>
      <c r="F33" s="121">
        <f>F34</f>
        <v>959394</v>
      </c>
      <c r="G33" s="121">
        <f>G34</f>
        <v>959394</v>
      </c>
      <c r="I33" s="2"/>
    </row>
    <row r="34" spans="1:7" ht="12.75">
      <c r="A34" s="8">
        <v>24</v>
      </c>
      <c r="B34" s="8" t="s">
        <v>535</v>
      </c>
      <c r="C34" s="121">
        <v>959394</v>
      </c>
      <c r="D34" s="121">
        <v>0</v>
      </c>
      <c r="E34" s="117">
        <v>0</v>
      </c>
      <c r="F34" s="122">
        <v>959394</v>
      </c>
      <c r="G34" s="122">
        <f>D34+E34+F34</f>
        <v>959394</v>
      </c>
    </row>
    <row r="35" spans="1:7" ht="12.75">
      <c r="A35" s="8">
        <v>25</v>
      </c>
      <c r="B35" s="7" t="s">
        <v>104</v>
      </c>
      <c r="C35" s="117">
        <f>C15+C24+C31+C33</f>
        <v>127574454</v>
      </c>
      <c r="D35" s="117">
        <f>D15+D24+D31+D33</f>
        <v>7600000</v>
      </c>
      <c r="E35" s="117">
        <f>E15+E24+E31+E33</f>
        <v>0</v>
      </c>
      <c r="F35" s="117">
        <f>F15+F24+F31+F33</f>
        <v>135174454</v>
      </c>
      <c r="G35" s="117">
        <f>G15+G24+G31+G33</f>
        <v>149011209</v>
      </c>
    </row>
    <row r="42" spans="2:12" ht="12.75">
      <c r="B42" t="s">
        <v>116</v>
      </c>
      <c r="C42" t="s">
        <v>117</v>
      </c>
      <c r="D42" t="s">
        <v>169</v>
      </c>
      <c r="E42" t="s">
        <v>126</v>
      </c>
      <c r="F42" t="s">
        <v>170</v>
      </c>
      <c r="G42" s="1" t="s">
        <v>177</v>
      </c>
      <c r="H42" s="1" t="s">
        <v>592</v>
      </c>
      <c r="I42" s="1" t="s">
        <v>591</v>
      </c>
      <c r="J42" s="1" t="s">
        <v>587</v>
      </c>
      <c r="K42" s="1" t="s">
        <v>590</v>
      </c>
      <c r="L42" s="1" t="s">
        <v>589</v>
      </c>
    </row>
    <row r="43" spans="1:12" ht="12.75">
      <c r="A43" s="8">
        <v>26</v>
      </c>
      <c r="B43" s="180" t="s">
        <v>563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2"/>
    </row>
    <row r="44" spans="1:12" ht="12.75">
      <c r="A44" s="8">
        <v>27</v>
      </c>
      <c r="B44" s="26" t="s">
        <v>95</v>
      </c>
      <c r="C44" s="76" t="s">
        <v>96</v>
      </c>
      <c r="D44" s="76" t="s">
        <v>97</v>
      </c>
      <c r="E44" s="76" t="s">
        <v>98</v>
      </c>
      <c r="F44" s="76" t="s">
        <v>99</v>
      </c>
      <c r="G44" s="76" t="s">
        <v>100</v>
      </c>
      <c r="H44" s="76" t="s">
        <v>142</v>
      </c>
      <c r="I44" s="76" t="s">
        <v>23</v>
      </c>
      <c r="J44" s="184" t="s">
        <v>616</v>
      </c>
      <c r="K44" s="76" t="s">
        <v>94</v>
      </c>
      <c r="L44" s="76" t="s">
        <v>101</v>
      </c>
    </row>
    <row r="45" spans="1:12" ht="12.75">
      <c r="A45" s="8">
        <v>28</v>
      </c>
      <c r="B45" s="27" t="s">
        <v>143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1"/>
    </row>
    <row r="46" spans="1:12" ht="12.75">
      <c r="A46" s="8">
        <v>29</v>
      </c>
      <c r="B46" s="28" t="s">
        <v>518</v>
      </c>
      <c r="C46" s="125"/>
      <c r="D46" s="125"/>
      <c r="E46" s="125"/>
      <c r="F46" s="125"/>
      <c r="G46" s="125"/>
      <c r="H46" s="125"/>
      <c r="I46" s="118"/>
      <c r="J46" s="125"/>
      <c r="K46" s="125"/>
      <c r="L46" s="149">
        <f>SUM(C46:K46)</f>
        <v>0</v>
      </c>
    </row>
    <row r="47" spans="1:12" ht="12.75">
      <c r="A47" s="8">
        <v>30</v>
      </c>
      <c r="B47" s="28" t="s">
        <v>517</v>
      </c>
      <c r="C47" s="118">
        <v>8625868</v>
      </c>
      <c r="D47" s="118">
        <v>1609626</v>
      </c>
      <c r="E47" s="118">
        <v>1372107</v>
      </c>
      <c r="F47" s="125"/>
      <c r="G47" s="118"/>
      <c r="H47" s="118"/>
      <c r="I47" s="125"/>
      <c r="J47" s="125"/>
      <c r="K47" s="118">
        <v>0</v>
      </c>
      <c r="L47" s="149">
        <f>SUM(C47:K47)</f>
        <v>11607601</v>
      </c>
    </row>
    <row r="48" spans="1:12" ht="12.75">
      <c r="A48" s="8">
        <v>31</v>
      </c>
      <c r="B48" s="28" t="s">
        <v>457</v>
      </c>
      <c r="C48" s="125"/>
      <c r="D48" s="125"/>
      <c r="E48" s="118">
        <v>1305756</v>
      </c>
      <c r="F48" s="125"/>
      <c r="G48" s="125"/>
      <c r="H48" s="125"/>
      <c r="I48" s="125"/>
      <c r="J48" s="125"/>
      <c r="K48" s="125"/>
      <c r="L48" s="149">
        <f>SUM(C48:K48)</f>
        <v>1305756</v>
      </c>
    </row>
    <row r="49" spans="1:12" ht="12.75">
      <c r="A49" s="8">
        <v>32</v>
      </c>
      <c r="B49" s="28" t="s">
        <v>516</v>
      </c>
      <c r="C49" s="125"/>
      <c r="D49" s="118">
        <v>2205</v>
      </c>
      <c r="E49" s="118">
        <v>12912037</v>
      </c>
      <c r="F49" s="125"/>
      <c r="G49" s="125"/>
      <c r="H49" s="118">
        <v>1401515</v>
      </c>
      <c r="I49" s="118">
        <v>68338273</v>
      </c>
      <c r="J49" s="125"/>
      <c r="K49" s="118">
        <v>6075721</v>
      </c>
      <c r="L49" s="149">
        <f>SUM(C49:K49)</f>
        <v>88729751</v>
      </c>
    </row>
    <row r="50" spans="1:12" ht="12.75">
      <c r="A50" s="8">
        <v>33</v>
      </c>
      <c r="B50" s="28" t="s">
        <v>566</v>
      </c>
      <c r="C50" s="125"/>
      <c r="D50" s="125"/>
      <c r="E50" s="118">
        <v>705187</v>
      </c>
      <c r="F50" s="125"/>
      <c r="G50" s="125"/>
      <c r="H50" s="125"/>
      <c r="I50" s="125"/>
      <c r="J50" s="125"/>
      <c r="K50" s="125"/>
      <c r="L50" s="149">
        <f>SUM(C50:K50)</f>
        <v>705187</v>
      </c>
    </row>
    <row r="51" spans="1:12" ht="12.75">
      <c r="A51" s="8">
        <v>35</v>
      </c>
      <c r="B51" s="28" t="s">
        <v>537</v>
      </c>
      <c r="C51" s="125"/>
      <c r="D51" s="125"/>
      <c r="E51" s="125"/>
      <c r="F51" s="125"/>
      <c r="G51" s="118"/>
      <c r="H51" s="125"/>
      <c r="I51" s="125"/>
      <c r="J51" s="125"/>
      <c r="K51" s="125"/>
      <c r="L51" s="149">
        <f>SUM(C51:K51)</f>
        <v>0</v>
      </c>
    </row>
    <row r="52" spans="1:12" ht="12.75">
      <c r="A52" s="8">
        <v>36</v>
      </c>
      <c r="B52" s="28" t="s">
        <v>536</v>
      </c>
      <c r="C52" s="125"/>
      <c r="D52" s="125"/>
      <c r="E52" s="118">
        <v>1580400</v>
      </c>
      <c r="F52" s="118">
        <v>4342030</v>
      </c>
      <c r="G52" s="125"/>
      <c r="H52" s="125"/>
      <c r="I52" s="125"/>
      <c r="J52" s="125"/>
      <c r="K52" s="125"/>
      <c r="L52" s="149">
        <f>SUM(C52:K52)</f>
        <v>5922430</v>
      </c>
    </row>
    <row r="53" spans="1:12" ht="12.75">
      <c r="A53" s="8">
        <v>37</v>
      </c>
      <c r="B53" s="28" t="s">
        <v>588</v>
      </c>
      <c r="C53" s="125"/>
      <c r="D53" s="125"/>
      <c r="E53" s="125"/>
      <c r="F53" s="118">
        <v>0</v>
      </c>
      <c r="G53" s="118"/>
      <c r="H53" s="125"/>
      <c r="I53" s="125"/>
      <c r="J53" s="125"/>
      <c r="K53" s="125"/>
      <c r="L53" s="149">
        <f>SUM(C53:K53)</f>
        <v>0</v>
      </c>
    </row>
    <row r="54" spans="1:12" ht="12.75">
      <c r="A54" s="8">
        <v>38</v>
      </c>
      <c r="B54" s="28" t="s">
        <v>451</v>
      </c>
      <c r="C54" s="118">
        <v>2564106</v>
      </c>
      <c r="D54" s="118">
        <v>524915</v>
      </c>
      <c r="E54" s="118">
        <v>2046321</v>
      </c>
      <c r="F54" s="125"/>
      <c r="G54" s="125"/>
      <c r="H54" s="118"/>
      <c r="I54" s="125"/>
      <c r="J54" s="125"/>
      <c r="K54" s="125"/>
      <c r="L54" s="149">
        <f>SUM(C54:K54)</f>
        <v>5135342</v>
      </c>
    </row>
    <row r="55" spans="1:12" ht="12.75">
      <c r="A55" s="8">
        <v>39</v>
      </c>
      <c r="B55" s="28" t="s">
        <v>452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49">
        <f>SUM(C55:K55)</f>
        <v>0</v>
      </c>
    </row>
    <row r="56" spans="1:12" ht="12.75">
      <c r="A56" s="8">
        <v>40</v>
      </c>
      <c r="B56" s="28" t="s">
        <v>520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49">
        <f>SUM(C56:K56)</f>
        <v>0</v>
      </c>
    </row>
    <row r="57" spans="1:12" ht="12.75">
      <c r="A57" s="8">
        <v>41</v>
      </c>
      <c r="B57" s="28" t="s">
        <v>519</v>
      </c>
      <c r="C57" s="118">
        <v>14051398</v>
      </c>
      <c r="D57" s="118">
        <v>1335209</v>
      </c>
      <c r="E57" s="118">
        <v>2532126</v>
      </c>
      <c r="F57" s="125"/>
      <c r="G57" s="125"/>
      <c r="H57" s="118"/>
      <c r="I57" s="125"/>
      <c r="J57" s="125"/>
      <c r="K57" s="125"/>
      <c r="L57" s="149">
        <f>SUM(C57:K57)</f>
        <v>17918733</v>
      </c>
    </row>
    <row r="58" spans="1:12" ht="12.75">
      <c r="A58" s="8">
        <v>42</v>
      </c>
      <c r="B58" s="28" t="s">
        <v>418</v>
      </c>
      <c r="C58" s="126">
        <v>1712130</v>
      </c>
      <c r="D58" s="118">
        <v>173364</v>
      </c>
      <c r="E58" s="118"/>
      <c r="F58" s="125"/>
      <c r="G58" s="125"/>
      <c r="H58" s="118"/>
      <c r="I58" s="125"/>
      <c r="J58" s="125"/>
      <c r="K58" s="125"/>
      <c r="L58" s="149">
        <f>SUM(C58:K58)</f>
        <v>1885494</v>
      </c>
    </row>
    <row r="59" spans="1:12" ht="12.75">
      <c r="A59" s="8">
        <v>43</v>
      </c>
      <c r="B59" s="28" t="s">
        <v>521</v>
      </c>
      <c r="C59" s="125"/>
      <c r="D59" s="125"/>
      <c r="E59" s="125"/>
      <c r="F59" s="125"/>
      <c r="G59" s="118"/>
      <c r="H59" s="125"/>
      <c r="I59" s="118">
        <v>972496</v>
      </c>
      <c r="J59" s="125"/>
      <c r="K59" s="125"/>
      <c r="L59" s="149">
        <f>SUM(C59:K59)</f>
        <v>972496</v>
      </c>
    </row>
    <row r="60" spans="1:12" ht="12.75">
      <c r="A60" s="8">
        <v>44</v>
      </c>
      <c r="B60" s="28" t="s">
        <v>458</v>
      </c>
      <c r="C60" s="118">
        <v>300000</v>
      </c>
      <c r="D60" s="118">
        <v>50406</v>
      </c>
      <c r="E60" s="118">
        <v>146666</v>
      </c>
      <c r="F60" s="125"/>
      <c r="G60" s="125"/>
      <c r="H60" s="125"/>
      <c r="I60" s="125"/>
      <c r="J60" s="125"/>
      <c r="K60" s="125"/>
      <c r="L60" s="149">
        <f>SUM(C60:K60)</f>
        <v>497072</v>
      </c>
    </row>
    <row r="61" spans="1:12" ht="12.75">
      <c r="A61" s="8">
        <v>45</v>
      </c>
      <c r="B61" s="28" t="s">
        <v>453</v>
      </c>
      <c r="C61" s="125"/>
      <c r="D61" s="118">
        <v>2752</v>
      </c>
      <c r="E61" s="118">
        <v>2672772</v>
      </c>
      <c r="F61" s="125"/>
      <c r="G61" s="125"/>
      <c r="H61" s="118">
        <v>647554</v>
      </c>
      <c r="I61" s="118"/>
      <c r="J61" s="125"/>
      <c r="K61" s="125"/>
      <c r="L61" s="149">
        <f>SUM(C61:K61)</f>
        <v>3323078</v>
      </c>
    </row>
    <row r="62" spans="1:12" ht="12.75">
      <c r="A62" s="8">
        <v>46</v>
      </c>
      <c r="B62" s="28" t="s">
        <v>454</v>
      </c>
      <c r="C62" s="125"/>
      <c r="D62" s="125"/>
      <c r="E62" s="118">
        <v>101426</v>
      </c>
      <c r="F62" s="125"/>
      <c r="G62" s="125"/>
      <c r="H62" s="125"/>
      <c r="I62" s="118">
        <v>8134730</v>
      </c>
      <c r="J62" s="125"/>
      <c r="K62" s="125"/>
      <c r="L62" s="149">
        <f>SUM(C62:K62)</f>
        <v>8236156</v>
      </c>
    </row>
    <row r="63" spans="1:12" ht="12.75">
      <c r="A63" s="8">
        <v>47</v>
      </c>
      <c r="B63" s="28" t="s">
        <v>567</v>
      </c>
      <c r="C63" s="125"/>
      <c r="D63" s="125"/>
      <c r="E63" s="125"/>
      <c r="F63" s="125"/>
      <c r="G63" s="118">
        <v>2772113</v>
      </c>
      <c r="H63" s="125"/>
      <c r="I63" s="125"/>
      <c r="J63" s="125"/>
      <c r="K63" s="125"/>
      <c r="L63" s="149">
        <f>SUM(C63:K63)</f>
        <v>2772113</v>
      </c>
    </row>
    <row r="64" spans="1:12" ht="12.75">
      <c r="A64" s="8">
        <v>48</v>
      </c>
      <c r="B64" s="26" t="s">
        <v>523</v>
      </c>
      <c r="C64" s="117">
        <f>SUM(C46:C63)</f>
        <v>27253502</v>
      </c>
      <c r="D64" s="117">
        <f>SUM(D46:D63)</f>
        <v>3698477</v>
      </c>
      <c r="E64" s="117">
        <f>SUM(E46:E63)</f>
        <v>25374798</v>
      </c>
      <c r="F64" s="117">
        <f>SUM(F46:F63)</f>
        <v>4342030</v>
      </c>
      <c r="G64" s="117">
        <f>SUM(G46:G63)</f>
        <v>2772113</v>
      </c>
      <c r="H64" s="117">
        <f>SUM(H46:H63)</f>
        <v>2049069</v>
      </c>
      <c r="I64" s="117">
        <f>SUM(I46:I63)</f>
        <v>77445499</v>
      </c>
      <c r="J64" s="117">
        <f>SUM(J46:J63)</f>
        <v>0</v>
      </c>
      <c r="K64" s="117">
        <f>SUM(K46:K63)</f>
        <v>6075721</v>
      </c>
      <c r="L64" s="117">
        <f>SUM(L46:L63)</f>
        <v>149011209</v>
      </c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3">
    <mergeCell ref="G6:G7"/>
    <mergeCell ref="F6:F7"/>
    <mergeCell ref="B43:L43"/>
  </mergeCells>
  <printOptions/>
  <pageMargins left="0.75" right="0.75" top="1" bottom="1" header="0.5" footer="0.5"/>
  <pageSetup horizontalDpi="600" verticalDpi="600" orientation="landscape" paperSize="9" scale="76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3.8515625" style="0" customWidth="1"/>
  </cols>
  <sheetData>
    <row r="1" ht="12.75">
      <c r="B1" s="1" t="s">
        <v>598</v>
      </c>
    </row>
    <row r="3" ht="12.75">
      <c r="B3" s="1" t="s">
        <v>527</v>
      </c>
    </row>
    <row r="4" ht="12.75">
      <c r="C4" s="83" t="s">
        <v>424</v>
      </c>
    </row>
    <row r="5" spans="1:4" ht="12.75">
      <c r="A5" s="6"/>
      <c r="B5" s="7" t="s">
        <v>228</v>
      </c>
      <c r="C5" s="6"/>
      <c r="D5" s="6"/>
    </row>
    <row r="6" spans="1:4" ht="12.75">
      <c r="A6" s="6" t="s">
        <v>116</v>
      </c>
      <c r="B6" s="8" t="s">
        <v>117</v>
      </c>
      <c r="C6" s="8" t="s">
        <v>125</v>
      </c>
      <c r="D6" s="8" t="s">
        <v>585</v>
      </c>
    </row>
    <row r="7" spans="1:4" ht="12.75">
      <c r="A7" s="6" t="s">
        <v>410</v>
      </c>
      <c r="B7" s="6" t="s">
        <v>3</v>
      </c>
      <c r="C7" s="8" t="s">
        <v>427</v>
      </c>
      <c r="D7" s="6"/>
    </row>
    <row r="8" spans="1:5" ht="12.75">
      <c r="A8" s="152" t="s">
        <v>597</v>
      </c>
      <c r="B8" s="28" t="s">
        <v>596</v>
      </c>
      <c r="C8" s="140"/>
      <c r="D8" s="6">
        <v>375000</v>
      </c>
      <c r="E8" s="1" t="s">
        <v>575</v>
      </c>
    </row>
    <row r="9" spans="1:4" ht="12.75">
      <c r="A9" s="152" t="s">
        <v>595</v>
      </c>
      <c r="B9" s="8" t="s">
        <v>511</v>
      </c>
      <c r="C9" s="142">
        <v>4342030</v>
      </c>
      <c r="D9" s="6">
        <v>4342030</v>
      </c>
    </row>
    <row r="10" spans="1:4" ht="12.75">
      <c r="A10" s="152" t="s">
        <v>594</v>
      </c>
      <c r="B10" s="8"/>
      <c r="C10" s="141"/>
      <c r="D10" s="6"/>
    </row>
    <row r="11" spans="1:4" ht="12.75">
      <c r="A11" s="152" t="s">
        <v>593</v>
      </c>
      <c r="B11" s="8" t="s">
        <v>74</v>
      </c>
      <c r="C11" s="138">
        <f>C8+C9</f>
        <v>4342030</v>
      </c>
      <c r="D11" s="138">
        <f>D8+D9</f>
        <v>4717030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53.57421875" style="0" bestFit="1" customWidth="1"/>
    <col min="3" max="3" width="13.7109375" style="0" bestFit="1" customWidth="1"/>
    <col min="4" max="4" width="14.7109375" style="0" bestFit="1" customWidth="1"/>
    <col min="5" max="5" width="9.00390625" style="0" bestFit="1" customWidth="1"/>
    <col min="6" max="6" width="14.7109375" style="0" bestFit="1" customWidth="1"/>
    <col min="7" max="7" width="15.28125" style="0" customWidth="1"/>
  </cols>
  <sheetData>
    <row r="1" ht="12.75">
      <c r="B1" s="1" t="s">
        <v>621</v>
      </c>
    </row>
    <row r="2" spans="2:4" ht="12.75">
      <c r="B2" t="s">
        <v>527</v>
      </c>
      <c r="D2" t="s">
        <v>456</v>
      </c>
    </row>
    <row r="3" ht="12.75">
      <c r="A3" s="2" t="s">
        <v>231</v>
      </c>
    </row>
    <row r="4" spans="2:7" ht="12.75">
      <c r="B4" s="1" t="s">
        <v>116</v>
      </c>
      <c r="C4" s="1" t="s">
        <v>117</v>
      </c>
      <c r="D4" s="1" t="s">
        <v>169</v>
      </c>
      <c r="E4" s="1" t="s">
        <v>585</v>
      </c>
      <c r="F4" s="1" t="s">
        <v>170</v>
      </c>
      <c r="G4" s="1" t="s">
        <v>177</v>
      </c>
    </row>
    <row r="5" spans="1:7" ht="12.75">
      <c r="A5" s="7" t="s">
        <v>428</v>
      </c>
      <c r="B5" s="7" t="s">
        <v>429</v>
      </c>
      <c r="C5" s="7" t="s">
        <v>225</v>
      </c>
      <c r="D5" s="7" t="s">
        <v>243</v>
      </c>
      <c r="E5" s="7" t="s">
        <v>430</v>
      </c>
      <c r="F5" s="7" t="s">
        <v>101</v>
      </c>
      <c r="G5" s="143" t="s">
        <v>620</v>
      </c>
    </row>
    <row r="6" spans="1:7" ht="12.75">
      <c r="A6" s="6">
        <v>1</v>
      </c>
      <c r="B6" s="8" t="s">
        <v>568</v>
      </c>
      <c r="C6" s="141"/>
      <c r="D6" s="141">
        <v>31808484</v>
      </c>
      <c r="E6" s="141"/>
      <c r="F6" s="141">
        <f>SUM(C6:E6)</f>
        <v>31808484</v>
      </c>
      <c r="G6" s="6">
        <v>31230389</v>
      </c>
    </row>
    <row r="7" spans="1:7" ht="12.75">
      <c r="A7" s="6">
        <v>2</v>
      </c>
      <c r="B7" s="6" t="s">
        <v>232</v>
      </c>
      <c r="C7" s="141"/>
      <c r="D7" s="141">
        <v>8588291</v>
      </c>
      <c r="E7" s="141"/>
      <c r="F7" s="141">
        <f>SUM(C7:E7)</f>
        <v>8588291</v>
      </c>
      <c r="G7" s="6">
        <v>0</v>
      </c>
    </row>
    <row r="8" spans="1:7" ht="12.75">
      <c r="A8" s="6">
        <v>3</v>
      </c>
      <c r="B8" s="6" t="s">
        <v>553</v>
      </c>
      <c r="C8" s="141"/>
      <c r="D8" s="141">
        <v>5348194</v>
      </c>
      <c r="E8" s="141"/>
      <c r="F8" s="141">
        <f>SUM(C8:E8)</f>
        <v>5348194</v>
      </c>
      <c r="G8" s="6">
        <v>6784789</v>
      </c>
    </row>
    <row r="9" spans="1:7" ht="12.75">
      <c r="A9" s="6">
        <v>4</v>
      </c>
      <c r="B9" s="6" t="s">
        <v>554</v>
      </c>
      <c r="C9" s="141"/>
      <c r="D9" s="141">
        <v>1444012</v>
      </c>
      <c r="E9" s="141"/>
      <c r="F9" s="141">
        <f>SUM(C9:E9)</f>
        <v>1444012</v>
      </c>
      <c r="G9" s="6">
        <v>1831893</v>
      </c>
    </row>
    <row r="10" spans="1:7" ht="12.75">
      <c r="A10" s="6">
        <v>5</v>
      </c>
      <c r="B10" s="8" t="s">
        <v>569</v>
      </c>
      <c r="C10" s="141"/>
      <c r="D10" s="141">
        <v>5186024</v>
      </c>
      <c r="E10" s="141"/>
      <c r="F10" s="141">
        <f>SUM(C10:E10)</f>
        <v>5186024</v>
      </c>
      <c r="G10" s="6">
        <v>3561777</v>
      </c>
    </row>
    <row r="11" spans="1:7" ht="12.75">
      <c r="A11" s="6">
        <v>6</v>
      </c>
      <c r="B11" s="6" t="s">
        <v>232</v>
      </c>
      <c r="C11" s="141"/>
      <c r="D11" s="141">
        <v>1400226</v>
      </c>
      <c r="E11" s="141"/>
      <c r="F11" s="141">
        <f>SUM(C11:E11)</f>
        <v>1400226</v>
      </c>
      <c r="G11" s="6">
        <v>961680</v>
      </c>
    </row>
    <row r="12" spans="1:7" ht="12.75">
      <c r="A12" s="6">
        <v>7</v>
      </c>
      <c r="B12" s="8" t="s">
        <v>570</v>
      </c>
      <c r="C12" s="141"/>
      <c r="D12" s="141">
        <v>13552500</v>
      </c>
      <c r="E12" s="141"/>
      <c r="F12" s="141">
        <f>SUM(C12:E12)</f>
        <v>13552500</v>
      </c>
      <c r="G12" s="6">
        <v>13552500</v>
      </c>
    </row>
    <row r="13" spans="1:7" ht="12.75">
      <c r="A13" s="6">
        <v>8</v>
      </c>
      <c r="B13" s="8" t="s">
        <v>232</v>
      </c>
      <c r="C13" s="141"/>
      <c r="D13" s="141">
        <v>3659175</v>
      </c>
      <c r="E13" s="141"/>
      <c r="F13" s="141">
        <f>SUM(C13:E13)</f>
        <v>3659175</v>
      </c>
      <c r="G13" s="6">
        <v>3659175</v>
      </c>
    </row>
    <row r="14" spans="1:7" ht="12.75">
      <c r="A14" s="6">
        <v>9</v>
      </c>
      <c r="B14" s="8" t="s">
        <v>571</v>
      </c>
      <c r="C14" s="141"/>
      <c r="D14" s="141">
        <v>6405299</v>
      </c>
      <c r="E14" s="141"/>
      <c r="F14" s="141">
        <f>SUM(C14:E14)</f>
        <v>6405299</v>
      </c>
      <c r="G14" s="6">
        <v>6405300</v>
      </c>
    </row>
    <row r="15" spans="1:7" ht="12.75">
      <c r="A15" s="6">
        <v>10</v>
      </c>
      <c r="B15" s="8" t="s">
        <v>232</v>
      </c>
      <c r="C15" s="141"/>
      <c r="D15" s="141">
        <v>1729431</v>
      </c>
      <c r="E15" s="141"/>
      <c r="F15" s="141">
        <f>SUM(C15:E15)</f>
        <v>1729431</v>
      </c>
      <c r="G15" s="6">
        <v>1729431</v>
      </c>
    </row>
    <row r="16" spans="1:7" ht="12.75">
      <c r="A16" s="6">
        <v>11</v>
      </c>
      <c r="B16" s="8" t="s">
        <v>619</v>
      </c>
      <c r="C16" s="141"/>
      <c r="D16" s="141"/>
      <c r="E16" s="141"/>
      <c r="F16" s="141"/>
      <c r="G16" s="6">
        <v>765746</v>
      </c>
    </row>
    <row r="17" spans="1:7" ht="12.75">
      <c r="A17" s="6">
        <v>12</v>
      </c>
      <c r="B17" s="8" t="s">
        <v>232</v>
      </c>
      <c r="C17" s="141"/>
      <c r="D17" s="141"/>
      <c r="E17" s="141"/>
      <c r="F17" s="141"/>
      <c r="G17" s="6">
        <v>206751</v>
      </c>
    </row>
    <row r="18" spans="1:7" ht="12.75">
      <c r="A18" s="6">
        <v>13</v>
      </c>
      <c r="B18" s="8" t="s">
        <v>618</v>
      </c>
      <c r="C18" s="141"/>
      <c r="D18" s="141"/>
      <c r="E18" s="141"/>
      <c r="F18" s="141"/>
      <c r="G18" s="6">
        <v>5319738</v>
      </c>
    </row>
    <row r="19" spans="1:7" ht="12.75">
      <c r="A19" s="6">
        <v>14</v>
      </c>
      <c r="B19" s="8" t="s">
        <v>232</v>
      </c>
      <c r="C19" s="141"/>
      <c r="D19" s="141"/>
      <c r="E19" s="141"/>
      <c r="F19" s="141"/>
      <c r="G19" s="6">
        <v>1436330</v>
      </c>
    </row>
    <row r="20" spans="1:7" ht="12.75">
      <c r="A20" s="6">
        <v>15</v>
      </c>
      <c r="B20" s="7" t="s">
        <v>103</v>
      </c>
      <c r="C20" s="139">
        <f>SUM(C6:C10)</f>
        <v>0</v>
      </c>
      <c r="D20" s="139">
        <f>SUM(D6:D15)</f>
        <v>79121636</v>
      </c>
      <c r="E20" s="139">
        <f>SUM(E6:E10)</f>
        <v>0</v>
      </c>
      <c r="F20" s="139">
        <f>SUM(F6:F15)</f>
        <v>79121636</v>
      </c>
      <c r="G20" s="138">
        <f>SUM(G6:G19)</f>
        <v>77445499</v>
      </c>
    </row>
  </sheetData>
  <sheetProtection/>
  <printOptions/>
  <pageMargins left="0.7" right="0.7" top="0.75" bottom="0.75" header="0.3" footer="0.3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28125" style="0" customWidth="1"/>
  </cols>
  <sheetData>
    <row r="1" ht="12.75">
      <c r="B1" s="1" t="s">
        <v>628</v>
      </c>
    </row>
    <row r="2" ht="12.75">
      <c r="C2" t="s">
        <v>527</v>
      </c>
    </row>
    <row r="3" spans="1:2" ht="12.75">
      <c r="A3" s="2" t="s">
        <v>564</v>
      </c>
      <c r="B3" s="156"/>
    </row>
    <row r="4" spans="2:7" ht="12.75">
      <c r="B4" t="s">
        <v>80</v>
      </c>
      <c r="C4" t="s">
        <v>117</v>
      </c>
      <c r="D4" t="s">
        <v>125</v>
      </c>
      <c r="E4" s="1" t="s">
        <v>585</v>
      </c>
      <c r="F4" s="1" t="s">
        <v>170</v>
      </c>
      <c r="G4" s="1" t="s">
        <v>177</v>
      </c>
    </row>
    <row r="5" spans="1:7" ht="12.75">
      <c r="A5" s="7" t="s">
        <v>174</v>
      </c>
      <c r="B5" s="7" t="s">
        <v>22</v>
      </c>
      <c r="C5" s="143" t="s">
        <v>225</v>
      </c>
      <c r="D5" s="143" t="s">
        <v>226</v>
      </c>
      <c r="E5" s="143" t="s">
        <v>430</v>
      </c>
      <c r="F5" s="143" t="s">
        <v>101</v>
      </c>
      <c r="G5" s="143" t="s">
        <v>581</v>
      </c>
    </row>
    <row r="6" spans="1:7" ht="12.75">
      <c r="A6" s="23">
        <v>1</v>
      </c>
      <c r="B6" s="8" t="s">
        <v>627</v>
      </c>
      <c r="C6" s="141"/>
      <c r="D6" s="155">
        <v>338583</v>
      </c>
      <c r="E6" s="141"/>
      <c r="F6" s="141">
        <f>SUM(C6:E6)</f>
        <v>338583</v>
      </c>
      <c r="G6" s="6">
        <v>352527</v>
      </c>
    </row>
    <row r="7" spans="1:7" ht="12.75">
      <c r="A7" s="23">
        <v>2</v>
      </c>
      <c r="B7" s="6" t="s">
        <v>232</v>
      </c>
      <c r="C7" s="141"/>
      <c r="D7" s="155">
        <v>91417</v>
      </c>
      <c r="E7" s="141"/>
      <c r="F7" s="141">
        <f>SUM(C7:E7)</f>
        <v>91417</v>
      </c>
      <c r="G7" s="6">
        <v>95183</v>
      </c>
    </row>
    <row r="8" spans="1:7" ht="12.75">
      <c r="A8" s="23">
        <v>3</v>
      </c>
      <c r="B8" s="8" t="s">
        <v>626</v>
      </c>
      <c r="C8" s="141"/>
      <c r="D8" s="155"/>
      <c r="E8" s="141"/>
      <c r="F8" s="141"/>
      <c r="G8" s="6">
        <v>19200</v>
      </c>
    </row>
    <row r="9" spans="1:7" ht="12.75">
      <c r="A9" s="23">
        <v>4</v>
      </c>
      <c r="B9" s="8" t="s">
        <v>232</v>
      </c>
      <c r="C9" s="141"/>
      <c r="D9" s="155"/>
      <c r="E9" s="141"/>
      <c r="F9" s="141"/>
      <c r="G9" s="6">
        <v>5184</v>
      </c>
    </row>
    <row r="10" spans="1:7" ht="12.75">
      <c r="A10" s="23">
        <v>5</v>
      </c>
      <c r="B10" s="6" t="s">
        <v>556</v>
      </c>
      <c r="C10" s="141"/>
      <c r="D10" s="155">
        <v>2921501</v>
      </c>
      <c r="E10" s="141"/>
      <c r="F10" s="141">
        <f>SUM(C10:E10)</f>
        <v>2921501</v>
      </c>
      <c r="G10" s="6">
        <v>574209</v>
      </c>
    </row>
    <row r="11" spans="1:7" ht="12.75">
      <c r="A11" s="23">
        <v>6</v>
      </c>
      <c r="B11" s="6" t="s">
        <v>232</v>
      </c>
      <c r="C11" s="141"/>
      <c r="D11" s="155">
        <v>788805</v>
      </c>
      <c r="E11" s="141"/>
      <c r="F11" s="141">
        <f>SUM(C11:E11)</f>
        <v>788805</v>
      </c>
      <c r="G11" s="6">
        <v>189917</v>
      </c>
    </row>
    <row r="12" spans="1:7" ht="25.5">
      <c r="A12" s="23">
        <v>7</v>
      </c>
      <c r="B12" s="135" t="s">
        <v>625</v>
      </c>
      <c r="C12" s="141"/>
      <c r="D12" s="155">
        <v>70625</v>
      </c>
      <c r="E12" s="141"/>
      <c r="F12" s="141">
        <f>SUM(C12:E12)</f>
        <v>70625</v>
      </c>
      <c r="G12" s="6">
        <v>94457</v>
      </c>
    </row>
    <row r="13" spans="1:7" ht="12.75">
      <c r="A13" s="23">
        <v>8</v>
      </c>
      <c r="B13" s="8" t="s">
        <v>232</v>
      </c>
      <c r="C13" s="141"/>
      <c r="D13" s="155">
        <v>19069</v>
      </c>
      <c r="E13" s="141"/>
      <c r="F13" s="141">
        <f>SUM(C13:E13)</f>
        <v>19069</v>
      </c>
      <c r="G13" s="6">
        <v>25503</v>
      </c>
    </row>
    <row r="14" spans="1:7" ht="12.75">
      <c r="A14" s="23">
        <v>9</v>
      </c>
      <c r="B14" s="8" t="s">
        <v>624</v>
      </c>
      <c r="C14" s="141"/>
      <c r="D14" s="155"/>
      <c r="E14" s="141"/>
      <c r="F14" s="141"/>
      <c r="G14" s="6">
        <v>81881</v>
      </c>
    </row>
    <row r="15" spans="1:7" ht="12.75">
      <c r="A15" s="23">
        <v>10</v>
      </c>
      <c r="B15" s="8" t="s">
        <v>232</v>
      </c>
      <c r="C15" s="141"/>
      <c r="D15" s="155"/>
      <c r="E15" s="141"/>
      <c r="F15" s="141"/>
      <c r="G15" s="6">
        <v>22108</v>
      </c>
    </row>
    <row r="16" spans="1:7" ht="12.75">
      <c r="A16" s="23">
        <v>11</v>
      </c>
      <c r="B16" s="8" t="s">
        <v>623</v>
      </c>
      <c r="C16" s="141"/>
      <c r="D16" s="155"/>
      <c r="E16" s="141"/>
      <c r="F16" s="141"/>
      <c r="G16" s="6">
        <v>420000</v>
      </c>
    </row>
    <row r="17" spans="1:7" ht="12.75">
      <c r="A17" s="23">
        <v>12</v>
      </c>
      <c r="B17" s="8" t="s">
        <v>232</v>
      </c>
      <c r="C17" s="141"/>
      <c r="D17" s="155"/>
      <c r="E17" s="141"/>
      <c r="F17" s="141"/>
      <c r="G17" s="6">
        <v>113400</v>
      </c>
    </row>
    <row r="18" spans="1:7" ht="12.75">
      <c r="A18" s="23">
        <v>13</v>
      </c>
      <c r="B18" s="8" t="s">
        <v>622</v>
      </c>
      <c r="C18" s="141"/>
      <c r="D18" s="155"/>
      <c r="E18" s="141"/>
      <c r="F18" s="141"/>
      <c r="G18" s="6">
        <v>43701</v>
      </c>
    </row>
    <row r="19" spans="1:7" ht="12.75">
      <c r="A19" s="23">
        <v>14</v>
      </c>
      <c r="B19" s="8" t="s">
        <v>232</v>
      </c>
      <c r="C19" s="141"/>
      <c r="D19" s="155"/>
      <c r="E19" s="141"/>
      <c r="F19" s="141"/>
      <c r="G19" s="6">
        <v>11799</v>
      </c>
    </row>
    <row r="20" spans="1:7" ht="12.75">
      <c r="A20" s="6">
        <v>15</v>
      </c>
      <c r="B20" s="7" t="s">
        <v>114</v>
      </c>
      <c r="C20" s="154">
        <f>SUM(C6:C11)</f>
        <v>0</v>
      </c>
      <c r="D20" s="154">
        <f>SUM(D6:D13)</f>
        <v>4230000</v>
      </c>
      <c r="E20" s="154">
        <f>SUM(E6:E11)</f>
        <v>0</v>
      </c>
      <c r="F20" s="154">
        <f>SUM(F6:F13)</f>
        <v>4230000</v>
      </c>
      <c r="G20" s="153">
        <f>SUM(G6:G19)</f>
        <v>2049069</v>
      </c>
    </row>
    <row r="22" spans="2:3" ht="12.75">
      <c r="B22" s="2"/>
      <c r="C22" s="2"/>
    </row>
    <row r="24" ht="12.75">
      <c r="B24" s="2"/>
    </row>
    <row r="27" ht="12.75">
      <c r="C27" s="2"/>
    </row>
    <row r="29" spans="2:3" ht="12.75">
      <c r="B29" s="2"/>
      <c r="C2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2019-02-20T09:16:01Z</cp:lastPrinted>
  <dcterms:created xsi:type="dcterms:W3CDTF">2006-01-17T11:47:21Z</dcterms:created>
  <dcterms:modified xsi:type="dcterms:W3CDTF">2020-12-25T11:40:49Z</dcterms:modified>
  <cp:category/>
  <cp:version/>
  <cp:contentType/>
  <cp:contentStatus/>
</cp:coreProperties>
</file>