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20652" windowHeight="940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<sst xmlns="http://schemas.openxmlformats.org/spreadsheetml/2006/main" count="85" uniqueCount="84">
  <si>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Sor</t>
  </si>
  <si>
    <t>Megnevezés</t>
  </si>
  <si>
    <t>Helyi önkormányzatok működésének általános támogat</t>
  </si>
  <si>
    <t>Települési önkormányzatok egyes köznev.felad.tám.</t>
  </si>
  <si>
    <t>Települési önkor.szociális és gyermekjól.fel.támog</t>
  </si>
  <si>
    <t xml:space="preserve">Települési önkorm.kulturális feladat.támogatása </t>
  </si>
  <si>
    <t>Önkormányzatok működési támogatásai (=01+…+06)</t>
  </si>
  <si>
    <t>Felhalmozási célú önkormányzati támogatások</t>
  </si>
  <si>
    <t>Ellátási díjak</t>
  </si>
  <si>
    <t>Kiszámlázott általános forgalmi adó</t>
  </si>
  <si>
    <t>Általános forgalmi adó visszatérítése</t>
  </si>
  <si>
    <t>Egyéb tárgyi eszközök értékesítése</t>
  </si>
  <si>
    <t>Egyéb felhalmozási c.átvett pénzeszközök(259..269)</t>
  </si>
  <si>
    <t>Eredeti előirányzat</t>
  </si>
  <si>
    <t>Módosított előirányzat</t>
  </si>
  <si>
    <t>Pénzforgalmi teljesítés</t>
  </si>
  <si>
    <t>Teljesítés %-a</t>
  </si>
  <si>
    <t>Szilvásvárad Község Önkormányzata</t>
  </si>
  <si>
    <t>Egyéb működési célú támogatások bevételei ÁH-on belülről</t>
  </si>
  <si>
    <t>Egyéb felhalmozási célú támogatások bevételei ÁH.belülről</t>
  </si>
  <si>
    <t>B2) Felhalm.célú támogatások ÁH-on belülről (44+45+46+57+68)</t>
  </si>
  <si>
    <t>B1) Működési célú támogatások ÁH-on belülről (07+…+10+21+32)</t>
  </si>
  <si>
    <t>B8 FINANSZÍROZÁSI BEVÉTELEK</t>
  </si>
  <si>
    <t xml:space="preserve"> - ebből: Előző év költségvetési maradványának igénybevétele</t>
  </si>
  <si>
    <t xml:space="preserve"> - ebből: Államháztartáson belüli megelőlegezések</t>
  </si>
  <si>
    <t>BEVÉTELEK MINDÖSSZESEN:</t>
  </si>
  <si>
    <t xml:space="preserve">  ebből: központi kezelésű előirányzatok</t>
  </si>
  <si>
    <t xml:space="preserve">  ebből: társadalombiztosítás pénzügyi alapjai</t>
  </si>
  <si>
    <t xml:space="preserve">  ebből: elkülönített állami pénzalapok</t>
  </si>
  <si>
    <t xml:space="preserve">  ebből: fejezeti kezelésű előirányzatok EU-s pr.</t>
  </si>
  <si>
    <t xml:space="preserve">  ebből: magánszemélyek kommunális adója</t>
  </si>
  <si>
    <t xml:space="preserve">  ebből: állandó jeleggel végzett tevékenység után fizetendő iparűzési adó</t>
  </si>
  <si>
    <t xml:space="preserve">  ebből: belföldi gépjárműadók helyi önkorm.megillető része</t>
  </si>
  <si>
    <t xml:space="preserve">  ebből: tartózkodás után fizetett idegenforgalmi adó</t>
  </si>
  <si>
    <t xml:space="preserve">  ebből: talajterhelési díj</t>
  </si>
  <si>
    <t xml:space="preserve">Egyéb közhatalmi bevételek </t>
  </si>
  <si>
    <t xml:space="preserve">  ebből: önkormányzatokat megillető helyszíni és szabálysértési bírság</t>
  </si>
  <si>
    <t xml:space="preserve">  ebből: helyi adópótlék, adóbírság</t>
  </si>
  <si>
    <t xml:space="preserve">  ebből: egyéb helyi közhatalmi bevételek</t>
  </si>
  <si>
    <t>Termékek és szolgáltatások adói (117+140+144+145+150)</t>
  </si>
  <si>
    <t>B3) Közhatalmi bevételek (=93+94+104+109+168+169)</t>
  </si>
  <si>
    <t>Szolgáltatások ellenértéke</t>
  </si>
  <si>
    <t xml:space="preserve">  ebből: alkalmazottak térítési díjbevétele</t>
  </si>
  <si>
    <t xml:space="preserve">  ebből: egyéb szolgáltatások miatti bevételek</t>
  </si>
  <si>
    <t xml:space="preserve">  ebből: államháztartáson belül</t>
  </si>
  <si>
    <t xml:space="preserve">  ebből: államháztartáson kívül</t>
  </si>
  <si>
    <t xml:space="preserve">Közvetített szolgáltatások értéke </t>
  </si>
  <si>
    <t>Tulajdonosi bevételek</t>
  </si>
  <si>
    <t xml:space="preserve">  ebből: önkormányzati vagyon üzemeltetésbe, kezelésbe adásából szárm.bev.</t>
  </si>
  <si>
    <t xml:space="preserve">  ebből: önkormányzati lakások lakbérbevétele</t>
  </si>
  <si>
    <t xml:space="preserve">  ebből: önkorányzati egyéb helységek bérbeadása</t>
  </si>
  <si>
    <t xml:space="preserve">  ebből: egyéb önkormányzati tárgyi eszköz bérbeadásából származó bevétel</t>
  </si>
  <si>
    <t xml:space="preserve">Kamatbevételek </t>
  </si>
  <si>
    <t xml:space="preserve">Egyéb működési bevételek </t>
  </si>
  <si>
    <t xml:space="preserve">  ebből: egyéb kártérítési bevételek</t>
  </si>
  <si>
    <t xml:space="preserve">  ebből: egyéb különféle működési bevételek</t>
  </si>
  <si>
    <t xml:space="preserve">  ebből: nonprofit gazdasági társaságok</t>
  </si>
  <si>
    <t xml:space="preserve"> - ebből: Rövid lejáratú hitelek, kölcsönök felvétele pénzügyi vállalkozástól</t>
  </si>
  <si>
    <t>2016. éves bevételeinek alakulása rovatonként részletezve</t>
  </si>
  <si>
    <t>Adatok forintban</t>
  </si>
  <si>
    <t>01</t>
  </si>
  <si>
    <t>02</t>
  </si>
  <si>
    <t>03</t>
  </si>
  <si>
    <t>04</t>
  </si>
  <si>
    <t>05</t>
  </si>
  <si>
    <t>06</t>
  </si>
  <si>
    <t>07</t>
  </si>
  <si>
    <t xml:space="preserve">  ebből: helyi önkormányzatok és költségvetési szerveik</t>
  </si>
  <si>
    <t>Elszámolásból származó bevételek</t>
  </si>
  <si>
    <t>Működési célú költségvetési támogatások és kiegészítő támogatások</t>
  </si>
  <si>
    <t>Vagyoni tipusú adók (=110+…+115)</t>
  </si>
  <si>
    <t>Értékesítési és forgalmi adók (=118+…+139)</t>
  </si>
  <si>
    <t>Gépjárműadók (=146+…149)</t>
  </si>
  <si>
    <t>Egyéb áruhasználati és szolgáltatási adók(151+…+167)</t>
  </si>
  <si>
    <t xml:space="preserve">  ebből: igazgatási szolgáltatási díjak</t>
  </si>
  <si>
    <t>B4) Működési bevételek (186+187+190+192+199+...+201+208+216+218)</t>
  </si>
  <si>
    <t>B5) Felhalmozási bevételek (=222+224+226+227+229)</t>
  </si>
  <si>
    <t>Működési célú átvett pénzeszközök egyéb civil szervezetektől</t>
  </si>
  <si>
    <t>B6) Működési célú átvett pénzeszközök (=231+234+244)</t>
  </si>
  <si>
    <t>B7) Felhalmozási célú átvett pénzeszközök (=257+260+270)</t>
  </si>
  <si>
    <t>B1-B7) KÖLTSÉGVETÉSI BEVÉTELEK (43+79+185+221+230+256+282)</t>
  </si>
  <si>
    <t xml:space="preserve">  ebből: egyéb bérleti és lízing díjbevétel</t>
  </si>
  <si>
    <t>Ingatlanok értékesítése</t>
  </si>
  <si>
    <t>2. számú melléklet a 7/2017. (VI.6.)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</si>
</sst>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6" fontId="40" fillId="0" borderId="10" xfId="40" applyNumberFormat="1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6" fontId="40" fillId="33" borderId="10" xfId="4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66" fontId="40" fillId="0" borderId="10" xfId="40" applyNumberFormat="1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166" fontId="40" fillId="34" borderId="10" xfId="4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166" fontId="39" fillId="0" borderId="0" xfId="40" applyNumberFormat="1" applyFont="1" applyAlignment="1">
      <alignment/>
    </xf>
    <xf numFmtId="9" fontId="39" fillId="0" borderId="0" xfId="60" applyFont="1" applyAlignment="1">
      <alignment/>
    </xf>
    <xf numFmtId="167" fontId="39" fillId="0" borderId="10" xfId="60" applyNumberFormat="1" applyFont="1" applyBorder="1" applyAlignment="1">
      <alignment horizontal="center"/>
    </xf>
    <xf numFmtId="167" fontId="40" fillId="0" borderId="10" xfId="60" applyNumberFormat="1" applyFont="1" applyBorder="1" applyAlignment="1">
      <alignment horizontal="center"/>
    </xf>
    <xf numFmtId="167" fontId="40" fillId="0" borderId="10" xfId="60" applyNumberFormat="1" applyFont="1" applyFill="1" applyBorder="1" applyAlignment="1">
      <alignment horizontal="center"/>
    </xf>
    <xf numFmtId="167" fontId="40" fillId="33" borderId="10" xfId="60" applyNumberFormat="1" applyFont="1" applyFill="1" applyBorder="1" applyAlignment="1">
      <alignment horizontal="center"/>
    </xf>
    <xf numFmtId="167" fontId="40" fillId="34" borderId="10" xfId="60" applyNumberFormat="1" applyFont="1" applyFill="1" applyBorder="1" applyAlignment="1">
      <alignment horizontal="center"/>
    </xf>
    <xf numFmtId="167" fontId="39" fillId="0" borderId="0" xfId="0" applyNumberFormat="1" applyFont="1" applyAlignment="1">
      <alignment/>
    </xf>
    <xf numFmtId="0" fontId="40" fillId="34" borderId="10" xfId="0" applyFont="1" applyFill="1" applyBorder="1" applyAlignment="1">
      <alignment/>
    </xf>
    <xf numFmtId="167" fontId="40" fillId="34" borderId="10" xfId="60" applyNumberFormat="1" applyFont="1" applyFill="1" applyBorder="1" applyAlignment="1">
      <alignment/>
    </xf>
    <xf numFmtId="167" fontId="39" fillId="0" borderId="10" xfId="60" applyNumberFormat="1" applyFont="1" applyBorder="1" applyAlignment="1">
      <alignment/>
    </xf>
    <xf numFmtId="167" fontId="43" fillId="35" borderId="10" xfId="60" applyNumberFormat="1" applyFont="1" applyFill="1" applyBorder="1" applyAlignment="1">
      <alignment vertical="center"/>
    </xf>
    <xf numFmtId="167" fontId="39" fillId="0" borderId="10" xfId="6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/>
    </xf>
    <xf numFmtId="0" fontId="40" fillId="0" borderId="10" xfId="0" applyFont="1" applyBorder="1" applyAlignment="1" quotePrefix="1">
      <alignment horizontal="center"/>
    </xf>
    <xf numFmtId="166" fontId="40" fillId="35" borderId="10" xfId="4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43" fillId="35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49">
      <selection activeCell="F2" sqref="F2"/>
    </sheetView>
  </sheetViews>
  <sheetFormatPr defaultColWidth="9.140625" defaultRowHeight="15"/>
  <cols>
    <col min="1" max="1" width="4.421875" style="0" customWidth="1"/>
    <col min="2" max="2" width="62.28125" style="0" customWidth="1"/>
    <col min="3" max="3" width="15.421875" style="0" customWidth="1"/>
    <col min="4" max="5" width="14.8515625" style="0" customWidth="1"/>
    <col min="6" max="6" width="10.8515625" style="0" customWidth="1"/>
  </cols>
  <sheetData>
    <row r="1" ht="14.25">
      <c r="F1" s="19" t="s">
        <v>83</v>
      </c>
    </row>
    <row r="2" spans="1:6" ht="14.25" customHeight="1">
      <c r="A2" s="1"/>
      <c r="B2" s="1"/>
      <c r="C2" s="1"/>
      <c r="D2" s="1"/>
      <c r="E2" s="1"/>
      <c r="F2" s="1"/>
    </row>
    <row r="3" spans="1:6" ht="14.25">
      <c r="A3" s="38" t="s">
        <v>17</v>
      </c>
      <c r="B3" s="38"/>
      <c r="C3" s="38"/>
      <c r="D3" s="38"/>
      <c r="E3" s="38"/>
      <c r="F3" s="38"/>
    </row>
    <row r="4" spans="1:6" ht="14.25">
      <c r="A4" s="38" t="s">
        <v>58</v>
      </c>
      <c r="B4" s="38"/>
      <c r="C4" s="38"/>
      <c r="D4" s="38"/>
      <c r="E4" s="38"/>
      <c r="F4" s="38"/>
    </row>
    <row r="5" spans="1:6" ht="14.25">
      <c r="A5" s="34"/>
      <c r="B5" s="34"/>
      <c r="C5" s="34"/>
      <c r="D5" s="34"/>
      <c r="E5" s="34"/>
      <c r="F5" s="34"/>
    </row>
    <row r="6" spans="1:6" ht="24" customHeight="1">
      <c r="A6" s="1"/>
      <c r="B6" s="1"/>
      <c r="C6" s="1"/>
      <c r="D6" s="1"/>
      <c r="E6" s="1"/>
      <c r="F6" s="20" t="s">
        <v>59</v>
      </c>
    </row>
    <row r="7" spans="1:6" ht="27">
      <c r="A7" s="2" t="s">
        <v>0</v>
      </c>
      <c r="B7" s="2" t="s">
        <v>1</v>
      </c>
      <c r="C7" s="3" t="s">
        <v>13</v>
      </c>
      <c r="D7" s="3" t="s">
        <v>14</v>
      </c>
      <c r="E7" s="3" t="s">
        <v>15</v>
      </c>
      <c r="F7" s="3" t="s">
        <v>16</v>
      </c>
    </row>
    <row r="8" spans="1:6" ht="15" customHeight="1">
      <c r="A8" s="35" t="s">
        <v>60</v>
      </c>
      <c r="B8" s="5" t="s">
        <v>2</v>
      </c>
      <c r="C8" s="6">
        <v>92596419</v>
      </c>
      <c r="D8" s="6">
        <v>92596419</v>
      </c>
      <c r="E8" s="6">
        <v>92596419</v>
      </c>
      <c r="F8" s="23">
        <f aca="true" t="shared" si="0" ref="F8:F55">E8/D8</f>
        <v>1</v>
      </c>
    </row>
    <row r="9" spans="1:6" ht="15" customHeight="1">
      <c r="A9" s="35" t="s">
        <v>61</v>
      </c>
      <c r="B9" s="5" t="s">
        <v>3</v>
      </c>
      <c r="C9" s="6">
        <v>38833177</v>
      </c>
      <c r="D9" s="6">
        <v>39053044</v>
      </c>
      <c r="E9" s="6">
        <v>39053044</v>
      </c>
      <c r="F9" s="23">
        <f t="shared" si="0"/>
        <v>1</v>
      </c>
    </row>
    <row r="10" spans="1:6" ht="15" customHeight="1">
      <c r="A10" s="35" t="s">
        <v>62</v>
      </c>
      <c r="B10" s="5" t="s">
        <v>4</v>
      </c>
      <c r="C10" s="6">
        <v>55358812</v>
      </c>
      <c r="D10" s="6">
        <v>58956361</v>
      </c>
      <c r="E10" s="6">
        <v>58956361</v>
      </c>
      <c r="F10" s="23">
        <f t="shared" si="0"/>
        <v>1</v>
      </c>
    </row>
    <row r="11" spans="1:6" ht="15" customHeight="1">
      <c r="A11" s="35" t="s">
        <v>63</v>
      </c>
      <c r="B11" s="5" t="s">
        <v>5</v>
      </c>
      <c r="C11" s="6">
        <v>1814880</v>
      </c>
      <c r="D11" s="6">
        <v>1814880</v>
      </c>
      <c r="E11" s="6">
        <v>1814880</v>
      </c>
      <c r="F11" s="23">
        <f t="shared" si="0"/>
        <v>1</v>
      </c>
    </row>
    <row r="12" spans="1:6" ht="15" customHeight="1">
      <c r="A12" s="35" t="s">
        <v>64</v>
      </c>
      <c r="B12" s="5" t="s">
        <v>69</v>
      </c>
      <c r="C12" s="6">
        <v>0</v>
      </c>
      <c r="D12" s="6">
        <v>2733548</v>
      </c>
      <c r="E12" s="6">
        <v>2733548</v>
      </c>
      <c r="F12" s="23">
        <f t="shared" si="0"/>
        <v>1</v>
      </c>
    </row>
    <row r="13" spans="1:6" ht="15" customHeight="1">
      <c r="A13" s="35" t="s">
        <v>65</v>
      </c>
      <c r="B13" s="5" t="s">
        <v>68</v>
      </c>
      <c r="C13" s="6">
        <v>0</v>
      </c>
      <c r="D13" s="6">
        <v>155839</v>
      </c>
      <c r="E13" s="6">
        <v>155839</v>
      </c>
      <c r="F13" s="23">
        <f t="shared" si="0"/>
        <v>1</v>
      </c>
    </row>
    <row r="14" spans="1:6" ht="15" customHeight="1">
      <c r="A14" s="36" t="s">
        <v>66</v>
      </c>
      <c r="B14" s="8" t="s">
        <v>6</v>
      </c>
      <c r="C14" s="9">
        <f>SUM(C8:C13)</f>
        <v>188603288</v>
      </c>
      <c r="D14" s="9">
        <f>SUM(D8:D13)</f>
        <v>195310091</v>
      </c>
      <c r="E14" s="9">
        <f>SUM(E8:E13)</f>
        <v>195310091</v>
      </c>
      <c r="F14" s="24">
        <f t="shared" si="0"/>
        <v>1</v>
      </c>
    </row>
    <row r="15" spans="1:6" ht="15" customHeight="1">
      <c r="A15" s="13">
        <v>32</v>
      </c>
      <c r="B15" s="14" t="s">
        <v>18</v>
      </c>
      <c r="C15" s="15">
        <v>12165000</v>
      </c>
      <c r="D15" s="15">
        <v>30258883</v>
      </c>
      <c r="E15" s="15">
        <f>SUM(E16:E19)</f>
        <v>30258883</v>
      </c>
      <c r="F15" s="25">
        <f t="shared" si="0"/>
        <v>1</v>
      </c>
    </row>
    <row r="16" spans="1:6" ht="15" customHeight="1">
      <c r="A16" s="4">
        <v>34</v>
      </c>
      <c r="B16" s="5" t="s">
        <v>26</v>
      </c>
      <c r="C16" s="6">
        <v>0</v>
      </c>
      <c r="D16" s="6">
        <v>0</v>
      </c>
      <c r="E16" s="6">
        <v>469800</v>
      </c>
      <c r="F16" s="23"/>
    </row>
    <row r="17" spans="1:6" ht="15" customHeight="1">
      <c r="A17" s="4">
        <v>37</v>
      </c>
      <c r="B17" s="5" t="s">
        <v>27</v>
      </c>
      <c r="C17" s="6">
        <v>0</v>
      </c>
      <c r="D17" s="6">
        <v>0</v>
      </c>
      <c r="E17" s="6">
        <v>3515600</v>
      </c>
      <c r="F17" s="23"/>
    </row>
    <row r="18" spans="1:6" ht="15" customHeight="1">
      <c r="A18" s="4">
        <v>38</v>
      </c>
      <c r="B18" s="5" t="s">
        <v>28</v>
      </c>
      <c r="C18" s="6">
        <v>0</v>
      </c>
      <c r="D18" s="6">
        <v>0</v>
      </c>
      <c r="E18" s="6">
        <v>16358013</v>
      </c>
      <c r="F18" s="23"/>
    </row>
    <row r="19" spans="1:6" ht="15" customHeight="1">
      <c r="A19" s="4">
        <v>39</v>
      </c>
      <c r="B19" s="5" t="s">
        <v>67</v>
      </c>
      <c r="C19" s="6">
        <v>0</v>
      </c>
      <c r="D19" s="6">
        <v>0</v>
      </c>
      <c r="E19" s="6">
        <v>9915470</v>
      </c>
      <c r="F19" s="23"/>
    </row>
    <row r="20" spans="1:6" ht="15" customHeight="1">
      <c r="A20" s="10">
        <v>43</v>
      </c>
      <c r="B20" s="11" t="s">
        <v>21</v>
      </c>
      <c r="C20" s="12">
        <f>C14+C15</f>
        <v>200768288</v>
      </c>
      <c r="D20" s="12">
        <f>D14+D15</f>
        <v>225568974</v>
      </c>
      <c r="E20" s="12">
        <f>E14+E15</f>
        <v>225568974</v>
      </c>
      <c r="F20" s="26">
        <f t="shared" si="0"/>
        <v>1</v>
      </c>
    </row>
    <row r="21" spans="1:6" ht="15" customHeight="1">
      <c r="A21" s="4">
        <v>44</v>
      </c>
      <c r="B21" s="5" t="s">
        <v>7</v>
      </c>
      <c r="C21" s="6">
        <v>0</v>
      </c>
      <c r="D21" s="6">
        <v>0</v>
      </c>
      <c r="E21" s="6">
        <v>0</v>
      </c>
      <c r="F21" s="23"/>
    </row>
    <row r="22" spans="1:6" ht="15" customHeight="1">
      <c r="A22" s="7">
        <v>68</v>
      </c>
      <c r="B22" s="8" t="s">
        <v>19</v>
      </c>
      <c r="C22" s="9">
        <f>SUM(C23:C24)</f>
        <v>0</v>
      </c>
      <c r="D22" s="9">
        <v>5944684</v>
      </c>
      <c r="E22" s="9">
        <f>SUM(E23:E24)</f>
        <v>5944684</v>
      </c>
      <c r="F22" s="24">
        <f t="shared" si="0"/>
        <v>1</v>
      </c>
    </row>
    <row r="23" spans="1:6" ht="15" customHeight="1">
      <c r="A23" s="4">
        <v>71</v>
      </c>
      <c r="B23" s="5" t="s">
        <v>29</v>
      </c>
      <c r="C23" s="6">
        <v>0</v>
      </c>
      <c r="D23" s="6">
        <v>0</v>
      </c>
      <c r="E23" s="6">
        <v>5944684</v>
      </c>
      <c r="F23" s="23"/>
    </row>
    <row r="24" spans="1:6" ht="15" customHeight="1">
      <c r="A24" s="4">
        <v>74</v>
      </c>
      <c r="B24" s="5" t="s">
        <v>28</v>
      </c>
      <c r="C24" s="6">
        <v>0</v>
      </c>
      <c r="D24" s="6">
        <v>0</v>
      </c>
      <c r="E24" s="6">
        <v>0</v>
      </c>
      <c r="F24" s="23"/>
    </row>
    <row r="25" spans="1:6" ht="15" customHeight="1">
      <c r="A25" s="10">
        <v>79</v>
      </c>
      <c r="B25" s="11" t="s">
        <v>20</v>
      </c>
      <c r="C25" s="12">
        <f>C21+C22</f>
        <v>0</v>
      </c>
      <c r="D25" s="12">
        <f>D21+D22</f>
        <v>5944684</v>
      </c>
      <c r="E25" s="12">
        <f>E21+E22</f>
        <v>5944684</v>
      </c>
      <c r="F25" s="26">
        <f t="shared" si="0"/>
        <v>1</v>
      </c>
    </row>
    <row r="26" spans="1:6" ht="15" customHeight="1">
      <c r="A26" s="7">
        <v>109</v>
      </c>
      <c r="B26" s="8" t="s">
        <v>70</v>
      </c>
      <c r="C26" s="9">
        <v>7000000</v>
      </c>
      <c r="D26" s="9">
        <v>9014398</v>
      </c>
      <c r="E26" s="9">
        <v>9014398</v>
      </c>
      <c r="F26" s="24">
        <f t="shared" si="0"/>
        <v>1</v>
      </c>
    </row>
    <row r="27" spans="1:6" ht="15" customHeight="1">
      <c r="A27" s="4">
        <v>112</v>
      </c>
      <c r="B27" s="5" t="s">
        <v>30</v>
      </c>
      <c r="C27" s="6">
        <v>7000000</v>
      </c>
      <c r="D27" s="6">
        <v>9014398</v>
      </c>
      <c r="E27" s="6">
        <v>9014398</v>
      </c>
      <c r="F27" s="23">
        <f t="shared" si="0"/>
        <v>1</v>
      </c>
    </row>
    <row r="28" spans="1:6" ht="15" customHeight="1">
      <c r="A28" s="7">
        <v>117</v>
      </c>
      <c r="B28" s="8" t="s">
        <v>71</v>
      </c>
      <c r="C28" s="9">
        <f>SUM(C29:C29)</f>
        <v>40000000</v>
      </c>
      <c r="D28" s="9">
        <f>SUM(D29:D29)</f>
        <v>59378019</v>
      </c>
      <c r="E28" s="9">
        <f>SUM(E29:E29)</f>
        <v>59378019</v>
      </c>
      <c r="F28" s="24">
        <f t="shared" si="0"/>
        <v>1</v>
      </c>
    </row>
    <row r="29" spans="1:6" ht="15" customHeight="1">
      <c r="A29" s="4">
        <v>124</v>
      </c>
      <c r="B29" s="5" t="s">
        <v>31</v>
      </c>
      <c r="C29" s="6">
        <v>40000000</v>
      </c>
      <c r="D29" s="6">
        <v>59378019</v>
      </c>
      <c r="E29" s="6">
        <v>59378019</v>
      </c>
      <c r="F29" s="23">
        <f t="shared" si="0"/>
        <v>1</v>
      </c>
    </row>
    <row r="30" spans="1:6" ht="15" customHeight="1">
      <c r="A30" s="7">
        <v>145</v>
      </c>
      <c r="B30" s="8" t="s">
        <v>72</v>
      </c>
      <c r="C30" s="9">
        <f>SUM(C31:C31)</f>
        <v>4800000</v>
      </c>
      <c r="D30" s="9">
        <f>SUM(D31:D31)</f>
        <v>5049112</v>
      </c>
      <c r="E30" s="9">
        <f>SUM(E31:E31)</f>
        <v>5049112</v>
      </c>
      <c r="F30" s="24">
        <f t="shared" si="0"/>
        <v>1</v>
      </c>
    </row>
    <row r="31" spans="1:6" ht="15" customHeight="1">
      <c r="A31" s="4">
        <v>147</v>
      </c>
      <c r="B31" s="5" t="s">
        <v>32</v>
      </c>
      <c r="C31" s="6">
        <v>4800000</v>
      </c>
      <c r="D31" s="6">
        <v>5049112</v>
      </c>
      <c r="E31" s="6">
        <v>5049112</v>
      </c>
      <c r="F31" s="23">
        <f t="shared" si="0"/>
        <v>1</v>
      </c>
    </row>
    <row r="32" spans="1:6" ht="15" customHeight="1">
      <c r="A32" s="7">
        <v>150</v>
      </c>
      <c r="B32" s="8" t="s">
        <v>73</v>
      </c>
      <c r="C32" s="9">
        <f>SUM(C33:C34)</f>
        <v>26000000</v>
      </c>
      <c r="D32" s="9">
        <f>SUM(D33:D34)</f>
        <v>27965756</v>
      </c>
      <c r="E32" s="9">
        <f>SUM(E33:E34)</f>
        <v>27965756</v>
      </c>
      <c r="F32" s="24">
        <f t="shared" si="0"/>
        <v>1</v>
      </c>
    </row>
    <row r="33" spans="1:6" ht="15" customHeight="1">
      <c r="A33" s="4">
        <v>158</v>
      </c>
      <c r="B33" s="5" t="s">
        <v>33</v>
      </c>
      <c r="C33" s="6">
        <v>26000000</v>
      </c>
      <c r="D33" s="6">
        <v>27898556</v>
      </c>
      <c r="E33" s="6">
        <v>27898556</v>
      </c>
      <c r="F33" s="23">
        <f t="shared" si="0"/>
        <v>1</v>
      </c>
    </row>
    <row r="34" spans="1:6" ht="15" customHeight="1">
      <c r="A34" s="4">
        <v>159</v>
      </c>
      <c r="B34" s="5" t="s">
        <v>34</v>
      </c>
      <c r="C34" s="6">
        <v>0</v>
      </c>
      <c r="D34" s="6">
        <v>67200</v>
      </c>
      <c r="E34" s="6">
        <v>67200</v>
      </c>
      <c r="F34" s="23">
        <f t="shared" si="0"/>
        <v>1</v>
      </c>
    </row>
    <row r="35" spans="1:6" ht="15" customHeight="1">
      <c r="A35" s="7">
        <v>168</v>
      </c>
      <c r="B35" s="8" t="s">
        <v>39</v>
      </c>
      <c r="C35" s="9">
        <f>C28+C30+C32</f>
        <v>70800000</v>
      </c>
      <c r="D35" s="9">
        <f>D28+D30+D32</f>
        <v>92392887</v>
      </c>
      <c r="E35" s="9">
        <f>E28+E30+E32</f>
        <v>92392887</v>
      </c>
      <c r="F35" s="24">
        <f t="shared" si="0"/>
        <v>1</v>
      </c>
    </row>
    <row r="36" spans="1:6" ht="15" customHeight="1">
      <c r="A36" s="7">
        <v>169</v>
      </c>
      <c r="B36" s="8" t="s">
        <v>35</v>
      </c>
      <c r="C36" s="9">
        <f>SUM(C38:C40)</f>
        <v>0</v>
      </c>
      <c r="D36" s="9">
        <f>SUM(D37:D40)</f>
        <v>2156765</v>
      </c>
      <c r="E36" s="9">
        <f>SUM(E37:E40)</f>
        <v>2156765</v>
      </c>
      <c r="F36" s="24">
        <f t="shared" si="0"/>
        <v>1</v>
      </c>
    </row>
    <row r="37" spans="1:6" ht="15" customHeight="1">
      <c r="A37" s="4">
        <v>172</v>
      </c>
      <c r="B37" s="5" t="s">
        <v>74</v>
      </c>
      <c r="C37" s="6">
        <v>0</v>
      </c>
      <c r="D37" s="6">
        <v>1796000</v>
      </c>
      <c r="E37" s="6">
        <v>1796000</v>
      </c>
      <c r="F37" s="23">
        <f t="shared" si="0"/>
        <v>1</v>
      </c>
    </row>
    <row r="38" spans="1:6" ht="15" customHeight="1">
      <c r="A38" s="4">
        <v>180</v>
      </c>
      <c r="B38" s="5" t="s">
        <v>36</v>
      </c>
      <c r="C38" s="6">
        <v>0</v>
      </c>
      <c r="D38" s="6">
        <v>12000</v>
      </c>
      <c r="E38" s="6">
        <v>12000</v>
      </c>
      <c r="F38" s="23">
        <f t="shared" si="0"/>
        <v>1</v>
      </c>
    </row>
    <row r="39" spans="1:6" ht="15" customHeight="1">
      <c r="A39" s="4">
        <v>182</v>
      </c>
      <c r="B39" s="5" t="s">
        <v>37</v>
      </c>
      <c r="C39" s="6">
        <v>0</v>
      </c>
      <c r="D39" s="6">
        <v>294183</v>
      </c>
      <c r="E39" s="6">
        <v>294183</v>
      </c>
      <c r="F39" s="23">
        <f t="shared" si="0"/>
        <v>1</v>
      </c>
    </row>
    <row r="40" spans="1:6" ht="15" customHeight="1">
      <c r="A40" s="4">
        <v>184</v>
      </c>
      <c r="B40" s="5" t="s">
        <v>38</v>
      </c>
      <c r="C40" s="6">
        <v>0</v>
      </c>
      <c r="D40" s="6">
        <v>54582</v>
      </c>
      <c r="E40" s="6">
        <v>54582</v>
      </c>
      <c r="F40" s="23">
        <f t="shared" si="0"/>
        <v>1</v>
      </c>
    </row>
    <row r="41" spans="1:6" ht="15" customHeight="1">
      <c r="A41" s="10">
        <v>185</v>
      </c>
      <c r="B41" s="11" t="s">
        <v>40</v>
      </c>
      <c r="C41" s="12">
        <f>C26+C35+C36</f>
        <v>77800000</v>
      </c>
      <c r="D41" s="12">
        <f>D26+D35+D36</f>
        <v>103564050</v>
      </c>
      <c r="E41" s="12">
        <f>E26+E35+E36</f>
        <v>103564050</v>
      </c>
      <c r="F41" s="26">
        <f t="shared" si="0"/>
        <v>1</v>
      </c>
    </row>
    <row r="42" spans="1:6" ht="15" customHeight="1">
      <c r="A42" s="7">
        <v>186</v>
      </c>
      <c r="B42" s="8" t="s">
        <v>41</v>
      </c>
      <c r="C42" s="9">
        <f>SUM(C43:C45)</f>
        <v>11980000</v>
      </c>
      <c r="D42" s="9">
        <f>SUM(D43:D45)</f>
        <v>15752252</v>
      </c>
      <c r="E42" s="9">
        <f>SUM(E43:E45)</f>
        <v>15752252</v>
      </c>
      <c r="F42" s="24">
        <f t="shared" si="0"/>
        <v>1</v>
      </c>
    </row>
    <row r="43" spans="1:6" ht="15" customHeight="1">
      <c r="A43" s="4">
        <v>187</v>
      </c>
      <c r="B43" s="5" t="s">
        <v>42</v>
      </c>
      <c r="C43" s="6">
        <v>1900000</v>
      </c>
      <c r="D43" s="6">
        <v>2546005</v>
      </c>
      <c r="E43" s="6">
        <v>2546005</v>
      </c>
      <c r="F43" s="23">
        <f t="shared" si="0"/>
        <v>1</v>
      </c>
    </row>
    <row r="44" spans="1:6" ht="15" customHeight="1">
      <c r="A44" s="4">
        <v>188</v>
      </c>
      <c r="B44" s="5" t="s">
        <v>81</v>
      </c>
      <c r="C44" s="6">
        <v>5600000</v>
      </c>
      <c r="D44" s="6">
        <v>7064295</v>
      </c>
      <c r="E44" s="6">
        <v>7064295</v>
      </c>
      <c r="F44" s="23">
        <f t="shared" si="0"/>
        <v>1</v>
      </c>
    </row>
    <row r="45" spans="1:6" ht="15" customHeight="1">
      <c r="A45" s="4">
        <v>189</v>
      </c>
      <c r="B45" s="5" t="s">
        <v>43</v>
      </c>
      <c r="C45" s="6">
        <v>4480000</v>
      </c>
      <c r="D45" s="6">
        <v>6141952</v>
      </c>
      <c r="E45" s="6">
        <v>6141952</v>
      </c>
      <c r="F45" s="23">
        <f t="shared" si="0"/>
        <v>1</v>
      </c>
    </row>
    <row r="46" spans="1:6" ht="15" customHeight="1">
      <c r="A46" s="13">
        <v>190</v>
      </c>
      <c r="B46" s="14" t="s">
        <v>46</v>
      </c>
      <c r="C46" s="15">
        <f>SUM(C47:C48)</f>
        <v>12690000</v>
      </c>
      <c r="D46" s="15">
        <f>SUM(D47:D48)</f>
        <v>15885433</v>
      </c>
      <c r="E46" s="15">
        <f>SUM(E47:E48)</f>
        <v>15885433</v>
      </c>
      <c r="F46" s="25">
        <f t="shared" si="0"/>
        <v>1</v>
      </c>
    </row>
    <row r="47" spans="1:6" ht="15" customHeight="1">
      <c r="A47" s="4">
        <v>191</v>
      </c>
      <c r="B47" s="5" t="s">
        <v>44</v>
      </c>
      <c r="C47" s="6">
        <v>7750000</v>
      </c>
      <c r="D47" s="6">
        <v>5813463</v>
      </c>
      <c r="E47" s="6">
        <v>5813463</v>
      </c>
      <c r="F47" s="33">
        <f t="shared" si="0"/>
        <v>1</v>
      </c>
    </row>
    <row r="48" spans="1:6" ht="15" customHeight="1">
      <c r="A48" s="4">
        <v>192</v>
      </c>
      <c r="B48" s="5" t="s">
        <v>45</v>
      </c>
      <c r="C48" s="6">
        <v>4940000</v>
      </c>
      <c r="D48" s="6">
        <v>10071970</v>
      </c>
      <c r="E48" s="6">
        <v>10071970</v>
      </c>
      <c r="F48" s="33">
        <f t="shared" si="0"/>
        <v>1</v>
      </c>
    </row>
    <row r="49" spans="1:6" ht="15" customHeight="1">
      <c r="A49" s="7">
        <v>193</v>
      </c>
      <c r="B49" s="8" t="s">
        <v>47</v>
      </c>
      <c r="C49" s="9">
        <f>SUM(C50:C53)</f>
        <v>4571000</v>
      </c>
      <c r="D49" s="9">
        <f>SUM(D50:D53)</f>
        <v>6028696</v>
      </c>
      <c r="E49" s="9">
        <f>SUM(E50:E53)</f>
        <v>6028696</v>
      </c>
      <c r="F49" s="25">
        <f t="shared" si="0"/>
        <v>1</v>
      </c>
    </row>
    <row r="50" spans="1:6" ht="15" customHeight="1">
      <c r="A50" s="4">
        <v>194</v>
      </c>
      <c r="B50" s="5" t="s">
        <v>48</v>
      </c>
      <c r="C50" s="6">
        <v>1600000</v>
      </c>
      <c r="D50" s="6">
        <v>2930504</v>
      </c>
      <c r="E50" s="6">
        <v>2930504</v>
      </c>
      <c r="F50" s="33">
        <f t="shared" si="0"/>
        <v>1</v>
      </c>
    </row>
    <row r="51" spans="1:6" ht="15" customHeight="1">
      <c r="A51" s="4">
        <v>195</v>
      </c>
      <c r="B51" s="5" t="s">
        <v>49</v>
      </c>
      <c r="C51" s="6">
        <v>785000</v>
      </c>
      <c r="D51" s="6">
        <v>870090</v>
      </c>
      <c r="E51" s="6">
        <v>870090</v>
      </c>
      <c r="F51" s="33">
        <f t="shared" si="0"/>
        <v>1</v>
      </c>
    </row>
    <row r="52" spans="1:6" ht="15" customHeight="1">
      <c r="A52" s="4">
        <v>196</v>
      </c>
      <c r="B52" s="5" t="s">
        <v>50</v>
      </c>
      <c r="C52" s="6">
        <v>1216000</v>
      </c>
      <c r="D52" s="6">
        <v>1306700</v>
      </c>
      <c r="E52" s="6">
        <v>1306700</v>
      </c>
      <c r="F52" s="33">
        <f t="shared" si="0"/>
        <v>1</v>
      </c>
    </row>
    <row r="53" spans="1:6" ht="15" customHeight="1">
      <c r="A53" s="4">
        <v>197</v>
      </c>
      <c r="B53" s="5" t="s">
        <v>51</v>
      </c>
      <c r="C53" s="6">
        <v>970000</v>
      </c>
      <c r="D53" s="6">
        <v>921402</v>
      </c>
      <c r="E53" s="6">
        <v>921402</v>
      </c>
      <c r="F53" s="33">
        <f t="shared" si="0"/>
        <v>1</v>
      </c>
    </row>
    <row r="54" spans="1:6" ht="15" customHeight="1">
      <c r="A54" s="7">
        <v>199</v>
      </c>
      <c r="B54" s="8" t="s">
        <v>8</v>
      </c>
      <c r="C54" s="9">
        <v>2950000</v>
      </c>
      <c r="D54" s="9">
        <v>3023410</v>
      </c>
      <c r="E54" s="9">
        <v>3023410</v>
      </c>
      <c r="F54" s="25">
        <f t="shared" si="0"/>
        <v>1</v>
      </c>
    </row>
    <row r="55" spans="1:6" ht="15" customHeight="1">
      <c r="A55" s="7">
        <v>200</v>
      </c>
      <c r="B55" s="8" t="s">
        <v>9</v>
      </c>
      <c r="C55" s="9">
        <v>6110000</v>
      </c>
      <c r="D55" s="9">
        <v>7856235</v>
      </c>
      <c r="E55" s="9">
        <v>7856235</v>
      </c>
      <c r="F55" s="25">
        <f t="shared" si="0"/>
        <v>1</v>
      </c>
    </row>
    <row r="56" spans="1:6" ht="15" customHeight="1">
      <c r="A56" s="7">
        <v>201</v>
      </c>
      <c r="B56" s="8" t="s">
        <v>10</v>
      </c>
      <c r="C56" s="9">
        <v>0</v>
      </c>
      <c r="D56" s="9">
        <v>0</v>
      </c>
      <c r="E56" s="9">
        <v>0</v>
      </c>
      <c r="F56" s="25"/>
    </row>
    <row r="57" spans="1:6" ht="15" customHeight="1">
      <c r="A57" s="7">
        <v>208</v>
      </c>
      <c r="B57" s="8" t="s">
        <v>52</v>
      </c>
      <c r="C57" s="9">
        <v>0</v>
      </c>
      <c r="D57" s="9">
        <v>5280</v>
      </c>
      <c r="E57" s="9">
        <v>5280</v>
      </c>
      <c r="F57" s="25">
        <f>E57/D57</f>
        <v>1</v>
      </c>
    </row>
    <row r="58" spans="1:6" ht="15" customHeight="1">
      <c r="A58" s="7">
        <v>218</v>
      </c>
      <c r="B58" s="8" t="s">
        <v>53</v>
      </c>
      <c r="C58" s="9">
        <f>SUM(C59:C60)</f>
        <v>0</v>
      </c>
      <c r="D58" s="9">
        <f>SUM(D59:D60)</f>
        <v>66708</v>
      </c>
      <c r="E58" s="9">
        <f>SUM(E59:E60)</f>
        <v>66708</v>
      </c>
      <c r="F58" s="25">
        <f>E58/D58</f>
        <v>1</v>
      </c>
    </row>
    <row r="59" spans="1:6" ht="15" customHeight="1">
      <c r="A59" s="4">
        <v>219</v>
      </c>
      <c r="B59" s="5" t="s">
        <v>54</v>
      </c>
      <c r="C59" s="6">
        <v>0</v>
      </c>
      <c r="D59" s="6">
        <v>0</v>
      </c>
      <c r="E59" s="6">
        <v>0</v>
      </c>
      <c r="F59" s="25"/>
    </row>
    <row r="60" spans="1:6" ht="15" customHeight="1">
      <c r="A60" s="4">
        <v>220</v>
      </c>
      <c r="B60" s="5" t="s">
        <v>55</v>
      </c>
      <c r="C60" s="6">
        <v>0</v>
      </c>
      <c r="D60" s="6">
        <v>66708</v>
      </c>
      <c r="E60" s="6">
        <v>66708</v>
      </c>
      <c r="F60" s="33">
        <f aca="true" t="shared" si="1" ref="F60:F70">E60/D60</f>
        <v>1</v>
      </c>
    </row>
    <row r="61" spans="1:6" ht="15" customHeight="1">
      <c r="A61" s="10">
        <v>221</v>
      </c>
      <c r="B61" s="11" t="s">
        <v>75</v>
      </c>
      <c r="C61" s="12">
        <f>C42+C46+C49+C54+C55+C56+C57+C58</f>
        <v>38301000</v>
      </c>
      <c r="D61" s="12">
        <f>D42+D46+D49+D54+D55+D56+D57+D58</f>
        <v>48618014</v>
      </c>
      <c r="E61" s="12">
        <f>E42+E46+E49+E54+E55+E56+E57+E58</f>
        <v>48618014</v>
      </c>
      <c r="F61" s="26">
        <f t="shared" si="1"/>
        <v>1</v>
      </c>
    </row>
    <row r="62" spans="1:6" ht="15" customHeight="1">
      <c r="A62" s="4">
        <v>224</v>
      </c>
      <c r="B62" s="5" t="s">
        <v>82</v>
      </c>
      <c r="C62" s="6">
        <v>360000</v>
      </c>
      <c r="D62" s="6">
        <v>6909200</v>
      </c>
      <c r="E62" s="6">
        <v>6909200</v>
      </c>
      <c r="F62" s="23">
        <f t="shared" si="1"/>
        <v>1</v>
      </c>
    </row>
    <row r="63" spans="1:6" ht="15" customHeight="1">
      <c r="A63" s="4">
        <v>226</v>
      </c>
      <c r="B63" s="5" t="s">
        <v>11</v>
      </c>
      <c r="C63" s="6">
        <v>1920000</v>
      </c>
      <c r="D63" s="6">
        <v>3025000</v>
      </c>
      <c r="E63" s="6">
        <v>3025000</v>
      </c>
      <c r="F63" s="23">
        <f t="shared" si="1"/>
        <v>1</v>
      </c>
    </row>
    <row r="64" spans="1:6" ht="15" customHeight="1">
      <c r="A64" s="10">
        <v>230</v>
      </c>
      <c r="B64" s="11" t="s">
        <v>76</v>
      </c>
      <c r="C64" s="12">
        <f>SUM(C62:C63)</f>
        <v>2280000</v>
      </c>
      <c r="D64" s="12">
        <f>SUM(D62:D63)</f>
        <v>9934200</v>
      </c>
      <c r="E64" s="12">
        <f>SUM(E62:E63)</f>
        <v>9934200</v>
      </c>
      <c r="F64" s="26">
        <f t="shared" si="1"/>
        <v>1</v>
      </c>
    </row>
    <row r="65" spans="1:6" ht="15" customHeight="1">
      <c r="A65" s="4">
        <v>244</v>
      </c>
      <c r="B65" s="5" t="s">
        <v>77</v>
      </c>
      <c r="C65" s="6">
        <v>0</v>
      </c>
      <c r="D65" s="6">
        <v>600000</v>
      </c>
      <c r="E65" s="6">
        <v>600000</v>
      </c>
      <c r="F65" s="23">
        <f t="shared" si="1"/>
        <v>1</v>
      </c>
    </row>
    <row r="66" spans="1:6" ht="15" customHeight="1">
      <c r="A66" s="10">
        <v>256</v>
      </c>
      <c r="B66" s="11" t="s">
        <v>78</v>
      </c>
      <c r="C66" s="12">
        <f>SUM(C65)</f>
        <v>0</v>
      </c>
      <c r="D66" s="12">
        <f>SUM(D65)</f>
        <v>600000</v>
      </c>
      <c r="E66" s="12">
        <f>SUM(E65)</f>
        <v>600000</v>
      </c>
      <c r="F66" s="26">
        <f t="shared" si="1"/>
        <v>1</v>
      </c>
    </row>
    <row r="67" spans="1:6" ht="15" customHeight="1">
      <c r="A67" s="7">
        <v>270</v>
      </c>
      <c r="B67" s="8" t="s">
        <v>12</v>
      </c>
      <c r="C67" s="9">
        <v>11824000</v>
      </c>
      <c r="D67" s="9">
        <f>SUM(D68)</f>
        <v>600000</v>
      </c>
      <c r="E67" s="9">
        <f>SUM(E68)</f>
        <v>600000</v>
      </c>
      <c r="F67" s="24">
        <f t="shared" si="1"/>
        <v>1</v>
      </c>
    </row>
    <row r="68" spans="1:6" ht="15" customHeight="1">
      <c r="A68" s="4">
        <v>273</v>
      </c>
      <c r="B68" s="5" t="s">
        <v>56</v>
      </c>
      <c r="C68" s="6">
        <v>0</v>
      </c>
      <c r="D68" s="6">
        <v>600000</v>
      </c>
      <c r="E68" s="6">
        <v>600000</v>
      </c>
      <c r="F68" s="23">
        <f t="shared" si="1"/>
        <v>1</v>
      </c>
    </row>
    <row r="69" spans="1:6" ht="15" customHeight="1">
      <c r="A69" s="10">
        <v>282</v>
      </c>
      <c r="B69" s="11" t="s">
        <v>79</v>
      </c>
      <c r="C69" s="12">
        <f>C67</f>
        <v>11824000</v>
      </c>
      <c r="D69" s="12">
        <f>D67</f>
        <v>600000</v>
      </c>
      <c r="E69" s="12">
        <f>E67</f>
        <v>600000</v>
      </c>
      <c r="F69" s="26">
        <f t="shared" si="1"/>
        <v>1</v>
      </c>
    </row>
    <row r="70" spans="1:6" ht="31.5" customHeight="1">
      <c r="A70" s="16">
        <v>283</v>
      </c>
      <c r="B70" s="17" t="s">
        <v>80</v>
      </c>
      <c r="C70" s="18">
        <f>C20+C25+C41+C61+C64+C66+C69</f>
        <v>330973288</v>
      </c>
      <c r="D70" s="18">
        <f>D20+D25+D41+D61+D64+D66+D69</f>
        <v>394829922</v>
      </c>
      <c r="E70" s="18">
        <f>E20+E25+E41+E61+E64+E66+E69</f>
        <v>394829922</v>
      </c>
      <c r="F70" s="27">
        <f t="shared" si="1"/>
        <v>1</v>
      </c>
    </row>
    <row r="71" spans="1:7" ht="15" customHeight="1">
      <c r="A71" s="1"/>
      <c r="B71" s="1"/>
      <c r="C71" s="1"/>
      <c r="D71" s="1"/>
      <c r="E71" s="1"/>
      <c r="F71" s="28"/>
      <c r="G71" s="1"/>
    </row>
    <row r="72" spans="1:7" ht="21" customHeight="1">
      <c r="A72" s="29">
        <v>32</v>
      </c>
      <c r="B72" s="29" t="s">
        <v>22</v>
      </c>
      <c r="C72" s="18">
        <f>SUM(C73:C75)</f>
        <v>39354000</v>
      </c>
      <c r="D72" s="18">
        <f>SUM(D73:D75)</f>
        <v>43766889</v>
      </c>
      <c r="E72" s="18">
        <f>SUM(E73:E75)</f>
        <v>43766889</v>
      </c>
      <c r="F72" s="30">
        <f>E72/D72</f>
        <v>1</v>
      </c>
      <c r="G72" s="1"/>
    </row>
    <row r="73" spans="1:7" ht="18.75" customHeight="1">
      <c r="A73" s="5">
        <v>3</v>
      </c>
      <c r="B73" s="5" t="s">
        <v>57</v>
      </c>
      <c r="C73" s="6">
        <v>0</v>
      </c>
      <c r="D73" s="6">
        <v>0</v>
      </c>
      <c r="E73" s="6">
        <v>0</v>
      </c>
      <c r="F73" s="31"/>
      <c r="G73" s="1"/>
    </row>
    <row r="74" spans="1:7" ht="19.5" customHeight="1">
      <c r="A74" s="5">
        <v>12</v>
      </c>
      <c r="B74" s="5" t="s">
        <v>23</v>
      </c>
      <c r="C74" s="6">
        <v>39354000</v>
      </c>
      <c r="D74" s="6">
        <v>37590502</v>
      </c>
      <c r="E74" s="6">
        <v>37590502</v>
      </c>
      <c r="F74" s="31">
        <f>E74/D74</f>
        <v>1</v>
      </c>
      <c r="G74" s="1"/>
    </row>
    <row r="75" spans="1:7" ht="19.5" customHeight="1">
      <c r="A75" s="5">
        <v>15</v>
      </c>
      <c r="B75" s="5" t="s">
        <v>24</v>
      </c>
      <c r="C75" s="6">
        <v>0</v>
      </c>
      <c r="D75" s="6">
        <v>6176387</v>
      </c>
      <c r="E75" s="6">
        <v>6176387</v>
      </c>
      <c r="F75" s="31">
        <f>E75/D75</f>
        <v>1</v>
      </c>
      <c r="G75" s="1"/>
    </row>
    <row r="76" spans="1:7" ht="24" customHeight="1">
      <c r="A76" s="39" t="s">
        <v>25</v>
      </c>
      <c r="B76" s="39"/>
      <c r="C76" s="37">
        <f>C70+C72</f>
        <v>370327288</v>
      </c>
      <c r="D76" s="37">
        <f>D70+D72</f>
        <v>438596811</v>
      </c>
      <c r="E76" s="37">
        <f>E70+E72</f>
        <v>438596811</v>
      </c>
      <c r="F76" s="32">
        <f>E76/D76</f>
        <v>1</v>
      </c>
      <c r="G76" s="1"/>
    </row>
    <row r="77" spans="1:7" ht="15" customHeight="1">
      <c r="A77" s="1"/>
      <c r="B77" s="1"/>
      <c r="C77" s="21"/>
      <c r="D77" s="21"/>
      <c r="E77" s="21"/>
      <c r="F77" s="22"/>
      <c r="G77" s="1"/>
    </row>
    <row r="78" spans="1:7" ht="15" customHeight="1">
      <c r="A78" s="1"/>
      <c r="B78" s="1"/>
      <c r="C78" s="21"/>
      <c r="D78" s="21"/>
      <c r="E78" s="21"/>
      <c r="F78" s="22"/>
      <c r="G78" s="1"/>
    </row>
    <row r="79" spans="1:7" ht="15" customHeight="1">
      <c r="A79" s="1"/>
      <c r="B79" s="1"/>
      <c r="C79" s="21"/>
      <c r="D79" s="21"/>
      <c r="E79" s="21"/>
      <c r="F79" s="22"/>
      <c r="G79" s="1"/>
    </row>
    <row r="80" spans="1:7" ht="15" customHeight="1">
      <c r="A80" s="1"/>
      <c r="B80" s="1"/>
      <c r="C80" s="21"/>
      <c r="D80" s="21"/>
      <c r="E80" s="21"/>
      <c r="F80" s="22"/>
      <c r="G80" s="1"/>
    </row>
    <row r="81" spans="1:7" ht="15" customHeight="1">
      <c r="A81" s="1"/>
      <c r="B81" s="1"/>
      <c r="C81" s="21"/>
      <c r="D81" s="21"/>
      <c r="E81" s="21"/>
      <c r="F81" s="22"/>
      <c r="G81" s="1"/>
    </row>
    <row r="82" spans="1:7" ht="15" customHeight="1">
      <c r="A82" s="1"/>
      <c r="B82" s="1"/>
      <c r="C82" s="21"/>
      <c r="D82" s="21"/>
      <c r="E82" s="21"/>
      <c r="F82" s="22"/>
      <c r="G82" s="1"/>
    </row>
    <row r="83" spans="1:7" ht="15" customHeight="1">
      <c r="A83" s="1"/>
      <c r="B83" s="1"/>
      <c r="C83" s="21"/>
      <c r="D83" s="21"/>
      <c r="E83" s="21"/>
      <c r="F83" s="22"/>
      <c r="G83" s="1"/>
    </row>
    <row r="84" spans="1:7" ht="15" customHeight="1">
      <c r="A84" s="1"/>
      <c r="B84" s="1"/>
      <c r="C84" s="21"/>
      <c r="D84" s="21"/>
      <c r="E84" s="21"/>
      <c r="F84" s="22"/>
      <c r="G84" s="1"/>
    </row>
    <row r="85" spans="1:7" ht="14.25">
      <c r="A85" s="1"/>
      <c r="B85" s="1"/>
      <c r="C85" s="21"/>
      <c r="D85" s="21"/>
      <c r="E85" s="21"/>
      <c r="F85" s="22"/>
      <c r="G85" s="1"/>
    </row>
    <row r="86" spans="1:7" ht="14.25">
      <c r="A86" s="1"/>
      <c r="B86" s="1"/>
      <c r="C86" s="21"/>
      <c r="D86" s="21"/>
      <c r="E86" s="21"/>
      <c r="F86" s="22"/>
      <c r="G86" s="1"/>
    </row>
    <row r="87" spans="1:7" ht="14.25">
      <c r="A87" s="1"/>
      <c r="B87" s="1"/>
      <c r="C87" s="21"/>
      <c r="D87" s="21"/>
      <c r="E87" s="21"/>
      <c r="F87" s="22"/>
      <c r="G87" s="1"/>
    </row>
    <row r="88" spans="1:7" ht="14.25">
      <c r="A88" s="1"/>
      <c r="B88" s="1"/>
      <c r="C88" s="21"/>
      <c r="D88" s="21"/>
      <c r="E88" s="21"/>
      <c r="F88" s="22"/>
      <c r="G88" s="1"/>
    </row>
    <row r="89" spans="1:7" ht="14.25">
      <c r="A89" s="1"/>
      <c r="B89" s="1"/>
      <c r="C89" s="21"/>
      <c r="D89" s="21"/>
      <c r="E89" s="21"/>
      <c r="F89" s="1"/>
      <c r="G89" s="1"/>
    </row>
  </sheetData>
  <sheetProtection/>
  <mergeCells count="3">
    <mergeCell ref="A3:F3"/>
    <mergeCell ref="A4:F4"/>
    <mergeCell ref="A76:B76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2017-07-05T11:32:13Z</cp:lastPrinted>
  <dcterms:created xsi:type="dcterms:W3CDTF">2015-04-23T06:54:18Z</dcterms:created>
  <dcterms:modified xsi:type="dcterms:W3CDTF">2017-07-05T11:32:22Z</dcterms:modified>
  <cp:category/>
  <cp:version/>
  <cp:contentType/>
  <cp:contentStatus/>
</cp:coreProperties>
</file>