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405" activeTab="1"/>
  </bookViews>
  <sheets>
    <sheet name="Kiadás" sheetId="5" r:id="rId1"/>
    <sheet name="Bevétel" sheetId="4" r:id="rId2"/>
  </sheets>
  <definedNames>
    <definedName name="_xlnm.Print_Titles" localSheetId="1">Bevétel!#REF!</definedName>
    <definedName name="_xlnm.Print_Titles" localSheetId="0">Kiadás!#REF!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5" l="1"/>
  <c r="D86" i="5"/>
  <c r="E78" i="5"/>
  <c r="D78" i="5"/>
  <c r="C85" i="5"/>
  <c r="C84" i="5"/>
  <c r="C83" i="5"/>
  <c r="C82" i="5"/>
  <c r="C81" i="5"/>
  <c r="C76" i="5"/>
  <c r="C75" i="5"/>
  <c r="E37" i="4"/>
  <c r="D37" i="4"/>
  <c r="C37" i="4"/>
  <c r="E21" i="4"/>
  <c r="D21" i="4"/>
  <c r="C21" i="4"/>
  <c r="E62" i="5"/>
  <c r="D62" i="5"/>
  <c r="C61" i="5"/>
  <c r="C59" i="5"/>
  <c r="C57" i="5"/>
  <c r="C56" i="5"/>
  <c r="C54" i="5"/>
  <c r="C49" i="5"/>
  <c r="E8" i="4"/>
  <c r="D8" i="4"/>
  <c r="C5" i="4"/>
  <c r="C4" i="4"/>
  <c r="E22" i="5"/>
  <c r="D22" i="5"/>
  <c r="C21" i="5"/>
  <c r="C22" i="5" s="1"/>
  <c r="C13" i="5"/>
  <c r="C86" i="5" l="1"/>
  <c r="E65" i="5"/>
  <c r="D65" i="5"/>
  <c r="C64" i="5"/>
  <c r="C63" i="5"/>
  <c r="C60" i="5"/>
  <c r="E10" i="4"/>
  <c r="D10" i="4"/>
  <c r="E17" i="5"/>
  <c r="D17" i="5"/>
  <c r="C16" i="5"/>
  <c r="E15" i="5"/>
  <c r="D15" i="5"/>
  <c r="C14" i="5"/>
  <c r="C12" i="5"/>
  <c r="C11" i="5"/>
  <c r="C10" i="5"/>
  <c r="E7" i="5"/>
  <c r="D7" i="5"/>
  <c r="C6" i="5"/>
  <c r="C65" i="5" l="1"/>
  <c r="E39" i="4"/>
  <c r="E40" i="4" s="1"/>
  <c r="D39" i="4"/>
  <c r="D40" i="4" s="1"/>
  <c r="E23" i="4"/>
  <c r="E24" i="4" s="1"/>
  <c r="D23" i="4"/>
  <c r="D24" i="4" s="1"/>
  <c r="E12" i="4" l="1"/>
  <c r="D12" i="4"/>
  <c r="C11" i="4"/>
  <c r="C12" i="4" s="1"/>
  <c r="C55" i="5"/>
  <c r="E51" i="5"/>
  <c r="D51" i="5"/>
  <c r="C50" i="5"/>
  <c r="E20" i="5"/>
  <c r="D20" i="5"/>
  <c r="C19" i="5"/>
  <c r="C18" i="5"/>
  <c r="C20" i="5" l="1"/>
  <c r="D13" i="4"/>
  <c r="C7" i="4"/>
  <c r="C58" i="5" l="1"/>
  <c r="C62" i="5" s="1"/>
  <c r="C4" i="5"/>
  <c r="E80" i="5" l="1"/>
  <c r="E87" i="5" s="1"/>
  <c r="E53" i="5"/>
  <c r="E66" i="5" s="1"/>
  <c r="C79" i="5"/>
  <c r="C80" i="5" s="1"/>
  <c r="C77" i="5"/>
  <c r="C78" i="5" s="1"/>
  <c r="C87" i="5" s="1"/>
  <c r="C52" i="5"/>
  <c r="C53" i="5" s="1"/>
  <c r="C48" i="5"/>
  <c r="C51" i="5" s="1"/>
  <c r="C38" i="4"/>
  <c r="C39" i="4" s="1"/>
  <c r="C40" i="4" s="1"/>
  <c r="C22" i="4"/>
  <c r="C23" i="4" s="1"/>
  <c r="C24" i="4" s="1"/>
  <c r="C66" i="5" l="1"/>
  <c r="C9" i="4"/>
  <c r="C10" i="4" s="1"/>
  <c r="C6" i="4"/>
  <c r="C8" i="4" s="1"/>
  <c r="E24" i="5"/>
  <c r="D24" i="5"/>
  <c r="D9" i="5"/>
  <c r="E9" i="5"/>
  <c r="C23" i="5"/>
  <c r="C24" i="5" s="1"/>
  <c r="C17" i="5"/>
  <c r="C15" i="5"/>
  <c r="C8" i="5"/>
  <c r="C9" i="5" s="1"/>
  <c r="C5" i="5"/>
  <c r="C7" i="5" s="1"/>
  <c r="D25" i="5" l="1"/>
  <c r="C25" i="5"/>
  <c r="E25" i="5"/>
  <c r="C13" i="4"/>
  <c r="D80" i="5"/>
  <c r="D87" i="5" s="1"/>
  <c r="D53" i="5"/>
  <c r="D66" i="5" s="1"/>
  <c r="E13" i="4" l="1"/>
</calcChain>
</file>

<file path=xl/sharedStrings.xml><?xml version="1.0" encoding="utf-8"?>
<sst xmlns="http://schemas.openxmlformats.org/spreadsheetml/2006/main" count="158" uniqueCount="90">
  <si>
    <t>Rovat</t>
  </si>
  <si>
    <t>Megnevezés</t>
  </si>
  <si>
    <t>K1113</t>
  </si>
  <si>
    <t>K1 rovat összesen</t>
  </si>
  <si>
    <t>K2 rovat összesen</t>
  </si>
  <si>
    <t>K3 rovat összesen</t>
  </si>
  <si>
    <t>K915</t>
  </si>
  <si>
    <t>K9 rovat összesen</t>
  </si>
  <si>
    <t>Kiadások összesen</t>
  </si>
  <si>
    <t>B115</t>
  </si>
  <si>
    <t>B1 rovat összesen</t>
  </si>
  <si>
    <t>B4 rovat összesen</t>
  </si>
  <si>
    <t>B8 rovat összesen</t>
  </si>
  <si>
    <t>Foglalk.egyéb szem.jutt.</t>
  </si>
  <si>
    <t>K2</t>
  </si>
  <si>
    <t>Munkaadókat terh.jár.</t>
  </si>
  <si>
    <t>Kp-i irány.szerv.tám.</t>
  </si>
  <si>
    <t>Műk.célű ktgv.tám.</t>
  </si>
  <si>
    <t>B816</t>
  </si>
  <si>
    <t>Irányítószervi támogatás</t>
  </si>
  <si>
    <t>Kiadások</t>
  </si>
  <si>
    <t>Módosítás</t>
  </si>
  <si>
    <t>Intézményi kiadások</t>
  </si>
  <si>
    <t>Közös Hivatal</t>
  </si>
  <si>
    <t>Kiskuckó Óvoda</t>
  </si>
  <si>
    <t>Intézményi bevételek</t>
  </si>
  <si>
    <t>Közös Önkormányzati Hivatal</t>
  </si>
  <si>
    <t>Munkaadókat terhelő járulékok</t>
  </si>
  <si>
    <t>K1101</t>
  </si>
  <si>
    <t>K337</t>
  </si>
  <si>
    <t>Egyéb szolgáltatás</t>
  </si>
  <si>
    <t>Törvény szerinti illetmények</t>
  </si>
  <si>
    <t>K5 rovat összesen</t>
  </si>
  <si>
    <t>K312</t>
  </si>
  <si>
    <t>K355</t>
  </si>
  <si>
    <t>Egyéb dologi kiadás</t>
  </si>
  <si>
    <t>K64</t>
  </si>
  <si>
    <t>K67</t>
  </si>
  <si>
    <t>Beruházás felsz. ÁFA</t>
  </si>
  <si>
    <t>K6 rovat összesen</t>
  </si>
  <si>
    <t>B16</t>
  </si>
  <si>
    <t>Egyéb műk.c.támogatás</t>
  </si>
  <si>
    <t>Bevételek összesen</t>
  </si>
  <si>
    <t>K123</t>
  </si>
  <si>
    <t>Egyéb szolgáltatások</t>
  </si>
  <si>
    <t>Működési felsz. ÁFA</t>
  </si>
  <si>
    <t>K63</t>
  </si>
  <si>
    <t>Egyéb tárgyi eszköz beszerzése</t>
  </si>
  <si>
    <t>Egyéb külső személyi juttatás</t>
  </si>
  <si>
    <t>B411</t>
  </si>
  <si>
    <t>K322</t>
  </si>
  <si>
    <t>B355</t>
  </si>
  <si>
    <t>Egyéb áruhaszn.szolg.adók</t>
  </si>
  <si>
    <t>Üzemeltetési anyag</t>
  </si>
  <si>
    <t>K334</t>
  </si>
  <si>
    <t>K513</t>
  </si>
  <si>
    <t>Tartalékok</t>
  </si>
  <si>
    <t>Módosított előirányzat 2016.08.31.</t>
  </si>
  <si>
    <t>Módosított előirányzat 2016.08.31</t>
  </si>
  <si>
    <t>Egyéb bevételek</t>
  </si>
  <si>
    <t>K353</t>
  </si>
  <si>
    <t>Inform.eszköz beszerzés</t>
  </si>
  <si>
    <t>Beruházás ÁFA-ja</t>
  </si>
  <si>
    <t>Előirányzat 2016.08.31.</t>
  </si>
  <si>
    <t>Módosított előirányzat 2016.09.30.</t>
  </si>
  <si>
    <t>K332</t>
  </si>
  <si>
    <t>Vásárolt élelmezés</t>
  </si>
  <si>
    <t>K341</t>
  </si>
  <si>
    <t>Kiküldetés</t>
  </si>
  <si>
    <t>K351</t>
  </si>
  <si>
    <t>Működési célú felsz. ÁFA</t>
  </si>
  <si>
    <t>K74</t>
  </si>
  <si>
    <t>Felújítás felsz. ÁFA-ja</t>
  </si>
  <si>
    <t>K7 rovat összesen</t>
  </si>
  <si>
    <t>B112</t>
  </si>
  <si>
    <t>B113</t>
  </si>
  <si>
    <t>Köznev.támogatása</t>
  </si>
  <si>
    <t>Szoc. és gyermekjóléti tám.</t>
  </si>
  <si>
    <t>Egyéb jogv.juttatásai</t>
  </si>
  <si>
    <t>Egyéb kommunikációs szolg.</t>
  </si>
  <si>
    <t>K331</t>
  </si>
  <si>
    <t>Közüzemi díjak</t>
  </si>
  <si>
    <t>Karbantart. kisjavítás</t>
  </si>
  <si>
    <t>Egyéb működési célú tám.</t>
  </si>
  <si>
    <t>B405</t>
  </si>
  <si>
    <t>Ellátási díjak</t>
  </si>
  <si>
    <t>Illtmények</t>
  </si>
  <si>
    <t>K1106</t>
  </si>
  <si>
    <t>Jubileumi jutalom</t>
  </si>
  <si>
    <t>13/2016.(X.26.)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</si>
</sst>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28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24"/>
      <color theme="1"/>
      <name val="Times New Roman"/>
      <family val="1"/>
      <charset val="238"/>
    </font>
    <font>
      <i/>
      <sz val="2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2F2F"/>
        <bgColor indexed="64"/>
      </patternFill>
    </fill>
  </fills>
  <borders count="40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 vertical="center"/>
    </xf>
    <xf numFmtId="3" fontId="2" fillId="0" borderId="7" xfId="0" applyNumberFormat="1" applyFont="1" applyBorder="1"/>
    <xf numFmtId="0" fontId="2" fillId="0" borderId="1" xfId="0" applyFont="1" applyBorder="1"/>
    <xf numFmtId="0" fontId="2" fillId="0" borderId="5" xfId="0" applyFont="1" applyBorder="1"/>
    <xf numFmtId="3" fontId="2" fillId="0" borderId="8" xfId="0" applyNumberFormat="1" applyFont="1" applyBorder="1"/>
    <xf numFmtId="3" fontId="2" fillId="0" borderId="3" xfId="0" applyNumberFormat="1" applyFont="1" applyBorder="1"/>
    <xf numFmtId="3" fontId="1" fillId="3" borderId="8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/>
    <xf numFmtId="0" fontId="5" fillId="0" borderId="1" xfId="0" applyFont="1" applyBorder="1"/>
    <xf numFmtId="0" fontId="5" fillId="0" borderId="5" xfId="0" applyFont="1" applyBorder="1"/>
    <xf numFmtId="3" fontId="5" fillId="0" borderId="8" xfId="0" applyNumberFormat="1" applyFont="1" applyBorder="1"/>
    <xf numFmtId="3" fontId="5" fillId="0" borderId="3" xfId="0" applyNumberFormat="1" applyFont="1" applyBorder="1"/>
    <xf numFmtId="3" fontId="5" fillId="0" borderId="7" xfId="0" applyNumberFormat="1" applyFont="1" applyBorder="1"/>
    <xf numFmtId="3" fontId="4" fillId="2" borderId="8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vertical="center"/>
    </xf>
    <xf numFmtId="3" fontId="4" fillId="0" borderId="21" xfId="0" applyNumberFormat="1" applyFont="1" applyFill="1" applyBorder="1" applyAlignment="1">
      <alignment vertical="center"/>
    </xf>
    <xf numFmtId="3" fontId="4" fillId="0" borderId="20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3" fontId="5" fillId="4" borderId="3" xfId="0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/>
    <xf numFmtId="3" fontId="1" fillId="3" borderId="9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3" fontId="5" fillId="0" borderId="3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5" fillId="0" borderId="26" xfId="0" applyFont="1" applyBorder="1"/>
    <xf numFmtId="0" fontId="5" fillId="0" borderId="27" xfId="0" applyFont="1" applyBorder="1"/>
    <xf numFmtId="3" fontId="5" fillId="0" borderId="28" xfId="0" applyNumberFormat="1" applyFont="1" applyBorder="1"/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/>
    </xf>
    <xf numFmtId="3" fontId="4" fillId="2" borderId="33" xfId="0" applyNumberFormat="1" applyFont="1" applyFill="1" applyBorder="1" applyAlignment="1">
      <alignment vertical="center"/>
    </xf>
    <xf numFmtId="3" fontId="4" fillId="5" borderId="25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3" fontId="2" fillId="0" borderId="35" xfId="0" applyNumberFormat="1" applyFont="1" applyBorder="1"/>
    <xf numFmtId="3" fontId="1" fillId="6" borderId="25" xfId="0" applyNumberFormat="1" applyFont="1" applyFill="1" applyBorder="1" applyAlignment="1">
      <alignment vertical="center"/>
    </xf>
    <xf numFmtId="3" fontId="5" fillId="0" borderId="36" xfId="0" applyNumberFormat="1" applyFont="1" applyBorder="1"/>
    <xf numFmtId="3" fontId="5" fillId="0" borderId="35" xfId="0" applyNumberFormat="1" applyFont="1" applyBorder="1"/>
    <xf numFmtId="3" fontId="4" fillId="2" borderId="9" xfId="0" applyNumberFormat="1" applyFont="1" applyFill="1" applyBorder="1" applyAlignment="1">
      <alignment vertical="center"/>
    </xf>
    <xf numFmtId="0" fontId="1" fillId="0" borderId="3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37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6" fillId="0" borderId="19" xfId="0" applyNumberFormat="1" applyFont="1" applyFill="1" applyBorder="1" applyAlignment="1">
      <alignment vertical="center"/>
    </xf>
    <xf numFmtId="3" fontId="6" fillId="0" borderId="18" xfId="0" applyNumberFormat="1" applyFont="1" applyFill="1" applyBorder="1" applyAlignment="1">
      <alignment vertical="center"/>
    </xf>
    <xf numFmtId="0" fontId="7" fillId="0" borderId="0" xfId="0" applyFont="1"/>
    <xf numFmtId="3" fontId="2" fillId="0" borderId="2" xfId="0" applyNumberFormat="1" applyFont="1" applyBorder="1"/>
    <xf numFmtId="0" fontId="2" fillId="0" borderId="0" xfId="0" applyFont="1" applyBorder="1"/>
    <xf numFmtId="0" fontId="4" fillId="5" borderId="29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2F2F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workbookViewId="0">
      <selection activeCell="A2" sqref="A2:E2"/>
    </sheetView>
  </sheetViews>
  <sheetFormatPr defaultColWidth="8.85546875" defaultRowHeight="15.75" x14ac:dyDescent="0.25"/>
  <cols>
    <col min="1" max="1" width="15.28515625" style="2" customWidth="1"/>
    <col min="2" max="2" width="30.7109375" style="2" customWidth="1"/>
    <col min="3" max="3" width="17.140625" style="3" customWidth="1"/>
    <col min="4" max="4" width="15.28515625" style="3" customWidth="1"/>
    <col min="5" max="5" width="16.7109375" style="3" customWidth="1"/>
    <col min="6" max="16384" width="8.85546875" style="2"/>
  </cols>
  <sheetData>
    <row r="1" spans="1:5" s="4" customFormat="1" ht="22.9" customHeight="1" x14ac:dyDescent="0.25">
      <c r="A1" s="59"/>
      <c r="B1" s="59"/>
      <c r="C1" s="59"/>
      <c r="D1" s="59"/>
      <c r="E1" s="59"/>
    </row>
    <row r="2" spans="1:5" s="4" customFormat="1" ht="35.450000000000003" customHeight="1" thickBot="1" x14ac:dyDescent="0.3">
      <c r="A2" s="71" t="s">
        <v>89</v>
      </c>
      <c r="B2" s="71"/>
      <c r="C2" s="71"/>
      <c r="D2" s="71"/>
      <c r="E2" s="71"/>
    </row>
    <row r="3" spans="1:5" ht="40.15" customHeight="1" thickTop="1" thickBot="1" x14ac:dyDescent="0.3">
      <c r="A3" s="43" t="s">
        <v>0</v>
      </c>
      <c r="B3" s="44" t="s">
        <v>20</v>
      </c>
      <c r="C3" s="45" t="s">
        <v>57</v>
      </c>
      <c r="D3" s="46" t="s">
        <v>21</v>
      </c>
      <c r="E3" s="45" t="s">
        <v>64</v>
      </c>
    </row>
    <row r="4" spans="1:5" ht="15" customHeight="1" thickTop="1" x14ac:dyDescent="0.25">
      <c r="A4" s="40" t="s">
        <v>28</v>
      </c>
      <c r="B4" s="41" t="s">
        <v>31</v>
      </c>
      <c r="C4" s="17">
        <f>SUM(E4)-D4</f>
        <v>20010748</v>
      </c>
      <c r="D4" s="42">
        <v>1429343</v>
      </c>
      <c r="E4" s="17">
        <v>21440091</v>
      </c>
    </row>
    <row r="5" spans="1:5" ht="15" customHeight="1" x14ac:dyDescent="0.25">
      <c r="A5" s="13" t="s">
        <v>2</v>
      </c>
      <c r="B5" s="14" t="s">
        <v>13</v>
      </c>
      <c r="C5" s="15">
        <f>SUM(E5)-D5</f>
        <v>160644</v>
      </c>
      <c r="D5" s="16">
        <v>-43644</v>
      </c>
      <c r="E5" s="17">
        <v>117000</v>
      </c>
    </row>
    <row r="6" spans="1:5" ht="15" customHeight="1" x14ac:dyDescent="0.25">
      <c r="A6" s="13" t="s">
        <v>43</v>
      </c>
      <c r="B6" s="14" t="s">
        <v>48</v>
      </c>
      <c r="C6" s="15">
        <f>SUM(E6)-D6</f>
        <v>266000</v>
      </c>
      <c r="D6" s="53">
        <v>43644</v>
      </c>
      <c r="E6" s="17">
        <v>309644</v>
      </c>
    </row>
    <row r="7" spans="1:5" s="1" customFormat="1" ht="15" customHeight="1" x14ac:dyDescent="0.25">
      <c r="A7" s="67" t="s">
        <v>3</v>
      </c>
      <c r="B7" s="68"/>
      <c r="C7" s="18">
        <f>SUM(C4:C6)</f>
        <v>20437392</v>
      </c>
      <c r="D7" s="18">
        <f>SUM(D4:D6)</f>
        <v>1429343</v>
      </c>
      <c r="E7" s="18">
        <f>SUM(E4:E6)</f>
        <v>21866735</v>
      </c>
    </row>
    <row r="8" spans="1:5" s="33" customFormat="1" ht="15" customHeight="1" x14ac:dyDescent="0.2">
      <c r="A8" s="34" t="s">
        <v>14</v>
      </c>
      <c r="B8" s="35" t="s">
        <v>27</v>
      </c>
      <c r="C8" s="15">
        <f t="shared" ref="C8:C23" si="0">SUM(E8)-D8</f>
        <v>7352857</v>
      </c>
      <c r="D8" s="37">
        <v>160458</v>
      </c>
      <c r="E8" s="17">
        <v>7513315</v>
      </c>
    </row>
    <row r="9" spans="1:5" s="1" customFormat="1" ht="15" customHeight="1" x14ac:dyDescent="0.25">
      <c r="A9" s="31"/>
      <c r="B9" s="36" t="s">
        <v>4</v>
      </c>
      <c r="C9" s="32">
        <f>SUM(C8)</f>
        <v>7352857</v>
      </c>
      <c r="D9" s="32">
        <f>SUM(D8)</f>
        <v>160458</v>
      </c>
      <c r="E9" s="32">
        <f>SUM(E8)</f>
        <v>7513315</v>
      </c>
    </row>
    <row r="10" spans="1:5" ht="15" customHeight="1" x14ac:dyDescent="0.25">
      <c r="A10" s="13" t="s">
        <v>33</v>
      </c>
      <c r="B10" s="14" t="s">
        <v>53</v>
      </c>
      <c r="C10" s="15">
        <f t="shared" si="0"/>
        <v>4466000</v>
      </c>
      <c r="D10" s="16">
        <v>431679</v>
      </c>
      <c r="E10" s="17">
        <v>4897679</v>
      </c>
    </row>
    <row r="11" spans="1:5" ht="15" customHeight="1" x14ac:dyDescent="0.25">
      <c r="A11" s="13" t="s">
        <v>65</v>
      </c>
      <c r="B11" s="14" t="s">
        <v>66</v>
      </c>
      <c r="C11" s="15">
        <f t="shared" si="0"/>
        <v>6514000</v>
      </c>
      <c r="D11" s="16">
        <v>-270426</v>
      </c>
      <c r="E11" s="17">
        <v>6243574</v>
      </c>
    </row>
    <row r="12" spans="1:5" ht="15" customHeight="1" x14ac:dyDescent="0.25">
      <c r="A12" s="13" t="s">
        <v>29</v>
      </c>
      <c r="B12" s="14" t="s">
        <v>44</v>
      </c>
      <c r="C12" s="15">
        <f t="shared" si="0"/>
        <v>6026000</v>
      </c>
      <c r="D12" s="53">
        <v>55000</v>
      </c>
      <c r="E12" s="17">
        <v>6081000</v>
      </c>
    </row>
    <row r="13" spans="1:5" ht="15" customHeight="1" x14ac:dyDescent="0.25">
      <c r="A13" s="13" t="s">
        <v>67</v>
      </c>
      <c r="B13" s="14" t="s">
        <v>68</v>
      </c>
      <c r="C13" s="15">
        <f t="shared" si="0"/>
        <v>140000</v>
      </c>
      <c r="D13" s="53">
        <v>70000</v>
      </c>
      <c r="E13" s="17">
        <v>210000</v>
      </c>
    </row>
    <row r="14" spans="1:5" ht="15" customHeight="1" x14ac:dyDescent="0.25">
      <c r="A14" s="13" t="s">
        <v>69</v>
      </c>
      <c r="B14" s="14" t="s">
        <v>70</v>
      </c>
      <c r="C14" s="15">
        <f t="shared" si="0"/>
        <v>4578000</v>
      </c>
      <c r="D14" s="53">
        <v>77438</v>
      </c>
      <c r="E14" s="17">
        <v>4655438</v>
      </c>
    </row>
    <row r="15" spans="1:5" ht="15" customHeight="1" x14ac:dyDescent="0.25">
      <c r="A15" s="67" t="s">
        <v>5</v>
      </c>
      <c r="B15" s="68"/>
      <c r="C15" s="18">
        <f>SUM(C10:C14)</f>
        <v>21724000</v>
      </c>
      <c r="D15" s="18">
        <f>SUM(D10:D14)</f>
        <v>363691</v>
      </c>
      <c r="E15" s="18">
        <f>SUM(E10:E14)</f>
        <v>22087691</v>
      </c>
    </row>
    <row r="16" spans="1:5" ht="15" customHeight="1" x14ac:dyDescent="0.25">
      <c r="A16" s="13" t="s">
        <v>55</v>
      </c>
      <c r="B16" s="14" t="s">
        <v>56</v>
      </c>
      <c r="C16" s="15">
        <f t="shared" si="0"/>
        <v>1849000</v>
      </c>
      <c r="D16" s="53">
        <v>-481000</v>
      </c>
      <c r="E16" s="17">
        <v>1368000</v>
      </c>
    </row>
    <row r="17" spans="1:5" ht="15" customHeight="1" x14ac:dyDescent="0.25">
      <c r="A17" s="67" t="s">
        <v>32</v>
      </c>
      <c r="B17" s="68"/>
      <c r="C17" s="18">
        <f>SUM(C16:C16)</f>
        <v>1849000</v>
      </c>
      <c r="D17" s="18">
        <f>SUM(D16:D16)</f>
        <v>-481000</v>
      </c>
      <c r="E17" s="18">
        <f>SUM(E16:E16)</f>
        <v>1368000</v>
      </c>
    </row>
    <row r="18" spans="1:5" ht="15" customHeight="1" x14ac:dyDescent="0.25">
      <c r="A18" s="13" t="s">
        <v>36</v>
      </c>
      <c r="B18" s="14" t="s">
        <v>47</v>
      </c>
      <c r="C18" s="15">
        <f t="shared" si="0"/>
        <v>1916824</v>
      </c>
      <c r="D18" s="16">
        <v>481000</v>
      </c>
      <c r="E18" s="17">
        <v>2397824</v>
      </c>
    </row>
    <row r="19" spans="1:5" ht="15" customHeight="1" x14ac:dyDescent="0.25">
      <c r="A19" s="13" t="s">
        <v>37</v>
      </c>
      <c r="B19" s="14" t="s">
        <v>38</v>
      </c>
      <c r="C19" s="15">
        <f t="shared" si="0"/>
        <v>591413</v>
      </c>
      <c r="D19" s="16">
        <v>123500</v>
      </c>
      <c r="E19" s="17">
        <v>714913</v>
      </c>
    </row>
    <row r="20" spans="1:5" ht="15" customHeight="1" x14ac:dyDescent="0.25">
      <c r="A20" s="67" t="s">
        <v>39</v>
      </c>
      <c r="B20" s="68"/>
      <c r="C20" s="18">
        <f>SUM(C18:C19)</f>
        <v>2508237</v>
      </c>
      <c r="D20" s="18">
        <f>SUM(D18:D19)</f>
        <v>604500</v>
      </c>
      <c r="E20" s="18">
        <f>SUM(E18:E19)</f>
        <v>3112737</v>
      </c>
    </row>
    <row r="21" spans="1:5" ht="15" customHeight="1" x14ac:dyDescent="0.25">
      <c r="A21" s="13" t="s">
        <v>71</v>
      </c>
      <c r="B21" s="14" t="s">
        <v>72</v>
      </c>
      <c r="C21" s="15">
        <f t="shared" si="0"/>
        <v>363763</v>
      </c>
      <c r="D21" s="16">
        <v>-123500</v>
      </c>
      <c r="E21" s="17">
        <v>240263</v>
      </c>
    </row>
    <row r="22" spans="1:5" ht="15" customHeight="1" x14ac:dyDescent="0.25">
      <c r="A22" s="69" t="s">
        <v>73</v>
      </c>
      <c r="B22" s="70"/>
      <c r="C22" s="18">
        <f>SUM(C21)</f>
        <v>363763</v>
      </c>
      <c r="D22" s="18">
        <f>SUM(D21)</f>
        <v>-123500</v>
      </c>
      <c r="E22" s="18">
        <f>SUM(E21)</f>
        <v>240263</v>
      </c>
    </row>
    <row r="23" spans="1:5" s="1" customFormat="1" ht="15" customHeight="1" x14ac:dyDescent="0.2">
      <c r="A23" s="13" t="s">
        <v>6</v>
      </c>
      <c r="B23" s="14" t="s">
        <v>16</v>
      </c>
      <c r="C23" s="15">
        <f t="shared" si="0"/>
        <v>79241443</v>
      </c>
      <c r="D23" s="16">
        <v>3716845</v>
      </c>
      <c r="E23" s="17">
        <v>82958288</v>
      </c>
    </row>
    <row r="24" spans="1:5" ht="15" customHeight="1" thickBot="1" x14ac:dyDescent="0.3">
      <c r="A24" s="72" t="s">
        <v>7</v>
      </c>
      <c r="B24" s="73"/>
      <c r="C24" s="47">
        <f>SUM(C23)</f>
        <v>79241443</v>
      </c>
      <c r="D24" s="47">
        <f>SUM(D23)</f>
        <v>3716845</v>
      </c>
      <c r="E24" s="47">
        <f>SUM(E23)</f>
        <v>82958288</v>
      </c>
    </row>
    <row r="25" spans="1:5" ht="15" customHeight="1" thickTop="1" thickBot="1" x14ac:dyDescent="0.3">
      <c r="A25" s="65" t="s">
        <v>8</v>
      </c>
      <c r="B25" s="66"/>
      <c r="C25" s="48">
        <f>SUM(C24,C17,C15,C9,C7,C20)</f>
        <v>133112929</v>
      </c>
      <c r="D25" s="48">
        <f>SUM(D24,D17,D15,D9,D7,D20)</f>
        <v>5793837</v>
      </c>
      <c r="E25" s="48">
        <f>SUM(E24,E17,E15,E9,E7,E20)</f>
        <v>138906766</v>
      </c>
    </row>
    <row r="26" spans="1:5" ht="15" customHeight="1" thickTop="1" x14ac:dyDescent="0.3">
      <c r="A26" s="20"/>
      <c r="B26" s="20"/>
      <c r="C26" s="21"/>
      <c r="D26" s="21"/>
      <c r="E26" s="21"/>
    </row>
    <row r="27" spans="1:5" s="64" customFormat="1" ht="15" customHeight="1" x14ac:dyDescent="0.3">
      <c r="A27" s="27"/>
      <c r="B27" s="27"/>
      <c r="C27" s="28"/>
      <c r="D27" s="28"/>
      <c r="E27" s="28"/>
    </row>
    <row r="28" spans="1:5" s="64" customFormat="1" ht="15" customHeight="1" x14ac:dyDescent="0.3">
      <c r="A28" s="27"/>
      <c r="B28" s="27"/>
      <c r="C28" s="28"/>
      <c r="D28" s="28"/>
      <c r="E28" s="28"/>
    </row>
    <row r="29" spans="1:5" s="64" customFormat="1" ht="15" customHeight="1" x14ac:dyDescent="0.3">
      <c r="A29" s="27"/>
      <c r="B29" s="27"/>
      <c r="C29" s="28"/>
      <c r="D29" s="28"/>
      <c r="E29" s="28"/>
    </row>
    <row r="30" spans="1:5" s="64" customFormat="1" ht="15" customHeight="1" x14ac:dyDescent="0.3">
      <c r="A30" s="27"/>
      <c r="B30" s="27"/>
      <c r="C30" s="28"/>
      <c r="D30" s="28"/>
      <c r="E30" s="28"/>
    </row>
    <row r="31" spans="1:5" s="64" customFormat="1" ht="15" customHeight="1" x14ac:dyDescent="0.3">
      <c r="A31" s="27"/>
      <c r="B31" s="27"/>
      <c r="C31" s="28"/>
      <c r="D31" s="28"/>
      <c r="E31" s="28"/>
    </row>
    <row r="32" spans="1:5" s="64" customFormat="1" ht="15" customHeight="1" x14ac:dyDescent="0.3">
      <c r="A32" s="27"/>
      <c r="B32" s="27"/>
      <c r="C32" s="28"/>
      <c r="D32" s="28"/>
      <c r="E32" s="28"/>
    </row>
    <row r="33" spans="1:5" s="64" customFormat="1" ht="15" customHeight="1" x14ac:dyDescent="0.3">
      <c r="A33" s="27"/>
      <c r="B33" s="27"/>
      <c r="C33" s="28"/>
      <c r="D33" s="28"/>
      <c r="E33" s="28"/>
    </row>
    <row r="34" spans="1:5" s="64" customFormat="1" ht="15" customHeight="1" x14ac:dyDescent="0.3">
      <c r="A34" s="27"/>
      <c r="B34" s="27"/>
      <c r="C34" s="28"/>
      <c r="D34" s="28"/>
      <c r="E34" s="28"/>
    </row>
    <row r="35" spans="1:5" s="64" customFormat="1" ht="15" customHeight="1" x14ac:dyDescent="0.3">
      <c r="A35" s="27"/>
      <c r="B35" s="27"/>
      <c r="C35" s="28"/>
      <c r="D35" s="28"/>
      <c r="E35" s="28"/>
    </row>
    <row r="36" spans="1:5" s="64" customFormat="1" ht="15" customHeight="1" x14ac:dyDescent="0.3">
      <c r="A36" s="27"/>
      <c r="B36" s="27"/>
      <c r="C36" s="28"/>
      <c r="D36" s="28"/>
      <c r="E36" s="28"/>
    </row>
    <row r="37" spans="1:5" s="64" customFormat="1" ht="15" customHeight="1" x14ac:dyDescent="0.3">
      <c r="A37" s="27"/>
      <c r="B37" s="27"/>
      <c r="C37" s="28"/>
      <c r="D37" s="28"/>
      <c r="E37" s="28"/>
    </row>
    <row r="38" spans="1:5" s="64" customFormat="1" ht="15" customHeight="1" x14ac:dyDescent="0.3">
      <c r="A38" s="27"/>
      <c r="B38" s="27"/>
      <c r="C38" s="28"/>
      <c r="D38" s="28"/>
      <c r="E38" s="28"/>
    </row>
    <row r="39" spans="1:5" s="64" customFormat="1" ht="15" customHeight="1" x14ac:dyDescent="0.3">
      <c r="A39" s="27"/>
      <c r="B39" s="27"/>
      <c r="C39" s="28"/>
      <c r="D39" s="28"/>
      <c r="E39" s="28"/>
    </row>
    <row r="40" spans="1:5" s="64" customFormat="1" ht="15" customHeight="1" x14ac:dyDescent="0.3">
      <c r="A40" s="27"/>
      <c r="B40" s="27"/>
      <c r="C40" s="28"/>
      <c r="D40" s="28"/>
      <c r="E40" s="28"/>
    </row>
    <row r="41" spans="1:5" s="64" customFormat="1" ht="15" customHeight="1" x14ac:dyDescent="0.3">
      <c r="A41" s="27"/>
      <c r="B41" s="27"/>
      <c r="C41" s="28"/>
      <c r="D41" s="28"/>
      <c r="E41" s="28"/>
    </row>
    <row r="42" spans="1:5" s="64" customFormat="1" ht="15" customHeight="1" x14ac:dyDescent="0.3">
      <c r="A42" s="27"/>
      <c r="B42" s="27"/>
      <c r="C42" s="28"/>
      <c r="D42" s="28"/>
      <c r="E42" s="28"/>
    </row>
    <row r="43" spans="1:5" s="64" customFormat="1" ht="15" customHeight="1" x14ac:dyDescent="0.3">
      <c r="A43" s="27"/>
      <c r="B43" s="27"/>
      <c r="C43" s="28"/>
      <c r="D43" s="28"/>
      <c r="E43" s="28"/>
    </row>
    <row r="44" spans="1:5" ht="15" customHeight="1" thickBot="1" x14ac:dyDescent="0.35">
      <c r="A44" s="27"/>
      <c r="B44" s="27"/>
      <c r="C44" s="28"/>
      <c r="D44" s="28"/>
      <c r="E44" s="28"/>
    </row>
    <row r="45" spans="1:5" s="62" customFormat="1" ht="38.450000000000003" customHeight="1" thickTop="1" x14ac:dyDescent="0.45">
      <c r="A45" s="76" t="s">
        <v>22</v>
      </c>
      <c r="B45" s="77"/>
      <c r="C45" s="60"/>
      <c r="D45" s="60"/>
      <c r="E45" s="61"/>
    </row>
    <row r="46" spans="1:5" ht="30.6" customHeight="1" thickBot="1" x14ac:dyDescent="0.3">
      <c r="A46" s="78" t="s">
        <v>23</v>
      </c>
      <c r="B46" s="79"/>
      <c r="C46" s="22"/>
      <c r="D46" s="22"/>
      <c r="E46" s="23"/>
    </row>
    <row r="47" spans="1:5" ht="40.15" customHeight="1" thickTop="1" thickBot="1" x14ac:dyDescent="0.3">
      <c r="A47" s="43" t="s">
        <v>0</v>
      </c>
      <c r="B47" s="44" t="s">
        <v>20</v>
      </c>
      <c r="C47" s="45" t="s">
        <v>57</v>
      </c>
      <c r="D47" s="46" t="s">
        <v>21</v>
      </c>
      <c r="E47" s="45" t="s">
        <v>64</v>
      </c>
    </row>
    <row r="48" spans="1:5" ht="15" customHeight="1" thickTop="1" x14ac:dyDescent="0.25">
      <c r="A48" s="13" t="s">
        <v>2</v>
      </c>
      <c r="B48" s="14" t="s">
        <v>13</v>
      </c>
      <c r="C48" s="15">
        <f>SUM(E48)-D48</f>
        <v>310900</v>
      </c>
      <c r="D48" s="16">
        <v>47700</v>
      </c>
      <c r="E48" s="17">
        <v>358600</v>
      </c>
    </row>
    <row r="49" spans="1:5" ht="15" customHeight="1" x14ac:dyDescent="0.25">
      <c r="A49" s="13" t="s">
        <v>43</v>
      </c>
      <c r="B49" s="14" t="s">
        <v>78</v>
      </c>
      <c r="C49" s="15">
        <f>SUM(E49)-D49</f>
        <v>118000</v>
      </c>
      <c r="D49" s="16">
        <v>390000</v>
      </c>
      <c r="E49" s="54">
        <v>508000</v>
      </c>
    </row>
    <row r="50" spans="1:5" ht="15" customHeight="1" x14ac:dyDescent="0.25">
      <c r="A50" s="13" t="s">
        <v>43</v>
      </c>
      <c r="B50" s="14" t="s">
        <v>48</v>
      </c>
      <c r="C50" s="15">
        <f>SUM(E50)-D50</f>
        <v>85866</v>
      </c>
      <c r="D50" s="16">
        <v>12600</v>
      </c>
      <c r="E50" s="54">
        <v>98466</v>
      </c>
    </row>
    <row r="51" spans="1:5" s="1" customFormat="1" ht="15" customHeight="1" x14ac:dyDescent="0.25">
      <c r="A51" s="67" t="s">
        <v>3</v>
      </c>
      <c r="B51" s="68"/>
      <c r="C51" s="18">
        <f>SUM(C48:C50)</f>
        <v>514766</v>
      </c>
      <c r="D51" s="19">
        <f>SUM(D48:D50)</f>
        <v>450300</v>
      </c>
      <c r="E51" s="19">
        <f>SUM(E48:E50)</f>
        <v>965066</v>
      </c>
    </row>
    <row r="52" spans="1:5" ht="15" customHeight="1" x14ac:dyDescent="0.25">
      <c r="A52" s="24" t="s">
        <v>14</v>
      </c>
      <c r="B52" s="25" t="s">
        <v>15</v>
      </c>
      <c r="C52" s="15">
        <f>SUM(E52)-D52</f>
        <v>7146543</v>
      </c>
      <c r="D52" s="26">
        <v>126177</v>
      </c>
      <c r="E52" s="17">
        <v>7272720</v>
      </c>
    </row>
    <row r="53" spans="1:5" ht="15" customHeight="1" x14ac:dyDescent="0.25">
      <c r="A53" s="67" t="s">
        <v>4</v>
      </c>
      <c r="B53" s="68"/>
      <c r="C53" s="18">
        <f t="shared" ref="C53:E53" si="1">SUM(C52)</f>
        <v>7146543</v>
      </c>
      <c r="D53" s="19">
        <f t="shared" si="1"/>
        <v>126177</v>
      </c>
      <c r="E53" s="19">
        <f t="shared" si="1"/>
        <v>7272720</v>
      </c>
    </row>
    <row r="54" spans="1:5" ht="15" customHeight="1" x14ac:dyDescent="0.25">
      <c r="A54" s="24" t="s">
        <v>33</v>
      </c>
      <c r="B54" s="25" t="s">
        <v>53</v>
      </c>
      <c r="C54" s="15">
        <f t="shared" ref="C54:C61" si="2">SUM(E54)-D54</f>
        <v>701204</v>
      </c>
      <c r="D54" s="26">
        <v>100000</v>
      </c>
      <c r="E54" s="17">
        <v>801204</v>
      </c>
    </row>
    <row r="55" spans="1:5" ht="15" customHeight="1" x14ac:dyDescent="0.25">
      <c r="A55" s="24" t="s">
        <v>50</v>
      </c>
      <c r="B55" s="25" t="s">
        <v>79</v>
      </c>
      <c r="C55" s="15">
        <f t="shared" si="2"/>
        <v>578000</v>
      </c>
      <c r="D55" s="26">
        <v>-85000</v>
      </c>
      <c r="E55" s="17">
        <v>493000</v>
      </c>
    </row>
    <row r="56" spans="1:5" ht="15" customHeight="1" x14ac:dyDescent="0.25">
      <c r="A56" s="24" t="s">
        <v>80</v>
      </c>
      <c r="B56" s="25" t="s">
        <v>81</v>
      </c>
      <c r="C56" s="15">
        <f t="shared" si="2"/>
        <v>1360000</v>
      </c>
      <c r="D56" s="26">
        <v>43553</v>
      </c>
      <c r="E56" s="17">
        <v>1403553</v>
      </c>
    </row>
    <row r="57" spans="1:5" ht="15" customHeight="1" x14ac:dyDescent="0.25">
      <c r="A57" s="24" t="s">
        <v>54</v>
      </c>
      <c r="B57" s="25" t="s">
        <v>82</v>
      </c>
      <c r="C57" s="15">
        <f t="shared" si="2"/>
        <v>675000</v>
      </c>
      <c r="D57" s="26">
        <v>-250000</v>
      </c>
      <c r="E57" s="17">
        <v>425000</v>
      </c>
    </row>
    <row r="58" spans="1:5" ht="15" customHeight="1" x14ac:dyDescent="0.25">
      <c r="A58" s="13" t="s">
        <v>29</v>
      </c>
      <c r="B58" s="14" t="s">
        <v>30</v>
      </c>
      <c r="C58" s="15">
        <f t="shared" si="2"/>
        <v>1493000</v>
      </c>
      <c r="D58" s="16">
        <v>293553</v>
      </c>
      <c r="E58" s="17">
        <v>1786553</v>
      </c>
    </row>
    <row r="59" spans="1:5" ht="15" customHeight="1" x14ac:dyDescent="0.25">
      <c r="A59" s="13" t="s">
        <v>67</v>
      </c>
      <c r="B59" s="14" t="s">
        <v>68</v>
      </c>
      <c r="C59" s="15">
        <f t="shared" si="2"/>
        <v>820000</v>
      </c>
      <c r="D59" s="53">
        <v>-100000</v>
      </c>
      <c r="E59" s="17">
        <v>720000</v>
      </c>
    </row>
    <row r="60" spans="1:5" ht="15" customHeight="1" x14ac:dyDescent="0.25">
      <c r="A60" s="13" t="s">
        <v>60</v>
      </c>
      <c r="B60" s="14" t="s">
        <v>45</v>
      </c>
      <c r="C60" s="15">
        <f t="shared" si="2"/>
        <v>1966786</v>
      </c>
      <c r="D60" s="53">
        <v>3400</v>
      </c>
      <c r="E60" s="17">
        <v>1970186</v>
      </c>
    </row>
    <row r="61" spans="1:5" ht="15" customHeight="1" x14ac:dyDescent="0.25">
      <c r="A61" s="13" t="s">
        <v>34</v>
      </c>
      <c r="B61" s="14" t="s">
        <v>35</v>
      </c>
      <c r="C61" s="15">
        <f t="shared" si="2"/>
        <v>30000</v>
      </c>
      <c r="D61" s="53">
        <v>-23000</v>
      </c>
      <c r="E61" s="17">
        <v>7000</v>
      </c>
    </row>
    <row r="62" spans="1:5" ht="15" customHeight="1" x14ac:dyDescent="0.25">
      <c r="A62" s="67" t="s">
        <v>5</v>
      </c>
      <c r="B62" s="68"/>
      <c r="C62" s="18">
        <f>SUM(C54:C61)</f>
        <v>7623990</v>
      </c>
      <c r="D62" s="18">
        <f>SUM(D54:D61)</f>
        <v>-17494</v>
      </c>
      <c r="E62" s="18">
        <f>SUM(E54:E61)</f>
        <v>7606496</v>
      </c>
    </row>
    <row r="63" spans="1:5" ht="15" customHeight="1" x14ac:dyDescent="0.25">
      <c r="A63" s="13" t="s">
        <v>46</v>
      </c>
      <c r="B63" s="14" t="s">
        <v>61</v>
      </c>
      <c r="C63" s="15">
        <f t="shared" ref="C63:C64" si="3">SUM(E63)-D63</f>
        <v>170179</v>
      </c>
      <c r="D63" s="16">
        <v>85000</v>
      </c>
      <c r="E63" s="17">
        <v>255179</v>
      </c>
    </row>
    <row r="64" spans="1:5" ht="15" customHeight="1" x14ac:dyDescent="0.25">
      <c r="A64" s="13" t="s">
        <v>37</v>
      </c>
      <c r="B64" s="14" t="s">
        <v>62</v>
      </c>
      <c r="C64" s="15">
        <f t="shared" si="3"/>
        <v>69714</v>
      </c>
      <c r="D64" s="16">
        <v>23000</v>
      </c>
      <c r="E64" s="17">
        <v>92714</v>
      </c>
    </row>
    <row r="65" spans="1:5" ht="15" customHeight="1" thickBot="1" x14ac:dyDescent="0.3">
      <c r="A65" s="67" t="s">
        <v>39</v>
      </c>
      <c r="B65" s="68"/>
      <c r="C65" s="18">
        <f>SUM(C63:C64)</f>
        <v>239893</v>
      </c>
      <c r="D65" s="18">
        <f>SUM(D63:D64)</f>
        <v>108000</v>
      </c>
      <c r="E65" s="18">
        <f>SUM(E63:E64)</f>
        <v>347893</v>
      </c>
    </row>
    <row r="66" spans="1:5" ht="15" customHeight="1" thickTop="1" thickBot="1" x14ac:dyDescent="0.3">
      <c r="A66" s="65" t="s">
        <v>8</v>
      </c>
      <c r="B66" s="66"/>
      <c r="C66" s="48">
        <f>SUM(C51)+C53+C62+C65</f>
        <v>15525192</v>
      </c>
      <c r="D66" s="48">
        <f>SUM(D51)+D53+D62+D65</f>
        <v>666983</v>
      </c>
      <c r="E66" s="48">
        <f>SUM(E51)+E53+E62+E65</f>
        <v>16192175</v>
      </c>
    </row>
    <row r="67" spans="1:5" ht="15" customHeight="1" thickTop="1" x14ac:dyDescent="0.3">
      <c r="A67" s="27"/>
      <c r="B67" s="27"/>
      <c r="C67" s="28"/>
      <c r="D67" s="28"/>
      <c r="E67" s="28"/>
    </row>
    <row r="68" spans="1:5" ht="15" customHeight="1" x14ac:dyDescent="0.3">
      <c r="A68" s="27"/>
      <c r="B68" s="27"/>
      <c r="C68" s="28"/>
      <c r="D68" s="28"/>
      <c r="E68" s="28"/>
    </row>
    <row r="69" spans="1:5" ht="15" customHeight="1" x14ac:dyDescent="0.3">
      <c r="A69" s="27"/>
      <c r="B69" s="27"/>
      <c r="C69" s="28"/>
      <c r="D69" s="28"/>
      <c r="E69" s="28"/>
    </row>
    <row r="70" spans="1:5" ht="15" customHeight="1" x14ac:dyDescent="0.3">
      <c r="A70" s="27"/>
      <c r="B70" s="27"/>
      <c r="C70" s="28"/>
      <c r="D70" s="28"/>
      <c r="E70" s="28"/>
    </row>
    <row r="71" spans="1:5" ht="15" customHeight="1" x14ac:dyDescent="0.3">
      <c r="A71" s="27"/>
      <c r="B71" s="27"/>
      <c r="C71" s="28"/>
      <c r="D71" s="28"/>
      <c r="E71" s="28"/>
    </row>
    <row r="72" spans="1:5" s="12" customFormat="1" ht="15" customHeight="1" thickBot="1" x14ac:dyDescent="0.35">
      <c r="A72" s="27"/>
      <c r="B72" s="27"/>
      <c r="C72" s="28"/>
      <c r="D72" s="28"/>
      <c r="E72" s="29"/>
    </row>
    <row r="73" spans="1:5" s="12" customFormat="1" ht="43.9" customHeight="1" thickTop="1" thickBot="1" x14ac:dyDescent="0.3">
      <c r="A73" s="74" t="s">
        <v>24</v>
      </c>
      <c r="B73" s="75"/>
      <c r="C73" s="49"/>
      <c r="D73" s="49"/>
      <c r="E73" s="50"/>
    </row>
    <row r="74" spans="1:5" ht="40.15" customHeight="1" thickTop="1" thickBot="1" x14ac:dyDescent="0.3">
      <c r="A74" s="43" t="s">
        <v>0</v>
      </c>
      <c r="B74" s="44" t="s">
        <v>1</v>
      </c>
      <c r="C74" s="45" t="s">
        <v>57</v>
      </c>
      <c r="D74" s="46" t="s">
        <v>21</v>
      </c>
      <c r="E74" s="45" t="s">
        <v>64</v>
      </c>
    </row>
    <row r="75" spans="1:5" ht="15" customHeight="1" thickTop="1" x14ac:dyDescent="0.25">
      <c r="A75" s="13" t="s">
        <v>28</v>
      </c>
      <c r="B75" s="14" t="s">
        <v>86</v>
      </c>
      <c r="C75" s="15">
        <f>SUM(E75)-D75</f>
        <v>18166005</v>
      </c>
      <c r="D75" s="16">
        <v>2424256</v>
      </c>
      <c r="E75" s="17">
        <v>20590261</v>
      </c>
    </row>
    <row r="76" spans="1:5" ht="15" customHeight="1" x14ac:dyDescent="0.3">
      <c r="A76" s="13" t="s">
        <v>87</v>
      </c>
      <c r="B76" s="14" t="s">
        <v>88</v>
      </c>
      <c r="C76" s="15">
        <f>SUM(E76)-D76</f>
        <v>3087000</v>
      </c>
      <c r="D76" s="16">
        <v>500</v>
      </c>
      <c r="E76" s="17">
        <v>3087500</v>
      </c>
    </row>
    <row r="77" spans="1:5" ht="15" customHeight="1" x14ac:dyDescent="0.25">
      <c r="A77" s="13" t="s">
        <v>2</v>
      </c>
      <c r="B77" s="14" t="s">
        <v>13</v>
      </c>
      <c r="C77" s="15">
        <f>SUM(E77)-D77</f>
        <v>100000</v>
      </c>
      <c r="D77" s="16">
        <v>12200</v>
      </c>
      <c r="E77" s="17">
        <v>112200</v>
      </c>
    </row>
    <row r="78" spans="1:5" s="1" customFormat="1" ht="15" customHeight="1" x14ac:dyDescent="0.25">
      <c r="A78" s="67" t="s">
        <v>3</v>
      </c>
      <c r="B78" s="68"/>
      <c r="C78" s="18">
        <f>SUM(C75:C77)</f>
        <v>21353005</v>
      </c>
      <c r="D78" s="18">
        <f>SUM(D75:D77)</f>
        <v>2436956</v>
      </c>
      <c r="E78" s="18">
        <f>SUM(E75:E77)</f>
        <v>23789961</v>
      </c>
    </row>
    <row r="79" spans="1:5" ht="15" customHeight="1" x14ac:dyDescent="0.25">
      <c r="A79" s="24" t="s">
        <v>14</v>
      </c>
      <c r="B79" s="25" t="s">
        <v>15</v>
      </c>
      <c r="C79" s="15">
        <f>SUM(E79)-D79</f>
        <v>6378000</v>
      </c>
      <c r="D79" s="26">
        <v>657978</v>
      </c>
      <c r="E79" s="17">
        <v>7035978</v>
      </c>
    </row>
    <row r="80" spans="1:5" ht="15" customHeight="1" x14ac:dyDescent="0.25">
      <c r="A80" s="67" t="s">
        <v>4</v>
      </c>
      <c r="B80" s="68"/>
      <c r="C80" s="18">
        <f t="shared" ref="C80:E80" si="4">SUM(C79)</f>
        <v>6378000</v>
      </c>
      <c r="D80" s="19">
        <f t="shared" si="4"/>
        <v>657978</v>
      </c>
      <c r="E80" s="19">
        <f t="shared" si="4"/>
        <v>7035978</v>
      </c>
    </row>
    <row r="81" spans="1:5" ht="15" customHeight="1" x14ac:dyDescent="0.25">
      <c r="A81" s="13" t="s">
        <v>33</v>
      </c>
      <c r="B81" s="14" t="s">
        <v>53</v>
      </c>
      <c r="C81" s="17">
        <f>SUM(E81)-D81</f>
        <v>248964</v>
      </c>
      <c r="D81" s="16">
        <v>150000</v>
      </c>
      <c r="E81" s="17">
        <v>398964</v>
      </c>
    </row>
    <row r="82" spans="1:5" ht="15" customHeight="1" x14ac:dyDescent="0.25">
      <c r="A82" s="13" t="s">
        <v>80</v>
      </c>
      <c r="B82" s="14" t="s">
        <v>81</v>
      </c>
      <c r="C82" s="15">
        <f>SUM(E82)-D82</f>
        <v>997000</v>
      </c>
      <c r="D82" s="16">
        <v>146982</v>
      </c>
      <c r="E82" s="17">
        <v>1143982</v>
      </c>
    </row>
    <row r="83" spans="1:5" ht="15" customHeight="1" x14ac:dyDescent="0.25">
      <c r="A83" s="13" t="s">
        <v>65</v>
      </c>
      <c r="B83" s="14" t="s">
        <v>66</v>
      </c>
      <c r="C83" s="15">
        <f>SUM(E83)-D83</f>
        <v>3091000</v>
      </c>
      <c r="D83" s="16">
        <v>148031</v>
      </c>
      <c r="E83" s="17">
        <v>3239031</v>
      </c>
    </row>
    <row r="84" spans="1:5" ht="15" customHeight="1" x14ac:dyDescent="0.25">
      <c r="A84" s="13" t="s">
        <v>29</v>
      </c>
      <c r="B84" s="14" t="s">
        <v>44</v>
      </c>
      <c r="C84" s="15">
        <f>SUM(E84)-D84</f>
        <v>300000</v>
      </c>
      <c r="D84" s="16">
        <v>97701</v>
      </c>
      <c r="E84" s="17">
        <v>397701</v>
      </c>
    </row>
    <row r="85" spans="1:5" ht="15" customHeight="1" x14ac:dyDescent="0.25">
      <c r="A85" s="13" t="s">
        <v>69</v>
      </c>
      <c r="B85" s="14" t="s">
        <v>70</v>
      </c>
      <c r="C85" s="15">
        <f>SUM(E85)-D85</f>
        <v>1285000</v>
      </c>
      <c r="D85" s="16">
        <v>119338</v>
      </c>
      <c r="E85" s="17">
        <v>1404338</v>
      </c>
    </row>
    <row r="86" spans="1:5" ht="15" customHeight="1" thickBot="1" x14ac:dyDescent="0.3">
      <c r="A86" s="67" t="s">
        <v>5</v>
      </c>
      <c r="B86" s="68"/>
      <c r="C86" s="55">
        <f>SUM(C81:C85)</f>
        <v>5921964</v>
      </c>
      <c r="D86" s="55">
        <f>SUM(D81:D85)</f>
        <v>662052</v>
      </c>
      <c r="E86" s="55">
        <f>SUM(E81:E85)</f>
        <v>6584016</v>
      </c>
    </row>
    <row r="87" spans="1:5" ht="15" customHeight="1" thickTop="1" thickBot="1" x14ac:dyDescent="0.3">
      <c r="A87" s="65" t="s">
        <v>8</v>
      </c>
      <c r="B87" s="66"/>
      <c r="C87" s="48">
        <f>SUM(C78)+C80+C86</f>
        <v>33652969</v>
      </c>
      <c r="D87" s="48">
        <f>SUM(D78)+D80+D86</f>
        <v>3756986</v>
      </c>
      <c r="E87" s="48">
        <f>SUM(E78)+E80+E86</f>
        <v>37409955</v>
      </c>
    </row>
    <row r="88" spans="1:5" ht="16.149999999999999" thickTop="1" x14ac:dyDescent="0.3"/>
  </sheetData>
  <mergeCells count="20">
    <mergeCell ref="A20:B20"/>
    <mergeCell ref="A2:E2"/>
    <mergeCell ref="A24:B24"/>
    <mergeCell ref="A87:B87"/>
    <mergeCell ref="A73:B73"/>
    <mergeCell ref="A45:B45"/>
    <mergeCell ref="A46:B46"/>
    <mergeCell ref="A51:B51"/>
    <mergeCell ref="A53:B53"/>
    <mergeCell ref="A62:B62"/>
    <mergeCell ref="A66:B66"/>
    <mergeCell ref="A80:B80"/>
    <mergeCell ref="A78:B78"/>
    <mergeCell ref="A86:B86"/>
    <mergeCell ref="A65:B65"/>
    <mergeCell ref="A25:B25"/>
    <mergeCell ref="A15:B15"/>
    <mergeCell ref="A17:B17"/>
    <mergeCell ref="A22:B22"/>
    <mergeCell ref="A7:B7"/>
  </mergeCells>
  <pageMargins left="0.70866141732283472" right="0.70866141732283472" top="0.19685039370078741" bottom="0.19685039370078741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workbookViewId="0">
      <selection sqref="A1:E1"/>
    </sheetView>
  </sheetViews>
  <sheetFormatPr defaultColWidth="8.85546875" defaultRowHeight="15.75" x14ac:dyDescent="0.25"/>
  <cols>
    <col min="1" max="1" width="11.42578125" style="2" customWidth="1"/>
    <col min="2" max="2" width="27.28515625" style="2" customWidth="1"/>
    <col min="3" max="3" width="15.28515625" style="3" customWidth="1"/>
    <col min="4" max="4" width="14.28515625" style="2" customWidth="1"/>
    <col min="5" max="5" width="18.28515625" style="3" customWidth="1"/>
    <col min="6" max="6" width="17.42578125" style="2" customWidth="1"/>
    <col min="7" max="7" width="9.7109375" style="3" customWidth="1"/>
    <col min="8" max="8" width="7.7109375" style="2" customWidth="1"/>
    <col min="9" max="9" width="9.7109375" style="3" customWidth="1"/>
    <col min="10" max="10" width="7.7109375" style="2" customWidth="1"/>
    <col min="11" max="11" width="9.7109375" style="3" customWidth="1"/>
    <col min="12" max="12" width="7.7109375" style="2" customWidth="1"/>
    <col min="13" max="13" width="9.7109375" style="3" customWidth="1"/>
    <col min="14" max="14" width="7.7109375" style="2" customWidth="1"/>
    <col min="15" max="15" width="9.7109375" style="3" customWidth="1"/>
    <col min="16" max="16" width="7.7109375" style="2" customWidth="1"/>
    <col min="17" max="17" width="9.7109375" style="3" customWidth="1"/>
    <col min="18" max="18" width="7.7109375" style="2" customWidth="1"/>
    <col min="19" max="19" width="9.7109375" style="3" customWidth="1"/>
    <col min="20" max="20" width="7.7109375" style="2" customWidth="1"/>
    <col min="21" max="21" width="9.7109375" style="3" customWidth="1"/>
    <col min="22" max="22" width="7.7109375" style="2" customWidth="1"/>
    <col min="23" max="23" width="9.7109375" style="3" customWidth="1"/>
    <col min="24" max="24" width="14.5703125" style="3" customWidth="1"/>
    <col min="25" max="16384" width="8.85546875" style="2"/>
  </cols>
  <sheetData>
    <row r="1" spans="1:24" s="4" customFormat="1" ht="41.45" customHeight="1" thickBot="1" x14ac:dyDescent="0.3">
      <c r="A1" s="71" t="s">
        <v>89</v>
      </c>
      <c r="B1" s="71"/>
      <c r="C1" s="71"/>
      <c r="D1" s="71"/>
      <c r="E1" s="7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ht="16.149999999999999" customHeight="1" thickTop="1" x14ac:dyDescent="0.25">
      <c r="A2" s="82" t="s">
        <v>0</v>
      </c>
      <c r="B2" s="84" t="s">
        <v>1</v>
      </c>
      <c r="C2" s="86" t="s">
        <v>63</v>
      </c>
      <c r="D2" s="80" t="s">
        <v>21</v>
      </c>
      <c r="E2" s="90" t="s">
        <v>58</v>
      </c>
      <c r="G2" s="2"/>
      <c r="I2" s="2"/>
      <c r="K2" s="2"/>
      <c r="M2" s="2"/>
      <c r="O2" s="2"/>
      <c r="Q2" s="2"/>
      <c r="S2" s="2"/>
      <c r="U2" s="2"/>
      <c r="W2" s="2"/>
      <c r="X2" s="2"/>
    </row>
    <row r="3" spans="1:24" ht="25.9" customHeight="1" thickBot="1" x14ac:dyDescent="0.3">
      <c r="A3" s="83"/>
      <c r="B3" s="85"/>
      <c r="C3" s="87"/>
      <c r="D3" s="81"/>
      <c r="E3" s="91"/>
      <c r="G3" s="2"/>
      <c r="I3" s="2"/>
      <c r="K3" s="2"/>
      <c r="M3" s="2"/>
      <c r="O3" s="2"/>
      <c r="Q3" s="2"/>
      <c r="S3" s="2"/>
      <c r="U3" s="2"/>
      <c r="W3" s="2"/>
      <c r="X3" s="2"/>
    </row>
    <row r="4" spans="1:24" s="1" customFormat="1" ht="19.899999999999999" customHeight="1" thickTop="1" x14ac:dyDescent="0.25">
      <c r="A4" s="6" t="s">
        <v>74</v>
      </c>
      <c r="B4" s="7" t="s">
        <v>76</v>
      </c>
      <c r="C4" s="8">
        <f>SUM(E4)-D4</f>
        <v>22032500</v>
      </c>
      <c r="D4" s="9">
        <v>3338533</v>
      </c>
      <c r="E4" s="5">
        <v>25371033</v>
      </c>
    </row>
    <row r="5" spans="1:24" s="1" customFormat="1" ht="19.899999999999999" customHeight="1" x14ac:dyDescent="0.25">
      <c r="A5" s="6" t="s">
        <v>75</v>
      </c>
      <c r="B5" s="7" t="s">
        <v>77</v>
      </c>
      <c r="C5" s="8">
        <f>SUM(E5)-D5</f>
        <v>24488307</v>
      </c>
      <c r="D5" s="9">
        <v>-361962</v>
      </c>
      <c r="E5" s="5">
        <v>24126345</v>
      </c>
    </row>
    <row r="6" spans="1:24" s="1" customFormat="1" ht="19.899999999999999" customHeight="1" x14ac:dyDescent="0.25">
      <c r="A6" s="6" t="s">
        <v>9</v>
      </c>
      <c r="B6" s="7" t="s">
        <v>17</v>
      </c>
      <c r="C6" s="8">
        <f>SUM(E6)-D6</f>
        <v>581017</v>
      </c>
      <c r="D6" s="9">
        <v>91059</v>
      </c>
      <c r="E6" s="5">
        <v>672076</v>
      </c>
    </row>
    <row r="7" spans="1:24" s="1" customFormat="1" ht="19.899999999999999" customHeight="1" x14ac:dyDescent="0.25">
      <c r="A7" s="6" t="s">
        <v>40</v>
      </c>
      <c r="B7" s="7" t="s">
        <v>41</v>
      </c>
      <c r="C7" s="8">
        <f>SUM(E7)-D7</f>
        <v>13312843</v>
      </c>
      <c r="D7" s="9">
        <v>2532707</v>
      </c>
      <c r="E7" s="51">
        <v>15845550</v>
      </c>
    </row>
    <row r="8" spans="1:24" x14ac:dyDescent="0.25">
      <c r="A8" s="88" t="s">
        <v>10</v>
      </c>
      <c r="B8" s="89"/>
      <c r="C8" s="10">
        <f>SUM(C4:C7)</f>
        <v>60414667</v>
      </c>
      <c r="D8" s="10">
        <f>SUM(D4:D7)</f>
        <v>5600337</v>
      </c>
      <c r="E8" s="10">
        <f>SUM(E4:E7)</f>
        <v>66015004</v>
      </c>
      <c r="G8" s="2"/>
      <c r="I8" s="2"/>
      <c r="K8" s="2"/>
      <c r="M8" s="2"/>
      <c r="O8" s="2"/>
      <c r="Q8" s="2"/>
      <c r="S8" s="2"/>
      <c r="U8" s="2"/>
      <c r="W8" s="2"/>
      <c r="X8" s="2"/>
    </row>
    <row r="9" spans="1:24" x14ac:dyDescent="0.25">
      <c r="A9" s="6" t="s">
        <v>51</v>
      </c>
      <c r="B9" s="7" t="s">
        <v>52</v>
      </c>
      <c r="C9" s="8">
        <f t="shared" ref="C9:C11" si="0">SUM(E9)-D9</f>
        <v>278000</v>
      </c>
      <c r="D9" s="9">
        <v>40000</v>
      </c>
      <c r="E9" s="5">
        <v>318000</v>
      </c>
      <c r="G9" s="2"/>
      <c r="I9" s="2"/>
      <c r="K9" s="2"/>
      <c r="M9" s="2"/>
      <c r="O9" s="2"/>
      <c r="Q9" s="2"/>
      <c r="S9" s="2"/>
      <c r="U9" s="2"/>
      <c r="W9" s="2"/>
      <c r="X9" s="2"/>
    </row>
    <row r="10" spans="1:24" x14ac:dyDescent="0.25">
      <c r="A10" s="88" t="s">
        <v>11</v>
      </c>
      <c r="B10" s="89"/>
      <c r="C10" s="10">
        <f>SUM(C9:C9)</f>
        <v>278000</v>
      </c>
      <c r="D10" s="10">
        <f>SUM(D9:D9)</f>
        <v>40000</v>
      </c>
      <c r="E10" s="10">
        <f>SUM(E9:E9)</f>
        <v>318000</v>
      </c>
      <c r="G10" s="2"/>
      <c r="I10" s="2"/>
      <c r="K10" s="2"/>
      <c r="M10" s="2"/>
      <c r="O10" s="2"/>
      <c r="Q10" s="2"/>
      <c r="S10" s="2"/>
      <c r="U10" s="2"/>
      <c r="W10" s="2"/>
      <c r="X10" s="2"/>
    </row>
    <row r="11" spans="1:24" x14ac:dyDescent="0.25">
      <c r="A11" s="6" t="s">
        <v>49</v>
      </c>
      <c r="B11" s="7" t="s">
        <v>59</v>
      </c>
      <c r="C11" s="8">
        <f t="shared" si="0"/>
        <v>244000</v>
      </c>
      <c r="D11" s="9">
        <v>30000</v>
      </c>
      <c r="E11" s="5">
        <v>274000</v>
      </c>
      <c r="G11" s="2"/>
      <c r="I11" s="2"/>
      <c r="K11" s="2"/>
      <c r="M11" s="2"/>
      <c r="O11" s="2"/>
      <c r="Q11" s="2"/>
      <c r="S11" s="2"/>
      <c r="U11" s="2"/>
      <c r="W11" s="2"/>
      <c r="X11" s="2"/>
    </row>
    <row r="12" spans="1:24" ht="16.899999999999999" thickBot="1" x14ac:dyDescent="0.35">
      <c r="A12" s="88"/>
      <c r="B12" s="89"/>
      <c r="C12" s="10">
        <f>SUM(C11)</f>
        <v>244000</v>
      </c>
      <c r="D12" s="10">
        <f>SUM(D11)</f>
        <v>30000</v>
      </c>
      <c r="E12" s="10">
        <f>SUM(E11)</f>
        <v>274000</v>
      </c>
      <c r="G12" s="2"/>
      <c r="I12" s="2"/>
      <c r="K12" s="2"/>
      <c r="M12" s="2"/>
      <c r="O12" s="2"/>
      <c r="Q12" s="2"/>
      <c r="S12" s="2"/>
      <c r="U12" s="2"/>
      <c r="W12" s="2"/>
      <c r="X12" s="2"/>
    </row>
    <row r="13" spans="1:24" ht="17.25" thickTop="1" thickBot="1" x14ac:dyDescent="0.3">
      <c r="A13" s="92" t="s">
        <v>42</v>
      </c>
      <c r="B13" s="92"/>
      <c r="C13" s="52">
        <f>SUM(C8)+C10+C12</f>
        <v>60936667</v>
      </c>
      <c r="D13" s="52">
        <f>SUM(D8)+D10+D12</f>
        <v>5670337</v>
      </c>
      <c r="E13" s="52">
        <f>SUM(E8)+E10+E12</f>
        <v>66607004</v>
      </c>
      <c r="G13" s="2"/>
      <c r="I13" s="2"/>
      <c r="K13" s="2"/>
      <c r="M13" s="2"/>
      <c r="O13" s="2"/>
      <c r="Q13" s="2"/>
      <c r="S13" s="2"/>
      <c r="U13" s="2"/>
      <c r="W13" s="2"/>
      <c r="X13" s="2"/>
    </row>
    <row r="14" spans="1:24" ht="17.45" thickTop="1" thickBot="1" x14ac:dyDescent="0.35">
      <c r="A14" s="38"/>
      <c r="B14" s="38"/>
      <c r="C14" s="39"/>
      <c r="D14" s="39"/>
      <c r="E14" s="39"/>
      <c r="G14" s="2"/>
      <c r="I14" s="2"/>
      <c r="K14" s="2"/>
      <c r="M14" s="2"/>
      <c r="O14" s="2"/>
      <c r="Q14" s="2"/>
      <c r="S14" s="2"/>
      <c r="U14" s="2"/>
      <c r="W14" s="2"/>
      <c r="X14" s="2"/>
    </row>
    <row r="15" spans="1:24" ht="16.5" thickTop="1" x14ac:dyDescent="0.25">
      <c r="A15" s="93" t="s">
        <v>25</v>
      </c>
      <c r="B15" s="94"/>
      <c r="C15" s="94"/>
      <c r="D15" s="94"/>
      <c r="E15" s="95"/>
      <c r="G15" s="2"/>
      <c r="I15" s="2"/>
      <c r="K15" s="2"/>
      <c r="M15" s="2"/>
      <c r="O15" s="2"/>
      <c r="Q15" s="2"/>
      <c r="S15" s="2"/>
      <c r="U15" s="2"/>
      <c r="W15" s="2"/>
      <c r="X15" s="2"/>
    </row>
    <row r="16" spans="1:24" x14ac:dyDescent="0.25">
      <c r="A16" s="56"/>
      <c r="B16" s="57"/>
      <c r="C16" s="57"/>
      <c r="D16" s="57"/>
      <c r="E16" s="58"/>
      <c r="G16" s="2"/>
      <c r="I16" s="2"/>
      <c r="K16" s="2"/>
      <c r="M16" s="2"/>
      <c r="O16" s="2"/>
      <c r="Q16" s="2"/>
      <c r="S16" s="2"/>
      <c r="U16" s="2"/>
      <c r="W16" s="2"/>
      <c r="X16" s="2"/>
    </row>
    <row r="17" spans="1:24" ht="16.899999999999999" thickBot="1" x14ac:dyDescent="0.35">
      <c r="A17" s="96" t="s">
        <v>26</v>
      </c>
      <c r="B17" s="97"/>
      <c r="C17" s="97"/>
      <c r="D17" s="97"/>
      <c r="E17" s="98"/>
      <c r="G17" s="2"/>
      <c r="I17" s="2"/>
      <c r="K17" s="2"/>
      <c r="M17" s="2"/>
      <c r="O17" s="2"/>
      <c r="Q17" s="2"/>
      <c r="S17" s="2"/>
      <c r="U17" s="2"/>
      <c r="W17" s="2"/>
      <c r="X17" s="2"/>
    </row>
    <row r="18" spans="1:24" ht="16.149999999999999" customHeight="1" thickTop="1" x14ac:dyDescent="0.3">
      <c r="A18" s="82" t="s">
        <v>0</v>
      </c>
      <c r="B18" s="84" t="s">
        <v>1</v>
      </c>
      <c r="C18" s="86" t="s">
        <v>63</v>
      </c>
      <c r="D18" s="80" t="s">
        <v>21</v>
      </c>
      <c r="E18" s="90" t="s">
        <v>58</v>
      </c>
      <c r="G18" s="2"/>
      <c r="I18" s="2"/>
      <c r="K18" s="2"/>
      <c r="M18" s="2"/>
      <c r="O18" s="2"/>
      <c r="Q18" s="2"/>
      <c r="S18" s="2"/>
      <c r="U18" s="2"/>
      <c r="W18" s="2"/>
      <c r="X18" s="2"/>
    </row>
    <row r="19" spans="1:24" ht="27" customHeight="1" thickBot="1" x14ac:dyDescent="0.35">
      <c r="A19" s="83"/>
      <c r="B19" s="85"/>
      <c r="C19" s="87"/>
      <c r="D19" s="81"/>
      <c r="E19" s="91"/>
      <c r="G19" s="2"/>
      <c r="I19" s="2"/>
      <c r="K19" s="2"/>
      <c r="M19" s="2"/>
      <c r="O19" s="2"/>
      <c r="Q19" s="2"/>
      <c r="S19" s="2"/>
      <c r="U19" s="2"/>
      <c r="W19" s="2"/>
      <c r="X19" s="2"/>
    </row>
    <row r="20" spans="1:24" ht="16.149999999999999" thickTop="1" x14ac:dyDescent="0.3">
      <c r="A20" s="6" t="s">
        <v>40</v>
      </c>
      <c r="B20" s="7" t="s">
        <v>83</v>
      </c>
      <c r="C20" s="8">
        <v>0</v>
      </c>
      <c r="D20" s="9">
        <v>606404</v>
      </c>
      <c r="E20" s="5">
        <v>606404</v>
      </c>
      <c r="G20" s="2"/>
      <c r="I20" s="2"/>
      <c r="K20" s="2"/>
      <c r="M20" s="2"/>
      <c r="O20" s="2"/>
      <c r="Q20" s="2"/>
      <c r="S20" s="2"/>
      <c r="U20" s="2"/>
      <c r="W20" s="2"/>
      <c r="X20" s="2"/>
    </row>
    <row r="21" spans="1:24" x14ac:dyDescent="0.25">
      <c r="A21" s="88" t="s">
        <v>10</v>
      </c>
      <c r="B21" s="89"/>
      <c r="C21" s="10">
        <f>SUM(C17:C20)</f>
        <v>0</v>
      </c>
      <c r="D21" s="10">
        <f>SUM(D17:D20)</f>
        <v>606404</v>
      </c>
      <c r="E21" s="10">
        <f>SUM(E17:E20)</f>
        <v>606404</v>
      </c>
      <c r="G21" s="2"/>
      <c r="I21" s="2"/>
      <c r="K21" s="2"/>
      <c r="M21" s="2"/>
      <c r="O21" s="2"/>
      <c r="Q21" s="2"/>
      <c r="S21" s="2"/>
      <c r="U21" s="2"/>
      <c r="W21" s="2"/>
      <c r="X21" s="2"/>
    </row>
    <row r="22" spans="1:24" x14ac:dyDescent="0.25">
      <c r="A22" s="6" t="s">
        <v>18</v>
      </c>
      <c r="B22" s="7" t="s">
        <v>19</v>
      </c>
      <c r="C22" s="8">
        <f>SUM(E22)-D22</f>
        <v>42503443</v>
      </c>
      <c r="D22" s="9">
        <v>60579</v>
      </c>
      <c r="E22" s="5">
        <v>42564022</v>
      </c>
      <c r="G22" s="2"/>
      <c r="I22" s="2"/>
      <c r="K22" s="2"/>
      <c r="M22" s="2"/>
      <c r="O22" s="2"/>
      <c r="Q22" s="2"/>
      <c r="S22" s="2"/>
      <c r="U22" s="2"/>
      <c r="W22" s="2"/>
      <c r="X22" s="2"/>
    </row>
    <row r="23" spans="1:24" ht="16.5" thickBot="1" x14ac:dyDescent="0.3">
      <c r="A23" s="99" t="s">
        <v>12</v>
      </c>
      <c r="B23" s="100"/>
      <c r="C23" s="30">
        <f>SUM(C22:C22)</f>
        <v>42503443</v>
      </c>
      <c r="D23" s="30">
        <f>SUM(D22:D22)</f>
        <v>60579</v>
      </c>
      <c r="E23" s="30">
        <f>SUM(E22:E22)</f>
        <v>42564022</v>
      </c>
      <c r="G23" s="2"/>
      <c r="I23" s="2"/>
      <c r="K23" s="2"/>
      <c r="M23" s="2"/>
      <c r="O23" s="2"/>
      <c r="Q23" s="2"/>
      <c r="S23" s="2"/>
      <c r="U23" s="2"/>
      <c r="W23" s="2"/>
      <c r="X23" s="2"/>
    </row>
    <row r="24" spans="1:24" ht="17.25" thickTop="1" thickBot="1" x14ac:dyDescent="0.3">
      <c r="A24" s="92" t="s">
        <v>42</v>
      </c>
      <c r="B24" s="92"/>
      <c r="C24" s="52">
        <f>SUM(C19)+C21+C23</f>
        <v>42503443</v>
      </c>
      <c r="D24" s="52">
        <f>SUM(D19)+D21+D23</f>
        <v>666983</v>
      </c>
      <c r="E24" s="52">
        <f>SUM(E19)+E21+E23</f>
        <v>43170426</v>
      </c>
      <c r="G24" s="2"/>
      <c r="I24" s="2"/>
      <c r="K24" s="2"/>
      <c r="M24" s="2"/>
      <c r="O24" s="2"/>
      <c r="Q24" s="2"/>
      <c r="S24" s="2"/>
      <c r="U24" s="2"/>
      <c r="W24" s="2"/>
      <c r="X24" s="2"/>
    </row>
    <row r="25" spans="1:24" ht="16.5" thickTop="1" x14ac:dyDescent="0.25"/>
    <row r="32" spans="1:24" ht="16.5" thickBot="1" x14ac:dyDescent="0.3"/>
    <row r="33" spans="1:24" ht="17.45" thickTop="1" thickBot="1" x14ac:dyDescent="0.35">
      <c r="A33" s="101" t="s">
        <v>24</v>
      </c>
      <c r="B33" s="102"/>
      <c r="C33" s="102"/>
      <c r="D33" s="102"/>
      <c r="E33" s="103"/>
      <c r="G33" s="2"/>
      <c r="I33" s="2"/>
      <c r="K33" s="2"/>
      <c r="M33" s="2"/>
      <c r="O33" s="2"/>
      <c r="Q33" s="2"/>
      <c r="S33" s="2"/>
      <c r="U33" s="2"/>
      <c r="W33" s="2"/>
      <c r="X33" s="2"/>
    </row>
    <row r="34" spans="1:24" ht="16.149999999999999" customHeight="1" thickTop="1" x14ac:dyDescent="0.3">
      <c r="A34" s="82" t="s">
        <v>0</v>
      </c>
      <c r="B34" s="84" t="s">
        <v>1</v>
      </c>
      <c r="C34" s="86" t="s">
        <v>63</v>
      </c>
      <c r="D34" s="80" t="s">
        <v>21</v>
      </c>
      <c r="E34" s="90" t="s">
        <v>58</v>
      </c>
      <c r="G34" s="2"/>
      <c r="I34" s="2"/>
      <c r="K34" s="2"/>
      <c r="M34" s="2"/>
      <c r="O34" s="2"/>
      <c r="Q34" s="2"/>
      <c r="S34" s="2"/>
      <c r="U34" s="2"/>
      <c r="W34" s="2"/>
      <c r="X34" s="2"/>
    </row>
    <row r="35" spans="1:24" ht="25.9" customHeight="1" thickBot="1" x14ac:dyDescent="0.35">
      <c r="A35" s="83"/>
      <c r="B35" s="85"/>
      <c r="C35" s="87"/>
      <c r="D35" s="81"/>
      <c r="E35" s="91"/>
      <c r="G35" s="2"/>
      <c r="I35" s="2"/>
      <c r="K35" s="2"/>
      <c r="M35" s="2"/>
      <c r="O35" s="2"/>
      <c r="Q35" s="2"/>
      <c r="S35" s="2"/>
      <c r="U35" s="2"/>
      <c r="W35" s="2"/>
      <c r="X35" s="2"/>
    </row>
    <row r="36" spans="1:24" ht="16.149999999999999" thickTop="1" x14ac:dyDescent="0.3">
      <c r="A36" s="6" t="s">
        <v>84</v>
      </c>
      <c r="B36" s="7" t="s">
        <v>85</v>
      </c>
      <c r="C36" s="8"/>
      <c r="D36" s="63">
        <v>100720</v>
      </c>
      <c r="E36" s="9">
        <v>379720</v>
      </c>
    </row>
    <row r="37" spans="1:24" x14ac:dyDescent="0.25">
      <c r="A37" s="88" t="s">
        <v>11</v>
      </c>
      <c r="B37" s="89"/>
      <c r="C37" s="10">
        <f>SUM(C33:C36)</f>
        <v>0</v>
      </c>
      <c r="D37" s="10">
        <f>SUM(D33:D36)</f>
        <v>100720</v>
      </c>
      <c r="E37" s="10">
        <f>SUM(E33:E36)</f>
        <v>379720</v>
      </c>
      <c r="G37" s="2"/>
      <c r="I37" s="2"/>
      <c r="K37" s="2"/>
      <c r="M37" s="2"/>
      <c r="O37" s="2"/>
      <c r="Q37" s="2"/>
      <c r="S37" s="2"/>
      <c r="U37" s="2"/>
      <c r="W37" s="2"/>
      <c r="X37" s="2"/>
    </row>
    <row r="38" spans="1:24" x14ac:dyDescent="0.25">
      <c r="A38" s="6" t="s">
        <v>18</v>
      </c>
      <c r="B38" s="7" t="s">
        <v>19</v>
      </c>
      <c r="C38" s="8">
        <f>SUM(E38)-D38</f>
        <v>33050746</v>
      </c>
      <c r="D38" s="63">
        <v>3656266</v>
      </c>
      <c r="E38" s="9">
        <v>36707012</v>
      </c>
    </row>
    <row r="39" spans="1:24" ht="16.5" thickBot="1" x14ac:dyDescent="0.3">
      <c r="A39" s="99" t="s">
        <v>12</v>
      </c>
      <c r="B39" s="100"/>
      <c r="C39" s="30">
        <f>SUM(C38:C38)</f>
        <v>33050746</v>
      </c>
      <c r="D39" s="30">
        <f>SUM(D38:D38)</f>
        <v>3656266</v>
      </c>
      <c r="E39" s="30">
        <f>SUM(E38:E38)</f>
        <v>36707012</v>
      </c>
    </row>
    <row r="40" spans="1:24" ht="17.25" thickTop="1" thickBot="1" x14ac:dyDescent="0.3">
      <c r="A40" s="92" t="s">
        <v>42</v>
      </c>
      <c r="B40" s="92"/>
      <c r="C40" s="52">
        <f>SUM(C35)+C37+C39</f>
        <v>33050746</v>
      </c>
      <c r="D40" s="52">
        <f>SUM(D35)+D37+D39</f>
        <v>3756986</v>
      </c>
      <c r="E40" s="52">
        <f>SUM(E35)+E37+E39</f>
        <v>37086732</v>
      </c>
      <c r="G40" s="2"/>
      <c r="I40" s="2"/>
      <c r="K40" s="2"/>
      <c r="M40" s="2"/>
      <c r="O40" s="2"/>
      <c r="Q40" s="2"/>
      <c r="S40" s="2"/>
      <c r="U40" s="2"/>
      <c r="W40" s="2"/>
      <c r="X40" s="2"/>
    </row>
    <row r="41" spans="1:24" ht="16.5" thickTop="1" x14ac:dyDescent="0.25"/>
  </sheetData>
  <mergeCells count="29">
    <mergeCell ref="A40:B40"/>
    <mergeCell ref="D34:D35"/>
    <mergeCell ref="E34:E35"/>
    <mergeCell ref="A39:B39"/>
    <mergeCell ref="E18:E19"/>
    <mergeCell ref="A37:B37"/>
    <mergeCell ref="A17:E17"/>
    <mergeCell ref="A23:B23"/>
    <mergeCell ref="A33:E33"/>
    <mergeCell ref="A34:A35"/>
    <mergeCell ref="B34:B35"/>
    <mergeCell ref="C34:C35"/>
    <mergeCell ref="A21:B21"/>
    <mergeCell ref="A24:B24"/>
    <mergeCell ref="D2:D3"/>
    <mergeCell ref="A18:A19"/>
    <mergeCell ref="B18:B19"/>
    <mergeCell ref="C18:C19"/>
    <mergeCell ref="D18:D19"/>
    <mergeCell ref="A8:B8"/>
    <mergeCell ref="A10:B10"/>
    <mergeCell ref="E2:E3"/>
    <mergeCell ref="A1:E1"/>
    <mergeCell ref="A2:A3"/>
    <mergeCell ref="B2:B3"/>
    <mergeCell ref="C2:C3"/>
    <mergeCell ref="A12:B12"/>
    <mergeCell ref="A13:B13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Kiadás</vt:lpstr>
      <vt:lpstr>Bevétel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Pénzügyi csoport</dc:creator>
  <cp:lastModifiedBy>Deákné</cp:lastModifiedBy>
  <cp:lastPrinted>2016-10-18T13:29:55Z</cp:lastPrinted>
  <dcterms:created xsi:type="dcterms:W3CDTF">2016-02-19T14:12:49Z</dcterms:created>
  <dcterms:modified xsi:type="dcterms:W3CDTF">2016-11-08T09:17:01Z</dcterms:modified>
</cp:coreProperties>
</file>