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45" windowWidth="19875" windowHeight="7725"/>
  </bookViews>
  <sheets>
    <sheet name="9.4. sz. mell EKIK" sheetId="1" r:id="rId1"/>
  </sheets>
  <definedNames>
    <definedName name="_xlnm.Print_Titles" localSheetId="0">'9.4. sz. mell EKIK'!$1:$6</definedName>
  </definedNames>
  <calcPr calcId="145621"/>
</workbook>
</file>

<file path=xl/calcChain.xml><?xml version="1.0" encoding="utf-8"?>
<calcChain xmlns="http://schemas.openxmlformats.org/spreadsheetml/2006/main">
  <c r="C53" i="1" l="1"/>
  <c r="C52" i="1"/>
  <c r="C49" i="1"/>
  <c r="C48" i="1"/>
  <c r="C47" i="1"/>
  <c r="C46" i="1"/>
  <c r="C58" i="1" s="1"/>
  <c r="C41" i="1"/>
  <c r="C38" i="1" s="1"/>
  <c r="C24" i="1"/>
  <c r="C23" i="1"/>
  <c r="C20" i="1" s="1"/>
  <c r="C14" i="1"/>
  <c r="C10" i="1"/>
  <c r="C8" i="1"/>
  <c r="C37" i="1" l="1"/>
  <c r="C42" i="1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<sst xmlns="http://schemas.openxmlformats.org/spreadsheetml/2006/main" count="113" uniqueCount="99">
  <si>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</si>
  <si>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Egyesített Közművelédési Intérmény és Könyvtár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</si>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</sst>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7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8"/>
      <color rgb="FFFF0000"/>
      <name val="Times New Roman CE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7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2" borderId="0" applyNumberFormat="0" applyBorder="0" applyAlignment="0" applyProtection="0"/>
    <xf numFmtId="0" fontId="31" fillId="6" borderId="0" applyNumberFormat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3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</cellStyleXfs>
  <cellXfs count="85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3" fontId="5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3" fontId="9" fillId="0" borderId="0" xfId="0" applyNumberFormat="1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3" fontId="9" fillId="0" borderId="0" xfId="0" applyNumberFormat="1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3" fontId="16" fillId="0" borderId="0" xfId="0" applyNumberFormat="1" applyFont="1" applyFill="1" applyAlignment="1" applyProtection="1">
      <alignment vertical="center" wrapText="1"/>
    </xf>
    <xf numFmtId="49" fontId="5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8" xfId="1" applyFont="1" applyFill="1" applyBorder="1" applyAlignment="1" applyProtection="1">
      <alignment horizontal="left" vertical="center" wrapText="1" indent="1"/>
    </xf>
    <xf numFmtId="0" fontId="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2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164" fontId="2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27" fillId="0" borderId="12" xfId="0" applyNumberFormat="1" applyFont="1" applyFill="1" applyBorder="1" applyAlignment="1" applyProtection="1">
      <alignment horizontal="right" vertical="center" wrapText="1" indent="1"/>
    </xf>
    <xf numFmtId="0" fontId="28" fillId="0" borderId="0" xfId="0" applyFont="1" applyFill="1" applyAlignment="1" applyProtection="1">
      <alignment horizontal="right" vertical="center" wrapText="1" indent="1"/>
    </xf>
    <xf numFmtId="0" fontId="11" fillId="0" borderId="10" xfId="0" applyFont="1" applyFill="1" applyBorder="1" applyAlignment="1" applyProtection="1">
      <alignment horizontal="left" vertical="center"/>
    </xf>
    <xf numFmtId="0" fontId="11" fillId="0" borderId="29" xfId="0" applyFont="1" applyFill="1" applyBorder="1" applyAlignment="1" applyProtection="1">
      <alignment vertical="center" wrapText="1"/>
    </xf>
    <xf numFmtId="4" fontId="2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31" xfId="0" applyFont="1" applyFill="1" applyBorder="1" applyAlignment="1" applyProtection="1">
      <alignment horizontal="left" vertical="center" wrapText="1"/>
    </xf>
    <xf numFmtId="0" fontId="30" fillId="0" borderId="5" xfId="0" applyFont="1" applyFill="1" applyBorder="1" applyAlignment="1" applyProtection="1">
      <alignment horizontal="left" vertical="center" wrapText="1"/>
    </xf>
    <xf numFmtId="4" fontId="2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 applyProtection="1">
      <alignment horizontal="left" vertical="center" wrapText="1"/>
    </xf>
    <xf numFmtId="0" fontId="28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0">
    <tabColor rgb="FF92D050"/>
  </sheetPr>
  <dimension ref="A1:G61"/>
  <sheetViews>
    <sheetView tabSelected="1" view="pageLayout" topLeftCell="B1" zoomScaleNormal="100" workbookViewId="0">
      <selection activeCell="C2" sqref="C2"/>
    </sheetView>
  </sheetViews>
  <sheetFormatPr defaultRowHeight="12.75" x14ac:dyDescent="0.2"/>
  <cols>
    <col min="1" max="1" width="13.83203125" style="83" customWidth="1"/>
    <col min="2" max="2" width="79.1640625" style="20" customWidth="1"/>
    <col min="3" max="3" width="25" style="84" customWidth="1"/>
    <col min="4" max="4" width="0" style="20" hidden="1" customWidth="1"/>
    <col min="5" max="5" width="11.83203125" style="5" hidden="1" customWidth="1"/>
    <col min="6" max="6" width="12.6640625" style="5" hidden="1" customWidth="1"/>
    <col min="7" max="7" width="9.33203125" style="20" hidden="1" customWidth="1"/>
    <col min="8" max="256" width="9.33203125" style="20"/>
    <col min="257" max="257" width="13.83203125" style="20" customWidth="1"/>
    <col min="258" max="258" width="79.1640625" style="20" customWidth="1"/>
    <col min="259" max="259" width="25" style="20" customWidth="1"/>
    <col min="260" max="260" width="9.33203125" style="20"/>
    <col min="261" max="262" width="0" style="20" hidden="1" customWidth="1"/>
    <col min="263" max="512" width="9.33203125" style="20"/>
    <col min="513" max="513" width="13.83203125" style="20" customWidth="1"/>
    <col min="514" max="514" width="79.1640625" style="20" customWidth="1"/>
    <col min="515" max="515" width="25" style="20" customWidth="1"/>
    <col min="516" max="516" width="9.33203125" style="20"/>
    <col min="517" max="518" width="0" style="20" hidden="1" customWidth="1"/>
    <col min="519" max="768" width="9.33203125" style="20"/>
    <col min="769" max="769" width="13.83203125" style="20" customWidth="1"/>
    <col min="770" max="770" width="79.1640625" style="20" customWidth="1"/>
    <col min="771" max="771" width="25" style="20" customWidth="1"/>
    <col min="772" max="772" width="9.33203125" style="20"/>
    <col min="773" max="774" width="0" style="20" hidden="1" customWidth="1"/>
    <col min="775" max="1024" width="9.33203125" style="20"/>
    <col min="1025" max="1025" width="13.83203125" style="20" customWidth="1"/>
    <col min="1026" max="1026" width="79.1640625" style="20" customWidth="1"/>
    <col min="1027" max="1027" width="25" style="20" customWidth="1"/>
    <col min="1028" max="1028" width="9.33203125" style="20"/>
    <col min="1029" max="1030" width="0" style="20" hidden="1" customWidth="1"/>
    <col min="1031" max="1280" width="9.33203125" style="20"/>
    <col min="1281" max="1281" width="13.83203125" style="20" customWidth="1"/>
    <col min="1282" max="1282" width="79.1640625" style="20" customWidth="1"/>
    <col min="1283" max="1283" width="25" style="20" customWidth="1"/>
    <col min="1284" max="1284" width="9.33203125" style="20"/>
    <col min="1285" max="1286" width="0" style="20" hidden="1" customWidth="1"/>
    <col min="1287" max="1536" width="9.33203125" style="20"/>
    <col min="1537" max="1537" width="13.83203125" style="20" customWidth="1"/>
    <col min="1538" max="1538" width="79.1640625" style="20" customWidth="1"/>
    <col min="1539" max="1539" width="25" style="20" customWidth="1"/>
    <col min="1540" max="1540" width="9.33203125" style="20"/>
    <col min="1541" max="1542" width="0" style="20" hidden="1" customWidth="1"/>
    <col min="1543" max="1792" width="9.33203125" style="20"/>
    <col min="1793" max="1793" width="13.83203125" style="20" customWidth="1"/>
    <col min="1794" max="1794" width="79.1640625" style="20" customWidth="1"/>
    <col min="1795" max="1795" width="25" style="20" customWidth="1"/>
    <col min="1796" max="1796" width="9.33203125" style="20"/>
    <col min="1797" max="1798" width="0" style="20" hidden="1" customWidth="1"/>
    <col min="1799" max="2048" width="9.33203125" style="20"/>
    <col min="2049" max="2049" width="13.83203125" style="20" customWidth="1"/>
    <col min="2050" max="2050" width="79.1640625" style="20" customWidth="1"/>
    <col min="2051" max="2051" width="25" style="20" customWidth="1"/>
    <col min="2052" max="2052" width="9.33203125" style="20"/>
    <col min="2053" max="2054" width="0" style="20" hidden="1" customWidth="1"/>
    <col min="2055" max="2304" width="9.33203125" style="20"/>
    <col min="2305" max="2305" width="13.83203125" style="20" customWidth="1"/>
    <col min="2306" max="2306" width="79.1640625" style="20" customWidth="1"/>
    <col min="2307" max="2307" width="25" style="20" customWidth="1"/>
    <col min="2308" max="2308" width="9.33203125" style="20"/>
    <col min="2309" max="2310" width="0" style="20" hidden="1" customWidth="1"/>
    <col min="2311" max="2560" width="9.33203125" style="20"/>
    <col min="2561" max="2561" width="13.83203125" style="20" customWidth="1"/>
    <col min="2562" max="2562" width="79.1640625" style="20" customWidth="1"/>
    <col min="2563" max="2563" width="25" style="20" customWidth="1"/>
    <col min="2564" max="2564" width="9.33203125" style="20"/>
    <col min="2565" max="2566" width="0" style="20" hidden="1" customWidth="1"/>
    <col min="2567" max="2816" width="9.33203125" style="20"/>
    <col min="2817" max="2817" width="13.83203125" style="20" customWidth="1"/>
    <col min="2818" max="2818" width="79.1640625" style="20" customWidth="1"/>
    <col min="2819" max="2819" width="25" style="20" customWidth="1"/>
    <col min="2820" max="2820" width="9.33203125" style="20"/>
    <col min="2821" max="2822" width="0" style="20" hidden="1" customWidth="1"/>
    <col min="2823" max="3072" width="9.33203125" style="20"/>
    <col min="3073" max="3073" width="13.83203125" style="20" customWidth="1"/>
    <col min="3074" max="3074" width="79.1640625" style="20" customWidth="1"/>
    <col min="3075" max="3075" width="25" style="20" customWidth="1"/>
    <col min="3076" max="3076" width="9.33203125" style="20"/>
    <col min="3077" max="3078" width="0" style="20" hidden="1" customWidth="1"/>
    <col min="3079" max="3328" width="9.33203125" style="20"/>
    <col min="3329" max="3329" width="13.83203125" style="20" customWidth="1"/>
    <col min="3330" max="3330" width="79.1640625" style="20" customWidth="1"/>
    <col min="3331" max="3331" width="25" style="20" customWidth="1"/>
    <col min="3332" max="3332" width="9.33203125" style="20"/>
    <col min="3333" max="3334" width="0" style="20" hidden="1" customWidth="1"/>
    <col min="3335" max="3584" width="9.33203125" style="20"/>
    <col min="3585" max="3585" width="13.83203125" style="20" customWidth="1"/>
    <col min="3586" max="3586" width="79.1640625" style="20" customWidth="1"/>
    <col min="3587" max="3587" width="25" style="20" customWidth="1"/>
    <col min="3588" max="3588" width="9.33203125" style="20"/>
    <col min="3589" max="3590" width="0" style="20" hidden="1" customWidth="1"/>
    <col min="3591" max="3840" width="9.33203125" style="20"/>
    <col min="3841" max="3841" width="13.83203125" style="20" customWidth="1"/>
    <col min="3842" max="3842" width="79.1640625" style="20" customWidth="1"/>
    <col min="3843" max="3843" width="25" style="20" customWidth="1"/>
    <col min="3844" max="3844" width="9.33203125" style="20"/>
    <col min="3845" max="3846" width="0" style="20" hidden="1" customWidth="1"/>
    <col min="3847" max="4096" width="9.33203125" style="20"/>
    <col min="4097" max="4097" width="13.83203125" style="20" customWidth="1"/>
    <col min="4098" max="4098" width="79.1640625" style="20" customWidth="1"/>
    <col min="4099" max="4099" width="25" style="20" customWidth="1"/>
    <col min="4100" max="4100" width="9.33203125" style="20"/>
    <col min="4101" max="4102" width="0" style="20" hidden="1" customWidth="1"/>
    <col min="4103" max="4352" width="9.33203125" style="20"/>
    <col min="4353" max="4353" width="13.83203125" style="20" customWidth="1"/>
    <col min="4354" max="4354" width="79.1640625" style="20" customWidth="1"/>
    <col min="4355" max="4355" width="25" style="20" customWidth="1"/>
    <col min="4356" max="4356" width="9.33203125" style="20"/>
    <col min="4357" max="4358" width="0" style="20" hidden="1" customWidth="1"/>
    <col min="4359" max="4608" width="9.33203125" style="20"/>
    <col min="4609" max="4609" width="13.83203125" style="20" customWidth="1"/>
    <col min="4610" max="4610" width="79.1640625" style="20" customWidth="1"/>
    <col min="4611" max="4611" width="25" style="20" customWidth="1"/>
    <col min="4612" max="4612" width="9.33203125" style="20"/>
    <col min="4613" max="4614" width="0" style="20" hidden="1" customWidth="1"/>
    <col min="4615" max="4864" width="9.33203125" style="20"/>
    <col min="4865" max="4865" width="13.83203125" style="20" customWidth="1"/>
    <col min="4866" max="4866" width="79.1640625" style="20" customWidth="1"/>
    <col min="4867" max="4867" width="25" style="20" customWidth="1"/>
    <col min="4868" max="4868" width="9.33203125" style="20"/>
    <col min="4869" max="4870" width="0" style="20" hidden="1" customWidth="1"/>
    <col min="4871" max="5120" width="9.33203125" style="20"/>
    <col min="5121" max="5121" width="13.83203125" style="20" customWidth="1"/>
    <col min="5122" max="5122" width="79.1640625" style="20" customWidth="1"/>
    <col min="5123" max="5123" width="25" style="20" customWidth="1"/>
    <col min="5124" max="5124" width="9.33203125" style="20"/>
    <col min="5125" max="5126" width="0" style="20" hidden="1" customWidth="1"/>
    <col min="5127" max="5376" width="9.33203125" style="20"/>
    <col min="5377" max="5377" width="13.83203125" style="20" customWidth="1"/>
    <col min="5378" max="5378" width="79.1640625" style="20" customWidth="1"/>
    <col min="5379" max="5379" width="25" style="20" customWidth="1"/>
    <col min="5380" max="5380" width="9.33203125" style="20"/>
    <col min="5381" max="5382" width="0" style="20" hidden="1" customWidth="1"/>
    <col min="5383" max="5632" width="9.33203125" style="20"/>
    <col min="5633" max="5633" width="13.83203125" style="20" customWidth="1"/>
    <col min="5634" max="5634" width="79.1640625" style="20" customWidth="1"/>
    <col min="5635" max="5635" width="25" style="20" customWidth="1"/>
    <col min="5636" max="5636" width="9.33203125" style="20"/>
    <col min="5637" max="5638" width="0" style="20" hidden="1" customWidth="1"/>
    <col min="5639" max="5888" width="9.33203125" style="20"/>
    <col min="5889" max="5889" width="13.83203125" style="20" customWidth="1"/>
    <col min="5890" max="5890" width="79.1640625" style="20" customWidth="1"/>
    <col min="5891" max="5891" width="25" style="20" customWidth="1"/>
    <col min="5892" max="5892" width="9.33203125" style="20"/>
    <col min="5893" max="5894" width="0" style="20" hidden="1" customWidth="1"/>
    <col min="5895" max="6144" width="9.33203125" style="20"/>
    <col min="6145" max="6145" width="13.83203125" style="20" customWidth="1"/>
    <col min="6146" max="6146" width="79.1640625" style="20" customWidth="1"/>
    <col min="6147" max="6147" width="25" style="20" customWidth="1"/>
    <col min="6148" max="6148" width="9.33203125" style="20"/>
    <col min="6149" max="6150" width="0" style="20" hidden="1" customWidth="1"/>
    <col min="6151" max="6400" width="9.33203125" style="20"/>
    <col min="6401" max="6401" width="13.83203125" style="20" customWidth="1"/>
    <col min="6402" max="6402" width="79.1640625" style="20" customWidth="1"/>
    <col min="6403" max="6403" width="25" style="20" customWidth="1"/>
    <col min="6404" max="6404" width="9.33203125" style="20"/>
    <col min="6405" max="6406" width="0" style="20" hidden="1" customWidth="1"/>
    <col min="6407" max="6656" width="9.33203125" style="20"/>
    <col min="6657" max="6657" width="13.83203125" style="20" customWidth="1"/>
    <col min="6658" max="6658" width="79.1640625" style="20" customWidth="1"/>
    <col min="6659" max="6659" width="25" style="20" customWidth="1"/>
    <col min="6660" max="6660" width="9.33203125" style="20"/>
    <col min="6661" max="6662" width="0" style="20" hidden="1" customWidth="1"/>
    <col min="6663" max="6912" width="9.33203125" style="20"/>
    <col min="6913" max="6913" width="13.83203125" style="20" customWidth="1"/>
    <col min="6914" max="6914" width="79.1640625" style="20" customWidth="1"/>
    <col min="6915" max="6915" width="25" style="20" customWidth="1"/>
    <col min="6916" max="6916" width="9.33203125" style="20"/>
    <col min="6917" max="6918" width="0" style="20" hidden="1" customWidth="1"/>
    <col min="6919" max="7168" width="9.33203125" style="20"/>
    <col min="7169" max="7169" width="13.83203125" style="20" customWidth="1"/>
    <col min="7170" max="7170" width="79.1640625" style="20" customWidth="1"/>
    <col min="7171" max="7171" width="25" style="20" customWidth="1"/>
    <col min="7172" max="7172" width="9.33203125" style="20"/>
    <col min="7173" max="7174" width="0" style="20" hidden="1" customWidth="1"/>
    <col min="7175" max="7424" width="9.33203125" style="20"/>
    <col min="7425" max="7425" width="13.83203125" style="20" customWidth="1"/>
    <col min="7426" max="7426" width="79.1640625" style="20" customWidth="1"/>
    <col min="7427" max="7427" width="25" style="20" customWidth="1"/>
    <col min="7428" max="7428" width="9.33203125" style="20"/>
    <col min="7429" max="7430" width="0" style="20" hidden="1" customWidth="1"/>
    <col min="7431" max="7680" width="9.33203125" style="20"/>
    <col min="7681" max="7681" width="13.83203125" style="20" customWidth="1"/>
    <col min="7682" max="7682" width="79.1640625" style="20" customWidth="1"/>
    <col min="7683" max="7683" width="25" style="20" customWidth="1"/>
    <col min="7684" max="7684" width="9.33203125" style="20"/>
    <col min="7685" max="7686" width="0" style="20" hidden="1" customWidth="1"/>
    <col min="7687" max="7936" width="9.33203125" style="20"/>
    <col min="7937" max="7937" width="13.83203125" style="20" customWidth="1"/>
    <col min="7938" max="7938" width="79.1640625" style="20" customWidth="1"/>
    <col min="7939" max="7939" width="25" style="20" customWidth="1"/>
    <col min="7940" max="7940" width="9.33203125" style="20"/>
    <col min="7941" max="7942" width="0" style="20" hidden="1" customWidth="1"/>
    <col min="7943" max="8192" width="9.33203125" style="20"/>
    <col min="8193" max="8193" width="13.83203125" style="20" customWidth="1"/>
    <col min="8194" max="8194" width="79.1640625" style="20" customWidth="1"/>
    <col min="8195" max="8195" width="25" style="20" customWidth="1"/>
    <col min="8196" max="8196" width="9.33203125" style="20"/>
    <col min="8197" max="8198" width="0" style="20" hidden="1" customWidth="1"/>
    <col min="8199" max="8448" width="9.33203125" style="20"/>
    <col min="8449" max="8449" width="13.83203125" style="20" customWidth="1"/>
    <col min="8450" max="8450" width="79.1640625" style="20" customWidth="1"/>
    <col min="8451" max="8451" width="25" style="20" customWidth="1"/>
    <col min="8452" max="8452" width="9.33203125" style="20"/>
    <col min="8453" max="8454" width="0" style="20" hidden="1" customWidth="1"/>
    <col min="8455" max="8704" width="9.33203125" style="20"/>
    <col min="8705" max="8705" width="13.83203125" style="20" customWidth="1"/>
    <col min="8706" max="8706" width="79.1640625" style="20" customWidth="1"/>
    <col min="8707" max="8707" width="25" style="20" customWidth="1"/>
    <col min="8708" max="8708" width="9.33203125" style="20"/>
    <col min="8709" max="8710" width="0" style="20" hidden="1" customWidth="1"/>
    <col min="8711" max="8960" width="9.33203125" style="20"/>
    <col min="8961" max="8961" width="13.83203125" style="20" customWidth="1"/>
    <col min="8962" max="8962" width="79.1640625" style="20" customWidth="1"/>
    <col min="8963" max="8963" width="25" style="20" customWidth="1"/>
    <col min="8964" max="8964" width="9.33203125" style="20"/>
    <col min="8965" max="8966" width="0" style="20" hidden="1" customWidth="1"/>
    <col min="8967" max="9216" width="9.33203125" style="20"/>
    <col min="9217" max="9217" width="13.83203125" style="20" customWidth="1"/>
    <col min="9218" max="9218" width="79.1640625" style="20" customWidth="1"/>
    <col min="9219" max="9219" width="25" style="20" customWidth="1"/>
    <col min="9220" max="9220" width="9.33203125" style="20"/>
    <col min="9221" max="9222" width="0" style="20" hidden="1" customWidth="1"/>
    <col min="9223" max="9472" width="9.33203125" style="20"/>
    <col min="9473" max="9473" width="13.83203125" style="20" customWidth="1"/>
    <col min="9474" max="9474" width="79.1640625" style="20" customWidth="1"/>
    <col min="9475" max="9475" width="25" style="20" customWidth="1"/>
    <col min="9476" max="9476" width="9.33203125" style="20"/>
    <col min="9477" max="9478" width="0" style="20" hidden="1" customWidth="1"/>
    <col min="9479" max="9728" width="9.33203125" style="20"/>
    <col min="9729" max="9729" width="13.83203125" style="20" customWidth="1"/>
    <col min="9730" max="9730" width="79.1640625" style="20" customWidth="1"/>
    <col min="9731" max="9731" width="25" style="20" customWidth="1"/>
    <col min="9732" max="9732" width="9.33203125" style="20"/>
    <col min="9733" max="9734" width="0" style="20" hidden="1" customWidth="1"/>
    <col min="9735" max="9984" width="9.33203125" style="20"/>
    <col min="9985" max="9985" width="13.83203125" style="20" customWidth="1"/>
    <col min="9986" max="9986" width="79.1640625" style="20" customWidth="1"/>
    <col min="9987" max="9987" width="25" style="20" customWidth="1"/>
    <col min="9988" max="9988" width="9.33203125" style="20"/>
    <col min="9989" max="9990" width="0" style="20" hidden="1" customWidth="1"/>
    <col min="9991" max="10240" width="9.33203125" style="20"/>
    <col min="10241" max="10241" width="13.83203125" style="20" customWidth="1"/>
    <col min="10242" max="10242" width="79.1640625" style="20" customWidth="1"/>
    <col min="10243" max="10243" width="25" style="20" customWidth="1"/>
    <col min="10244" max="10244" width="9.33203125" style="20"/>
    <col min="10245" max="10246" width="0" style="20" hidden="1" customWidth="1"/>
    <col min="10247" max="10496" width="9.33203125" style="20"/>
    <col min="10497" max="10497" width="13.83203125" style="20" customWidth="1"/>
    <col min="10498" max="10498" width="79.1640625" style="20" customWidth="1"/>
    <col min="10499" max="10499" width="25" style="20" customWidth="1"/>
    <col min="10500" max="10500" width="9.33203125" style="20"/>
    <col min="10501" max="10502" width="0" style="20" hidden="1" customWidth="1"/>
    <col min="10503" max="10752" width="9.33203125" style="20"/>
    <col min="10753" max="10753" width="13.83203125" style="20" customWidth="1"/>
    <col min="10754" max="10754" width="79.1640625" style="20" customWidth="1"/>
    <col min="10755" max="10755" width="25" style="20" customWidth="1"/>
    <col min="10756" max="10756" width="9.33203125" style="20"/>
    <col min="10757" max="10758" width="0" style="20" hidden="1" customWidth="1"/>
    <col min="10759" max="11008" width="9.33203125" style="20"/>
    <col min="11009" max="11009" width="13.83203125" style="20" customWidth="1"/>
    <col min="11010" max="11010" width="79.1640625" style="20" customWidth="1"/>
    <col min="11011" max="11011" width="25" style="20" customWidth="1"/>
    <col min="11012" max="11012" width="9.33203125" style="20"/>
    <col min="11013" max="11014" width="0" style="20" hidden="1" customWidth="1"/>
    <col min="11015" max="11264" width="9.33203125" style="20"/>
    <col min="11265" max="11265" width="13.83203125" style="20" customWidth="1"/>
    <col min="11266" max="11266" width="79.1640625" style="20" customWidth="1"/>
    <col min="11267" max="11267" width="25" style="20" customWidth="1"/>
    <col min="11268" max="11268" width="9.33203125" style="20"/>
    <col min="11269" max="11270" width="0" style="20" hidden="1" customWidth="1"/>
    <col min="11271" max="11520" width="9.33203125" style="20"/>
    <col min="11521" max="11521" width="13.83203125" style="20" customWidth="1"/>
    <col min="11522" max="11522" width="79.1640625" style="20" customWidth="1"/>
    <col min="11523" max="11523" width="25" style="20" customWidth="1"/>
    <col min="11524" max="11524" width="9.33203125" style="20"/>
    <col min="11525" max="11526" width="0" style="20" hidden="1" customWidth="1"/>
    <col min="11527" max="11776" width="9.33203125" style="20"/>
    <col min="11777" max="11777" width="13.83203125" style="20" customWidth="1"/>
    <col min="11778" max="11778" width="79.1640625" style="20" customWidth="1"/>
    <col min="11779" max="11779" width="25" style="20" customWidth="1"/>
    <col min="11780" max="11780" width="9.33203125" style="20"/>
    <col min="11781" max="11782" width="0" style="20" hidden="1" customWidth="1"/>
    <col min="11783" max="12032" width="9.33203125" style="20"/>
    <col min="12033" max="12033" width="13.83203125" style="20" customWidth="1"/>
    <col min="12034" max="12034" width="79.1640625" style="20" customWidth="1"/>
    <col min="12035" max="12035" width="25" style="20" customWidth="1"/>
    <col min="12036" max="12036" width="9.33203125" style="20"/>
    <col min="12037" max="12038" width="0" style="20" hidden="1" customWidth="1"/>
    <col min="12039" max="12288" width="9.33203125" style="20"/>
    <col min="12289" max="12289" width="13.83203125" style="20" customWidth="1"/>
    <col min="12290" max="12290" width="79.1640625" style="20" customWidth="1"/>
    <col min="12291" max="12291" width="25" style="20" customWidth="1"/>
    <col min="12292" max="12292" width="9.33203125" style="20"/>
    <col min="12293" max="12294" width="0" style="20" hidden="1" customWidth="1"/>
    <col min="12295" max="12544" width="9.33203125" style="20"/>
    <col min="12545" max="12545" width="13.83203125" style="20" customWidth="1"/>
    <col min="12546" max="12546" width="79.1640625" style="20" customWidth="1"/>
    <col min="12547" max="12547" width="25" style="20" customWidth="1"/>
    <col min="12548" max="12548" width="9.33203125" style="20"/>
    <col min="12549" max="12550" width="0" style="20" hidden="1" customWidth="1"/>
    <col min="12551" max="12800" width="9.33203125" style="20"/>
    <col min="12801" max="12801" width="13.83203125" style="20" customWidth="1"/>
    <col min="12802" max="12802" width="79.1640625" style="20" customWidth="1"/>
    <col min="12803" max="12803" width="25" style="20" customWidth="1"/>
    <col min="12804" max="12804" width="9.33203125" style="20"/>
    <col min="12805" max="12806" width="0" style="20" hidden="1" customWidth="1"/>
    <col min="12807" max="13056" width="9.33203125" style="20"/>
    <col min="13057" max="13057" width="13.83203125" style="20" customWidth="1"/>
    <col min="13058" max="13058" width="79.1640625" style="20" customWidth="1"/>
    <col min="13059" max="13059" width="25" style="20" customWidth="1"/>
    <col min="13060" max="13060" width="9.33203125" style="20"/>
    <col min="13061" max="13062" width="0" style="20" hidden="1" customWidth="1"/>
    <col min="13063" max="13312" width="9.33203125" style="20"/>
    <col min="13313" max="13313" width="13.83203125" style="20" customWidth="1"/>
    <col min="13314" max="13314" width="79.1640625" style="20" customWidth="1"/>
    <col min="13315" max="13315" width="25" style="20" customWidth="1"/>
    <col min="13316" max="13316" width="9.33203125" style="20"/>
    <col min="13317" max="13318" width="0" style="20" hidden="1" customWidth="1"/>
    <col min="13319" max="13568" width="9.33203125" style="20"/>
    <col min="13569" max="13569" width="13.83203125" style="20" customWidth="1"/>
    <col min="13570" max="13570" width="79.1640625" style="20" customWidth="1"/>
    <col min="13571" max="13571" width="25" style="20" customWidth="1"/>
    <col min="13572" max="13572" width="9.33203125" style="20"/>
    <col min="13573" max="13574" width="0" style="20" hidden="1" customWidth="1"/>
    <col min="13575" max="13824" width="9.33203125" style="20"/>
    <col min="13825" max="13825" width="13.83203125" style="20" customWidth="1"/>
    <col min="13826" max="13826" width="79.1640625" style="20" customWidth="1"/>
    <col min="13827" max="13827" width="25" style="20" customWidth="1"/>
    <col min="13828" max="13828" width="9.33203125" style="20"/>
    <col min="13829" max="13830" width="0" style="20" hidden="1" customWidth="1"/>
    <col min="13831" max="14080" width="9.33203125" style="20"/>
    <col min="14081" max="14081" width="13.83203125" style="20" customWidth="1"/>
    <col min="14082" max="14082" width="79.1640625" style="20" customWidth="1"/>
    <col min="14083" max="14083" width="25" style="20" customWidth="1"/>
    <col min="14084" max="14084" width="9.33203125" style="20"/>
    <col min="14085" max="14086" width="0" style="20" hidden="1" customWidth="1"/>
    <col min="14087" max="14336" width="9.33203125" style="20"/>
    <col min="14337" max="14337" width="13.83203125" style="20" customWidth="1"/>
    <col min="14338" max="14338" width="79.1640625" style="20" customWidth="1"/>
    <col min="14339" max="14339" width="25" style="20" customWidth="1"/>
    <col min="14340" max="14340" width="9.33203125" style="20"/>
    <col min="14341" max="14342" width="0" style="20" hidden="1" customWidth="1"/>
    <col min="14343" max="14592" width="9.33203125" style="20"/>
    <col min="14593" max="14593" width="13.83203125" style="20" customWidth="1"/>
    <col min="14594" max="14594" width="79.1640625" style="20" customWidth="1"/>
    <col min="14595" max="14595" width="25" style="20" customWidth="1"/>
    <col min="14596" max="14596" width="9.33203125" style="20"/>
    <col min="14597" max="14598" width="0" style="20" hidden="1" customWidth="1"/>
    <col min="14599" max="14848" width="9.33203125" style="20"/>
    <col min="14849" max="14849" width="13.83203125" style="20" customWidth="1"/>
    <col min="14850" max="14850" width="79.1640625" style="20" customWidth="1"/>
    <col min="14851" max="14851" width="25" style="20" customWidth="1"/>
    <col min="14852" max="14852" width="9.33203125" style="20"/>
    <col min="14853" max="14854" width="0" style="20" hidden="1" customWidth="1"/>
    <col min="14855" max="15104" width="9.33203125" style="20"/>
    <col min="15105" max="15105" width="13.83203125" style="20" customWidth="1"/>
    <col min="15106" max="15106" width="79.1640625" style="20" customWidth="1"/>
    <col min="15107" max="15107" width="25" style="20" customWidth="1"/>
    <col min="15108" max="15108" width="9.33203125" style="20"/>
    <col min="15109" max="15110" width="0" style="20" hidden="1" customWidth="1"/>
    <col min="15111" max="15360" width="9.33203125" style="20"/>
    <col min="15361" max="15361" width="13.83203125" style="20" customWidth="1"/>
    <col min="15362" max="15362" width="79.1640625" style="20" customWidth="1"/>
    <col min="15363" max="15363" width="25" style="20" customWidth="1"/>
    <col min="15364" max="15364" width="9.33203125" style="20"/>
    <col min="15365" max="15366" width="0" style="20" hidden="1" customWidth="1"/>
    <col min="15367" max="15616" width="9.33203125" style="20"/>
    <col min="15617" max="15617" width="13.83203125" style="20" customWidth="1"/>
    <col min="15618" max="15618" width="79.1640625" style="20" customWidth="1"/>
    <col min="15619" max="15619" width="25" style="20" customWidth="1"/>
    <col min="15620" max="15620" width="9.33203125" style="20"/>
    <col min="15621" max="15622" width="0" style="20" hidden="1" customWidth="1"/>
    <col min="15623" max="15872" width="9.33203125" style="20"/>
    <col min="15873" max="15873" width="13.83203125" style="20" customWidth="1"/>
    <col min="15874" max="15874" width="79.1640625" style="20" customWidth="1"/>
    <col min="15875" max="15875" width="25" style="20" customWidth="1"/>
    <col min="15876" max="15876" width="9.33203125" style="20"/>
    <col min="15877" max="15878" width="0" style="20" hidden="1" customWidth="1"/>
    <col min="15879" max="16128" width="9.33203125" style="20"/>
    <col min="16129" max="16129" width="13.83203125" style="20" customWidth="1"/>
    <col min="16130" max="16130" width="79.1640625" style="20" customWidth="1"/>
    <col min="16131" max="16131" width="25" style="20" customWidth="1"/>
    <col min="16132" max="16132" width="9.33203125" style="20"/>
    <col min="16133" max="16134" width="0" style="20" hidden="1" customWidth="1"/>
    <col min="16135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6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  <c r="D5"/>
      <c r="E5"/>
      <c r="F5"/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11113300</v>
      </c>
      <c r="E8" s="32">
        <v>11050735</v>
      </c>
      <c r="F8" s="32">
        <v>0</v>
      </c>
    </row>
    <row r="9" spans="1:6" s="31" customFormat="1" ht="12" customHeight="1" x14ac:dyDescent="0.2">
      <c r="A9" s="33" t="s">
        <v>16</v>
      </c>
      <c r="B9" s="34" t="s">
        <v>17</v>
      </c>
      <c r="C9" s="35">
        <v>20000</v>
      </c>
      <c r="E9" s="32">
        <v>20000</v>
      </c>
      <c r="F9" s="32">
        <v>0</v>
      </c>
    </row>
    <row r="10" spans="1:6" s="31" customFormat="1" ht="12" customHeight="1" x14ac:dyDescent="0.2">
      <c r="A10" s="36" t="s">
        <v>18</v>
      </c>
      <c r="B10" s="37" t="s">
        <v>19</v>
      </c>
      <c r="C10" s="38">
        <f>9324990-16879</f>
        <v>9308111</v>
      </c>
      <c r="E10" s="32">
        <v>9324990</v>
      </c>
      <c r="F10" s="32">
        <v>0</v>
      </c>
    </row>
    <row r="11" spans="1:6" s="31" customFormat="1" ht="12" customHeight="1" x14ac:dyDescent="0.2">
      <c r="A11" s="36" t="s">
        <v>20</v>
      </c>
      <c r="B11" s="37" t="s">
        <v>21</v>
      </c>
      <c r="C11" s="38">
        <v>50000</v>
      </c>
      <c r="E11" s="32">
        <v>50000</v>
      </c>
      <c r="F11" s="32">
        <v>0</v>
      </c>
    </row>
    <row r="12" spans="1:6" s="31" customFormat="1" ht="12" customHeight="1" x14ac:dyDescent="0.2">
      <c r="A12" s="36" t="s">
        <v>22</v>
      </c>
      <c r="B12" s="37" t="s">
        <v>23</v>
      </c>
      <c r="C12" s="38"/>
      <c r="E12" s="32">
        <v>0</v>
      </c>
      <c r="F12" s="32">
        <v>0</v>
      </c>
    </row>
    <row r="13" spans="1:6" s="31" customFormat="1" ht="12" customHeight="1" x14ac:dyDescent="0.2">
      <c r="A13" s="36" t="s">
        <v>24</v>
      </c>
      <c r="B13" s="37" t="s">
        <v>25</v>
      </c>
      <c r="C13" s="38"/>
      <c r="E13" s="32">
        <v>0</v>
      </c>
      <c r="F13" s="32">
        <v>0</v>
      </c>
    </row>
    <row r="14" spans="1:6" s="31" customFormat="1" ht="12" customHeight="1" x14ac:dyDescent="0.2">
      <c r="A14" s="36" t="s">
        <v>26</v>
      </c>
      <c r="B14" s="37" t="s">
        <v>27</v>
      </c>
      <c r="C14" s="38">
        <f>1005745-4556</f>
        <v>1001189</v>
      </c>
      <c r="E14" s="32">
        <v>1005745</v>
      </c>
      <c r="F14" s="32">
        <v>0</v>
      </c>
    </row>
    <row r="15" spans="1:6" s="31" customFormat="1" ht="12" customHeight="1" x14ac:dyDescent="0.2">
      <c r="A15" s="36" t="s">
        <v>28</v>
      </c>
      <c r="B15" s="39" t="s">
        <v>29</v>
      </c>
      <c r="C15" s="38">
        <v>650000</v>
      </c>
      <c r="E15" s="32">
        <v>650000</v>
      </c>
      <c r="F15" s="32">
        <v>0</v>
      </c>
    </row>
    <row r="16" spans="1:6" s="31" customFormat="1" ht="12" customHeight="1" x14ac:dyDescent="0.2">
      <c r="A16" s="36" t="s">
        <v>30</v>
      </c>
      <c r="B16" s="37" t="s">
        <v>31</v>
      </c>
      <c r="C16" s="40"/>
      <c r="E16" s="32">
        <v>0</v>
      </c>
      <c r="F16" s="32">
        <v>0</v>
      </c>
    </row>
    <row r="17" spans="1:6" s="41" customFormat="1" ht="12" customHeight="1" x14ac:dyDescent="0.2">
      <c r="A17" s="36" t="s">
        <v>32</v>
      </c>
      <c r="B17" s="37" t="s">
        <v>33</v>
      </c>
      <c r="C17" s="38"/>
      <c r="E17" s="32">
        <v>0</v>
      </c>
      <c r="F17" s="32">
        <v>0</v>
      </c>
    </row>
    <row r="18" spans="1:6" s="41" customFormat="1" ht="12" customHeight="1" x14ac:dyDescent="0.2">
      <c r="A18" s="36" t="s">
        <v>34</v>
      </c>
      <c r="B18" s="37" t="s">
        <v>35</v>
      </c>
      <c r="C18" s="42"/>
      <c r="E18" s="32">
        <v>0</v>
      </c>
      <c r="F18" s="32">
        <v>0</v>
      </c>
    </row>
    <row r="19" spans="1:6" s="41" customFormat="1" ht="12" customHeight="1" thickBot="1" x14ac:dyDescent="0.25">
      <c r="A19" s="36" t="s">
        <v>36</v>
      </c>
      <c r="B19" s="39" t="s">
        <v>37</v>
      </c>
      <c r="C19" s="42">
        <v>84000</v>
      </c>
      <c r="E19" s="32">
        <v>0</v>
      </c>
      <c r="F19" s="32">
        <v>0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30">
        <f>SUM(C21:C23)</f>
        <v>667021</v>
      </c>
      <c r="E20" s="32">
        <v>458250</v>
      </c>
      <c r="F20" s="32">
        <v>0</v>
      </c>
    </row>
    <row r="21" spans="1:6" s="41" customFormat="1" ht="12" customHeight="1" x14ac:dyDescent="0.2">
      <c r="A21" s="36" t="s">
        <v>40</v>
      </c>
      <c r="B21" s="43" t="s">
        <v>41</v>
      </c>
      <c r="C21" s="38"/>
      <c r="E21" s="32">
        <v>0</v>
      </c>
      <c r="F21" s="32">
        <v>0</v>
      </c>
    </row>
    <row r="22" spans="1:6" s="41" customFormat="1" ht="12" customHeight="1" x14ac:dyDescent="0.2">
      <c r="A22" s="36" t="s">
        <v>42</v>
      </c>
      <c r="B22" s="37" t="s">
        <v>43</v>
      </c>
      <c r="C22" s="38"/>
      <c r="E22" s="32">
        <v>0</v>
      </c>
      <c r="F22" s="32">
        <v>0</v>
      </c>
    </row>
    <row r="23" spans="1:6" s="41" customFormat="1" ht="12" customHeight="1" x14ac:dyDescent="0.2">
      <c r="A23" s="36" t="s">
        <v>44</v>
      </c>
      <c r="B23" s="37" t="s">
        <v>45</v>
      </c>
      <c r="C23" s="44">
        <f>458250+94208+114563</f>
        <v>667021</v>
      </c>
      <c r="E23" s="32">
        <v>458250</v>
      </c>
      <c r="F23" s="32">
        <v>0</v>
      </c>
    </row>
    <row r="24" spans="1:6" s="41" customFormat="1" ht="12" customHeight="1" thickBot="1" x14ac:dyDescent="0.25">
      <c r="A24" s="36" t="s">
        <v>46</v>
      </c>
      <c r="B24" s="37" t="s">
        <v>47</v>
      </c>
      <c r="C24" s="44">
        <f>458250+114563</f>
        <v>572813</v>
      </c>
      <c r="E24" s="32">
        <v>458250</v>
      </c>
      <c r="F24" s="32">
        <v>0</v>
      </c>
    </row>
    <row r="25" spans="1:6" s="41" customFormat="1" ht="12" customHeight="1" thickBot="1" x14ac:dyDescent="0.25">
      <c r="A25" s="45" t="s">
        <v>48</v>
      </c>
      <c r="B25" s="46" t="s">
        <v>49</v>
      </c>
      <c r="C25" s="47"/>
      <c r="E25" s="32">
        <v>0</v>
      </c>
      <c r="F25" s="32">
        <v>0</v>
      </c>
    </row>
    <row r="26" spans="1:6" s="41" customFormat="1" ht="12" customHeight="1" thickBot="1" x14ac:dyDescent="0.25">
      <c r="A26" s="45" t="s">
        <v>50</v>
      </c>
      <c r="B26" s="46" t="s">
        <v>51</v>
      </c>
      <c r="C26" s="30">
        <v>0</v>
      </c>
      <c r="E26" s="32">
        <v>0</v>
      </c>
      <c r="F26" s="32">
        <v>0</v>
      </c>
    </row>
    <row r="27" spans="1:6" s="41" customFormat="1" ht="12" customHeight="1" x14ac:dyDescent="0.2">
      <c r="A27" s="48" t="s">
        <v>52</v>
      </c>
      <c r="B27" s="49" t="s">
        <v>53</v>
      </c>
      <c r="C27" s="50"/>
      <c r="E27" s="32">
        <v>0</v>
      </c>
      <c r="F27" s="32">
        <v>0</v>
      </c>
    </row>
    <row r="28" spans="1:6" s="41" customFormat="1" ht="12" customHeight="1" x14ac:dyDescent="0.2">
      <c r="A28" s="48" t="s">
        <v>54</v>
      </c>
      <c r="B28" s="49" t="s">
        <v>43</v>
      </c>
      <c r="C28" s="51"/>
      <c r="E28" s="32">
        <v>0</v>
      </c>
      <c r="F28" s="32">
        <v>0</v>
      </c>
    </row>
    <row r="29" spans="1:6" s="41" customFormat="1" ht="12" customHeight="1" x14ac:dyDescent="0.2">
      <c r="A29" s="48" t="s">
        <v>55</v>
      </c>
      <c r="B29" s="52" t="s">
        <v>56</v>
      </c>
      <c r="C29" s="51"/>
      <c r="E29" s="32">
        <v>0</v>
      </c>
      <c r="F29" s="32">
        <v>0</v>
      </c>
    </row>
    <row r="30" spans="1:6" s="41" customFormat="1" ht="12" customHeight="1" thickBot="1" x14ac:dyDescent="0.25">
      <c r="A30" s="36" t="s">
        <v>57</v>
      </c>
      <c r="B30" s="53" t="s">
        <v>58</v>
      </c>
      <c r="C30" s="54"/>
      <c r="E30" s="32">
        <v>0</v>
      </c>
      <c r="F30" s="32">
        <v>0</v>
      </c>
    </row>
    <row r="31" spans="1:6" s="41" customFormat="1" ht="12" customHeight="1" thickBot="1" x14ac:dyDescent="0.25">
      <c r="A31" s="45" t="s">
        <v>59</v>
      </c>
      <c r="B31" s="46" t="s">
        <v>60</v>
      </c>
      <c r="C31" s="30">
        <v>0</v>
      </c>
      <c r="E31" s="32">
        <v>0</v>
      </c>
      <c r="F31" s="32">
        <v>0</v>
      </c>
    </row>
    <row r="32" spans="1:6" s="41" customFormat="1" ht="12" customHeight="1" x14ac:dyDescent="0.2">
      <c r="A32" s="48" t="s">
        <v>61</v>
      </c>
      <c r="B32" s="49" t="s">
        <v>62</v>
      </c>
      <c r="C32" s="50"/>
      <c r="E32" s="32">
        <v>0</v>
      </c>
      <c r="F32" s="32">
        <v>0</v>
      </c>
    </row>
    <row r="33" spans="1:6" s="41" customFormat="1" ht="12" customHeight="1" x14ac:dyDescent="0.2">
      <c r="A33" s="48" t="s">
        <v>63</v>
      </c>
      <c r="B33" s="52" t="s">
        <v>64</v>
      </c>
      <c r="C33" s="40"/>
      <c r="E33" s="32">
        <v>0</v>
      </c>
      <c r="F33" s="32">
        <v>0</v>
      </c>
    </row>
    <row r="34" spans="1:6" s="31" customFormat="1" ht="12" customHeight="1" thickBot="1" x14ac:dyDescent="0.25">
      <c r="A34" s="36" t="s">
        <v>65</v>
      </c>
      <c r="B34" s="53" t="s">
        <v>66</v>
      </c>
      <c r="C34" s="54"/>
      <c r="E34" s="32">
        <v>0</v>
      </c>
      <c r="F34" s="32">
        <v>0</v>
      </c>
    </row>
    <row r="35" spans="1:6" s="31" customFormat="1" ht="12" customHeight="1" thickBot="1" x14ac:dyDescent="0.25">
      <c r="A35" s="45" t="s">
        <v>67</v>
      </c>
      <c r="B35" s="46" t="s">
        <v>68</v>
      </c>
      <c r="C35" s="55">
        <v>70000</v>
      </c>
      <c r="E35" s="32">
        <v>70000</v>
      </c>
      <c r="F35" s="32">
        <v>0</v>
      </c>
    </row>
    <row r="36" spans="1:6" s="31" customFormat="1" ht="12" customHeight="1" thickBot="1" x14ac:dyDescent="0.25">
      <c r="A36" s="45" t="s">
        <v>69</v>
      </c>
      <c r="B36" s="46" t="s">
        <v>70</v>
      </c>
      <c r="C36" s="56"/>
      <c r="E36" s="32">
        <v>0</v>
      </c>
      <c r="F36" s="32">
        <v>0</v>
      </c>
    </row>
    <row r="37" spans="1:6" s="31" customFormat="1" ht="12" customHeight="1" thickBot="1" x14ac:dyDescent="0.25">
      <c r="A37" s="21" t="s">
        <v>71</v>
      </c>
      <c r="B37" s="46" t="s">
        <v>72</v>
      </c>
      <c r="C37" s="57">
        <f>+C8+C20+C25+C26+C31+C35+C36</f>
        <v>11850321</v>
      </c>
      <c r="E37" s="32">
        <v>11578985</v>
      </c>
      <c r="F37" s="32">
        <v>0</v>
      </c>
    </row>
    <row r="38" spans="1:6" s="31" customFormat="1" ht="12" customHeight="1" thickBot="1" x14ac:dyDescent="0.25">
      <c r="A38" s="58" t="s">
        <v>73</v>
      </c>
      <c r="B38" s="46" t="s">
        <v>74</v>
      </c>
      <c r="C38" s="57">
        <f>SUM(C39:C41)</f>
        <v>101396539</v>
      </c>
      <c r="E38" s="32">
        <v>100065800</v>
      </c>
      <c r="F38" s="32">
        <v>0</v>
      </c>
    </row>
    <row r="39" spans="1:6" s="31" customFormat="1" ht="12" customHeight="1" x14ac:dyDescent="0.2">
      <c r="A39" s="48" t="s">
        <v>75</v>
      </c>
      <c r="B39" s="49" t="s">
        <v>76</v>
      </c>
      <c r="C39" s="50">
        <v>435258</v>
      </c>
      <c r="E39" s="32">
        <v>435258</v>
      </c>
      <c r="F39" s="32">
        <v>0</v>
      </c>
    </row>
    <row r="40" spans="1:6" s="41" customFormat="1" ht="12" customHeight="1" x14ac:dyDescent="0.2">
      <c r="A40" s="48" t="s">
        <v>77</v>
      </c>
      <c r="B40" s="52" t="s">
        <v>78</v>
      </c>
      <c r="C40" s="40"/>
      <c r="E40" s="32">
        <v>0</v>
      </c>
      <c r="F40" s="32">
        <v>0</v>
      </c>
    </row>
    <row r="41" spans="1:6" s="41" customFormat="1" ht="15" customHeight="1" thickBot="1" x14ac:dyDescent="0.25">
      <c r="A41" s="36" t="s">
        <v>79</v>
      </c>
      <c r="B41" s="53" t="s">
        <v>80</v>
      </c>
      <c r="C41" s="59">
        <f>99630542+859189+82550+389000</f>
        <v>100961281</v>
      </c>
      <c r="E41" s="32">
        <v>99630542</v>
      </c>
      <c r="F41" s="32">
        <v>0</v>
      </c>
    </row>
    <row r="42" spans="1:6" s="41" customFormat="1" ht="15" customHeight="1" thickBot="1" x14ac:dyDescent="0.25">
      <c r="A42" s="58" t="s">
        <v>81</v>
      </c>
      <c r="B42" s="60" t="s">
        <v>82</v>
      </c>
      <c r="C42" s="57">
        <f>+C37+C38</f>
        <v>113246860</v>
      </c>
      <c r="E42" s="32">
        <v>111644785</v>
      </c>
      <c r="F42" s="32">
        <v>0</v>
      </c>
    </row>
    <row r="43" spans="1:6" x14ac:dyDescent="0.2">
      <c r="A43" s="61"/>
      <c r="B43" s="62"/>
      <c r="C43" s="63"/>
      <c r="D43"/>
      <c r="E43" s="32">
        <v>0</v>
      </c>
      <c r="F43" s="32">
        <v>0</v>
      </c>
    </row>
    <row r="44" spans="1:6" s="24" customFormat="1" ht="16.5" customHeight="1" thickBot="1" x14ac:dyDescent="0.25">
      <c r="A44" s="64"/>
      <c r="B44" s="65"/>
      <c r="C44" s="66"/>
      <c r="E44" s="32">
        <v>0</v>
      </c>
      <c r="F44" s="32">
        <v>0</v>
      </c>
    </row>
    <row r="45" spans="1:6" s="70" customFormat="1" ht="12" customHeight="1" thickBot="1" x14ac:dyDescent="0.25">
      <c r="A45" s="67"/>
      <c r="B45" s="68" t="s">
        <v>83</v>
      </c>
      <c r="C45" s="69"/>
      <c r="E45" s="32">
        <v>0</v>
      </c>
      <c r="F45" s="32">
        <v>0</v>
      </c>
    </row>
    <row r="46" spans="1:6" ht="12" customHeight="1" thickBot="1" x14ac:dyDescent="0.25">
      <c r="A46" s="45" t="s">
        <v>14</v>
      </c>
      <c r="B46" s="46" t="s">
        <v>84</v>
      </c>
      <c r="C46" s="71">
        <f>SUM(C47:C49)</f>
        <v>107682578</v>
      </c>
      <c r="D46"/>
      <c r="E46" s="32">
        <v>106934571</v>
      </c>
      <c r="F46" s="32">
        <v>0</v>
      </c>
    </row>
    <row r="47" spans="1:6" ht="12" customHeight="1" x14ac:dyDescent="0.2">
      <c r="A47" s="36" t="s">
        <v>16</v>
      </c>
      <c r="B47" s="43" t="s">
        <v>85</v>
      </c>
      <c r="C47" s="72">
        <f>48217919-330000-528500</f>
        <v>47359419</v>
      </c>
      <c r="D47"/>
      <c r="E47" s="32">
        <v>48384047</v>
      </c>
      <c r="F47" s="32">
        <v>0</v>
      </c>
    </row>
    <row r="48" spans="1:6" ht="12" customHeight="1" x14ac:dyDescent="0.2">
      <c r="A48" s="36" t="s">
        <v>18</v>
      </c>
      <c r="B48" s="37" t="s">
        <v>86</v>
      </c>
      <c r="C48" s="44">
        <f>9145004+9588-179500+124502-59850+227751</f>
        <v>9267495</v>
      </c>
      <c r="D48"/>
      <c r="E48" s="32">
        <v>9145004</v>
      </c>
      <c r="F48" s="32">
        <v>0</v>
      </c>
    </row>
    <row r="49" spans="1:6" ht="12" customHeight="1" x14ac:dyDescent="0.2">
      <c r="A49" s="36" t="s">
        <v>20</v>
      </c>
      <c r="B49" s="37" t="s">
        <v>87</v>
      </c>
      <c r="C49" s="44">
        <f>50355247+528750-69450-69450+82550-142295+370312</f>
        <v>51055664</v>
      </c>
      <c r="D49"/>
      <c r="E49" s="32">
        <v>49405520</v>
      </c>
      <c r="F49" s="32">
        <v>0</v>
      </c>
    </row>
    <row r="50" spans="1:6" ht="12" customHeight="1" x14ac:dyDescent="0.2">
      <c r="A50" s="36" t="s">
        <v>22</v>
      </c>
      <c r="B50" s="37" t="s">
        <v>88</v>
      </c>
      <c r="C50" s="73"/>
      <c r="D50"/>
      <c r="E50" s="32">
        <v>0</v>
      </c>
      <c r="F50" s="32">
        <v>0</v>
      </c>
    </row>
    <row r="51" spans="1:6" ht="12" customHeight="1" thickBot="1" x14ac:dyDescent="0.25">
      <c r="A51" s="36" t="s">
        <v>24</v>
      </c>
      <c r="B51" s="37" t="s">
        <v>89</v>
      </c>
      <c r="C51" s="73"/>
      <c r="D51"/>
      <c r="E51" s="32">
        <v>0</v>
      </c>
      <c r="F51" s="32">
        <v>0</v>
      </c>
    </row>
    <row r="52" spans="1:6" s="70" customFormat="1" ht="12" customHeight="1" thickBot="1" x14ac:dyDescent="0.25">
      <c r="A52" s="45" t="s">
        <v>38</v>
      </c>
      <c r="B52" s="46" t="s">
        <v>90</v>
      </c>
      <c r="C52" s="71">
        <f>SUM(C53:C54)</f>
        <v>5564282</v>
      </c>
      <c r="E52" s="32">
        <v>4710214</v>
      </c>
      <c r="F52" s="32">
        <v>0</v>
      </c>
    </row>
    <row r="53" spans="1:6" ht="12" customHeight="1" x14ac:dyDescent="0.2">
      <c r="A53" s="36" t="s">
        <v>40</v>
      </c>
      <c r="B53" s="43" t="s">
        <v>91</v>
      </c>
      <c r="C53" s="72">
        <f>4710214+121000+299068+45000+389000</f>
        <v>5564282</v>
      </c>
      <c r="D53"/>
      <c r="E53" s="32">
        <v>4710214</v>
      </c>
      <c r="F53" s="32">
        <v>0</v>
      </c>
    </row>
    <row r="54" spans="1:6" ht="12" customHeight="1" x14ac:dyDescent="0.2">
      <c r="A54" s="36" t="s">
        <v>42</v>
      </c>
      <c r="B54" s="37" t="s">
        <v>92</v>
      </c>
      <c r="C54" s="38"/>
      <c r="D54"/>
      <c r="E54" s="32">
        <v>0</v>
      </c>
      <c r="F54" s="32">
        <v>0</v>
      </c>
    </row>
    <row r="55" spans="1:6" ht="12" customHeight="1" x14ac:dyDescent="0.2">
      <c r="A55" s="36" t="s">
        <v>44</v>
      </c>
      <c r="B55" s="37" t="s">
        <v>93</v>
      </c>
      <c r="C55" s="38"/>
      <c r="D55"/>
      <c r="E55" s="32">
        <v>0</v>
      </c>
      <c r="F55" s="32">
        <v>0</v>
      </c>
    </row>
    <row r="56" spans="1:6" ht="15" customHeight="1" thickBot="1" x14ac:dyDescent="0.25">
      <c r="A56" s="36" t="s">
        <v>46</v>
      </c>
      <c r="B56" s="37" t="s">
        <v>94</v>
      </c>
      <c r="C56" s="38"/>
      <c r="D56"/>
      <c r="E56" s="32">
        <v>0</v>
      </c>
      <c r="F56" s="32">
        <v>0</v>
      </c>
    </row>
    <row r="57" spans="1:6" ht="13.5" thickBot="1" x14ac:dyDescent="0.25">
      <c r="A57" s="45" t="s">
        <v>48</v>
      </c>
      <c r="B57" s="46" t="s">
        <v>95</v>
      </c>
      <c r="C57" s="47"/>
      <c r="D57"/>
      <c r="E57" s="32">
        <v>0</v>
      </c>
      <c r="F57" s="32">
        <v>0</v>
      </c>
    </row>
    <row r="58" spans="1:6" ht="15" customHeight="1" thickBot="1" x14ac:dyDescent="0.25">
      <c r="A58" s="45" t="s">
        <v>50</v>
      </c>
      <c r="B58" s="74" t="s">
        <v>96</v>
      </c>
      <c r="C58" s="75">
        <f>+C46+C52+C57</f>
        <v>113246860</v>
      </c>
      <c r="D58"/>
      <c r="E58" s="32">
        <v>111644785</v>
      </c>
      <c r="F58" s="32">
        <v>0</v>
      </c>
    </row>
    <row r="59" spans="1:6" ht="14.25" customHeight="1" thickBot="1" x14ac:dyDescent="0.25">
      <c r="A59"/>
      <c r="B59"/>
      <c r="C59" s="76"/>
      <c r="D59"/>
      <c r="E59" s="32">
        <v>0</v>
      </c>
      <c r="F59" s="32">
        <v>0</v>
      </c>
    </row>
    <row r="60" spans="1:6" ht="13.5" thickBot="1" x14ac:dyDescent="0.25">
      <c r="A60" s="77" t="s">
        <v>97</v>
      </c>
      <c r="B60" s="78"/>
      <c r="C60" s="79">
        <v>18.25</v>
      </c>
      <c r="D60"/>
      <c r="E60" s="32">
        <v>18.25</v>
      </c>
      <c r="F60" s="32">
        <v>0</v>
      </c>
    </row>
    <row r="61" spans="1:6" ht="13.5" thickBot="1" x14ac:dyDescent="0.25">
      <c r="A61" s="80" t="s">
        <v>98</v>
      </c>
      <c r="B61" s="81"/>
      <c r="C61" s="82">
        <v>0.25</v>
      </c>
      <c r="D61"/>
      <c r="E61"/>
      <c r="F61"/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13. számú melléklet a 35/2019.(XI.28.)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 sz. mell EKIK</vt:lpstr>
      <vt:lpstr>'9.4. sz. mell EKIK'!Nyomtatási_cím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2019-12-02T09:44:48Z</dcterms:created>
  <dcterms:modified xsi:type="dcterms:W3CDTF">2019-12-02T09:44:50Z</dcterms:modified>
</cp:coreProperties>
</file>