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76" windowWidth="5760" windowHeight="6585" firstSheet="16" activeTab="27"/>
  </bookViews>
  <sheets>
    <sheet name="bor." sheetId="1" r:id="rId1"/>
    <sheet name="Mérleg 1. mell." sheetId="2" r:id="rId2"/>
    <sheet name="Bev.forr.2.mell." sheetId="3" r:id="rId3"/>
    <sheet name="3.mell. bev.köt.önként.váll." sheetId="4" r:id="rId4"/>
    <sheet name="4.kiadások" sheetId="5" r:id="rId5"/>
    <sheet name="5Működ.kiad." sheetId="6" r:id="rId6"/>
    <sheet name="6. Felhalm.kiad." sheetId="7" r:id="rId7"/>
    <sheet name="7. köt.önként.váll." sheetId="8" r:id="rId8"/>
    <sheet name="8..mell." sheetId="9" r:id="rId9"/>
    <sheet name="9..mell." sheetId="10" r:id="rId10"/>
    <sheet name="10.. mell." sheetId="11" r:id="rId11"/>
    <sheet name="11..mell." sheetId="12" r:id="rId12"/>
    <sheet name="12..mell." sheetId="13" r:id="rId13"/>
    <sheet name="13..mell." sheetId="14" r:id="rId14"/>
    <sheet name="14.mell." sheetId="15" r:id="rId15"/>
    <sheet name="15.mell. " sheetId="16" r:id="rId16"/>
    <sheet name="16.mell." sheetId="17" r:id="rId17"/>
    <sheet name="17.mell." sheetId="18" r:id="rId18"/>
    <sheet name="18.mell." sheetId="19" r:id="rId19"/>
    <sheet name="19.mell." sheetId="20" r:id="rId20"/>
    <sheet name="20.mell." sheetId="21" r:id="rId21"/>
    <sheet name="21.mell." sheetId="22" r:id="rId22"/>
    <sheet name="22.mell." sheetId="23" r:id="rId23"/>
    <sheet name="23.EU.PR. " sheetId="24" r:id="rId24"/>
    <sheet name="24.mell." sheetId="25" r:id="rId25"/>
    <sheet name="25.mell" sheetId="26" r:id="rId26"/>
    <sheet name="26.mell" sheetId="27" r:id="rId27"/>
    <sheet name="27.mell." sheetId="28" r:id="rId28"/>
    <sheet name="Munka1" sheetId="29" r:id="rId29"/>
    <sheet name="Munka2" sheetId="30" r:id="rId30"/>
  </sheets>
  <definedNames>
    <definedName name="_xlnm.Print_Titles" localSheetId="2">'Bev.forr.2.mell.'!$8:$9</definedName>
    <definedName name="_xlnm.Print_Area" localSheetId="3">'3.mell. bev.köt.önként.váll.'!$B$1:$G$24</definedName>
  </definedNames>
  <calcPr fullCalcOnLoad="1"/>
</workbook>
</file>

<file path=xl/sharedStrings.xml><?xml version="1.0" encoding="utf-8"?>
<sst xmlns="http://schemas.openxmlformats.org/spreadsheetml/2006/main" count="2819" uniqueCount="1172">
  <si>
    <t>Gyermekvédelmi pénzbeli és természetbeni ellátások</t>
  </si>
  <si>
    <t>Egyéb szociális pénbeli ellátások, támogatások</t>
  </si>
  <si>
    <t xml:space="preserve">    Összesen</t>
  </si>
  <si>
    <t>munkáltatót terhelő járulékok</t>
  </si>
  <si>
    <t>működési kiadások összesen:</t>
  </si>
  <si>
    <t>e b b ő l</t>
  </si>
  <si>
    <t xml:space="preserve">önként vállalt </t>
  </si>
  <si>
    <t>állami ( államigazgatási )</t>
  </si>
  <si>
    <t>f e l a d a t</t>
  </si>
  <si>
    <t>Összesen</t>
  </si>
  <si>
    <t>KÖTELEZŐ, ÖNKÉNT VÁLLALAT ÁLLAMI ( ÁLLAMIGAZGATÁSI ) FELADATOK SZERINTI BONTÁSBAN</t>
  </si>
  <si>
    <t>bevétel        összesen:</t>
  </si>
  <si>
    <t>Önkormányzatok funkcióra nem sorolható bevételei államháztartások kívülről</t>
  </si>
  <si>
    <t>telje-  sítés %-a</t>
  </si>
  <si>
    <t>teljesítés   %-a</t>
  </si>
  <si>
    <t>kiadások összesen</t>
  </si>
  <si>
    <t>Kormányzati funkció  megnevezése</t>
  </si>
  <si>
    <t>B E V É T E L E K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</si>
  <si>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</si>
  <si>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</si>
  <si>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</si>
  <si>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</si>
  <si>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</si>
  <si>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</si>
  <si>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</si>
  <si>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</si>
  <si>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</si>
  <si>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</si>
  <si>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</si>
  <si>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</si>
  <si>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</si>
  <si>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</si>
  <si>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</si>
  <si>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</si>
  <si>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</si>
  <si>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</si>
  <si>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</si>
  <si>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</si>
  <si>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</si>
  <si>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</si>
  <si>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</si>
  <si>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</si>
  <si>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</si>
  <si>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</si>
  <si>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</si>
  <si>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</si>
  <si>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</si>
  <si>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</si>
  <si>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</si>
  <si>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</si>
  <si>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</si>
  <si>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</si>
  <si>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</si>
  <si>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</si>
  <si>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</si>
  <si>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</si>
  <si>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</si>
  <si>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</si>
  <si>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</si>
  <si>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</si>
  <si>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</si>
  <si>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</si>
  <si>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</si>
  <si>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</si>
  <si>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</si>
  <si>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</si>
  <si>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</si>
  <si>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</si>
  <si>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</si>
  <si>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</si>
  <si>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</si>
  <si>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</si>
  <si>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</si>
  <si>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</si>
  <si>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</si>
  <si>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</si>
  <si>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</si>
  <si>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</si>
  <si>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</si>
  <si>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</si>
  <si>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</si>
  <si>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</si>
  <si>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</si>
  <si>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</si>
  <si>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</si>
  <si>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</si>
  <si>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</si>
  <si>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</si>
  <si>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</si>
  <si>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</si>
  <si>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</si>
  <si>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</si>
  <si>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</si>
  <si>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</si>
  <si>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</si>
  <si>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</si>
  <si>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</si>
  <si>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</si>
  <si>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</si>
  <si>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</si>
  <si>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</si>
  <si>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</si>
  <si>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</si>
  <si>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</si>
  <si>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</si>
  <si>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</si>
  <si>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</si>
  <si>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</si>
  <si>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</si>
  <si>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</si>
  <si>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</si>
  <si>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</si>
  <si>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</si>
  <si>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</si>
  <si>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</si>
  <si>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</si>
  <si>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</si>
  <si>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</si>
  <si>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</si>
  <si>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</si>
  <si>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</si>
  <si>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</si>
  <si>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</si>
  <si>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</si>
  <si>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</si>
  <si>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</si>
  <si>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</si>
  <si>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</si>
  <si>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</si>
  <si>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</si>
  <si>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</si>
  <si>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</si>
  <si>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</si>
  <si>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</si>
  <si>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</si>
  <si>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</si>
  <si>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</si>
  <si>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</si>
  <si>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</si>
  <si>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</si>
  <si>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</si>
  <si>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</si>
  <si>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</si>
  <si>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</si>
  <si>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</si>
  <si>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</si>
  <si>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</si>
  <si>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</si>
  <si>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</si>
  <si>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</si>
  <si>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</si>
  <si>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</si>
  <si>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>13.1.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</si>
  <si>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</si>
  <si>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</si>
  <si>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</si>
  <si>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</si>
  <si>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</si>
  <si>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</si>
  <si>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</si>
  <si>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</si>
  <si>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</si>
  <si>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</si>
  <si>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</si>
  <si>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</si>
  <si>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</si>
  <si>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</si>
  <si>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</si>
  <si>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</si>
  <si>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</si>
  <si>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</si>
  <si>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</si>
  <si>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</si>
  <si>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PORPÁC KÖZSÉG ÖNKORMÁNYZATA MŰKÖDÉSI KIADÁSAINAK TELJESÜLÉSE</t>
  </si>
  <si>
    <t>bírság-, pótlék- és díjbevétel</t>
  </si>
  <si>
    <t>hitel, kölcsön felvétele, átvállalása a folyósítás, átvállalás napjától a végtörlesztés napjáig, és annak aktuális tőketartozása,</t>
  </si>
  <si>
    <t> számvitelről szóló törvény szerinti hitelviszonyt megtestesítő értékpapír forgalomba hozatala a forgalomba hozatal napjától a beváltás napjáig,</t>
  </si>
  <si>
    <t> váltó kibocsátása a kibocsátás napjától a beváltás napjáig, </t>
  </si>
  <si>
    <t>Szt. szerint pénzügyi lízing lízingbevevői félként történő megkötése a lízing futamideje alatt, </t>
  </si>
  <si>
    <t>szerződésben kapott, legalább háromszázhatvanöt nap időtartamú halasztott fizetés, részletfizetés,</t>
  </si>
  <si>
    <t>hitelintézetek által, származékos műveletek különbözeteként az Államadósság Kezelő Központ Zrt.-nél  elhelyezett fedezeti betétek, </t>
  </si>
  <si>
    <t>összesen                  (e Ft)</t>
  </si>
  <si>
    <t>gyermekkedvezmény</t>
  </si>
  <si>
    <t>térítési díj elengedése</t>
  </si>
  <si>
    <t>közalkalmazottak összesen:</t>
  </si>
  <si>
    <t>közfoglalkoztatottak</t>
  </si>
  <si>
    <t>Mindösszesen</t>
  </si>
  <si>
    <t>sor- szám</t>
  </si>
  <si>
    <t>Ebből:</t>
  </si>
  <si>
    <t>Tevékenység nettó eredményszemléletű bevétele</t>
  </si>
  <si>
    <t>Saját termelésű készletek állományváltozása</t>
  </si>
  <si>
    <t>Saját előállítású eszközök aktivált értéke</t>
  </si>
  <si>
    <t>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</si>
  <si>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</si>
  <si>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</si>
  <si>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</si>
  <si>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</si>
  <si>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</si>
  <si>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</si>
  <si>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</si>
  <si>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</si>
  <si>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</si>
  <si>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</si>
  <si>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</si>
  <si>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Bérjárulékok</t>
  </si>
  <si>
    <t xml:space="preserve">Személyi jellegű ráfordítások </t>
  </si>
  <si>
    <t>Értékcsökkenési leírás</t>
  </si>
  <si>
    <t>Egyéb ráfordítások</t>
  </si>
  <si>
    <t xml:space="preserve">TEVÉKENYSÉGEK EREDMÉNYE </t>
  </si>
  <si>
    <t>Kapott (járó) osztalék és részesedés</t>
  </si>
  <si>
    <t>Pénzügyi műveletek egyéb eredményszemléletű bevételei</t>
  </si>
  <si>
    <t xml:space="preserve">Pénzügyi műveletek eredményszemléletű bevételei </t>
  </si>
  <si>
    <t>Fizetendő kamatok és kamatjellegű ráfordítások</t>
  </si>
  <si>
    <t>Részesedések, értékpapírok, pénzeszközök értékvesztése</t>
  </si>
  <si>
    <t>Pénzügyi műveletek egyéb ráfordításai</t>
  </si>
  <si>
    <t xml:space="preserve">Pénzügyi műveletek ráfordításai </t>
  </si>
  <si>
    <t xml:space="preserve">PÉNZÜGYI MŰVELETEK EREDMÉNYE </t>
  </si>
  <si>
    <t>Felhalmozási célú támogatások eredményszemléletű bevételei</t>
  </si>
  <si>
    <t xml:space="preserve">MÉRLEG SZERINTI EREDMÉNY </t>
  </si>
  <si>
    <t>NEMZETI VAGYONBA TARTOZÓ BEFEKTETETT ESZKÖZÖK</t>
  </si>
  <si>
    <t>Pénztárak, csekkek, betétkönyvek</t>
  </si>
  <si>
    <t xml:space="preserve"> - ebből: költségvetési évben esedékes követelések működési célú visszatérítendő támogatások, kölcsönök visszatérülésére államháztartáson belülről</t>
  </si>
  <si>
    <t xml:space="preserve"> - ebből: költségvetési évben esedékes követelések felhalmozási célú visszatérítendő támogatások, kölcsönök visszatérülésére államháztartáson belülről</t>
  </si>
  <si>
    <t xml:space="preserve"> - ebből: költségvetési évben esedékes követelések működési célú visszatérítendő támogatások, kölcsönök visszatérülésére államháztartáson kívülről</t>
  </si>
  <si>
    <t xml:space="preserve"> - ebből: költségvetési évben esedékes követelések felhalmozási célú visszatérítendő támogatások, kölcsönök visszatérülésére államháztartáson kívülről</t>
  </si>
  <si>
    <t xml:space="preserve"> - ebből: költségvetési évet követően esedékes követelések működési célú visszatérítendő támogatások, kölcsönök visszatérülésére államháztartáson belülről</t>
  </si>
  <si>
    <t xml:space="preserve"> - ebből: költségvetési évet követően esedékes követelések felhalmozási célú visszatérítendő támogatások, kölcsönök visszatérülésére államháztartáson belülről</t>
  </si>
  <si>
    <t>Költségvetési évet követően esedékes követelések működési célú pénzeszközre</t>
  </si>
  <si>
    <t xml:space="preserve"> - ebből: költségvetési évet követően esedékes követelések működési célú visszatérítendő támogatások, kölcsönök visszatérülésére államháztartáson kívülről</t>
  </si>
  <si>
    <t xml:space="preserve"> - ebből: költségvetési évet követően esedékes követelések felhalmozási célú visszatérítendő támogatások, kölcsönök visszatérülésére államháztartáson kívülről</t>
  </si>
  <si>
    <t>Költségvetési évet követőem esedékes követelések finanszírozási bevételekre</t>
  </si>
  <si>
    <t>Költségvetési évben esedékes kötelezettségek dologi kiadásokra</t>
  </si>
  <si>
    <t>Költségvetési évben esedékes kötelezettségek ellátottak juttatásaira</t>
  </si>
  <si>
    <t>Költségvetési évben esedékes kötelezettségek beruházásokra</t>
  </si>
  <si>
    <t xml:space="preserve"> - ebből. Költségvetési évben esedékes kötelezettségek külföldi hitelek, kölcsönök törlesztésére</t>
  </si>
  <si>
    <t>Költségvetési évet követően esedékes kötelezettségek dologi kiadásokra</t>
  </si>
  <si>
    <t>Költségvetési évet követően esedékes kötelezettségek beruházásokra</t>
  </si>
  <si>
    <t xml:space="preserve"> - ebből. Költségvetési évet követően esedékes kötelezettségek külföldi hitelek, kölcsönök törlesztésére</t>
  </si>
  <si>
    <t xml:space="preserve">Vállalkozási tevékenységet terhelő befizetési kötelezettség </t>
  </si>
  <si>
    <t xml:space="preserve">Vállalkozási tevékenység felhasználható maradványa </t>
  </si>
  <si>
    <t>Részvények, részesedések</t>
  </si>
  <si>
    <t>25 % alatti részesedés:</t>
  </si>
  <si>
    <t>VASI-VÍZ Rt.</t>
  </si>
  <si>
    <t>Ft</t>
  </si>
  <si>
    <t>Részesedések, részvények összesen:</t>
  </si>
  <si>
    <t xml:space="preserve"> </t>
  </si>
  <si>
    <t>A támogatás kedvezményezettje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</si>
  <si>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</si>
  <si>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</si>
  <si>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</si>
  <si>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</si>
  <si>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</si>
  <si>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</si>
  <si>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</si>
  <si>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</si>
  <si>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</si>
  <si>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</si>
  <si>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e Ft</t>
  </si>
  <si>
    <t>előirányzat</t>
  </si>
  <si>
    <t>Megnevezés</t>
  </si>
  <si>
    <t>összesen</t>
  </si>
  <si>
    <t>szám</t>
  </si>
  <si>
    <t>sor-</t>
  </si>
  <si>
    <t>1.</t>
  </si>
  <si>
    <t>2.</t>
  </si>
  <si>
    <t>3.</t>
  </si>
  <si>
    <t>4.</t>
  </si>
  <si>
    <t>5.</t>
  </si>
  <si>
    <t>7.</t>
  </si>
  <si>
    <t>8.</t>
  </si>
  <si>
    <t>Működési bevételek összesen</t>
  </si>
  <si>
    <t>9.</t>
  </si>
  <si>
    <t>Személyi juttatások</t>
  </si>
  <si>
    <t>10.</t>
  </si>
  <si>
    <t>11.</t>
  </si>
  <si>
    <t>13.</t>
  </si>
  <si>
    <t>14.</t>
  </si>
  <si>
    <t>15.</t>
  </si>
  <si>
    <t>Működési kiadások összesen</t>
  </si>
  <si>
    <t>16.</t>
  </si>
  <si>
    <t>17.</t>
  </si>
  <si>
    <t>18.</t>
  </si>
  <si>
    <t>19.</t>
  </si>
  <si>
    <t>20.</t>
  </si>
  <si>
    <t>21.</t>
  </si>
  <si>
    <t>B. Egyéb közvetett támogatások</t>
  </si>
  <si>
    <t>kedvezmény jogcíme</t>
  </si>
  <si>
    <t>éves kedvezmény              (e Ft)</t>
  </si>
  <si>
    <t>magánszemély</t>
  </si>
  <si>
    <t>2. lakosság részére lakásépítéshez, lakásfelújításhoz nyújtott kölcsönök elengedésének összege</t>
  </si>
  <si>
    <t>magánszemélyek</t>
  </si>
  <si>
    <t>3. ellátottak térítési díjának, illetve kártérítésének méltányossági alapon történő elengedésének összege</t>
  </si>
  <si>
    <t>-</t>
  </si>
  <si>
    <t>( e Ft-ban)</t>
  </si>
  <si>
    <t>költségvetési beszámoló</t>
  </si>
  <si>
    <t xml:space="preserve">PORPÁC KÖZSÉG ÖNKORMÁNYZATA   </t>
  </si>
  <si>
    <t>eredeti</t>
  </si>
  <si>
    <t>teljesítés</t>
  </si>
  <si>
    <t>%-a</t>
  </si>
  <si>
    <t>6.</t>
  </si>
  <si>
    <t>12.</t>
  </si>
  <si>
    <t>Felhalmozási bevételek összesen</t>
  </si>
  <si>
    <t>Önkormányzat bevételei összesen:</t>
  </si>
  <si>
    <t>Önkormányzat kiadásai összesen:</t>
  </si>
  <si>
    <t>Felhalmozási kiadások összesen</t>
  </si>
  <si>
    <t>Összesen:</t>
  </si>
  <si>
    <t>Szociális étkeztetés</t>
  </si>
  <si>
    <t>III. Finanszírozási műveletek elszámolása</t>
  </si>
  <si>
    <t>MŰKÖDÉSI BEVÉTELEK ÖSSZESEN:</t>
  </si>
  <si>
    <t>( Ft-ban )</t>
  </si>
  <si>
    <t>eszközcsoport              megnevezése</t>
  </si>
  <si>
    <t>Forgalomképtelen</t>
  </si>
  <si>
    <t>korlátozottan forgalomképes</t>
  </si>
  <si>
    <t>bruttó érték</t>
  </si>
  <si>
    <t>elszámolt értékcsökkenés</t>
  </si>
  <si>
    <t>nettó érték</t>
  </si>
  <si>
    <t xml:space="preserve">Immateriális javak 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</si>
  <si>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</si>
  <si>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</si>
  <si>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</si>
  <si>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</si>
  <si>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</si>
  <si>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>kormány-  zati funkció száma</t>
  </si>
  <si>
    <t xml:space="preserve">módosított </t>
  </si>
  <si>
    <t>teljesítés    %-a</t>
  </si>
  <si>
    <t>PORPÁC KÖZSÉG ÖNKORMÁNYZATA KIADÁSINAK TELJESÜLÉSE</t>
  </si>
  <si>
    <t>egyéb felhalmozási célú kiadások</t>
  </si>
  <si>
    <t>Vasi Volán részére működési hozzájárulás</t>
  </si>
  <si>
    <t>EGYÉB ELVONÁSOK, BEFIZETÉSEK KIADÁSAI</t>
  </si>
  <si>
    <t>EGYÉB MŰKÖDÉSI  KIADÁSOK ÖSSZESEN:</t>
  </si>
  <si>
    <t>BERUHÁZÁSI KIADÁSOK</t>
  </si>
  <si>
    <t>felhalmozási kiadások összesen</t>
  </si>
  <si>
    <t>PORPÁC KÖZSÉG ÖNKORMÁNYZATA  FELHALMOZÁSI KIADÁSAINAK TELJESÜLÉSE</t>
  </si>
  <si>
    <t xml:space="preserve"> - ültetvények</t>
  </si>
  <si>
    <t xml:space="preserve"> - erdők</t>
  </si>
  <si>
    <t>Beruházások</t>
  </si>
  <si>
    <t>Közvilágítás</t>
  </si>
  <si>
    <t>Könyvtári szolgáltatások</t>
  </si>
  <si>
    <t>Köztemető-fenntartás és működtetés</t>
  </si>
  <si>
    <t>A.</t>
  </si>
  <si>
    <t>B.</t>
  </si>
  <si>
    <t>C.</t>
  </si>
  <si>
    <t>D.</t>
  </si>
  <si>
    <t>F.</t>
  </si>
  <si>
    <t>G.</t>
  </si>
  <si>
    <t>H.</t>
  </si>
  <si>
    <t>I.</t>
  </si>
  <si>
    <t>1.helyiségek, eszközök hasznosításából származó bevételekből nyújtott kedvezmény mentesség összege</t>
  </si>
  <si>
    <t>havi kedvezmény                                   (Ft)</t>
  </si>
  <si>
    <t>havi kedvezmény                                        (Ft)</t>
  </si>
  <si>
    <t>4. egyéb nyújtott kedvezmény vagy kölcsön elengedésének összege</t>
  </si>
  <si>
    <t>PÉNZESZKÖZÖK ALAKULÁSA</t>
  </si>
  <si>
    <t>megnevezés</t>
  </si>
  <si>
    <t>összeg</t>
  </si>
  <si>
    <t xml:space="preserve">   - költségvetési pénzforgalmi számlák</t>
  </si>
  <si>
    <t xml:space="preserve">   - devizabetétszámlák </t>
  </si>
  <si>
    <t xml:space="preserve">   - pénztárak</t>
  </si>
  <si>
    <t xml:space="preserve">   - valutapénztárak</t>
  </si>
  <si>
    <t>nyitó pénzkészlet összesen</t>
  </si>
  <si>
    <t>tárgyévi kiadások</t>
  </si>
  <si>
    <t>záró pénzkészlet összesen</t>
  </si>
  <si>
    <t>Gépek, berendezések, felszerelések</t>
  </si>
  <si>
    <t xml:space="preserve"> - ügyviteli és számítástechnikai eszközök</t>
  </si>
  <si>
    <t xml:space="preserve"> - egyéb gépek, berendezések, felszerelések</t>
  </si>
  <si>
    <t>MŰKÖDÉSI BEVÉTELEK</t>
  </si>
  <si>
    <t>a.</t>
  </si>
  <si>
    <t>b.</t>
  </si>
  <si>
    <t>c.</t>
  </si>
  <si>
    <t>d.</t>
  </si>
  <si>
    <t>KÖZHATALMI BEVÉTELEK ÖSSZESEN:</t>
  </si>
  <si>
    <t>M  e  g  n  e  v  e  z  é  s:</t>
  </si>
  <si>
    <t>évközi változás</t>
  </si>
  <si>
    <t>Saját bevétel és adósságot keletkeztető ügyletből eredő fizetési kötelezettség összegei</t>
  </si>
  <si>
    <t>helyi adók</t>
  </si>
  <si>
    <t>kezességvállalással kapcsolatos megtérülések</t>
  </si>
  <si>
    <t>önkormányzat saját bevételei:</t>
  </si>
  <si>
    <t>saját bevételek  50 %-a</t>
  </si>
  <si>
    <t>A. helyi adónál biztosított közvetett támogatások</t>
  </si>
  <si>
    <t xml:space="preserve"> - elengedés</t>
  </si>
  <si>
    <t>2. Gépjárműadó</t>
  </si>
  <si>
    <t>változás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</si>
  <si>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</si>
  <si>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</si>
  <si>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</si>
  <si>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</si>
  <si>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</si>
  <si>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</si>
  <si>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</si>
  <si>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</si>
  <si>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</si>
  <si>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</si>
  <si>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</si>
  <si>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</si>
  <si>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Települési önkormányzatok működésének támogatása összesen: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</si>
  <si>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</si>
  <si>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</si>
  <si>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</si>
  <si>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</si>
  <si>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Működési célú központosított előirányzatok</t>
  </si>
  <si>
    <t>lakott külterületekkel kapcsolatos feladatok támogatása</t>
  </si>
  <si>
    <t>Egyéb működési célú támogatások bevételei államháztartáson belülről</t>
  </si>
  <si>
    <t>Támogatási célú előlegekkel kapcsolatos elszámolási követelések</t>
  </si>
  <si>
    <t>Egyéb függő követelések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</si>
  <si>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</si>
  <si>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</si>
  <si>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</si>
  <si>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</si>
  <si>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1. Iparűzési adó</t>
  </si>
  <si>
    <t>költségvetési szerv, társadalmi szervezet</t>
  </si>
  <si>
    <t>Gjt. 5 §-a b) pont</t>
  </si>
  <si>
    <t>egyház</t>
  </si>
  <si>
    <t>Gjt. 5 §-a d) pont</t>
  </si>
  <si>
    <t>Gjt. 6.§.(2) bek.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</si>
  <si>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</si>
  <si>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</si>
  <si>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</si>
  <si>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</si>
  <si>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</si>
  <si>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</si>
  <si>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</si>
  <si>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</si>
  <si>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</si>
  <si>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Egyéb közhatalmi bevételek</t>
  </si>
  <si>
    <t>Igazgatási szolgáltatási díjak</t>
  </si>
  <si>
    <t>Helyi adópótlék, adóbírság</t>
  </si>
  <si>
    <t xml:space="preserve">IV. </t>
  </si>
  <si>
    <t>Kamatbevételek</t>
  </si>
  <si>
    <t>FINANSZÍROZÁSI BEVÉTELEK</t>
  </si>
  <si>
    <t>Forgatási célú belföldi értékpapírok beváltása, értékesítése</t>
  </si>
  <si>
    <t>Államháztartáson belüli megelőlegezések teljesítése</t>
  </si>
  <si>
    <t>BEVÉTELEK ÖSSZESEN:</t>
  </si>
  <si>
    <t>kormány- zati funkció száma</t>
  </si>
  <si>
    <t>Kormányzati funkció megnevezése</t>
  </si>
  <si>
    <t>kötelező</t>
  </si>
  <si>
    <t>011130</t>
  </si>
  <si>
    <t>Önkormányzatok és önkormányzati hivatalok jogalkotó és általános igazgatási tevékenysége</t>
  </si>
  <si>
    <t>Nem tartós részesedések</t>
  </si>
  <si>
    <t xml:space="preserve"> - ebből: kárpótlási jegyek</t>
  </si>
  <si>
    <t xml:space="preserve"> - ebből: kincstár jegyek</t>
  </si>
  <si>
    <t>e.</t>
  </si>
  <si>
    <t xml:space="preserve"> - ebből: befektetési jegyek</t>
  </si>
  <si>
    <t>B)</t>
  </si>
  <si>
    <t>NEMZETI VAGYONBA TARTOZÓ FORGÓESZKÖZÖK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</si>
  <si>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</si>
  <si>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</si>
  <si>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</si>
  <si>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</si>
  <si>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</si>
  <si>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</si>
  <si>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</si>
  <si>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</si>
  <si>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</si>
  <si>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Hosszú lejáratú betétek</t>
  </si>
  <si>
    <t>Forintszámlák</t>
  </si>
  <si>
    <t>Devizaszámlák</t>
  </si>
  <si>
    <t>Idegen pénzeszközök</t>
  </si>
  <si>
    <t>C)</t>
  </si>
  <si>
    <t>PÉNZESZKÖZÖK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</si>
  <si>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</si>
  <si>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</si>
  <si>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</si>
  <si>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</si>
  <si>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</si>
  <si>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</si>
  <si>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</si>
  <si>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</si>
  <si>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</si>
  <si>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</si>
  <si>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</si>
  <si>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</si>
  <si>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</si>
  <si>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</si>
  <si>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</si>
  <si>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</si>
  <si>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</si>
  <si>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</si>
  <si>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</si>
  <si>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</si>
  <si>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</si>
  <si>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</si>
  <si>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</si>
  <si>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</si>
  <si>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</si>
  <si>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</si>
  <si>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</si>
  <si>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</si>
  <si>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</si>
  <si>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</si>
  <si>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</si>
  <si>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</si>
  <si>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</si>
  <si>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</si>
  <si>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</si>
  <si>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</si>
  <si>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</si>
  <si>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</si>
  <si>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</si>
  <si>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</si>
  <si>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</si>
  <si>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bevételekre</t>
  </si>
  <si>
    <t>Költségvetési évben esedékes követelések működési bevételekre</t>
  </si>
  <si>
    <t>Költségvetési évben esedékes követelések felhalmozási bevételekre</t>
  </si>
  <si>
    <t>Költségvetési évben esedékes követelések működési célú pénzeszközre</t>
  </si>
  <si>
    <t>Költségvetési évben esedékes követelések felhalmozási célú pénzeszközre</t>
  </si>
  <si>
    <t>Költségvetési évben esedékes követelések finanszírozási bevételekre</t>
  </si>
  <si>
    <t xml:space="preserve"> - ebből: költségvetési évben esedékes követelések államháztartáson belüli megelőlegezések törlesztésére</t>
  </si>
  <si>
    <t>Költségvetési évben esedékes követelések</t>
  </si>
  <si>
    <t>Költségvetési évet követőn esedékes követelések működési célú támogatások bevételeire államháztartáson belülről</t>
  </si>
  <si>
    <t>Költségvetési évet követően esedékes követelések felhalmozási célú támogatások bevételeire államháztartáson belülről</t>
  </si>
  <si>
    <t>Költségvetési évet követően esedékes követelések közhatalmi bevételekre</t>
  </si>
  <si>
    <t>Költségvetési évet követően esedékes követelések működési bevételekre</t>
  </si>
  <si>
    <t>Költségvetési évet követően esedékes követelések felhalmozási bevételekre</t>
  </si>
  <si>
    <t>Költségvetési évet követően esedékes követelések felhalmozási célú pénzeszközre</t>
  </si>
  <si>
    <t xml:space="preserve">PORPÁC KÖZSÉG ÖNKORMÁNYZATA </t>
  </si>
  <si>
    <t>BEVÉTELEINEK FORRÁSONKÉNTI ÖSSZETÉTELE</t>
  </si>
  <si>
    <t>változás %-a</t>
  </si>
  <si>
    <r>
      <t>egyéb kötelező önkormányzati f</t>
    </r>
    <r>
      <rPr>
        <sz val="10"/>
        <rFont val="Arial Narrow"/>
        <family val="2"/>
      </rPr>
      <t>eladatok támogatása</t>
    </r>
  </si>
  <si>
    <t>Települési önkormányzatok szociális, gyermekjóléti  feladatainak támogatása</t>
  </si>
  <si>
    <t>Beszámítás</t>
  </si>
  <si>
    <t>HELYI ÖNKORMÁNYZATOK MŰKÖDÉSÉNEK ÁLTALÁNOS TÁMOGATÁSA ÖSSZESEN:</t>
  </si>
  <si>
    <t>egyszeri gyermekvédelmi  pénzbeni támogatás</t>
  </si>
  <si>
    <t>közfoglalkoztatottak munkabér támogatása</t>
  </si>
  <si>
    <t>Felhalmozási célú önkormányzati támogatások bevételei</t>
  </si>
  <si>
    <t>Felhalmozási célú önkormányzati támogatások bevételei összesen:</t>
  </si>
  <si>
    <t>FELHALMOZÁSI CÉLÚ TÁMOGATÁSOK ÁLLAMHÁZTARTÁSON BELÜLRŐL ÖSSZESEN:</t>
  </si>
  <si>
    <t>Vagyoni típusú adók</t>
  </si>
  <si>
    <t>Magánszemélyek kommunális adója</t>
  </si>
  <si>
    <t xml:space="preserve">1. </t>
  </si>
  <si>
    <t>Intézményi működési bevételek</t>
  </si>
  <si>
    <t>Bérleti díj és lízingdíj bevétel</t>
  </si>
  <si>
    <t>Egyéb szolgáltatások nyújtása miatti bevétel</t>
  </si>
  <si>
    <t>Szociális étkeztetés térítési díja</t>
  </si>
  <si>
    <t xml:space="preserve">eredeti </t>
  </si>
  <si>
    <t>KORMÁNYZATI FUNKCIÓK SZERINTI BONTÁSBAN</t>
  </si>
  <si>
    <t>kormányzati funkció száma</t>
  </si>
  <si>
    <t>kiadás        összesen:</t>
  </si>
  <si>
    <t>működési kiadások</t>
  </si>
  <si>
    <t>felhalmozási kiadások</t>
  </si>
  <si>
    <t>finanszírozási kiadások</t>
  </si>
  <si>
    <t>személyi juttatások</t>
  </si>
  <si>
    <t>dologi kiadások</t>
  </si>
  <si>
    <t>ellátottak juttatásai</t>
  </si>
  <si>
    <t>egyéb működési kiadások</t>
  </si>
  <si>
    <t>beruházások</t>
  </si>
  <si>
    <t>felújítások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</si>
  <si>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</si>
  <si>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</si>
  <si>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</si>
  <si>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</si>
  <si>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</si>
  <si>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</si>
  <si>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</si>
  <si>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</si>
  <si>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072111</t>
  </si>
  <si>
    <t>Háziorvosi alapellátás</t>
  </si>
  <si>
    <t xml:space="preserve"> - ebből: költségvetési évet követően esedékes követelések államháztartáson belüli megelőlegezések törlesztésére</t>
  </si>
  <si>
    <t>költségvetési évet követően esedékes követelések</t>
  </si>
  <si>
    <t>Adott előlegek</t>
  </si>
  <si>
    <t xml:space="preserve"> - ebből: immateriális javakra adott előlegek</t>
  </si>
  <si>
    <t xml:space="preserve"> - ebből: beruházásokra adott előlegek</t>
  </si>
  <si>
    <t xml:space="preserve"> - ebből. Készletekre adott előlegek</t>
  </si>
  <si>
    <t xml:space="preserve"> - ebből: foglalkoztatottaknak adott előlegek</t>
  </si>
  <si>
    <t xml:space="preserve"> - ebből: egyéb 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</si>
  <si>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</si>
  <si>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</si>
  <si>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</si>
  <si>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</si>
  <si>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</si>
  <si>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</si>
  <si>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</si>
  <si>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D)</t>
  </si>
  <si>
    <t>KÖVETELÉSEK</t>
  </si>
  <si>
    <t>E)</t>
  </si>
  <si>
    <t>EGYÉB SAJÁTOS ESZKÖZOLDALI ELSZÁMOLÁSOK</t>
  </si>
  <si>
    <t>Eredményszemléletű bevételek aktív időbeni elhatárolása</t>
  </si>
  <si>
    <t>Költségek, ráfordítások aktív időbeni elhatárolása</t>
  </si>
  <si>
    <t>Halasztott ráfordítások</t>
  </si>
  <si>
    <t>F)</t>
  </si>
  <si>
    <t>AKTÍV IDŐBELI ELHATÁROLÁSOK</t>
  </si>
  <si>
    <t>E S Z K Ö Z Ö K</t>
  </si>
  <si>
    <t>Egyéb működési bevételek</t>
  </si>
  <si>
    <t>PORPÁC KÖZSÉG ÖNKORMÁNYZATA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</si>
  <si>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</si>
  <si>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</si>
  <si>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</si>
  <si>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</si>
  <si>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</si>
  <si>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</si>
  <si>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</si>
  <si>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G)</t>
  </si>
  <si>
    <t>SAJÁT TŐKE</t>
  </si>
  <si>
    <t>h.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</si>
  <si>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</si>
  <si>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</si>
  <si>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H</t>
  </si>
  <si>
    <t>Költségvetési évben esedékes kötelezettségek egyéb működési célú kiadásokra</t>
  </si>
  <si>
    <t xml:space="preserve"> - ebből: költségvetési évben esedékes kötelezettségek működési célú visszatérítendő támogatások, kölcsönök törlesztésére államháztartáson belülre</t>
  </si>
  <si>
    <t>Költségvetési évben esedékes kötelezettségek felújításokra</t>
  </si>
  <si>
    <t>Költségvetési évben esedékes kötelezettségek egyéb felhalmozási célú kiadásokra</t>
  </si>
  <si>
    <t xml:space="preserve"> - ebből: költségvetési évben esedékes kötelezettségek felhalmozási célú visszatérítendő támogatások, kölcsönök törlesztésére államháztartáson belülre</t>
  </si>
  <si>
    <t>Költségvetési évben esedékes kötelezettségek finanszírozási kiadásokra</t>
  </si>
  <si>
    <t xml:space="preserve"> - ebből. Költségvetési évben esedékes kötelezettségek államháztartáson belüli megelőlegezések visszafizetésére</t>
  </si>
  <si>
    <t xml:space="preserve"> - ebből: költségvetési évben esedékes kötelezettségek hosszú lejáratú hitelek, kölcsönök törlesztésére</t>
  </si>
  <si>
    <t>KÖTELEZŐ, ÖNKÉNT VÁLLALT ÉS  ÁLLAMI ( ÁLLAMIGAZGATÁSI ) FELADATAI  KIADÁSAINAK TELJESÜLÉSE</t>
  </si>
  <si>
    <t>PORPÁC KÖZSÉG ÖNKORMÁNYZATA  BEVÉTELEINEK TELJESÜLÉSE</t>
  </si>
  <si>
    <t>Társadalom-, szociálpolitikai  és egyéb társadalombiztosítási kiadásai</t>
  </si>
  <si>
    <t xml:space="preserve">Rendszeres társadalom, szociálpolitikai és egyéb társadalombiztosítási </t>
  </si>
  <si>
    <t>juttatások</t>
  </si>
  <si>
    <t>Eseti társadalom, szociálpolitikai és egyéb társadalombiztosítási</t>
  </si>
  <si>
    <t>Működési célú szociális támogatások összesen:</t>
  </si>
  <si>
    <t xml:space="preserve"> - ebből: költségvetési évben esedékes kötelezettségek likviditási célú hitelek, kölcsönök törlesztésére pénzügyi vállalkozásoknak</t>
  </si>
  <si>
    <t xml:space="preserve"> - ebből költségvetési évben esedékes kötelezettségek rövid lejáratú hitelek, kölcsönök törlesztésére</t>
  </si>
  <si>
    <t>f.</t>
  </si>
  <si>
    <t xml:space="preserve"> - ebből: költségvetési évben esedékes kötelezettségek forgatási célú belföldi értékpapírok beváltására</t>
  </si>
  <si>
    <t>g.</t>
  </si>
  <si>
    <t xml:space="preserve"> - ebből: költségvetési évben esedékes kötelezettségek befektetési célú belföldi értékpapírok beváltására</t>
  </si>
  <si>
    <t xml:space="preserve"> - ebből: költségvetési évben esedékes kötelezettségek külföldi értékpapírok beváltására</t>
  </si>
  <si>
    <t>I,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</si>
  <si>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</si>
  <si>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</si>
  <si>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</si>
  <si>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</si>
  <si>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</si>
  <si>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</si>
  <si>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</si>
  <si>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bekerülési költség</t>
  </si>
  <si>
    <t>saját erő</t>
  </si>
  <si>
    <t>támogatás</t>
  </si>
  <si>
    <t>Porpác Bögöt települések ívóvízminőség javítása előkészítés                                      ( KEOP-7.1.0/11-2012-0060)</t>
  </si>
  <si>
    <t>KÖNYVVITELI MÉRLEGBEN SZEREPLŐ ESZKÖZÖK-FORRÁSOK</t>
  </si>
  <si>
    <t>Költségvetési évet követően esedékes kötelezettségek egyéb működési célú kiadásokra</t>
  </si>
  <si>
    <t>Költségvetési évet követően esedékes kötelezettségek felújításokra</t>
  </si>
  <si>
    <t>Költségvetési évet követően esedékes kötelezettségek egyéb felhalmozási célú kiadásokra</t>
  </si>
  <si>
    <t xml:space="preserve"> - ebből: költségvetési évet követően esedékes kötelezettségek felhalmozási célú visszatérítendő támogatások, kölcsönök törlesztésére államháztartáson belülre</t>
  </si>
  <si>
    <t>Költségvetési évet követően esedékes kötelezettségek finanszírozási kiadásokra</t>
  </si>
  <si>
    <t xml:space="preserve"> - ebből. Költségvetési évet követően esedékes kötelezettségek államháztartáson belüli megelőlegezések visszafizetésére</t>
  </si>
  <si>
    <t xml:space="preserve"> - ebből: költségvetési évet követően esedékes kötelezettségek hosszú lejáratú hitelek, kölcsönök törlesztésére</t>
  </si>
  <si>
    <t xml:space="preserve"> - ebből: költségvetési évet követően esedékes kötelezettségek likviditási célú hitelek, kölcsönök törlesztésére pénzügyi vállalkozásoknak</t>
  </si>
  <si>
    <t xml:space="preserve"> - ebből költségvetési évet követően esedékes kötelezettségek rövid lejáratú hitelek, kölcsönök törlesztésére</t>
  </si>
  <si>
    <t xml:space="preserve"> - ebből: költségvetési évet követően esedékes kötelezettségek forgatási célú belföldi értékpapírok beváltására</t>
  </si>
  <si>
    <t xml:space="preserve"> - ebből: költségvetési évet követően esedékes kötelezettségek befektetési célú belföldi értékpapírok beváltására</t>
  </si>
  <si>
    <t xml:space="preserve"> - ebből: költségvetési évet követően esedékes kötelezettségek külföldi értékpapírok beváltására</t>
  </si>
  <si>
    <t>Költségvetési évet követően esedékes kötelezettségek</t>
  </si>
  <si>
    <t>Kapott előlegek</t>
  </si>
  <si>
    <t>Továbbadási célú folyósított támogatások, ellátások elszámolása</t>
  </si>
  <si>
    <t>Más szervezetet megillető bevételek elszámolása</t>
  </si>
  <si>
    <t>Forgótőke elszámolása (Kincstár)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</si>
  <si>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</si>
  <si>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</si>
  <si>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leszámolások</t>
  </si>
  <si>
    <t xml:space="preserve"> - ebből: költségvetési évet követően esedékes kötelezett- ségek működési célú visszatérítendő támogatások, kölcsönök törlesztésére államháztartáson belülre</t>
  </si>
  <si>
    <t>H)</t>
  </si>
  <si>
    <t xml:space="preserve">KÖTELEZETTSÉGEK </t>
  </si>
  <si>
    <t>J)</t>
  </si>
  <si>
    <t>Eredményszemléletű bevételek passzív időbeli elhatárolása</t>
  </si>
  <si>
    <t>Költségek, ráfordítások passzív időbeli elhatárolása</t>
  </si>
  <si>
    <t>Halasztott eredményszemléletű bevételek</t>
  </si>
  <si>
    <t>PASSZÍV IDŐBELI ELHATÁROLÁSOK</t>
  </si>
  <si>
    <t>F O R R Á S O K</t>
  </si>
  <si>
    <t xml:space="preserve"> - járművek</t>
  </si>
  <si>
    <t>TÖRZSVAGYON</t>
  </si>
  <si>
    <t>Sor-     szám</t>
  </si>
  <si>
    <t>tárgyi évi</t>
  </si>
  <si>
    <t>Alaptevékenység költségvetési bevételei</t>
  </si>
  <si>
    <t>Alaptevékenység költségvetési kiadásai</t>
  </si>
  <si>
    <t xml:space="preserve">Alaptevékenység költségvetési egyenlege 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</si>
  <si>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</si>
  <si>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</si>
  <si>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</si>
  <si>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</si>
  <si>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</si>
  <si>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</si>
  <si>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</si>
  <si>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</si>
  <si>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</si>
  <si>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</si>
  <si>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</si>
  <si>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</si>
  <si>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</si>
  <si>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</si>
  <si>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>IX        Pénzügyi műveletek ráfordításai (=19+20+21) (33=29+...+31)</t>
  </si>
  <si>
    <t>B)        PÉNZÜGYI MŰVELETEK EREDMÉNYE (=VIII-IX) (34=28-33)</t>
  </si>
  <si>
    <t>E)        MÉRLEG SZERINTI EREDMÉNY (=±C±D) (41=±35±40)</t>
  </si>
  <si>
    <t>IX.</t>
  </si>
  <si>
    <t>Közhatalmi eredményszemléletű bevételek</t>
  </si>
  <si>
    <t>Az önkormányzat tulajdonában lévő, külön jogszabály alapján érték nélkül nyilvántartott eszközök állománya</t>
  </si>
  <si>
    <t>(db)</t>
  </si>
  <si>
    <t>Használatban lévő kisértékű tárgyi eszközök</t>
  </si>
  <si>
    <t>A nemzeti vagyonról szóló 2011. évi CXCVI. Törvény 1.§ (2) bekezdése g) pontja szerinti kulturális javak</t>
  </si>
  <si>
    <t>A nemzeti vagyonról szóló 2011. évi CXCVI. Törvény 1.§ (2) bekezdése h) pontja szerinti régészeti leletek</t>
  </si>
  <si>
    <t>biztos (jövőbeni) követelések</t>
  </si>
  <si>
    <t>"0"-ra leírt, de használatban lévő, illetve használaton kívüli eszközök állománya (bruttó érték)</t>
  </si>
  <si>
    <t>kezességvállalás ( tőke összege)</t>
  </si>
  <si>
    <t>garanciavállalás</t>
  </si>
  <si>
    <t xml:space="preserve"> FORGALOMKÉPES (ÜZLETI) VAGYON</t>
  </si>
  <si>
    <t>befektetett eszközök összesen:</t>
  </si>
  <si>
    <t>Bevételek:</t>
  </si>
  <si>
    <t>Összes bevétel:</t>
  </si>
  <si>
    <t>Tárgyévi bevétel</t>
  </si>
  <si>
    <t>Kiadások:</t>
  </si>
  <si>
    <t>Összes kiadás:</t>
  </si>
  <si>
    <t xml:space="preserve"> - korrekciós tételek: (361-363, 356-367. fkv-i számla egyenlege, 3671 fkv-i számla forgalma) </t>
  </si>
  <si>
    <t>FINANSZÍROZÁSI BEVÉTELEK ÖSSZESEN:</t>
  </si>
  <si>
    <t xml:space="preserve">  - levonva:  költségvetési maradvány (0981313)</t>
  </si>
  <si>
    <t>VAGYONMÉRLEGE</t>
  </si>
  <si>
    <t>VAGYONKIMUTATÁSA</t>
  </si>
  <si>
    <t xml:space="preserve">használatban lévő kisértékű immateriális javak </t>
  </si>
  <si>
    <t>Függő követelések és kötelezettségek, biztos( jövőbeni) követelések</t>
  </si>
  <si>
    <t>eszközcsoportok átlagos elhasználódottsági foka                             (%)</t>
  </si>
  <si>
    <t xml:space="preserve"> - üzemeltetésre, kezelésre átadott  koncesszióba, vagyonkezelésbe adott, illetve vagyonkezelésbe vett eszközök</t>
  </si>
  <si>
    <t xml:space="preserve"> RÉSZESEDÉSEINEK, ÉRTÉKPAPÍRJAINAK </t>
  </si>
  <si>
    <t xml:space="preserve"> KÖLTSÉGVETÉSI MARADVÁNY-KIMUTATÁSA</t>
  </si>
  <si>
    <t>EREDMÉNYKIMUTATÁSA</t>
  </si>
  <si>
    <t>közalkalmazottak</t>
  </si>
  <si>
    <t>közfoglalkoztatottak összesen:</t>
  </si>
  <si>
    <t>KÖZVETETT TÁMOGATÁSOK</t>
  </si>
  <si>
    <t>SAJÁT BEVÉTELEINEK, VALAMINT AZ ADÓSSÁGOT KELETKEZTETŐ ÜGYLETEIBŐL ADÓDÓ</t>
  </si>
  <si>
    <t xml:space="preserve">FIZETÉSI KÖTELEZETTSÉGEINEK BEMUTATÁSA </t>
  </si>
  <si>
    <t xml:space="preserve">visszavásárlási kötelezettség kikötésével megkötött adásvételi szerződés eladói félként történő megkötése a vásárlási kötelezettség kikötésével megkötött adásvételi szerződés </t>
  </si>
  <si>
    <t>Eszközök és szolgáltatások értékesítése nettó eredményszemléletű bevételei</t>
  </si>
  <si>
    <t>Tevékenység egyéb nettó eredményszemléletű bevételei</t>
  </si>
  <si>
    <t>013320</t>
  </si>
  <si>
    <t>013350</t>
  </si>
  <si>
    <t>Önkormányzati vagyonnal való gazdálkodással kapcsolatos feladatok</t>
  </si>
  <si>
    <t>018010</t>
  </si>
  <si>
    <t>Önkormányzatok elszámolásai a központi költségvetéssel</t>
  </si>
  <si>
    <t>Téli közfoglalkoztatás</t>
  </si>
  <si>
    <t>041233</t>
  </si>
  <si>
    <t>Hosszabb időtartamú közfoglalkoztatás</t>
  </si>
  <si>
    <t>ESZKÖZÖK</t>
  </si>
  <si>
    <t>FORRÁSOK</t>
  </si>
  <si>
    <t>01.</t>
  </si>
  <si>
    <t>02.</t>
  </si>
  <si>
    <t>03.</t>
  </si>
  <si>
    <t>04.</t>
  </si>
  <si>
    <t>05.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</si>
  <si>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</si>
  <si>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</si>
  <si>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</si>
  <si>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</si>
  <si>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</si>
  <si>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</si>
  <si>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</si>
  <si>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</si>
  <si>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</si>
  <si>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</si>
  <si>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</si>
  <si>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</si>
  <si>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</si>
  <si>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</si>
  <si>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</si>
  <si>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</si>
  <si>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Előző időszak</t>
  </si>
  <si>
    <t>módosítások</t>
  </si>
  <si>
    <t>Tárgyi időszak</t>
  </si>
  <si>
    <t>Immateriális javak</t>
  </si>
  <si>
    <t>Gépek, berendezések, felszerelések  , járművek</t>
  </si>
  <si>
    <t>06.</t>
  </si>
  <si>
    <t>07.</t>
  </si>
  <si>
    <t>08.</t>
  </si>
  <si>
    <t>09.</t>
  </si>
  <si>
    <t xml:space="preserve">Tárgyi eszközök  </t>
  </si>
  <si>
    <t>Tartós részesedések</t>
  </si>
  <si>
    <t xml:space="preserve"> - ebből: tartós részesedések jegybankban</t>
  </si>
  <si>
    <t xml:space="preserve"> - ebből: tartós részesedések társulásban</t>
  </si>
  <si>
    <t>Tartós hitelviszonyt megtestesítő értékpapírok</t>
  </si>
  <si>
    <t>K I A D Á S O K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</si>
  <si>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</si>
  <si>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</si>
  <si>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</si>
  <si>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</si>
  <si>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</si>
  <si>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</si>
  <si>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</si>
  <si>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</si>
  <si>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</si>
  <si>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</si>
  <si>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</si>
  <si>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</si>
  <si>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</si>
  <si>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</si>
  <si>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</si>
  <si>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</si>
  <si>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</si>
  <si>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</si>
  <si>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</si>
  <si>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</si>
  <si>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</si>
  <si>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</si>
  <si>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</si>
  <si>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</si>
  <si>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</si>
  <si>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</si>
  <si>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</si>
  <si>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</si>
  <si>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</si>
  <si>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</si>
  <si>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</si>
  <si>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</si>
  <si>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</si>
  <si>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</si>
  <si>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</si>
  <si>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</si>
  <si>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</si>
  <si>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</si>
  <si>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</si>
  <si>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</si>
  <si>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</si>
  <si>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</si>
  <si>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</si>
  <si>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</si>
  <si>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</si>
  <si>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</si>
  <si>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</si>
  <si>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</si>
  <si>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</si>
  <si>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</si>
  <si>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</si>
  <si>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</si>
  <si>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</si>
  <si>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</si>
  <si>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</si>
  <si>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</si>
  <si>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</si>
  <si>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</si>
  <si>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</si>
  <si>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</si>
  <si>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</si>
  <si>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</si>
  <si>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PORPÁC KÖZSÉG ÖNKORMÁNYZATA  BEVÉTELEINEK ÉS KIADÁSAINAK MÉRLEGE</t>
  </si>
  <si>
    <t xml:space="preserve"> - ebből: államkötvények</t>
  </si>
  <si>
    <t xml:space="preserve"> - ebből: helyi önkormányzatok kötvényei</t>
  </si>
  <si>
    <t>Koncesszióba, vagyonkezelésbe adott eszközök</t>
  </si>
  <si>
    <t>Koncesszióba, vagyonkezelésbe adott eszközök értékhelyesbítése</t>
  </si>
  <si>
    <t>A)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</si>
  <si>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</si>
  <si>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</si>
  <si>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</si>
  <si>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</si>
  <si>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064010</t>
  </si>
  <si>
    <t>066020</t>
  </si>
  <si>
    <t>Város- és községgazdálkodási egyéb szolgáltatások</t>
  </si>
  <si>
    <t>082044</t>
  </si>
  <si>
    <t>Munkanélküli aktív korúak ellátásai</t>
  </si>
  <si>
    <t>Lakásfenntartással, lakhatással összefüggő ellátások</t>
  </si>
  <si>
    <t>Egyéb szociális természetbeni és pénzbeni ellátások</t>
  </si>
  <si>
    <t>EGYÉB MŰKÖDÉSI ÉS FELHALMOZÁSI KIADÁSAI</t>
  </si>
  <si>
    <t>EGYÉB MŰKÖDÉSI CÉLÚ TÁMOGATÁSOK ÁLLAMHÁZTARTÁSON KÍVÜLRE ÖSSZESEN:</t>
  </si>
  <si>
    <t>FELÚJÍTÁSI KIADÁSAI</t>
  </si>
  <si>
    <t>törzsvagyon</t>
  </si>
  <si>
    <t>forgalomképtelen vagyon</t>
  </si>
  <si>
    <t>korlátozottan forgalomképes vagyon</t>
  </si>
  <si>
    <t>forgalomképes (üzleti) vagyon</t>
  </si>
  <si>
    <r>
      <t xml:space="preserve">Készletek </t>
    </r>
    <r>
      <rPr>
        <sz val="11"/>
        <rFont val="Times New Roman"/>
        <family val="1"/>
      </rPr>
      <t>(forgalomképes)</t>
    </r>
  </si>
  <si>
    <r>
      <t xml:space="preserve">Értékpapírok </t>
    </r>
    <r>
      <rPr>
        <sz val="11"/>
        <rFont val="Times New Roman"/>
        <family val="1"/>
      </rPr>
      <t>(forgalomképes)</t>
    </r>
  </si>
  <si>
    <t>Hosszú lejáratú betétek (forgalomképes)</t>
  </si>
  <si>
    <t>E S Z K Ö Z Ö K    ÖSSZESEN:</t>
  </si>
  <si>
    <t>F O R R Á S O K   ÖSSZESEN:</t>
  </si>
  <si>
    <t>II. A KÖNYVVITELI MÉRLEGBEN NEM SZEREPLŐ ESZKÖZÖK ÉS KÖTELEZETTSÉGEK</t>
  </si>
  <si>
    <t>FELÚJÍTÁSOK ÖSSZESEN:</t>
  </si>
  <si>
    <t>KÖLTSÉGVETÉSI (MŰKÖDÉSI ÉS FELHALMOZÁSI) MÉRLEGE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</si>
  <si>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</si>
  <si>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</si>
  <si>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</si>
  <si>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</si>
  <si>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</si>
  <si>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</si>
  <si>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</si>
  <si>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</si>
  <si>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</si>
  <si>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</si>
  <si>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</si>
  <si>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</si>
  <si>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</si>
  <si>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</si>
  <si>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egyéb működési célú támogatások államháztartáson kívülre</t>
  </si>
  <si>
    <t xml:space="preserve"> - tartalékok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</si>
  <si>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</si>
  <si>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</si>
  <si>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</si>
  <si>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</si>
  <si>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</si>
  <si>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</si>
  <si>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Felújítások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</si>
  <si>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</si>
  <si>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</si>
  <si>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</si>
  <si>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Előző év költségvetési maradványának igénybevétele</t>
  </si>
  <si>
    <t>Hitel-, kölcsöntörlesztés államháztartáson kívülre</t>
  </si>
  <si>
    <t>Befektetési célú belföldi értékpapírok vásárlása</t>
  </si>
  <si>
    <t>Államháztartáson belüli megelőlegezések visszafizetése</t>
  </si>
  <si>
    <t>fizetési kötelezettség összesen</t>
  </si>
  <si>
    <t>Fizetési kötelezettséggel csökkentett saját bevétel összege</t>
  </si>
  <si>
    <t>(közgazdasági tagolásban)</t>
  </si>
  <si>
    <t>módosított</t>
  </si>
  <si>
    <t>Finanszírozási bevételek összesen:</t>
  </si>
  <si>
    <t>Finanszírozási kiadások összesen:</t>
  </si>
  <si>
    <t>Önkormányzat bevételei mindösszesen:</t>
  </si>
  <si>
    <t>Önkormányzat kiadásai mindösszesen:</t>
  </si>
  <si>
    <t>település-üzemeltetéshez kapcsolódó feladatellátás támogatása</t>
  </si>
  <si>
    <t>Könyvtári, közművelődési és múzeumi feladatok támogatása</t>
  </si>
  <si>
    <t>VII.</t>
  </si>
  <si>
    <t>VIII.</t>
  </si>
  <si>
    <t>sorszám</t>
  </si>
  <si>
    <t>Vagyoni értékű jogok</t>
  </si>
  <si>
    <t>Szellemi termékek</t>
  </si>
  <si>
    <t>Immateriális javak értékhelyesbítése</t>
  </si>
  <si>
    <t>II.</t>
  </si>
  <si>
    <t>Ingatlanok és a  kapcsolódó vagyoni  értékű jogok</t>
  </si>
  <si>
    <t>Tenyészállatok</t>
  </si>
  <si>
    <t>Beruházások, felújítások</t>
  </si>
  <si>
    <t>Tárgyi eszközök értékhelyesbítése</t>
  </si>
  <si>
    <t>III.</t>
  </si>
  <si>
    <t>Befektetett pénzügyi eszközök</t>
  </si>
  <si>
    <t>Befektetett pénzeszközök értékhelyesbítése</t>
  </si>
  <si>
    <t>IV.</t>
  </si>
  <si>
    <t>Készletek</t>
  </si>
  <si>
    <t>Növendék, hízó és egyéb állatok</t>
  </si>
  <si>
    <t>Értékpapírok</t>
  </si>
  <si>
    <t>Forgatási célú hitelviszonyt megtestesítő értékpapírok</t>
  </si>
  <si>
    <t>V.</t>
  </si>
  <si>
    <t xml:space="preserve"> 2. Méltányossági eljárás</t>
  </si>
  <si>
    <t xml:space="preserve"> - fizetési halasztás</t>
  </si>
  <si>
    <t xml:space="preserve"> - részletfizetés</t>
  </si>
  <si>
    <t xml:space="preserve"> összesen:</t>
  </si>
  <si>
    <t>súlyos mozgáskorlátozottak</t>
  </si>
  <si>
    <t>Gjt. 5.§. f. pont</t>
  </si>
  <si>
    <t>adóalanyok</t>
  </si>
  <si>
    <t>Gjt. 6.§.(3) bek.</t>
  </si>
  <si>
    <t>Költségvetési évet követően esedékes követelések</t>
  </si>
  <si>
    <t>KÖTELEZETTSÉGEK</t>
  </si>
  <si>
    <t>Költségvetési évet terhelő kötelezettségek</t>
  </si>
  <si>
    <t>Kötelezettség jellegű sajátos elszámolások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</si>
  <si>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</si>
  <si>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</si>
  <si>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</si>
  <si>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052020</t>
  </si>
  <si>
    <t>Szennyvíz gyűjtése, tisztítása, elhelyezése</t>
  </si>
  <si>
    <t>Közművelődés-hagyományos köz.kult.ért.gondozása</t>
  </si>
  <si>
    <t>094260</t>
  </si>
  <si>
    <t>Hallgatói és oktatói ösztöndíjak,egyéb juttatások</t>
  </si>
  <si>
    <t>045160 Közutak, hidak, alagutak fenntartása</t>
  </si>
  <si>
    <t>Bursa ösztöndíjra támogatás</t>
  </si>
  <si>
    <t>066020 Város- és községgazdálkodási egyéb szolgáltatások</t>
  </si>
  <si>
    <t>82044 Könyvtári szolgáltatások</t>
  </si>
  <si>
    <t>Könyvtári infrastuktúra megújítására eszközvásárlás</t>
  </si>
  <si>
    <t>Beruházások összesen:</t>
  </si>
  <si>
    <t>Rendkívüli települési támogatás</t>
  </si>
  <si>
    <t>Pénzbeli szociális ellátások kiegészítése</t>
  </si>
  <si>
    <t>Települési önkormányzatok szociális feledatainak egyéb tám.</t>
  </si>
  <si>
    <t xml:space="preserve"> Előző évi költségvetési maradvány igénybevétele</t>
  </si>
  <si>
    <t>Letétre, megőrzésre átvett pénzeszközök</t>
  </si>
  <si>
    <t>J.</t>
  </si>
  <si>
    <t>Gyermekvéd.pénzbeni és term ellátás</t>
  </si>
  <si>
    <t>Támogatási célú finanszírozási műveletek</t>
  </si>
  <si>
    <t>082092</t>
  </si>
  <si>
    <t>Közművelődés-hagyományos közösségi kult.ért.gond.</t>
  </si>
  <si>
    <t>Hallgatói és oktatói ösztöndíjak</t>
  </si>
  <si>
    <t>Időskorúak támogatása</t>
  </si>
  <si>
    <t>Lakásfenntartással összefüggő ellátások</t>
  </si>
  <si>
    <t>Gyermekvédelmi pénzbeli és term. ellátások</t>
  </si>
  <si>
    <t>fő</t>
  </si>
  <si>
    <t>Adómentesség</t>
  </si>
  <si>
    <t xml:space="preserve"> - ebből: 2015. december 31-i keletkezett fizetési kötelezettség</t>
  </si>
  <si>
    <t>2016. év</t>
  </si>
  <si>
    <t>adatok Ft-ban</t>
  </si>
  <si>
    <t>(  Ft-ban)</t>
  </si>
  <si>
    <t xml:space="preserve"> Forintban</t>
  </si>
  <si>
    <t>adatok  Ft</t>
  </si>
  <si>
    <t>adatok  Ft-ban</t>
  </si>
  <si>
    <t>(  Ft-ban )</t>
  </si>
  <si>
    <t>( Ft-ban)</t>
  </si>
  <si>
    <t>Intézményen kívüli gyermekétkeztetés</t>
  </si>
  <si>
    <t>Falugondnoki, tanyagondnoki szolgáltatás</t>
  </si>
  <si>
    <t>TÖOSZ tagdíj</t>
  </si>
  <si>
    <t>Kistérségi társulási tagdíj</t>
  </si>
  <si>
    <t>Sághegy Leadar Szövetség tagdíja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</si>
  <si>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</si>
  <si>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</si>
  <si>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</si>
  <si>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TARTALÉKOK</t>
  </si>
  <si>
    <t xml:space="preserve">Rendszeres gyermekvédelmi Erzsébet utalvány </t>
  </si>
  <si>
    <t>A Képviselő-testület döntésén alapuló szociális ellátások:</t>
  </si>
  <si>
    <t xml:space="preserve">Rendkívüli települési tanévkezdési támogatás </t>
  </si>
  <si>
    <t>Újszülöttek támogatása</t>
  </si>
  <si>
    <t>2015.március 01-től hatályos Szoc.tv.alapján bevezetésre kerülő telpülési támogatások:</t>
  </si>
  <si>
    <t>107055 Falugondnoki,tanyagondnoki szolgáltatás</t>
  </si>
  <si>
    <t>Részesedédekből származó eredményszemléletű bevételek, árfolyamnyereségek</t>
  </si>
  <si>
    <t>Befektetett pénzügyi eszközökből származó eredményszemléletű bevételek,árfolyamnyereségek</t>
  </si>
  <si>
    <t xml:space="preserve"> Egyéb kapott (járó) kamatok és kamatjellegű eredményszemléletű bevételek</t>
  </si>
  <si>
    <t>b</t>
  </si>
  <si>
    <t>- ebből: egyéb pénzeszközök mérlegfordulónapi értékelése során megállapított (nem realizát) árfolyamnyereség</t>
  </si>
  <si>
    <t xml:space="preserve"> - ebből:  lekötött bankbetétek mérlegfordulónapi értékelése során megállapított ( nem realizált) árfolyamnyeresége</t>
  </si>
  <si>
    <t>Részesedések,ből származó ráfordítások, árfolyamveszteségek</t>
  </si>
  <si>
    <t>Befektetett pénzügyi eszközökből (értékpapírokból,kölcsönökből) származó ráfordítások,árfolyamnyereségek</t>
  </si>
  <si>
    <t>- ebből: lekötött bankbetétek értékvesztése</t>
  </si>
  <si>
    <t>- ebből: Kincstáron kívüli forint- és devizaszámlák értékvesztése</t>
  </si>
  <si>
    <t>- ebből: lekötött bankbetétek mérlegfordulónapi értékelése során megállapított ( nem realizált) árfolyamvesztesége</t>
  </si>
  <si>
    <t xml:space="preserve"> - ebből:  egyéb pénzeszközök mérlegfordulónapi értékelése során megállapított ( nem realzált ) árfolyamvesztesége</t>
  </si>
  <si>
    <t xml:space="preserve"> C)</t>
  </si>
  <si>
    <t>Falugondnoki , tanyagondnoki szolgáltatás</t>
  </si>
  <si>
    <t>sorsz.</t>
  </si>
  <si>
    <t>c, Egyes szociális feladatok támogatása-szociális étkeztetés</t>
  </si>
  <si>
    <t>e, Falugondnoki szolgálat</t>
  </si>
  <si>
    <t>Kiszámlázott értékesített termék,szolg.ÁFÁ-ja</t>
  </si>
  <si>
    <t xml:space="preserve"> c, Rászoluló gyermekek intézményen kívüli szünidei étkeztetésének támogatása</t>
  </si>
  <si>
    <t xml:space="preserve"> - egyéb elvonások, befizetések kiadásai</t>
  </si>
  <si>
    <t>Szociális ágazati pótlék ( + kiegészítő ágazati pótlék)</t>
  </si>
  <si>
    <t>ZÁRSZÁMADÁSI -RENDELET</t>
  </si>
  <si>
    <t xml:space="preserve"> Az eszközök értékvesztésének alakulása</t>
  </si>
  <si>
    <t>Sor -szám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</si>
  <si>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</si>
  <si>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</si>
  <si>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</si>
  <si>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</si>
  <si>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</si>
  <si>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</si>
  <si>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Kincstáron kívüli forintszámlák</t>
  </si>
  <si>
    <t>Követelések a követelés jellegű sajátos elszámolások kivételével</t>
  </si>
  <si>
    <t>Összesen (=01+…+10)</t>
  </si>
  <si>
    <t>01</t>
  </si>
  <si>
    <t>02</t>
  </si>
  <si>
    <t>06</t>
  </si>
  <si>
    <t>08</t>
  </si>
  <si>
    <t>11</t>
  </si>
  <si>
    <t xml:space="preserve"> Tájékoztató adatok</t>
  </si>
  <si>
    <t>Összeg</t>
  </si>
  <si>
    <t>A költségvetési év január hónapban elszámolt, a megelőző év december hónapra járó bruttó személyi juttatás (az adó- és járuléklevonások január hónapot követően teljesített összegével együtt)</t>
  </si>
  <si>
    <t>12</t>
  </si>
  <si>
    <t>A költségvetési év január hónapban elszámolt, a megelőző év december hónapra járó bruttó személyi juttatás járulékai (a járulékok január hónapot követően teljesített összegével együtt)</t>
  </si>
  <si>
    <t>15</t>
  </si>
  <si>
    <t>A költségvetési évet követő év január hónapban elszámolt és január 15-ig pénzügyileg teljesült, a költségvetési év december hónapra járó bruttó személyi juttatás</t>
  </si>
  <si>
    <t>16</t>
  </si>
  <si>
    <t>A költségvetési évet követő év január hónapban elszámolt és január 15-ig pénzügyileg teljesült, a költségvetési év december hónapra járó bruttó személyi juttatás járulékai (a járulékok január hónapot követően teljesített összegével együtt)</t>
  </si>
  <si>
    <t xml:space="preserve"> A helyi önkormányzatok visszafizetési kötelezettsége, pótlólagos támogatása (Ávr. 111. §), és a jogtalan igénybevétele után fizetendő ügyleti kamata (Ávr. 112. §)</t>
  </si>
  <si>
    <t>Sorsz.</t>
  </si>
  <si>
    <t>Sor-sz.</t>
  </si>
  <si>
    <t>18 %-os kulcsú áfa-adóalap összege</t>
  </si>
  <si>
    <t>27 %-os kulcsú áfa-adóalap összege</t>
  </si>
  <si>
    <t>Ávr. 111. § a) szerinti valamennyi támogatás visszafizetendő összege (11/C űrlap 12. sor 10. és 11. oszlopok figyelembe vétele mellett)</t>
  </si>
  <si>
    <t>megvalósítási időszak</t>
  </si>
  <si>
    <t>Saját erő</t>
  </si>
  <si>
    <t>Támogatás</t>
  </si>
  <si>
    <t>2015.</t>
  </si>
  <si>
    <t>2016.</t>
  </si>
  <si>
    <t>ÖSSZESEN:</t>
  </si>
  <si>
    <t>2013-2014.</t>
  </si>
  <si>
    <t>2015.évet megelőző</t>
  </si>
  <si>
    <t>2015. évet megelőző</t>
  </si>
  <si>
    <t>Sor-sz</t>
  </si>
  <si>
    <t>Sor-szám</t>
  </si>
  <si>
    <t>Ingatlanok és kapcsolódó vagyoni értékű jogok</t>
  </si>
  <si>
    <t>Gépek, berendezések, felszerelések, járművek</t>
  </si>
  <si>
    <t>Beruházások és felújítások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</si>
  <si>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</si>
  <si>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</si>
  <si>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</si>
  <si>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</si>
  <si>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</si>
  <si>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</si>
  <si>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</si>
  <si>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</si>
  <si>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</si>
  <si>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</si>
  <si>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</si>
  <si>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Kimutatás az immateriális javak, tárgyi eszközök koncesszióba, vagyonkezelésbe adott eszközök állományának alakulásáról</t>
  </si>
  <si>
    <t>2017. év</t>
  </si>
  <si>
    <t>2017.év</t>
  </si>
  <si>
    <t>BEFEKTETETT ESZKÖZVAGYONA ÖSSZETÉTELÉNEK 2017. DECEMBER 31-I ÁLLAPOTA</t>
  </si>
  <si>
    <t>2017. DECEMBER 31-I ÁLLOMÁNYA</t>
  </si>
  <si>
    <t>2017. ÉVI LÉTSZÁMADATAI</t>
  </si>
  <si>
    <t>2017. évre</t>
  </si>
  <si>
    <t>PORPÁC KÖZSÉG ÖNKORMÁNYZATA 2017. ÉVI ZÁRSZAMADÁSA KIEGÉSZÍTŐ MELLÉKLETE</t>
  </si>
  <si>
    <t>Más előzetesen felszámított levonható általános forgalmi adó</t>
  </si>
  <si>
    <t>Előzetesen felszámított általános forgalmi adó elszámolása</t>
  </si>
  <si>
    <t>Más fizetendő általános forgalmi adó</t>
  </si>
  <si>
    <t>Fizetendő általános forgalmi adó elszámolása</t>
  </si>
  <si>
    <t>December havi illetmények, munkabérek</t>
  </si>
  <si>
    <t>EGYÉB SAJÁTOS ELSZÁMOLÁSOK</t>
  </si>
  <si>
    <t>Immateriális javak beszerzése, nem aktivált beruházások</t>
  </si>
  <si>
    <t>Térítésmentes átvétel</t>
  </si>
  <si>
    <t>A költségvetési év január hónapban elszámolt, a megelőző év december havi szociális hozzájárulási adó összege (a szociális hozzájárulási adó január hónapot követően teljesített összegével együtt)</t>
  </si>
  <si>
    <t>A költségvetési év január hónapban elszámolt, a megelőző év december havi egészségügyi hozzájárulás összege (a szociális hozzájárulási adó január hónapot követően teljesített összegével együtt)</t>
  </si>
  <si>
    <t>5%-os kulcsú áfa-adóalap összege</t>
  </si>
  <si>
    <t>Kamatalapba számító együttes eltérés  összege  a 2016. évi XC. törvény 39.§ (3) bekezdése alapján(a 11/C űrlap 2,5,6,7,8, és 9. sor 11. oszlop értékeinek összege csökkentve ugyanezen sorok 10. oszlopának értékével és ezen űrlap 11. sor 3. oszlop értékeinek összegével)</t>
  </si>
  <si>
    <t>Önkormányzat tőketartozása összesen (1+3+…+9)</t>
  </si>
  <si>
    <t>A 21. sor szerinti tőketartozás 10032000-01031496 számlára fizetendő része (1+3+4+5+6-visszafizetendő vis maior támogatás +7+8+9)</t>
  </si>
  <si>
    <t>Önkormányzat visszafizetési kötelezettsége és fizetendő kamat összesen (=20+21)</t>
  </si>
  <si>
    <t>063020 Víztermelés-, kezelés-, ellátás</t>
  </si>
  <si>
    <t>Porpác, Bögöt ívóvízminőség-javítása pályázat építési munkák költségei</t>
  </si>
  <si>
    <t>041233 Hosszabb időtartamú közfoglalkoztatás</t>
  </si>
  <si>
    <t>Fűnyíró kistrtaktor beszerzésének támogatására</t>
  </si>
  <si>
    <t>Fűnyíró kistraktor beszerzése</t>
  </si>
  <si>
    <t>Beruházási célú előzetesen felszámított általános forgalmi adó</t>
  </si>
  <si>
    <t>Kis értékű tárgyi eszközbeszerzés : szerszámok</t>
  </si>
  <si>
    <t>Épületvásárlás (Porpác 67/2 hrsz. Művelődési ház)</t>
  </si>
  <si>
    <t>Település arculati kézikönyv elkészítésére</t>
  </si>
  <si>
    <t xml:space="preserve">Kisértékű tárgyieszköz beszerzés </t>
  </si>
  <si>
    <t>Templom előtti tér térburkolatának kivitelezése</t>
  </si>
  <si>
    <t>Felújítási célú előzetesen felszámított le nem vonható általános forgalmi adó</t>
  </si>
  <si>
    <t>Önkormányzati feladat ellátást szolgáló fejlesztések támogatása pályázat önrésze</t>
  </si>
  <si>
    <t>A helyi önkormányzatok előző évi elszámolásából származó kiadásai (visszafizetési kötelezettsége)</t>
  </si>
  <si>
    <t>EGYÉB ELVONÁSOK, BEFIZETÉSEK KIADÁSAI ÖSSZESEN:_</t>
  </si>
  <si>
    <t>Szent miklós Plébánia működési támogatás</t>
  </si>
  <si>
    <t>Önkéntes Tűzoltó Egyesület működési támogatás</t>
  </si>
  <si>
    <t>Sorszám</t>
  </si>
  <si>
    <t>Lakáshoz kapcsolódó rendszeres kiadások viseléséhez nyújtható települési támogatás</t>
  </si>
  <si>
    <t>Települési tanévkezdési támogatás</t>
  </si>
  <si>
    <t xml:space="preserve">Összesen: </t>
  </si>
  <si>
    <t>Időskorúak egyszeri támogatása (év végi)</t>
  </si>
  <si>
    <t>Köztemetés költségére</t>
  </si>
  <si>
    <t>Egyszeri gyermektámogatás (év végi)</t>
  </si>
  <si>
    <t>2017. évi nyitó egyenleg</t>
  </si>
  <si>
    <t>2017. évi záró egyenleg</t>
  </si>
  <si>
    <t xml:space="preserve"> - szellemi termékek</t>
  </si>
  <si>
    <t>018030</t>
  </si>
  <si>
    <t>Közművelődés - hagyományos közösségi kult.</t>
  </si>
  <si>
    <t>Lakott külterülettel kapcsolatos feladatok támogatása</t>
  </si>
  <si>
    <t>ebből beszámítolás</t>
  </si>
  <si>
    <t>szociális ágazati összevont pótlék</t>
  </si>
  <si>
    <t>nyári diákmunka támogatás</t>
  </si>
  <si>
    <t>falukirándulás támogatása (pályázat)</t>
  </si>
  <si>
    <t>Ívóvízminőség javítása KEOP támogatása</t>
  </si>
  <si>
    <t>Ívóvízminőség javítása pályázat 10% önrész támogatása</t>
  </si>
  <si>
    <t>ÁFA visszatérítés teljesítése</t>
  </si>
  <si>
    <t>KÖLTSÉGVETÉSI BEVÉTELEK:</t>
  </si>
  <si>
    <t>Települési arculati kézikönyv elkészítésénak támogatása</t>
  </si>
  <si>
    <t>Polgármesteri béremelés különbözetének támogatása</t>
  </si>
  <si>
    <t>Szociális célú tüzifavásárlás támogatása</t>
  </si>
  <si>
    <t>Működési célú költségvetési és kiegészítő támogatás</t>
  </si>
  <si>
    <t>Zene Háza Sárvár TOP pályázatból Porpác Önkormányzatra jutó támogatás</t>
  </si>
  <si>
    <t>A kistelepülési önkormányzatok alacsony összegű fejlesztéseinek támogatása</t>
  </si>
  <si>
    <t xml:space="preserve">Közfoglalkoztatás eszközbeszerzéser </t>
  </si>
  <si>
    <t>Áht-én belüli megelőlegezések (2018.évi nettó előleg)</t>
  </si>
  <si>
    <t>Biztosítók által fizetett kártérítés</t>
  </si>
  <si>
    <t>Költségek visszatérítéseinek bevétele</t>
  </si>
  <si>
    <t>2017. évi engedélyezett nyitó létszám</t>
  </si>
  <si>
    <t>2017. évi engedélyezett záró létszám</t>
  </si>
  <si>
    <t>2017. évi átlagos statisztikai létszám</t>
  </si>
  <si>
    <t xml:space="preserve"> 2017. évi                       tervezett</t>
  </si>
  <si>
    <t xml:space="preserve"> 2017. évi tényadatok</t>
  </si>
  <si>
    <t>2017. évi</t>
  </si>
  <si>
    <t>2015-2017. év</t>
  </si>
  <si>
    <t>Belföldi finanszírozás bevételei (13.1+…+13.3)</t>
  </si>
  <si>
    <t xml:space="preserve">    Államháztartáson belüli megelőlegezések</t>
  </si>
  <si>
    <t>1.sz. melléklet a 6/2018. (IV.25.) önkormányzati rendelethez</t>
  </si>
  <si>
    <t>2.sz. melléklet a 6/2018. (IV.25.)  önkormányzati rendelethez</t>
  </si>
  <si>
    <t>3.melléklet a 6/2018. (IV.25.) sz. önkormányzati rendelethez</t>
  </si>
  <si>
    <t>4. sz. melléklet a 6/2018. (IV.25.)  sz. önkormányzati rendelethez</t>
  </si>
  <si>
    <t>5. melléklet a 6/2018. (IV.25.)  sz. önkormányzati rendelethez</t>
  </si>
  <si>
    <t>6. melléklet a 6/2018. (IV.25.)  sz. önkormányzati rendelethez</t>
  </si>
  <si>
    <t>7. melléklet  a  6/2018. (IV.25.)  önkormányzati rendelethez</t>
  </si>
  <si>
    <t>8. sz. melléklet a 6/2018. (IV.25.)  sz. önkormányzati rendelethez</t>
  </si>
  <si>
    <t>9. melléklet  a  6/2018. (IV.25.)  önkormányzati rendelethez</t>
  </si>
  <si>
    <t>10.sz. melléklet a 6/2018. (IV.25.)  sz. önkormányzati rendelethez</t>
  </si>
  <si>
    <t>11. melléklet a  6/2018. (IV.25.)  sz. önkormányzati rendelethez</t>
  </si>
  <si>
    <t>12. melléklet  a  6/2018. (IV.25.)  önkormányzati rendelethez</t>
  </si>
  <si>
    <t>13. melléklet  a  6/2018. (IV.25.)  önkormányzati rendelethez</t>
  </si>
  <si>
    <t>14. melléklet  a  6/2018. (IV.25.)  önkormányzati rendelethez</t>
  </si>
  <si>
    <t>15. melléklet  a  6/2018. (IV.25.)  önkormányzati rendelethez</t>
  </si>
  <si>
    <t>16. melléklet  a 6/2018. (IV.25.)  önkormányzati rendelethez</t>
  </si>
  <si>
    <t>17. melléklet  a 6/2018. (IV.25.)  önkormányzati rendelethez</t>
  </si>
  <si>
    <t>18. melléklet  a  6/2018. (IV.25.)  önkormányzati rendelethez</t>
  </si>
  <si>
    <t>19. melléklet  a  6/2018. (IV.25.) önkormányzati rendelethez</t>
  </si>
  <si>
    <t>20. melléklet  a  6/2018. (IV.25.)  önkormányzati rendelethez</t>
  </si>
  <si>
    <t>21. melléklet  a 6/2018. (IV.25.)  önkormányzati rendelethez</t>
  </si>
  <si>
    <t>22. melléklet  a 6/2018. (IV.25.) önkormányzati rendelethez</t>
  </si>
  <si>
    <t>23. melléklet  a 6/2018.(IV.25.) sz. önkormányzati rendelethez</t>
  </si>
  <si>
    <t>24. melléklet a 6/2018.(IV.25.) sz. önkormányzati rendelethez</t>
  </si>
  <si>
    <t>25. melléklet a 6/2018.(IV.25.) sz. önkormányzati rendelethez</t>
  </si>
  <si>
    <t>26. melléklet a 6/2018.(IV.25.) sz. önkormányzati rendelethez</t>
  </si>
  <si>
    <t>27. melléklet a 6/2018.(IV.25.) sz.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</si>
</sst>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_-* #,##0.0\ _F_t_-;\-* #,##0.0\ _F_t_-;_-* &quot;-&quot;??\ _F_t_-;_-@_-"/>
    <numFmt numFmtId="173" formatCode="_-* #,##0\ _F_t_-;\-* #,##0\ _F_t_-;_-* &quot;-&quot;??\ _F_t_-;_-@_-"/>
    <numFmt numFmtId="174" formatCode="0.0%"/>
    <numFmt numFmtId="175" formatCode="#,##0.0"/>
    <numFmt numFmtId="176" formatCode="_-* #,##0.0\ _F_t_-;\-* #,##0.0\ _F_t_-;_-* &quot;-&quot;\ _F_t_-;_-@_-"/>
    <numFmt numFmtId="177" formatCode="[$-40E]yyyy\.\ mmmm\ d\.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#"/>
    <numFmt numFmtId="184" formatCode="#,##0\ _F_t"/>
    <numFmt numFmtId="185" formatCode="#,##0.0\ &quot;Ft&quot;"/>
    <numFmt numFmtId="186" formatCode="_-* #,##0.0\ _F_t_-;\-* #,##0.0\ _F_t_-;_-* &quot;-&quot;?\ _F_t_-;_-@_-"/>
    <numFmt numFmtId="187" formatCode="[$¥€-2]\ #\ ##,000_);[Red]\([$€-2]\ #\ ##,000\)"/>
    <numFmt numFmtId="188" formatCode="#,##0_ ;\-#,##0\ "/>
  </numFmts>
  <fonts count="100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"/>
      <family val="0"/>
    </font>
    <font>
      <b/>
      <sz val="12"/>
      <name val="Arial"/>
      <family val="0"/>
    </font>
    <font>
      <b/>
      <sz val="11"/>
      <name val="Arial"/>
      <family val="0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 CE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0"/>
      <name val="Arial CE"/>
      <family val="0"/>
    </font>
    <font>
      <b/>
      <i/>
      <sz val="10"/>
      <name val="Arial Narrow"/>
      <family val="2"/>
    </font>
    <font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Narrow"/>
      <family val="2"/>
    </font>
    <font>
      <u val="single"/>
      <sz val="12"/>
      <name val="Arial Narrow"/>
      <family val="2"/>
    </font>
    <font>
      <u val="single"/>
      <sz val="10"/>
      <name val="Arial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b/>
      <sz val="9"/>
      <name val="Times New Roman"/>
      <family val="1"/>
    </font>
    <font>
      <b/>
      <u val="single"/>
      <sz val="12"/>
      <name val="Arial Narrow"/>
      <family val="2"/>
    </font>
    <font>
      <b/>
      <u val="single"/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/>
      <top/>
      <bottom style="double"/>
    </border>
    <border>
      <left>
        <color indexed="63"/>
      </left>
      <right/>
      <top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19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1" borderId="7" applyNumberFormat="0" applyFont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8" applyNumberFormat="0" applyAlignment="0" applyProtection="0"/>
    <xf numFmtId="0" fontId="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0" borderId="0" applyNumberFormat="0" applyBorder="0" applyAlignment="0" applyProtection="0"/>
    <xf numFmtId="0" fontId="98" fillId="31" borderId="0" applyNumberFormat="0" applyBorder="0" applyAlignment="0" applyProtection="0"/>
    <xf numFmtId="0" fontId="99" fillId="29" borderId="1" applyNumberFormat="0" applyAlignment="0" applyProtection="0"/>
    <xf numFmtId="9" fontId="0" fillId="0" borderId="0" applyFont="0" applyFill="0" applyBorder="0" applyAlignment="0" applyProtection="0"/>
  </cellStyleXfs>
  <cellXfs count="1547">
    <xf numFmtId="0" fontId="0" fillId="0" borderId="0" xfId="0" applyAlignment="1">
      <alignment/>
    </xf>
    <xf numFmtId="0" fontId="5" fillId="0" borderId="0" xfId="67" applyFont="1">
      <alignment/>
      <protection/>
    </xf>
    <xf numFmtId="173" fontId="5" fillId="0" borderId="0" xfId="40" applyNumberFormat="1" applyFont="1" applyAlignment="1">
      <alignment/>
    </xf>
    <xf numFmtId="0" fontId="5" fillId="0" borderId="0" xfId="68" applyFont="1">
      <alignment/>
      <protection/>
    </xf>
    <xf numFmtId="0" fontId="9" fillId="0" borderId="0" xfId="60" applyFont="1">
      <alignment/>
      <protection/>
    </xf>
    <xf numFmtId="0" fontId="5" fillId="0" borderId="0" xfId="68" applyFont="1">
      <alignment/>
      <protection/>
    </xf>
    <xf numFmtId="0" fontId="11" fillId="0" borderId="0" xfId="0" applyFont="1" applyAlignment="1">
      <alignment/>
    </xf>
    <xf numFmtId="0" fontId="5" fillId="0" borderId="0" xfId="65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60" applyFont="1">
      <alignment/>
      <protection/>
    </xf>
    <xf numFmtId="0" fontId="5" fillId="0" borderId="0" xfId="60" applyFont="1">
      <alignment/>
      <protection/>
    </xf>
    <xf numFmtId="173" fontId="5" fillId="0" borderId="0" xfId="40" applyNumberFormat="1" applyFont="1" applyAlignment="1">
      <alignment horizontal="center"/>
    </xf>
    <xf numFmtId="0" fontId="13" fillId="0" borderId="0" xfId="0" applyFont="1" applyAlignment="1">
      <alignment/>
    </xf>
    <xf numFmtId="173" fontId="4" fillId="0" borderId="0" xfId="4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67" applyFont="1">
      <alignment/>
      <protection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65" applyFont="1">
      <alignment/>
      <protection/>
    </xf>
    <xf numFmtId="1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73" fontId="9" fillId="0" borderId="0" xfId="40" applyNumberFormat="1" applyFont="1" applyAlignment="1">
      <alignment/>
    </xf>
    <xf numFmtId="173" fontId="8" fillId="0" borderId="10" xfId="40" applyNumberFormat="1" applyFont="1" applyBorder="1" applyAlignment="1">
      <alignment/>
    </xf>
    <xf numFmtId="173" fontId="9" fillId="0" borderId="10" xfId="40" applyNumberFormat="1" applyFont="1" applyBorder="1" applyAlignment="1">
      <alignment/>
    </xf>
    <xf numFmtId="173" fontId="9" fillId="0" borderId="10" xfId="40" applyNumberFormat="1" applyFont="1" applyBorder="1" applyAlignment="1">
      <alignment horizontal="center" vertical="center"/>
    </xf>
    <xf numFmtId="173" fontId="9" fillId="0" borderId="11" xfId="40" applyNumberFormat="1" applyFont="1" applyBorder="1" applyAlignment="1">
      <alignment/>
    </xf>
    <xf numFmtId="0" fontId="9" fillId="0" borderId="0" xfId="67" applyFont="1">
      <alignment/>
      <protection/>
    </xf>
    <xf numFmtId="0" fontId="9" fillId="0" borderId="0" xfId="67" applyFont="1" applyBorder="1">
      <alignment/>
      <protection/>
    </xf>
    <xf numFmtId="173" fontId="19" fillId="0" borderId="0" xfId="40" applyNumberFormat="1" applyFont="1" applyAlignment="1">
      <alignment/>
    </xf>
    <xf numFmtId="173" fontId="9" fillId="0" borderId="0" xfId="40" applyNumberFormat="1" applyFont="1" applyAlignment="1">
      <alignment horizontal="center"/>
    </xf>
    <xf numFmtId="173" fontId="8" fillId="0" borderId="0" xfId="40" applyNumberFormat="1" applyFont="1" applyAlignment="1">
      <alignment horizontal="center"/>
    </xf>
    <xf numFmtId="0" fontId="9" fillId="0" borderId="0" xfId="60" applyFont="1">
      <alignment/>
      <protection/>
    </xf>
    <xf numFmtId="0" fontId="5" fillId="0" borderId="0" xfId="0" applyFont="1" applyAlignment="1">
      <alignment/>
    </xf>
    <xf numFmtId="0" fontId="8" fillId="0" borderId="12" xfId="67" applyFont="1" applyBorder="1">
      <alignment/>
      <protection/>
    </xf>
    <xf numFmtId="173" fontId="5" fillId="0" borderId="0" xfId="0" applyNumberFormat="1" applyFont="1" applyAlignment="1">
      <alignment/>
    </xf>
    <xf numFmtId="0" fontId="5" fillId="0" borderId="0" xfId="59" applyFont="1">
      <alignment/>
      <protection/>
    </xf>
    <xf numFmtId="0" fontId="9" fillId="0" borderId="0" xfId="59" applyFont="1">
      <alignment/>
      <protection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67" applyFont="1" applyBorder="1" applyAlignment="1">
      <alignment wrapText="1"/>
      <protection/>
    </xf>
    <xf numFmtId="0" fontId="9" fillId="0" borderId="13" xfId="0" applyFont="1" applyBorder="1" applyAlignment="1">
      <alignment wrapText="1"/>
    </xf>
    <xf numFmtId="0" fontId="8" fillId="0" borderId="15" xfId="0" applyFont="1" applyBorder="1" applyAlignment="1">
      <alignment/>
    </xf>
    <xf numFmtId="173" fontId="8" fillId="0" borderId="15" xfId="40" applyNumberFormat="1" applyFont="1" applyBorder="1" applyAlignment="1">
      <alignment/>
    </xf>
    <xf numFmtId="0" fontId="11" fillId="0" borderId="0" xfId="60" applyFont="1" applyAlignment="1">
      <alignment horizontal="center"/>
      <protection/>
    </xf>
    <xf numFmtId="0" fontId="14" fillId="0" borderId="0" xfId="60" applyFont="1">
      <alignment/>
      <protection/>
    </xf>
    <xf numFmtId="0" fontId="14" fillId="0" borderId="0" xfId="0" applyFont="1" applyAlignment="1">
      <alignment/>
    </xf>
    <xf numFmtId="0" fontId="8" fillId="0" borderId="0" xfId="67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9" applyFont="1" applyAlignment="1">
      <alignment horizontal="center"/>
      <protection/>
    </xf>
    <xf numFmtId="0" fontId="4" fillId="0" borderId="0" xfId="59" applyFont="1" applyAlignment="1">
      <alignment horizontal="centerContinuous"/>
      <protection/>
    </xf>
    <xf numFmtId="0" fontId="5" fillId="0" borderId="0" xfId="59" applyFont="1" applyAlignment="1">
      <alignment horizontal="centerContinuous"/>
      <protection/>
    </xf>
    <xf numFmtId="0" fontId="5" fillId="0" borderId="0" xfId="59" applyFont="1" applyBorder="1">
      <alignment/>
      <protection/>
    </xf>
    <xf numFmtId="41" fontId="5" fillId="0" borderId="0" xfId="59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9" applyFont="1" applyBorder="1" applyAlignment="1">
      <alignment horizontal="right"/>
      <protection/>
    </xf>
    <xf numFmtId="0" fontId="21" fillId="0" borderId="0" xfId="59" applyFont="1" applyBorder="1">
      <alignment/>
      <protection/>
    </xf>
    <xf numFmtId="173" fontId="8" fillId="0" borderId="0" xfId="40" applyNumberFormat="1" applyFont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0" fontId="6" fillId="0" borderId="0" xfId="65" applyFont="1" applyAlignment="1">
      <alignment horizontal="left"/>
      <protection/>
    </xf>
    <xf numFmtId="0" fontId="9" fillId="0" borderId="0" xfId="68" applyFont="1">
      <alignment/>
      <protection/>
    </xf>
    <xf numFmtId="0" fontId="9" fillId="0" borderId="0" xfId="60" applyFont="1" applyAlignment="1">
      <alignment/>
      <protection/>
    </xf>
    <xf numFmtId="0" fontId="9" fillId="0" borderId="0" xfId="60" applyFont="1" applyAlignment="1">
      <alignment horizontal="center"/>
      <protection/>
    </xf>
    <xf numFmtId="0" fontId="9" fillId="0" borderId="16" xfId="60" applyFont="1" applyBorder="1" applyAlignment="1">
      <alignment horizontal="center"/>
      <protection/>
    </xf>
    <xf numFmtId="0" fontId="9" fillId="0" borderId="17" xfId="60" applyFont="1" applyBorder="1" applyAlignment="1">
      <alignment horizontal="center"/>
      <protection/>
    </xf>
    <xf numFmtId="0" fontId="9" fillId="0" borderId="18" xfId="60" applyFont="1" applyBorder="1" applyAlignment="1">
      <alignment horizontal="center"/>
      <protection/>
    </xf>
    <xf numFmtId="0" fontId="9" fillId="0" borderId="0" xfId="0" applyFont="1" applyAlignment="1">
      <alignment wrapText="1"/>
    </xf>
    <xf numFmtId="173" fontId="9" fillId="0" borderId="0" xfId="40" applyNumberFormat="1" applyFont="1" applyAlignment="1">
      <alignment wrapText="1"/>
    </xf>
    <xf numFmtId="0" fontId="6" fillId="0" borderId="0" xfId="0" applyFont="1" applyAlignment="1">
      <alignment/>
    </xf>
    <xf numFmtId="0" fontId="20" fillId="0" borderId="0" xfId="60" applyFont="1">
      <alignment/>
      <protection/>
    </xf>
    <xf numFmtId="0" fontId="20" fillId="0" borderId="0" xfId="60" applyFont="1" applyAlignment="1">
      <alignment horizontal="center"/>
      <protection/>
    </xf>
    <xf numFmtId="173" fontId="20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173" fontId="9" fillId="0" borderId="0" xfId="40" applyNumberFormat="1" applyFont="1" applyBorder="1" applyAlignment="1">
      <alignment/>
    </xf>
    <xf numFmtId="0" fontId="14" fillId="0" borderId="0" xfId="0" applyFont="1" applyAlignment="1">
      <alignment horizontal="right"/>
    </xf>
    <xf numFmtId="173" fontId="14" fillId="0" borderId="0" xfId="40" applyNumberFormat="1" applyFont="1" applyAlignment="1">
      <alignment/>
    </xf>
    <xf numFmtId="0" fontId="9" fillId="0" borderId="0" xfId="65" applyFont="1">
      <alignment/>
      <protection/>
    </xf>
    <xf numFmtId="0" fontId="9" fillId="0" borderId="0" xfId="65" applyFont="1" applyBorder="1">
      <alignment/>
      <protection/>
    </xf>
    <xf numFmtId="173" fontId="9" fillId="0" borderId="0" xfId="40" applyNumberFormat="1" applyFont="1" applyAlignment="1">
      <alignment horizontal="right"/>
    </xf>
    <xf numFmtId="0" fontId="22" fillId="0" borderId="0" xfId="68" applyFont="1">
      <alignment/>
      <protection/>
    </xf>
    <xf numFmtId="173" fontId="9" fillId="0" borderId="0" xfId="40" applyNumberFormat="1" applyFont="1" applyBorder="1" applyAlignment="1">
      <alignment horizontal="right"/>
    </xf>
    <xf numFmtId="173" fontId="8" fillId="0" borderId="0" xfId="40" applyNumberFormat="1" applyFont="1" applyBorder="1" applyAlignment="1">
      <alignment horizontal="right"/>
    </xf>
    <xf numFmtId="0" fontId="8" fillId="0" borderId="0" xfId="60" applyFont="1">
      <alignment/>
      <protection/>
    </xf>
    <xf numFmtId="0" fontId="9" fillId="0" borderId="0" xfId="68" applyFont="1">
      <alignment/>
      <protection/>
    </xf>
    <xf numFmtId="0" fontId="17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16" xfId="60" applyFont="1" applyBorder="1" applyAlignment="1">
      <alignment/>
      <protection/>
    </xf>
    <xf numFmtId="0" fontId="8" fillId="0" borderId="17" xfId="60" applyFont="1" applyBorder="1">
      <alignment/>
      <protection/>
    </xf>
    <xf numFmtId="0" fontId="8" fillId="0" borderId="18" xfId="60" applyFont="1" applyBorder="1">
      <alignment/>
      <protection/>
    </xf>
    <xf numFmtId="0" fontId="9" fillId="0" borderId="0" xfId="60" applyFont="1" applyBorder="1" applyAlignment="1">
      <alignment horizontal="right"/>
      <protection/>
    </xf>
    <xf numFmtId="0" fontId="9" fillId="0" borderId="0" xfId="60" applyFont="1" applyBorder="1" applyAlignment="1">
      <alignment/>
      <protection/>
    </xf>
    <xf numFmtId="173" fontId="9" fillId="0" borderId="0" xfId="40" applyNumberFormat="1" applyFont="1" applyBorder="1" applyAlignment="1">
      <alignment/>
    </xf>
    <xf numFmtId="0" fontId="9" fillId="0" borderId="0" xfId="60" applyFont="1" applyBorder="1" applyAlignment="1">
      <alignment wrapText="1"/>
      <protection/>
    </xf>
    <xf numFmtId="0" fontId="9" fillId="0" borderId="10" xfId="60" applyFont="1" applyBorder="1" applyAlignment="1">
      <alignment horizontal="right"/>
      <protection/>
    </xf>
    <xf numFmtId="0" fontId="9" fillId="0" borderId="10" xfId="60" applyFont="1" applyBorder="1" applyAlignment="1">
      <alignment/>
      <protection/>
    </xf>
    <xf numFmtId="173" fontId="9" fillId="0" borderId="10" xfId="40" applyNumberFormat="1" applyFont="1" applyBorder="1" applyAlignment="1">
      <alignment/>
    </xf>
    <xf numFmtId="0" fontId="9" fillId="0" borderId="0" xfId="60" applyFont="1" applyAlignment="1">
      <alignment horizontal="right"/>
      <protection/>
    </xf>
    <xf numFmtId="173" fontId="9" fillId="0" borderId="0" xfId="4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73" fontId="9" fillId="0" borderId="0" xfId="40" applyNumberFormat="1" applyFont="1" applyAlignment="1">
      <alignment horizontal="right"/>
    </xf>
    <xf numFmtId="173" fontId="9" fillId="0" borderId="0" xfId="60" applyNumberFormat="1" applyFont="1">
      <alignment/>
      <protection/>
    </xf>
    <xf numFmtId="0" fontId="9" fillId="0" borderId="0" xfId="60" applyFont="1" applyAlignment="1">
      <alignment/>
      <protection/>
    </xf>
    <xf numFmtId="0" fontId="9" fillId="0" borderId="0" xfId="0" applyFont="1" applyAlignment="1">
      <alignment wrapText="1"/>
    </xf>
    <xf numFmtId="173" fontId="8" fillId="0" borderId="0" xfId="60" applyNumberFormat="1" applyFont="1">
      <alignment/>
      <protection/>
    </xf>
    <xf numFmtId="0" fontId="8" fillId="0" borderId="15" xfId="60" applyFont="1" applyBorder="1" applyAlignment="1">
      <alignment horizontal="right"/>
      <protection/>
    </xf>
    <xf numFmtId="0" fontId="8" fillId="0" borderId="15" xfId="60" applyFont="1" applyBorder="1">
      <alignment/>
      <protection/>
    </xf>
    <xf numFmtId="173" fontId="8" fillId="0" borderId="15" xfId="40" applyNumberFormat="1" applyFont="1" applyBorder="1" applyAlignment="1">
      <alignment/>
    </xf>
    <xf numFmtId="0" fontId="8" fillId="0" borderId="0" xfId="60" applyFont="1" applyBorder="1" applyAlignment="1">
      <alignment horizontal="right"/>
      <protection/>
    </xf>
    <xf numFmtId="0" fontId="8" fillId="0" borderId="0" xfId="60" applyFont="1" applyBorder="1">
      <alignment/>
      <protection/>
    </xf>
    <xf numFmtId="173" fontId="8" fillId="0" borderId="0" xfId="40" applyNumberFormat="1" applyFont="1" applyBorder="1" applyAlignment="1">
      <alignment/>
    </xf>
    <xf numFmtId="173" fontId="8" fillId="0" borderId="0" xfId="60" applyNumberFormat="1" applyFont="1" applyBorder="1">
      <alignment/>
      <protection/>
    </xf>
    <xf numFmtId="0" fontId="9" fillId="0" borderId="0" xfId="0" applyFont="1" applyBorder="1" applyAlignment="1">
      <alignment horizontal="left" wrapText="1"/>
    </xf>
    <xf numFmtId="0" fontId="9" fillId="0" borderId="0" xfId="60" applyFont="1" applyBorder="1">
      <alignment/>
      <protection/>
    </xf>
    <xf numFmtId="0" fontId="23" fillId="0" borderId="0" xfId="0" applyFont="1" applyBorder="1" applyAlignment="1">
      <alignment/>
    </xf>
    <xf numFmtId="0" fontId="9" fillId="0" borderId="11" xfId="60" applyFont="1" applyBorder="1" applyAlignment="1">
      <alignment horizontal="right"/>
      <protection/>
    </xf>
    <xf numFmtId="0" fontId="9" fillId="0" borderId="11" xfId="60" applyFont="1" applyBorder="1" applyAlignment="1">
      <alignment/>
      <protection/>
    </xf>
    <xf numFmtId="173" fontId="8" fillId="0" borderId="11" xfId="40" applyNumberFormat="1" applyFont="1" applyBorder="1" applyAlignment="1">
      <alignment/>
    </xf>
    <xf numFmtId="0" fontId="8" fillId="0" borderId="0" xfId="62" applyFont="1">
      <alignment/>
      <protection/>
    </xf>
    <xf numFmtId="0" fontId="8" fillId="0" borderId="15" xfId="62" applyFont="1" applyBorder="1" applyAlignment="1">
      <alignment horizontal="right"/>
      <protection/>
    </xf>
    <xf numFmtId="0" fontId="8" fillId="0" borderId="15" xfId="62" applyFont="1" applyBorder="1">
      <alignment/>
      <protection/>
    </xf>
    <xf numFmtId="173" fontId="8" fillId="0" borderId="10" xfId="40" applyNumberFormat="1" applyFont="1" applyBorder="1" applyAlignment="1">
      <alignment/>
    </xf>
    <xf numFmtId="165" fontId="9" fillId="0" borderId="0" xfId="60" applyNumberFormat="1" applyFont="1">
      <alignment/>
      <protection/>
    </xf>
    <xf numFmtId="165" fontId="9" fillId="0" borderId="10" xfId="60" applyNumberFormat="1" applyFont="1" applyBorder="1">
      <alignment/>
      <protection/>
    </xf>
    <xf numFmtId="165" fontId="9" fillId="0" borderId="11" xfId="60" applyNumberFormat="1" applyFont="1" applyBorder="1">
      <alignment/>
      <protection/>
    </xf>
    <xf numFmtId="165" fontId="8" fillId="0" borderId="15" xfId="60" applyNumberFormat="1" applyFont="1" applyBorder="1">
      <alignment/>
      <protection/>
    </xf>
    <xf numFmtId="165" fontId="8" fillId="0" borderId="18" xfId="60" applyNumberFormat="1" applyFont="1" applyBorder="1">
      <alignment/>
      <protection/>
    </xf>
    <xf numFmtId="0" fontId="4" fillId="0" borderId="0" xfId="67" applyFont="1" applyAlignment="1">
      <alignment horizontal="center"/>
      <protection/>
    </xf>
    <xf numFmtId="165" fontId="9" fillId="0" borderId="0" xfId="67" applyNumberFormat="1" applyFont="1">
      <alignment/>
      <protection/>
    </xf>
    <xf numFmtId="0" fontId="8" fillId="0" borderId="0" xfId="67" applyFont="1" applyAlignment="1">
      <alignment horizontal="center"/>
      <protection/>
    </xf>
    <xf numFmtId="0" fontId="9" fillId="0" borderId="0" xfId="67" applyFont="1" applyAlignment="1">
      <alignment horizontal="center"/>
      <protection/>
    </xf>
    <xf numFmtId="0" fontId="8" fillId="0" borderId="0" xfId="67" applyFont="1">
      <alignment/>
      <protection/>
    </xf>
    <xf numFmtId="173" fontId="8" fillId="0" borderId="15" xfId="40" applyNumberFormat="1" applyFont="1" applyBorder="1" applyAlignment="1">
      <alignment horizontal="right"/>
    </xf>
    <xf numFmtId="0" fontId="9" fillId="0" borderId="0" xfId="67" applyFont="1" applyBorder="1" applyAlignment="1">
      <alignment horizontal="left" wrapText="1"/>
      <protection/>
    </xf>
    <xf numFmtId="0" fontId="8" fillId="0" borderId="19" xfId="67" applyFont="1" applyBorder="1">
      <alignment/>
      <protection/>
    </xf>
    <xf numFmtId="0" fontId="8" fillId="0" borderId="19" xfId="67" applyFont="1" applyBorder="1" applyAlignment="1">
      <alignment horizontal="center"/>
      <protection/>
    </xf>
    <xf numFmtId="0" fontId="9" fillId="0" borderId="0" xfId="67" applyFont="1" applyAlignment="1">
      <alignment horizontal="right"/>
      <protection/>
    </xf>
    <xf numFmtId="0" fontId="8" fillId="0" borderId="0" xfId="67" applyFont="1" applyBorder="1" applyAlignment="1">
      <alignment horizontal="center"/>
      <protection/>
    </xf>
    <xf numFmtId="165" fontId="8" fillId="0" borderId="0" xfId="67" applyNumberFormat="1" applyFont="1">
      <alignment/>
      <protection/>
    </xf>
    <xf numFmtId="0" fontId="8" fillId="0" borderId="20" xfId="67" applyFont="1" applyBorder="1">
      <alignment/>
      <protection/>
    </xf>
    <xf numFmtId="0" fontId="4" fillId="0" borderId="21" xfId="0" applyFont="1" applyBorder="1" applyAlignment="1">
      <alignment horizontal="center"/>
    </xf>
    <xf numFmtId="165" fontId="9" fillId="0" borderId="0" xfId="67" applyNumberFormat="1" applyFont="1" applyBorder="1">
      <alignment/>
      <protection/>
    </xf>
    <xf numFmtId="0" fontId="9" fillId="0" borderId="0" xfId="67" applyFont="1" applyBorder="1" applyAlignment="1">
      <alignment wrapText="1"/>
      <protection/>
    </xf>
    <xf numFmtId="0" fontId="9" fillId="0" borderId="0" xfId="67" applyFont="1" applyBorder="1" applyAlignment="1">
      <alignment horizontal="center"/>
      <protection/>
    </xf>
    <xf numFmtId="0" fontId="9" fillId="0" borderId="0" xfId="67" applyFont="1" applyBorder="1" applyAlignment="1">
      <alignment horizontal="center" wrapText="1"/>
      <protection/>
    </xf>
    <xf numFmtId="173" fontId="9" fillId="0" borderId="0" xfId="67" applyNumberFormat="1" applyFont="1" applyBorder="1">
      <alignment/>
      <protection/>
    </xf>
    <xf numFmtId="0" fontId="8" fillId="0" borderId="0" xfId="67" applyFont="1" applyBorder="1" applyAlignment="1">
      <alignment vertical="center" wrapText="1"/>
      <protection/>
    </xf>
    <xf numFmtId="0" fontId="8" fillId="0" borderId="0" xfId="67" applyFont="1" applyBorder="1" applyAlignment="1">
      <alignment vertical="center"/>
      <protection/>
    </xf>
    <xf numFmtId="0" fontId="8" fillId="0" borderId="0" xfId="67" applyFont="1" applyBorder="1" applyAlignment="1">
      <alignment/>
      <protection/>
    </xf>
    <xf numFmtId="0" fontId="9" fillId="0" borderId="0" xfId="0" applyFont="1" applyBorder="1" applyAlignment="1">
      <alignment/>
    </xf>
    <xf numFmtId="0" fontId="9" fillId="0" borderId="0" xfId="67" applyFont="1" applyBorder="1" applyAlignment="1">
      <alignment horizontal="right"/>
      <protection/>
    </xf>
    <xf numFmtId="0" fontId="9" fillId="0" borderId="0" xfId="67" applyFont="1" applyAlignment="1" quotePrefix="1">
      <alignment horizontal="right"/>
      <protection/>
    </xf>
    <xf numFmtId="0" fontId="4" fillId="0" borderId="15" xfId="67" applyFont="1" applyBorder="1" applyAlignment="1">
      <alignment horizontal="right"/>
      <protection/>
    </xf>
    <xf numFmtId="173" fontId="4" fillId="0" borderId="15" xfId="40" applyNumberFormat="1" applyFont="1" applyBorder="1" applyAlignment="1">
      <alignment horizontal="right"/>
    </xf>
    <xf numFmtId="165" fontId="4" fillId="0" borderId="0" xfId="67" applyNumberFormat="1" applyFont="1" applyBorder="1">
      <alignment/>
      <protection/>
    </xf>
    <xf numFmtId="173" fontId="4" fillId="0" borderId="0" xfId="67" applyNumberFormat="1" applyFont="1" applyBorder="1">
      <alignment/>
      <protection/>
    </xf>
    <xf numFmtId="0" fontId="4" fillId="0" borderId="0" xfId="67" applyFont="1" applyBorder="1">
      <alignment/>
      <protection/>
    </xf>
    <xf numFmtId="0" fontId="6" fillId="0" borderId="0" xfId="67" applyFont="1">
      <alignment/>
      <protection/>
    </xf>
    <xf numFmtId="165" fontId="6" fillId="0" borderId="0" xfId="67" applyNumberFormat="1" applyFont="1">
      <alignment/>
      <protection/>
    </xf>
    <xf numFmtId="0" fontId="9" fillId="0" borderId="14" xfId="67" applyFont="1" applyBorder="1" applyAlignment="1">
      <alignment wrapText="1"/>
      <protection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173" fontId="9" fillId="0" borderId="0" xfId="40" applyNumberFormat="1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0" xfId="67" applyFont="1" applyAlignment="1">
      <alignment/>
      <protection/>
    </xf>
    <xf numFmtId="0" fontId="4" fillId="0" borderId="0" xfId="67" applyFont="1" applyAlignment="1">
      <alignment/>
      <protection/>
    </xf>
    <xf numFmtId="173" fontId="9" fillId="0" borderId="0" xfId="40" applyNumberFormat="1" applyFont="1" applyFill="1" applyBorder="1" applyAlignment="1">
      <alignment horizontal="right" vertical="top" wrapText="1"/>
    </xf>
    <xf numFmtId="20" fontId="9" fillId="0" borderId="0" xfId="0" applyNumberFormat="1" applyFont="1" applyAlignment="1" quotePrefix="1">
      <alignment horizontal="center" vertical="top" wrapText="1"/>
    </xf>
    <xf numFmtId="173" fontId="9" fillId="0" borderId="0" xfId="40" applyNumberFormat="1" applyFont="1" applyAlignment="1">
      <alignment horizontal="center" vertical="top" wrapText="1"/>
    </xf>
    <xf numFmtId="173" fontId="8" fillId="0" borderId="20" xfId="4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0" fontId="17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9" xfId="0" applyFont="1" applyBorder="1" applyAlignment="1">
      <alignment horizontal="center" vertical="top" wrapText="1"/>
    </xf>
    <xf numFmtId="173" fontId="19" fillId="0" borderId="15" xfId="4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173" fontId="4" fillId="0" borderId="15" xfId="40" applyNumberFormat="1" applyFont="1" applyBorder="1" applyAlignment="1">
      <alignment horizontal="center" wrapText="1"/>
    </xf>
    <xf numFmtId="0" fontId="5" fillId="0" borderId="0" xfId="67" applyFont="1" applyAlignment="1">
      <alignment horizontal="center"/>
      <protection/>
    </xf>
    <xf numFmtId="0" fontId="25" fillId="0" borderId="0" xfId="0" applyFont="1" applyBorder="1" applyAlignment="1">
      <alignment horizontal="left" wrapText="1"/>
    </xf>
    <xf numFmtId="0" fontId="11" fillId="0" borderId="0" xfId="67" applyFont="1" applyBorder="1" applyAlignment="1">
      <alignment horizontal="left" wrapText="1"/>
      <protection/>
    </xf>
    <xf numFmtId="0" fontId="26" fillId="0" borderId="0" xfId="67" applyFont="1" applyBorder="1" applyAlignment="1">
      <alignment/>
      <protection/>
    </xf>
    <xf numFmtId="165" fontId="26" fillId="0" borderId="0" xfId="67" applyNumberFormat="1" applyFont="1" applyBorder="1" applyAlignment="1">
      <alignment/>
      <protection/>
    </xf>
    <xf numFmtId="0" fontId="11" fillId="0" borderId="0" xfId="67" applyFont="1" applyBorder="1" applyAlignment="1">
      <alignment horizontal="center" wrapText="1"/>
      <protection/>
    </xf>
    <xf numFmtId="0" fontId="25" fillId="0" borderId="0" xfId="0" applyFont="1" applyBorder="1" applyAlignment="1">
      <alignment horizontal="center" wrapText="1"/>
    </xf>
    <xf numFmtId="0" fontId="11" fillId="0" borderId="0" xfId="67" applyFont="1" applyBorder="1">
      <alignment/>
      <protection/>
    </xf>
    <xf numFmtId="0" fontId="8" fillId="0" borderId="0" xfId="67" applyFont="1" applyBorder="1" applyAlignment="1">
      <alignment horizontal="right"/>
      <protection/>
    </xf>
    <xf numFmtId="173" fontId="8" fillId="0" borderId="0" xfId="40" applyNumberFormat="1" applyFont="1" applyBorder="1" applyAlignment="1">
      <alignment/>
    </xf>
    <xf numFmtId="0" fontId="8" fillId="0" borderId="22" xfId="67" applyFont="1" applyBorder="1">
      <alignment/>
      <protection/>
    </xf>
    <xf numFmtId="0" fontId="8" fillId="0" borderId="22" xfId="67" applyFont="1" applyBorder="1" applyAlignment="1">
      <alignment horizontal="center"/>
      <protection/>
    </xf>
    <xf numFmtId="0" fontId="8" fillId="0" borderId="23" xfId="67" applyFont="1" applyBorder="1">
      <alignment/>
      <protection/>
    </xf>
    <xf numFmtId="0" fontId="8" fillId="0" borderId="24" xfId="67" applyFont="1" applyBorder="1">
      <alignment/>
      <protection/>
    </xf>
    <xf numFmtId="0" fontId="11" fillId="0" borderId="0" xfId="67" applyFont="1" applyBorder="1" applyAlignment="1">
      <alignment horizontal="right"/>
      <protection/>
    </xf>
    <xf numFmtId="0" fontId="11" fillId="0" borderId="0" xfId="67" applyFont="1" applyBorder="1" applyAlignment="1">
      <alignment horizontal="center"/>
      <protection/>
    </xf>
    <xf numFmtId="173" fontId="11" fillId="0" borderId="0" xfId="40" applyNumberFormat="1" applyFont="1" applyBorder="1" applyAlignment="1">
      <alignment horizontal="right"/>
    </xf>
    <xf numFmtId="165" fontId="11" fillId="0" borderId="0" xfId="67" applyNumberFormat="1" applyFont="1" applyBorder="1">
      <alignment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9" fillId="0" borderId="0" xfId="59" applyFont="1" applyBorder="1" applyAlignment="1">
      <alignment/>
      <protection/>
    </xf>
    <xf numFmtId="0" fontId="19" fillId="0" borderId="0" xfId="59" applyFont="1" applyBorder="1" applyAlignment="1">
      <alignment/>
      <protection/>
    </xf>
    <xf numFmtId="0" fontId="23" fillId="0" borderId="0" xfId="0" applyFont="1" applyAlignment="1">
      <alignment horizontal="left" wrapText="1"/>
    </xf>
    <xf numFmtId="0" fontId="9" fillId="0" borderId="0" xfId="59" applyFont="1" applyBorder="1" applyAlignment="1">
      <alignment wrapText="1"/>
      <protection/>
    </xf>
    <xf numFmtId="0" fontId="19" fillId="0" borderId="0" xfId="59" applyFont="1" applyBorder="1" applyAlignment="1">
      <alignment wrapText="1"/>
      <protection/>
    </xf>
    <xf numFmtId="0" fontId="8" fillId="0" borderId="16" xfId="59" applyFont="1" applyBorder="1" applyAlignment="1">
      <alignment horizontal="centerContinuous"/>
      <protection/>
    </xf>
    <xf numFmtId="0" fontId="8" fillId="0" borderId="17" xfId="59" applyFont="1" applyBorder="1" applyAlignment="1">
      <alignment horizontal="centerContinuous"/>
      <protection/>
    </xf>
    <xf numFmtId="0" fontId="8" fillId="0" borderId="18" xfId="59" applyFont="1" applyBorder="1" applyAlignment="1">
      <alignment horizontal="centerContinuous"/>
      <protection/>
    </xf>
    <xf numFmtId="0" fontId="9" fillId="0" borderId="0" xfId="59" applyFont="1" applyAlignment="1">
      <alignment horizontal="center"/>
      <protection/>
    </xf>
    <xf numFmtId="41" fontId="9" fillId="0" borderId="0" xfId="59" applyNumberFormat="1" applyFont="1">
      <alignment/>
      <protection/>
    </xf>
    <xf numFmtId="41" fontId="9" fillId="0" borderId="0" xfId="59" applyNumberFormat="1" applyFont="1" applyBorder="1" applyAlignment="1">
      <alignment horizontal="center"/>
      <protection/>
    </xf>
    <xf numFmtId="41" fontId="9" fillId="0" borderId="0" xfId="59" applyNumberFormat="1" applyFont="1" applyBorder="1">
      <alignment/>
      <protection/>
    </xf>
    <xf numFmtId="0" fontId="9" fillId="0" borderId="0" xfId="0" applyFont="1" applyBorder="1" applyAlignment="1">
      <alignment/>
    </xf>
    <xf numFmtId="0" fontId="19" fillId="0" borderId="0" xfId="59" applyFont="1" applyBorder="1" applyAlignment="1">
      <alignment horizontal="center"/>
      <protection/>
    </xf>
    <xf numFmtId="41" fontId="19" fillId="0" borderId="0" xfId="59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8" fillId="0" borderId="0" xfId="59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9" fillId="0" borderId="0" xfId="59" applyFont="1" applyBorder="1" applyAlignment="1">
      <alignment horizontal="center"/>
      <protection/>
    </xf>
    <xf numFmtId="41" fontId="9" fillId="0" borderId="25" xfId="59" applyNumberFormat="1" applyFont="1" applyBorder="1">
      <alignment/>
      <protection/>
    </xf>
    <xf numFmtId="41" fontId="19" fillId="0" borderId="0" xfId="59" applyNumberFormat="1" applyFont="1" applyBorder="1">
      <alignment/>
      <protection/>
    </xf>
    <xf numFmtId="0" fontId="9" fillId="0" borderId="0" xfId="0" applyFont="1" applyBorder="1" applyAlignment="1">
      <alignment/>
    </xf>
    <xf numFmtId="0" fontId="19" fillId="0" borderId="0" xfId="59" applyFont="1" applyAlignment="1">
      <alignment horizontal="center"/>
      <protection/>
    </xf>
    <xf numFmtId="0" fontId="17" fillId="0" borderId="0" xfId="0" applyFont="1" applyBorder="1" applyAlignment="1">
      <alignment/>
    </xf>
    <xf numFmtId="41" fontId="9" fillId="0" borderId="25" xfId="59" applyNumberFormat="1" applyFont="1" applyBorder="1" applyAlignment="1">
      <alignment horizontal="centerContinuous"/>
      <protection/>
    </xf>
    <xf numFmtId="0" fontId="28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/>
      <protection/>
    </xf>
    <xf numFmtId="41" fontId="11" fillId="0" borderId="0" xfId="59" applyNumberFormat="1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0" fontId="11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wrapText="1"/>
      <protection/>
    </xf>
    <xf numFmtId="41" fontId="11" fillId="0" borderId="0" xfId="59" applyNumberFormat="1" applyFont="1" applyBorder="1">
      <alignment/>
      <protection/>
    </xf>
    <xf numFmtId="0" fontId="1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9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5" xfId="67" applyFont="1" applyBorder="1" applyAlignment="1">
      <alignment horizontal="right"/>
      <protection/>
    </xf>
    <xf numFmtId="173" fontId="8" fillId="0" borderId="20" xfId="40" applyNumberFormat="1" applyFont="1" applyBorder="1" applyAlignment="1">
      <alignment horizontal="right"/>
    </xf>
    <xf numFmtId="0" fontId="17" fillId="0" borderId="0" xfId="67" applyFont="1" applyBorder="1" applyAlignment="1">
      <alignment/>
      <protection/>
    </xf>
    <xf numFmtId="165" fontId="17" fillId="0" borderId="0" xfId="67" applyNumberFormat="1" applyFont="1" applyBorder="1" applyAlignment="1">
      <alignment/>
      <protection/>
    </xf>
    <xf numFmtId="173" fontId="9" fillId="0" borderId="0" xfId="40" applyNumberFormat="1" applyFont="1" applyAlignment="1">
      <alignment horizontal="center"/>
    </xf>
    <xf numFmtId="173" fontId="9" fillId="0" borderId="16" xfId="4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67" applyFont="1" applyBorder="1">
      <alignment/>
      <protection/>
    </xf>
    <xf numFmtId="0" fontId="8" fillId="0" borderId="0" xfId="67" applyFont="1" applyBorder="1" applyAlignment="1">
      <alignment horizontal="left" wrapText="1"/>
      <protection/>
    </xf>
    <xf numFmtId="0" fontId="17" fillId="0" borderId="0" xfId="67" applyFont="1">
      <alignment/>
      <protection/>
    </xf>
    <xf numFmtId="165" fontId="17" fillId="0" borderId="0" xfId="67" applyNumberFormat="1" applyFont="1">
      <alignment/>
      <protection/>
    </xf>
    <xf numFmtId="0" fontId="28" fillId="0" borderId="0" xfId="67" applyFont="1" applyBorder="1" applyAlignment="1">
      <alignment/>
      <protection/>
    </xf>
    <xf numFmtId="165" fontId="28" fillId="0" borderId="0" xfId="67" applyNumberFormat="1" applyFont="1" applyBorder="1" applyAlignment="1">
      <alignment/>
      <protection/>
    </xf>
    <xf numFmtId="0" fontId="6" fillId="0" borderId="0" xfId="67" applyFont="1" applyBorder="1" applyAlignment="1">
      <alignment/>
      <protection/>
    </xf>
    <xf numFmtId="165" fontId="6" fillId="0" borderId="0" xfId="67" applyNumberFormat="1" applyFont="1" applyBorder="1" applyAlignment="1">
      <alignment/>
      <protection/>
    </xf>
    <xf numFmtId="165" fontId="14" fillId="0" borderId="0" xfId="67" applyNumberFormat="1" applyFont="1" applyBorder="1">
      <alignment/>
      <protection/>
    </xf>
    <xf numFmtId="0" fontId="14" fillId="0" borderId="0" xfId="67" applyFont="1">
      <alignment/>
      <protection/>
    </xf>
    <xf numFmtId="165" fontId="14" fillId="0" borderId="0" xfId="67" applyNumberFormat="1" applyFont="1">
      <alignment/>
      <protection/>
    </xf>
    <xf numFmtId="0" fontId="17" fillId="0" borderId="0" xfId="67" applyFont="1" applyBorder="1">
      <alignment/>
      <protection/>
    </xf>
    <xf numFmtId="165" fontId="17" fillId="0" borderId="0" xfId="67" applyNumberFormat="1" applyFont="1" applyBorder="1">
      <alignment/>
      <protection/>
    </xf>
    <xf numFmtId="0" fontId="4" fillId="0" borderId="0" xfId="67" applyFont="1" applyAlignment="1">
      <alignment horizontal="left"/>
      <protection/>
    </xf>
    <xf numFmtId="0" fontId="11" fillId="0" borderId="0" xfId="67" applyFont="1">
      <alignment/>
      <protection/>
    </xf>
    <xf numFmtId="173" fontId="14" fillId="0" borderId="15" xfId="40" applyNumberFormat="1" applyFont="1" applyBorder="1" applyAlignment="1">
      <alignment/>
    </xf>
    <xf numFmtId="173" fontId="8" fillId="0" borderId="26" xfId="40" applyNumberFormat="1" applyFont="1" applyBorder="1" applyAlignment="1">
      <alignment/>
    </xf>
    <xf numFmtId="173" fontId="9" fillId="0" borderId="26" xfId="40" applyNumberFormat="1" applyFont="1" applyBorder="1" applyAlignment="1">
      <alignment/>
    </xf>
    <xf numFmtId="173" fontId="8" fillId="0" borderId="12" xfId="40" applyNumberFormat="1" applyFont="1" applyBorder="1" applyAlignment="1">
      <alignment/>
    </xf>
    <xf numFmtId="0" fontId="5" fillId="0" borderId="0" xfId="0" applyFont="1" applyAlignment="1">
      <alignment wrapText="1"/>
    </xf>
    <xf numFmtId="173" fontId="16" fillId="0" borderId="0" xfId="40" applyNumberFormat="1" applyFont="1" applyAlignment="1">
      <alignment/>
    </xf>
    <xf numFmtId="0" fontId="16" fillId="0" borderId="0" xfId="0" applyFont="1" applyAlignment="1">
      <alignment/>
    </xf>
    <xf numFmtId="0" fontId="9" fillId="0" borderId="0" xfId="60" applyFont="1" applyAlignment="1">
      <alignment horizontal="right"/>
      <protection/>
    </xf>
    <xf numFmtId="173" fontId="9" fillId="0" borderId="0" xfId="40" applyNumberFormat="1" applyFont="1" applyBorder="1" applyAlignment="1">
      <alignment wrapText="1"/>
    </xf>
    <xf numFmtId="173" fontId="23" fillId="0" borderId="0" xfId="40" applyNumberFormat="1" applyFont="1" applyAlignment="1">
      <alignment/>
    </xf>
    <xf numFmtId="173" fontId="23" fillId="0" borderId="0" xfId="40" applyNumberFormat="1" applyFont="1" applyAlignment="1">
      <alignment/>
    </xf>
    <xf numFmtId="173" fontId="9" fillId="0" borderId="0" xfId="40" applyNumberFormat="1" applyFont="1" applyAlignment="1">
      <alignment wrapText="1"/>
    </xf>
    <xf numFmtId="173" fontId="8" fillId="0" borderId="0" xfId="40" applyNumberFormat="1" applyFont="1" applyBorder="1" applyAlignment="1">
      <alignment/>
    </xf>
    <xf numFmtId="173" fontId="9" fillId="0" borderId="0" xfId="40" applyNumberFormat="1" applyFont="1" applyBorder="1" applyAlignment="1">
      <alignment horizontal="left" wrapText="1"/>
    </xf>
    <xf numFmtId="173" fontId="9" fillId="0" borderId="0" xfId="40" applyNumberFormat="1" applyFont="1" applyBorder="1" applyAlignment="1">
      <alignment/>
    </xf>
    <xf numFmtId="173" fontId="23" fillId="0" borderId="0" xfId="40" applyNumberFormat="1" applyFont="1" applyBorder="1" applyAlignment="1">
      <alignment/>
    </xf>
    <xf numFmtId="173" fontId="9" fillId="0" borderId="11" xfId="40" applyNumberFormat="1" applyFont="1" applyBorder="1" applyAlignment="1">
      <alignment/>
    </xf>
    <xf numFmtId="173" fontId="8" fillId="0" borderId="15" xfId="40" applyNumberFormat="1" applyFont="1" applyBorder="1" applyAlignment="1">
      <alignment/>
    </xf>
    <xf numFmtId="0" fontId="9" fillId="0" borderId="0" xfId="67" applyFont="1" applyBorder="1" applyAlignment="1">
      <alignment horizontal="center" vertical="center"/>
      <protection/>
    </xf>
    <xf numFmtId="165" fontId="8" fillId="0" borderId="27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173" fontId="9" fillId="0" borderId="0" xfId="40" applyNumberFormat="1" applyFont="1" applyBorder="1" applyAlignment="1">
      <alignment/>
    </xf>
    <xf numFmtId="0" fontId="8" fillId="0" borderId="28" xfId="0" applyFont="1" applyBorder="1" applyAlignment="1">
      <alignment/>
    </xf>
    <xf numFmtId="165" fontId="8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11" fillId="0" borderId="0" xfId="0" applyFont="1" applyAlignment="1">
      <alignment/>
    </xf>
    <xf numFmtId="165" fontId="9" fillId="0" borderId="10" xfId="0" applyNumberFormat="1" applyFont="1" applyBorder="1" applyAlignment="1">
      <alignment/>
    </xf>
    <xf numFmtId="165" fontId="19" fillId="0" borderId="15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wrapText="1"/>
    </xf>
    <xf numFmtId="0" fontId="31" fillId="0" borderId="0" xfId="60" applyFont="1" applyAlignment="1">
      <alignment horizontal="center"/>
      <protection/>
    </xf>
    <xf numFmtId="0" fontId="32" fillId="0" borderId="0" xfId="60" applyFont="1" applyAlignment="1">
      <alignment horizontal="center"/>
      <protection/>
    </xf>
    <xf numFmtId="0" fontId="32" fillId="0" borderId="0" xfId="60" applyFont="1">
      <alignment/>
      <protection/>
    </xf>
    <xf numFmtId="173" fontId="32" fillId="0" borderId="0" xfId="40" applyNumberFormat="1" applyFont="1" applyAlignment="1">
      <alignment/>
    </xf>
    <xf numFmtId="0" fontId="32" fillId="0" borderId="16" xfId="60" applyFont="1" applyBorder="1" applyAlignment="1">
      <alignment horizontal="center" vertical="center" wrapText="1"/>
      <protection/>
    </xf>
    <xf numFmtId="0" fontId="31" fillId="0" borderId="0" xfId="63" applyFont="1" applyAlignment="1">
      <alignment/>
      <protection/>
    </xf>
    <xf numFmtId="0" fontId="31" fillId="0" borderId="0" xfId="63" applyFont="1" applyAlignment="1">
      <alignment horizontal="left" wrapText="1"/>
      <protection/>
    </xf>
    <xf numFmtId="0" fontId="31" fillId="0" borderId="0" xfId="63" applyFont="1" applyAlignment="1">
      <alignment wrapText="1"/>
      <protection/>
    </xf>
    <xf numFmtId="0" fontId="31" fillId="0" borderId="0" xfId="63" applyFont="1">
      <alignment/>
      <protection/>
    </xf>
    <xf numFmtId="173" fontId="31" fillId="0" borderId="0" xfId="40" applyNumberFormat="1" applyFont="1" applyAlignment="1">
      <alignment/>
    </xf>
    <xf numFmtId="0" fontId="31" fillId="0" borderId="0" xfId="63" applyFont="1" applyAlignment="1">
      <alignment vertical="justify"/>
      <protection/>
    </xf>
    <xf numFmtId="0" fontId="32" fillId="0" borderId="0" xfId="63" applyFont="1">
      <alignment/>
      <protection/>
    </xf>
    <xf numFmtId="173" fontId="33" fillId="0" borderId="0" xfId="40" applyNumberFormat="1" applyFont="1" applyAlignment="1">
      <alignment/>
    </xf>
    <xf numFmtId="165" fontId="33" fillId="0" borderId="0" xfId="63" applyNumberFormat="1" applyFont="1">
      <alignment/>
      <protection/>
    </xf>
    <xf numFmtId="0" fontId="32" fillId="0" borderId="0" xfId="63" applyFont="1" applyAlignment="1">
      <alignment vertical="justify"/>
      <protection/>
    </xf>
    <xf numFmtId="0" fontId="32" fillId="0" borderId="0" xfId="63" applyFont="1" applyAlignment="1">
      <alignment wrapText="1"/>
      <protection/>
    </xf>
    <xf numFmtId="0" fontId="32" fillId="0" borderId="0" xfId="63" applyFont="1" applyAlignment="1">
      <alignment/>
      <protection/>
    </xf>
    <xf numFmtId="0" fontId="35" fillId="0" borderId="0" xfId="63" applyFont="1" applyAlignment="1">
      <alignment wrapText="1"/>
      <protection/>
    </xf>
    <xf numFmtId="0" fontId="35" fillId="0" borderId="0" xfId="63" applyFont="1">
      <alignment/>
      <protection/>
    </xf>
    <xf numFmtId="0" fontId="31" fillId="0" borderId="0" xfId="60" applyFont="1" applyBorder="1" applyAlignment="1">
      <alignment horizontal="left" vertical="center"/>
      <protection/>
    </xf>
    <xf numFmtId="0" fontId="32" fillId="0" borderId="0" xfId="60" applyFont="1" applyBorder="1" applyAlignment="1">
      <alignment horizontal="center" vertical="center"/>
      <protection/>
    </xf>
    <xf numFmtId="0" fontId="32" fillId="0" borderId="0" xfId="60" applyFont="1" applyBorder="1" applyAlignment="1">
      <alignment horizontal="left" vertical="center"/>
      <protection/>
    </xf>
    <xf numFmtId="165" fontId="30" fillId="0" borderId="0" xfId="63" applyNumberFormat="1" applyFont="1">
      <alignment/>
      <protection/>
    </xf>
    <xf numFmtId="0" fontId="32" fillId="0" borderId="0" xfId="60" applyFont="1" applyAlignment="1">
      <alignment horizontal="left"/>
      <protection/>
    </xf>
    <xf numFmtId="0" fontId="30" fillId="0" borderId="0" xfId="63" applyFont="1">
      <alignment/>
      <protection/>
    </xf>
    <xf numFmtId="173" fontId="32" fillId="0" borderId="29" xfId="40" applyNumberFormat="1" applyFont="1" applyBorder="1" applyAlignment="1">
      <alignment horizontal="center"/>
    </xf>
    <xf numFmtId="173" fontId="32" fillId="0" borderId="30" xfId="40" applyNumberFormat="1" applyFont="1" applyBorder="1" applyAlignment="1">
      <alignment horizontal="center"/>
    </xf>
    <xf numFmtId="0" fontId="32" fillId="0" borderId="0" xfId="65" applyFont="1">
      <alignment/>
      <protection/>
    </xf>
    <xf numFmtId="0" fontId="32" fillId="0" borderId="0" xfId="65" applyFont="1" applyAlignment="1">
      <alignment horizontal="center"/>
      <protection/>
    </xf>
    <xf numFmtId="0" fontId="35" fillId="0" borderId="0" xfId="65" applyFont="1" applyAlignment="1">
      <alignment horizontal="center"/>
      <protection/>
    </xf>
    <xf numFmtId="0" fontId="32" fillId="0" borderId="17" xfId="60" applyFont="1" applyBorder="1" applyAlignment="1">
      <alignment horizontal="center" vertical="center" wrapText="1"/>
      <protection/>
    </xf>
    <xf numFmtId="0" fontId="32" fillId="0" borderId="31" xfId="60" applyFont="1" applyBorder="1" applyAlignment="1">
      <alignment horizontal="center" vertical="center" wrapText="1"/>
      <protection/>
    </xf>
    <xf numFmtId="0" fontId="32" fillId="0" borderId="32" xfId="65" applyFont="1" applyBorder="1" applyAlignment="1" quotePrefix="1">
      <alignment horizontal="center" vertical="center" wrapText="1"/>
      <protection/>
    </xf>
    <xf numFmtId="0" fontId="32" fillId="0" borderId="32" xfId="65" applyFont="1" applyBorder="1" applyAlignment="1">
      <alignment horizontal="left" wrapText="1"/>
      <protection/>
    </xf>
    <xf numFmtId="0" fontId="32" fillId="0" borderId="33" xfId="65" applyFont="1" applyBorder="1" applyAlignment="1" quotePrefix="1">
      <alignment horizontal="center" vertical="center" wrapText="1"/>
      <protection/>
    </xf>
    <xf numFmtId="0" fontId="32" fillId="0" borderId="33" xfId="65" applyFont="1" applyBorder="1" applyAlignment="1">
      <alignment horizontal="left" wrapText="1"/>
      <protection/>
    </xf>
    <xf numFmtId="0" fontId="32" fillId="0" borderId="14" xfId="65" applyFont="1" applyBorder="1" applyAlignment="1" quotePrefix="1">
      <alignment horizontal="center" vertical="center" wrapText="1"/>
      <protection/>
    </xf>
    <xf numFmtId="0" fontId="33" fillId="0" borderId="14" xfId="65" applyFont="1" applyBorder="1" applyAlignment="1">
      <alignment horizontal="left" wrapText="1"/>
      <protection/>
    </xf>
    <xf numFmtId="0" fontId="33" fillId="0" borderId="33" xfId="65" applyFont="1" applyBorder="1" applyAlignment="1" quotePrefix="1">
      <alignment horizontal="center" vertical="center" wrapText="1"/>
      <protection/>
    </xf>
    <xf numFmtId="0" fontId="33" fillId="0" borderId="33" xfId="65" applyFont="1" applyBorder="1" applyAlignment="1">
      <alignment horizontal="left" wrapText="1"/>
      <protection/>
    </xf>
    <xf numFmtId="0" fontId="32" fillId="0" borderId="14" xfId="65" applyFont="1" applyBorder="1" applyAlignment="1">
      <alignment horizontal="left" wrapText="1"/>
      <protection/>
    </xf>
    <xf numFmtId="0" fontId="32" fillId="0" borderId="33" xfId="65" applyFont="1" applyBorder="1">
      <alignment/>
      <protection/>
    </xf>
    <xf numFmtId="0" fontId="32" fillId="0" borderId="33" xfId="65" applyFont="1" applyBorder="1" applyAlignment="1">
      <alignment wrapText="1"/>
      <protection/>
    </xf>
    <xf numFmtId="0" fontId="32" fillId="0" borderId="34" xfId="65" applyFont="1" applyBorder="1" applyAlignment="1" quotePrefix="1">
      <alignment horizontal="center" vertical="center" wrapText="1"/>
      <protection/>
    </xf>
    <xf numFmtId="0" fontId="32" fillId="0" borderId="34" xfId="65" applyFont="1" applyBorder="1" applyAlignment="1">
      <alignment wrapText="1"/>
      <protection/>
    </xf>
    <xf numFmtId="0" fontId="33" fillId="0" borderId="12" xfId="65" applyFont="1" applyBorder="1">
      <alignment/>
      <protection/>
    </xf>
    <xf numFmtId="0" fontId="30" fillId="0" borderId="12" xfId="65" applyFont="1" applyBorder="1">
      <alignment/>
      <protection/>
    </xf>
    <xf numFmtId="0" fontId="32" fillId="0" borderId="23" xfId="60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73" fontId="9" fillId="0" borderId="16" xfId="40" applyNumberFormat="1" applyFont="1" applyBorder="1" applyAlignment="1">
      <alignment vertical="center" wrapText="1"/>
    </xf>
    <xf numFmtId="173" fontId="9" fillId="0" borderId="17" xfId="40" applyNumberFormat="1" applyFont="1" applyBorder="1" applyAlignment="1">
      <alignment vertical="center" wrapText="1"/>
    </xf>
    <xf numFmtId="173" fontId="8" fillId="0" borderId="15" xfId="40" applyNumberFormat="1" applyFont="1" applyBorder="1" applyAlignment="1">
      <alignment vertical="center" wrapText="1"/>
    </xf>
    <xf numFmtId="173" fontId="9" fillId="0" borderId="15" xfId="40" applyNumberFormat="1" applyFont="1" applyBorder="1" applyAlignment="1">
      <alignment vertical="center" wrapText="1"/>
    </xf>
    <xf numFmtId="173" fontId="19" fillId="0" borderId="15" xfId="40" applyNumberFormat="1" applyFont="1" applyBorder="1" applyAlignment="1">
      <alignment vertical="center" wrapText="1"/>
    </xf>
    <xf numFmtId="173" fontId="17" fillId="0" borderId="15" xfId="40" applyNumberFormat="1" applyFont="1" applyBorder="1" applyAlignment="1">
      <alignment vertical="center" wrapText="1"/>
    </xf>
    <xf numFmtId="173" fontId="9" fillId="0" borderId="18" xfId="4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3" fontId="5" fillId="0" borderId="25" xfId="40" applyNumberFormat="1" applyFont="1" applyBorder="1" applyAlignment="1">
      <alignment/>
    </xf>
    <xf numFmtId="0" fontId="5" fillId="0" borderId="25" xfId="0" applyFont="1" applyBorder="1" applyAlignment="1">
      <alignment/>
    </xf>
    <xf numFmtId="173" fontId="17" fillId="0" borderId="0" xfId="0" applyNumberFormat="1" applyFont="1" applyAlignment="1">
      <alignment/>
    </xf>
    <xf numFmtId="0" fontId="32" fillId="0" borderId="15" xfId="60" applyFont="1" applyBorder="1" applyAlignment="1">
      <alignment horizontal="center" vertical="center" wrapText="1"/>
      <protection/>
    </xf>
    <xf numFmtId="0" fontId="30" fillId="0" borderId="0" xfId="65" applyFont="1" applyAlignment="1">
      <alignment horizontal="center"/>
      <protection/>
    </xf>
    <xf numFmtId="0" fontId="31" fillId="0" borderId="0" xfId="65" applyFont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0" xfId="65" applyFont="1" applyAlignment="1">
      <alignment horizontal="right"/>
      <protection/>
    </xf>
    <xf numFmtId="0" fontId="33" fillId="0" borderId="35" xfId="65" applyFont="1" applyBorder="1" applyAlignment="1" quotePrefix="1">
      <alignment horizontal="center" vertical="center" wrapText="1"/>
      <protection/>
    </xf>
    <xf numFmtId="0" fontId="33" fillId="0" borderId="34" xfId="65" applyFont="1" applyBorder="1" applyAlignment="1">
      <alignment horizontal="left" wrapText="1"/>
      <protection/>
    </xf>
    <xf numFmtId="41" fontId="33" fillId="0" borderId="35" xfId="65" applyNumberFormat="1" applyFont="1" applyBorder="1" applyAlignment="1">
      <alignment horizontal="right"/>
      <protection/>
    </xf>
    <xf numFmtId="41" fontId="33" fillId="0" borderId="36" xfId="65" applyNumberFormat="1" applyFont="1" applyBorder="1" applyAlignment="1">
      <alignment horizontal="right"/>
      <protection/>
    </xf>
    <xf numFmtId="0" fontId="33" fillId="0" borderId="37" xfId="65" applyFont="1" applyBorder="1" applyAlignment="1" quotePrefix="1">
      <alignment horizontal="center" vertical="center" wrapText="1"/>
      <protection/>
    </xf>
    <xf numFmtId="41" fontId="33" fillId="0" borderId="38" xfId="65" applyNumberFormat="1" applyFont="1" applyBorder="1" applyAlignment="1">
      <alignment horizontal="right"/>
      <protection/>
    </xf>
    <xf numFmtId="41" fontId="33" fillId="0" borderId="39" xfId="65" applyNumberFormat="1" applyFont="1" applyBorder="1" applyAlignment="1">
      <alignment horizontal="right"/>
      <protection/>
    </xf>
    <xf numFmtId="41" fontId="33" fillId="0" borderId="10" xfId="65" applyNumberFormat="1" applyFont="1" applyBorder="1" applyAlignment="1">
      <alignment horizontal="right"/>
      <protection/>
    </xf>
    <xf numFmtId="41" fontId="33" fillId="0" borderId="27" xfId="65" applyNumberFormat="1" applyFont="1" applyBorder="1" applyAlignment="1">
      <alignment horizontal="right"/>
      <protection/>
    </xf>
    <xf numFmtId="0" fontId="33" fillId="0" borderId="38" xfId="65" applyFont="1" applyBorder="1" applyAlignment="1">
      <alignment horizontal="left" wrapText="1"/>
      <protection/>
    </xf>
    <xf numFmtId="0" fontId="33" fillId="0" borderId="37" xfId="65" applyFont="1" applyBorder="1" applyAlignment="1">
      <alignment horizontal="left" wrapText="1"/>
      <protection/>
    </xf>
    <xf numFmtId="0" fontId="33" fillId="0" borderId="33" xfId="65" applyFont="1" applyBorder="1" applyAlignment="1">
      <alignment wrapText="1"/>
      <protection/>
    </xf>
    <xf numFmtId="0" fontId="33" fillId="0" borderId="33" xfId="65" applyFont="1" applyBorder="1">
      <alignment/>
      <protection/>
    </xf>
    <xf numFmtId="41" fontId="33" fillId="0" borderId="40" xfId="65" applyNumberFormat="1" applyFont="1" applyBorder="1" applyAlignment="1">
      <alignment horizontal="right"/>
      <protection/>
    </xf>
    <xf numFmtId="41" fontId="33" fillId="0" borderId="11" xfId="65" applyNumberFormat="1" applyFont="1" applyBorder="1" applyAlignment="1">
      <alignment horizontal="right"/>
      <protection/>
    </xf>
    <xf numFmtId="41" fontId="33" fillId="0" borderId="28" xfId="65" applyNumberFormat="1" applyFont="1" applyBorder="1" applyAlignment="1">
      <alignment horizontal="right"/>
      <protection/>
    </xf>
    <xf numFmtId="41" fontId="33" fillId="0" borderId="17" xfId="65" applyNumberFormat="1" applyFont="1" applyBorder="1" applyAlignment="1">
      <alignment horizontal="right"/>
      <protection/>
    </xf>
    <xf numFmtId="41" fontId="30" fillId="0" borderId="15" xfId="65" applyNumberFormat="1" applyFont="1" applyBorder="1" applyAlignment="1">
      <alignment horizontal="right"/>
      <protection/>
    </xf>
    <xf numFmtId="41" fontId="30" fillId="0" borderId="19" xfId="65" applyNumberFormat="1" applyFont="1" applyBorder="1" applyAlignment="1">
      <alignment horizontal="right"/>
      <protection/>
    </xf>
    <xf numFmtId="41" fontId="30" fillId="0" borderId="12" xfId="65" applyNumberFormat="1" applyFont="1" applyBorder="1" applyAlignment="1">
      <alignment horizontal="right"/>
      <protection/>
    </xf>
    <xf numFmtId="0" fontId="37" fillId="0" borderId="0" xfId="65" applyFont="1" applyAlignment="1">
      <alignment horizontal="center"/>
      <protection/>
    </xf>
    <xf numFmtId="0" fontId="33" fillId="0" borderId="0" xfId="60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33" fillId="0" borderId="32" xfId="65" applyFont="1" applyBorder="1" applyAlignment="1" quotePrefix="1">
      <alignment horizontal="center" vertical="center" wrapText="1"/>
      <protection/>
    </xf>
    <xf numFmtId="0" fontId="33" fillId="0" borderId="35" xfId="65" applyFont="1" applyBorder="1" applyAlignment="1">
      <alignment horizontal="left" wrapText="1"/>
      <protection/>
    </xf>
    <xf numFmtId="41" fontId="33" fillId="0" borderId="41" xfId="65" applyNumberFormat="1" applyFont="1" applyBorder="1" applyAlignment="1">
      <alignment horizontal="right"/>
      <protection/>
    </xf>
    <xf numFmtId="41" fontId="33" fillId="0" borderId="42" xfId="65" applyNumberFormat="1" applyFont="1" applyBorder="1" applyAlignment="1">
      <alignment horizontal="right"/>
      <protection/>
    </xf>
    <xf numFmtId="0" fontId="33" fillId="0" borderId="0" xfId="65" applyFont="1" applyBorder="1" applyAlignment="1">
      <alignment horizontal="right"/>
      <protection/>
    </xf>
    <xf numFmtId="0" fontId="37" fillId="0" borderId="0" xfId="65" applyFont="1" applyBorder="1">
      <alignment/>
      <protection/>
    </xf>
    <xf numFmtId="0" fontId="33" fillId="0" borderId="0" xfId="65" applyFont="1" applyBorder="1" applyAlignment="1">
      <alignment/>
      <protection/>
    </xf>
    <xf numFmtId="0" fontId="33" fillId="0" borderId="0" xfId="65" applyFont="1" applyBorder="1">
      <alignment/>
      <protection/>
    </xf>
    <xf numFmtId="41" fontId="33" fillId="0" borderId="37" xfId="65" applyNumberFormat="1" applyFont="1" applyBorder="1" applyAlignment="1">
      <alignment horizontal="right"/>
      <protection/>
    </xf>
    <xf numFmtId="41" fontId="33" fillId="0" borderId="43" xfId="65" applyNumberFormat="1" applyFont="1" applyBorder="1" applyAlignment="1">
      <alignment horizontal="right"/>
      <protection/>
    </xf>
    <xf numFmtId="41" fontId="33" fillId="0" borderId="44" xfId="65" applyNumberFormat="1" applyFont="1" applyBorder="1" applyAlignment="1">
      <alignment horizontal="right"/>
      <protection/>
    </xf>
    <xf numFmtId="0" fontId="33" fillId="0" borderId="31" xfId="65" applyFont="1" applyBorder="1" applyAlignment="1" quotePrefix="1">
      <alignment horizontal="center" vertical="center" wrapText="1"/>
      <protection/>
    </xf>
    <xf numFmtId="0" fontId="33" fillId="0" borderId="17" xfId="65" applyFont="1" applyBorder="1" applyAlignment="1">
      <alignment horizontal="left" wrapText="1"/>
      <protection/>
    </xf>
    <xf numFmtId="41" fontId="33" fillId="0" borderId="45" xfId="65" applyNumberFormat="1" applyFont="1" applyBorder="1" applyAlignment="1">
      <alignment horizontal="right"/>
      <protection/>
    </xf>
    <xf numFmtId="0" fontId="30" fillId="0" borderId="15" xfId="65" applyFont="1" applyBorder="1">
      <alignment/>
      <protection/>
    </xf>
    <xf numFmtId="41" fontId="30" fillId="0" borderId="20" xfId="65" applyNumberFormat="1" applyFont="1" applyBorder="1" applyAlignment="1">
      <alignment horizontal="right"/>
      <protection/>
    </xf>
    <xf numFmtId="41" fontId="30" fillId="0" borderId="21" xfId="65" applyNumberFormat="1" applyFont="1" applyBorder="1" applyAlignment="1">
      <alignment horizontal="right"/>
      <protection/>
    </xf>
    <xf numFmtId="0" fontId="37" fillId="0" borderId="0" xfId="65" applyFont="1" applyBorder="1" applyAlignment="1">
      <alignment horizontal="right"/>
      <protection/>
    </xf>
    <xf numFmtId="0" fontId="34" fillId="0" borderId="32" xfId="65" applyFont="1" applyBorder="1" applyAlignment="1" quotePrefix="1">
      <alignment horizontal="center" vertical="center" wrapText="1"/>
      <protection/>
    </xf>
    <xf numFmtId="0" fontId="34" fillId="0" borderId="32" xfId="65" applyFont="1" applyBorder="1" applyAlignment="1">
      <alignment horizontal="left" wrapText="1"/>
      <protection/>
    </xf>
    <xf numFmtId="0" fontId="34" fillId="0" borderId="33" xfId="65" applyFont="1" applyBorder="1" applyAlignment="1" quotePrefix="1">
      <alignment horizontal="center" vertical="center" wrapText="1"/>
      <protection/>
    </xf>
    <xf numFmtId="0" fontId="34" fillId="0" borderId="33" xfId="65" applyFont="1" applyBorder="1" applyAlignment="1">
      <alignment horizontal="left" wrapText="1"/>
      <protection/>
    </xf>
    <xf numFmtId="0" fontId="42" fillId="0" borderId="27" xfId="65" applyFont="1" applyBorder="1">
      <alignment/>
      <protection/>
    </xf>
    <xf numFmtId="0" fontId="34" fillId="0" borderId="14" xfId="65" applyFont="1" applyBorder="1" applyAlignment="1" quotePrefix="1">
      <alignment horizontal="center" vertical="center" wrapText="1"/>
      <protection/>
    </xf>
    <xf numFmtId="0" fontId="34" fillId="0" borderId="14" xfId="65" applyFont="1" applyBorder="1" applyAlignment="1">
      <alignment horizontal="left" wrapText="1"/>
      <protection/>
    </xf>
    <xf numFmtId="175" fontId="42" fillId="0" borderId="27" xfId="65" applyNumberFormat="1" applyFont="1" applyBorder="1">
      <alignment/>
      <protection/>
    </xf>
    <xf numFmtId="0" fontId="34" fillId="0" borderId="33" xfId="65" applyFont="1" applyBorder="1">
      <alignment/>
      <protection/>
    </xf>
    <xf numFmtId="0" fontId="34" fillId="0" borderId="33" xfId="65" applyFont="1" applyBorder="1" applyAlignment="1">
      <alignment wrapText="1"/>
      <protection/>
    </xf>
    <xf numFmtId="0" fontId="34" fillId="0" borderId="34" xfId="65" applyFont="1" applyBorder="1" applyAlignment="1" quotePrefix="1">
      <alignment horizontal="center" vertical="center" wrapText="1"/>
      <protection/>
    </xf>
    <xf numFmtId="0" fontId="34" fillId="0" borderId="34" xfId="65" applyFont="1" applyBorder="1" applyAlignment="1">
      <alignment wrapText="1"/>
      <protection/>
    </xf>
    <xf numFmtId="0" fontId="34" fillId="0" borderId="12" xfId="65" applyFont="1" applyBorder="1">
      <alignment/>
      <protection/>
    </xf>
    <xf numFmtId="0" fontId="40" fillId="0" borderId="12" xfId="65" applyFont="1" applyBorder="1">
      <alignment/>
      <protection/>
    </xf>
    <xf numFmtId="0" fontId="0" fillId="0" borderId="0" xfId="0" applyFont="1" applyAlignment="1">
      <alignment/>
    </xf>
    <xf numFmtId="165" fontId="42" fillId="0" borderId="18" xfId="65" applyNumberFormat="1" applyFont="1" applyBorder="1">
      <alignment/>
      <protection/>
    </xf>
    <xf numFmtId="165" fontId="42" fillId="0" borderId="36" xfId="65" applyNumberFormat="1" applyFont="1" applyBorder="1">
      <alignment/>
      <protection/>
    </xf>
    <xf numFmtId="165" fontId="0" fillId="0" borderId="46" xfId="0" applyNumberFormat="1" applyBorder="1" applyAlignment="1">
      <alignment/>
    </xf>
    <xf numFmtId="0" fontId="32" fillId="0" borderId="29" xfId="60" applyFont="1" applyBorder="1" applyAlignment="1">
      <alignment horizontal="center" vertical="center" wrapText="1"/>
      <protection/>
    </xf>
    <xf numFmtId="0" fontId="32" fillId="0" borderId="47" xfId="60" applyFont="1" applyBorder="1" applyAlignment="1">
      <alignment horizontal="center" vertical="center" wrapText="1"/>
      <protection/>
    </xf>
    <xf numFmtId="165" fontId="41" fillId="0" borderId="15" xfId="0" applyNumberFormat="1" applyFont="1" applyBorder="1" applyAlignment="1">
      <alignment/>
    </xf>
    <xf numFmtId="165" fontId="31" fillId="0" borderId="30" xfId="0" applyNumberFormat="1" applyFont="1" applyBorder="1" applyAlignment="1">
      <alignment/>
    </xf>
    <xf numFmtId="165" fontId="31" fillId="0" borderId="27" xfId="0" applyNumberFormat="1" applyFont="1" applyBorder="1" applyAlignment="1">
      <alignment/>
    </xf>
    <xf numFmtId="165" fontId="31" fillId="0" borderId="28" xfId="0" applyNumberFormat="1" applyFont="1" applyBorder="1" applyAlignment="1">
      <alignment/>
    </xf>
    <xf numFmtId="165" fontId="31" fillId="0" borderId="15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73" fontId="9" fillId="0" borderId="25" xfId="40" applyNumberFormat="1" applyFont="1" applyBorder="1" applyAlignment="1">
      <alignment horizontal="center"/>
    </xf>
    <xf numFmtId="173" fontId="33" fillId="0" borderId="0" xfId="4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1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73" fontId="32" fillId="0" borderId="0" xfId="40" applyNumberFormat="1" applyFont="1" applyAlignment="1">
      <alignment horizontal="center"/>
    </xf>
    <xf numFmtId="0" fontId="31" fillId="0" borderId="0" xfId="0" applyFont="1" applyAlignment="1">
      <alignment wrapText="1"/>
    </xf>
    <xf numFmtId="0" fontId="44" fillId="0" borderId="0" xfId="0" applyFont="1" applyAlignment="1">
      <alignment/>
    </xf>
    <xf numFmtId="0" fontId="32" fillId="0" borderId="0" xfId="65" applyFont="1" applyBorder="1">
      <alignment/>
      <protection/>
    </xf>
    <xf numFmtId="0" fontId="31" fillId="0" borderId="0" xfId="65" applyFont="1">
      <alignment/>
      <protection/>
    </xf>
    <xf numFmtId="41" fontId="31" fillId="0" borderId="0" xfId="40" applyNumberFormat="1" applyFont="1" applyAlignment="1">
      <alignment horizontal="center"/>
    </xf>
    <xf numFmtId="0" fontId="44" fillId="0" borderId="0" xfId="0" applyFont="1" applyAlignment="1">
      <alignment/>
    </xf>
    <xf numFmtId="41" fontId="32" fillId="0" borderId="0" xfId="0" applyNumberFormat="1" applyFont="1" applyAlignment="1">
      <alignment/>
    </xf>
    <xf numFmtId="41" fontId="31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86" fontId="32" fillId="0" borderId="0" xfId="0" applyNumberFormat="1" applyFont="1" applyAlignment="1">
      <alignment/>
    </xf>
    <xf numFmtId="41" fontId="32" fillId="0" borderId="0" xfId="40" applyNumberFormat="1" applyFont="1" applyAlignment="1">
      <alignment horizontal="center"/>
    </xf>
    <xf numFmtId="41" fontId="44" fillId="0" borderId="0" xfId="0" applyNumberFormat="1" applyFont="1" applyAlignment="1">
      <alignment/>
    </xf>
    <xf numFmtId="41" fontId="32" fillId="0" borderId="0" xfId="65" applyNumberFormat="1" applyFont="1" applyBorder="1">
      <alignment/>
      <protection/>
    </xf>
    <xf numFmtId="41" fontId="45" fillId="0" borderId="0" xfId="0" applyNumberFormat="1" applyFont="1" applyAlignment="1">
      <alignment/>
    </xf>
    <xf numFmtId="41" fontId="44" fillId="0" borderId="0" xfId="0" applyNumberFormat="1" applyFont="1" applyAlignment="1">
      <alignment/>
    </xf>
    <xf numFmtId="0" fontId="31" fillId="0" borderId="16" xfId="65" applyFont="1" applyBorder="1" applyAlignment="1">
      <alignment horizontal="center" vertical="center"/>
      <protection/>
    </xf>
    <xf numFmtId="165" fontId="0" fillId="0" borderId="0" xfId="0" applyNumberFormat="1" applyAlignment="1">
      <alignment/>
    </xf>
    <xf numFmtId="165" fontId="32" fillId="0" borderId="0" xfId="0" applyNumberFormat="1" applyFont="1" applyAlignment="1">
      <alignment/>
    </xf>
    <xf numFmtId="165" fontId="31" fillId="0" borderId="0" xfId="0" applyNumberFormat="1" applyFont="1" applyAlignment="1">
      <alignment/>
    </xf>
    <xf numFmtId="173" fontId="32" fillId="0" borderId="0" xfId="40" applyNumberFormat="1" applyFont="1" applyBorder="1" applyAlignment="1">
      <alignment/>
    </xf>
    <xf numFmtId="0" fontId="33" fillId="0" borderId="0" xfId="58" applyFont="1" applyAlignment="1">
      <alignment horizontal="right"/>
      <protection/>
    </xf>
    <xf numFmtId="0" fontId="31" fillId="0" borderId="0" xfId="66" applyFont="1" applyAlignment="1">
      <alignment horizontal="center"/>
      <protection/>
    </xf>
    <xf numFmtId="0" fontId="32" fillId="0" borderId="0" xfId="66" applyFont="1">
      <alignment/>
      <protection/>
    </xf>
    <xf numFmtId="0" fontId="32" fillId="0" borderId="0" xfId="66" applyFont="1" applyAlignment="1">
      <alignment horizontal="center"/>
      <protection/>
    </xf>
    <xf numFmtId="0" fontId="33" fillId="0" borderId="0" xfId="66" applyFont="1">
      <alignment/>
      <protection/>
    </xf>
    <xf numFmtId="0" fontId="30" fillId="0" borderId="0" xfId="66" applyFont="1">
      <alignment/>
      <protection/>
    </xf>
    <xf numFmtId="41" fontId="31" fillId="0" borderId="0" xfId="40" applyNumberFormat="1" applyFont="1" applyAlignment="1">
      <alignment/>
    </xf>
    <xf numFmtId="0" fontId="31" fillId="0" borderId="0" xfId="66" applyFont="1">
      <alignment/>
      <protection/>
    </xf>
    <xf numFmtId="0" fontId="46" fillId="0" borderId="0" xfId="66" applyFont="1">
      <alignment/>
      <protection/>
    </xf>
    <xf numFmtId="41" fontId="32" fillId="0" borderId="0" xfId="40" applyNumberFormat="1" applyFont="1" applyAlignment="1">
      <alignment/>
    </xf>
    <xf numFmtId="165" fontId="44" fillId="0" borderId="0" xfId="0" applyNumberFormat="1" applyFont="1" applyAlignment="1">
      <alignment/>
    </xf>
    <xf numFmtId="0" fontId="0" fillId="0" borderId="0" xfId="0" applyFont="1" applyAlignment="1">
      <alignment/>
    </xf>
    <xf numFmtId="165" fontId="32" fillId="0" borderId="0" xfId="40" applyNumberFormat="1" applyFont="1" applyAlignment="1">
      <alignment/>
    </xf>
    <xf numFmtId="165" fontId="0" fillId="0" borderId="0" xfId="0" applyNumberFormat="1" applyFont="1" applyAlignment="1">
      <alignment/>
    </xf>
    <xf numFmtId="183" fontId="50" fillId="0" borderId="21" xfId="61" applyNumberFormat="1" applyFont="1" applyFill="1" applyBorder="1" applyAlignment="1" applyProtection="1">
      <alignment vertical="center"/>
      <protection/>
    </xf>
    <xf numFmtId="0" fontId="51" fillId="0" borderId="21" xfId="0" applyFont="1" applyFill="1" applyBorder="1" applyAlignment="1" applyProtection="1">
      <alignment horizontal="right" vertical="center"/>
      <protection/>
    </xf>
    <xf numFmtId="0" fontId="52" fillId="0" borderId="48" xfId="61" applyFont="1" applyFill="1" applyBorder="1" applyAlignment="1" applyProtection="1">
      <alignment horizontal="center" vertical="center" wrapText="1"/>
      <protection/>
    </xf>
    <xf numFmtId="0" fontId="52" fillId="0" borderId="49" xfId="61" applyFont="1" applyFill="1" applyBorder="1" applyAlignment="1" applyProtection="1">
      <alignment horizontal="center" vertical="center" wrapText="1"/>
      <protection/>
    </xf>
    <xf numFmtId="0" fontId="53" fillId="0" borderId="50" xfId="61" applyFont="1" applyFill="1" applyBorder="1" applyAlignment="1" applyProtection="1">
      <alignment horizontal="center" vertical="center" wrapText="1"/>
      <protection/>
    </xf>
    <xf numFmtId="0" fontId="53" fillId="0" borderId="51" xfId="61" applyFont="1" applyFill="1" applyBorder="1" applyAlignment="1" applyProtection="1">
      <alignment horizontal="center" vertical="center" wrapText="1"/>
      <protection/>
    </xf>
    <xf numFmtId="0" fontId="53" fillId="0" borderId="20" xfId="61" applyFont="1" applyFill="1" applyBorder="1" applyAlignment="1" applyProtection="1">
      <alignment horizontal="center" vertical="center" wrapText="1"/>
      <protection/>
    </xf>
    <xf numFmtId="0" fontId="53" fillId="0" borderId="50" xfId="61" applyFont="1" applyFill="1" applyBorder="1" applyAlignment="1" applyProtection="1">
      <alignment horizontal="left" vertical="center" wrapText="1" indent="1"/>
      <protection/>
    </xf>
    <xf numFmtId="0" fontId="53" fillId="0" borderId="51" xfId="61" applyFont="1" applyFill="1" applyBorder="1" applyAlignment="1" applyProtection="1">
      <alignment horizontal="left" vertical="center" wrapText="1" indent="1"/>
      <protection/>
    </xf>
    <xf numFmtId="183" fontId="53" fillId="0" borderId="51" xfId="61" applyNumberFormat="1" applyFont="1" applyFill="1" applyBorder="1" applyAlignment="1" applyProtection="1">
      <alignment horizontal="right" vertical="center" wrapText="1" indent="1"/>
      <protection/>
    </xf>
    <xf numFmtId="49" fontId="54" fillId="0" borderId="52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46" xfId="0" applyFont="1" applyBorder="1" applyAlignment="1" applyProtection="1">
      <alignment horizontal="left" wrapText="1" indent="1"/>
      <protection/>
    </xf>
    <xf numFmtId="183" fontId="54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13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Border="1" applyAlignment="1" applyProtection="1">
      <alignment horizontal="left" wrapText="1" indent="1"/>
      <protection/>
    </xf>
    <xf numFmtId="183" fontId="54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54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Border="1" applyAlignment="1" applyProtection="1">
      <alignment horizontal="left" wrapText="1" indent="1"/>
      <protection/>
    </xf>
    <xf numFmtId="183" fontId="54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1" xfId="0" applyFont="1" applyBorder="1" applyAlignment="1" applyProtection="1">
      <alignment horizontal="left" vertical="center" wrapText="1" indent="1"/>
      <protection/>
    </xf>
    <xf numFmtId="0" fontId="10" fillId="0" borderId="11" xfId="0" applyFont="1" applyBorder="1" applyAlignment="1" applyProtection="1">
      <alignment horizontal="left" vertical="center" wrapText="1" indent="1"/>
      <protection/>
    </xf>
    <xf numFmtId="183" fontId="53" fillId="0" borderId="51" xfId="61" applyNumberFormat="1" applyFont="1" applyFill="1" applyBorder="1" applyAlignment="1" applyProtection="1">
      <alignment horizontal="right" vertical="center" wrapText="1" indent="1"/>
      <protection/>
    </xf>
    <xf numFmtId="183" fontId="54" fillId="0" borderId="46" xfId="61" applyNumberFormat="1" applyFont="1" applyFill="1" applyBorder="1" applyAlignment="1" applyProtection="1">
      <alignment horizontal="right" vertical="center" wrapText="1" indent="1"/>
      <protection/>
    </xf>
    <xf numFmtId="183" fontId="54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183" fontId="53" fillId="0" borderId="20" xfId="61" applyNumberFormat="1" applyFont="1" applyFill="1" applyBorder="1" applyAlignment="1" applyProtection="1">
      <alignment horizontal="right" vertical="center" wrapText="1" indent="1"/>
      <protection/>
    </xf>
    <xf numFmtId="183" fontId="54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83" fontId="53" fillId="0" borderId="56" xfId="61" applyNumberFormat="1" applyFont="1" applyFill="1" applyBorder="1" applyAlignment="1" applyProtection="1">
      <alignment horizontal="right" vertical="center" wrapText="1" indent="1"/>
      <protection/>
    </xf>
    <xf numFmtId="0" fontId="53" fillId="0" borderId="0" xfId="61" applyFont="1" applyFill="1" applyBorder="1" applyAlignment="1" applyProtection="1">
      <alignment horizontal="left" vertical="center" wrapText="1" indent="1"/>
      <protection/>
    </xf>
    <xf numFmtId="183" fontId="53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55" fillId="0" borderId="57" xfId="0" applyFont="1" applyBorder="1" applyAlignment="1" applyProtection="1">
      <alignment vertical="center" wrapText="1"/>
      <protection/>
    </xf>
    <xf numFmtId="0" fontId="55" fillId="0" borderId="58" xfId="0" applyFont="1" applyBorder="1" applyAlignment="1" applyProtection="1">
      <alignment horizontal="left" vertical="center" wrapText="1" indent="1"/>
      <protection/>
    </xf>
    <xf numFmtId="183" fontId="53" fillId="0" borderId="58" xfId="61" applyNumberFormat="1" applyFont="1" applyFill="1" applyBorder="1" applyAlignment="1" applyProtection="1">
      <alignment horizontal="right" vertical="center" wrapText="1" indent="1"/>
      <protection/>
    </xf>
    <xf numFmtId="183" fontId="53" fillId="0" borderId="59" xfId="61" applyNumberFormat="1" applyFont="1" applyFill="1" applyBorder="1" applyAlignment="1" applyProtection="1">
      <alignment horizontal="right" vertical="center" wrapText="1" inden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55" fillId="0" borderId="50" xfId="0" applyFont="1" applyBorder="1" applyAlignment="1" applyProtection="1">
      <alignment vertical="center" wrapText="1"/>
      <protection/>
    </xf>
    <xf numFmtId="0" fontId="10" fillId="0" borderId="52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wrapText="1"/>
      <protection/>
    </xf>
    <xf numFmtId="0" fontId="10" fillId="0" borderId="54" xfId="0" applyFont="1" applyBorder="1" applyAlignment="1" applyProtection="1">
      <alignment vertical="center" wrapText="1"/>
      <protection/>
    </xf>
    <xf numFmtId="183" fontId="5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83" fontId="53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1" xfId="0" applyFont="1" applyBorder="1" applyAlignment="1" applyProtection="1">
      <alignment vertical="center" wrapText="1"/>
      <protection/>
    </xf>
    <xf numFmtId="0" fontId="55" fillId="0" borderId="58" xfId="0" applyFont="1" applyBorder="1" applyAlignment="1" applyProtection="1">
      <alignment vertical="center" wrapText="1"/>
      <protection/>
    </xf>
    <xf numFmtId="0" fontId="53" fillId="0" borderId="56" xfId="61" applyFont="1" applyFill="1" applyBorder="1" applyAlignment="1" applyProtection="1">
      <alignment horizontal="center" vertical="center" wrapText="1"/>
      <protection/>
    </xf>
    <xf numFmtId="0" fontId="53" fillId="0" borderId="60" xfId="61" applyFont="1" applyFill="1" applyBorder="1" applyAlignment="1" applyProtection="1">
      <alignment horizontal="left" vertical="center" wrapText="1" indent="1"/>
      <protection/>
    </xf>
    <xf numFmtId="0" fontId="53" fillId="0" borderId="61" xfId="61" applyFont="1" applyFill="1" applyBorder="1" applyAlignment="1" applyProtection="1">
      <alignment vertical="center" wrapText="1"/>
      <protection/>
    </xf>
    <xf numFmtId="183" fontId="53" fillId="0" borderId="61" xfId="61" applyNumberFormat="1" applyFont="1" applyFill="1" applyBorder="1" applyAlignment="1" applyProtection="1">
      <alignment horizontal="right" vertical="center" wrapText="1" indent="1"/>
      <protection/>
    </xf>
    <xf numFmtId="49" fontId="54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54" fillId="0" borderId="47" xfId="61" applyFont="1" applyFill="1" applyBorder="1" applyAlignment="1" applyProtection="1">
      <alignment horizontal="left" vertical="center" wrapText="1" indent="1"/>
      <protection/>
    </xf>
    <xf numFmtId="183" fontId="54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10" xfId="61" applyFont="1" applyFill="1" applyBorder="1" applyAlignment="1" applyProtection="1">
      <alignment horizontal="left" vertical="center" wrapText="1" indent="1"/>
      <protection/>
    </xf>
    <xf numFmtId="0" fontId="54" fillId="0" borderId="39" xfId="61" applyFont="1" applyFill="1" applyBorder="1" applyAlignment="1" applyProtection="1">
      <alignment horizontal="left" vertical="center" wrapText="1" indent="1"/>
      <protection/>
    </xf>
    <xf numFmtId="0" fontId="54" fillId="0" borderId="0" xfId="61" applyFont="1" applyFill="1" applyBorder="1" applyAlignment="1" applyProtection="1">
      <alignment horizontal="left" vertical="center" wrapText="1" indent="1"/>
      <protection/>
    </xf>
    <xf numFmtId="0" fontId="54" fillId="0" borderId="10" xfId="61" applyFont="1" applyFill="1" applyBorder="1" applyAlignment="1" applyProtection="1">
      <alignment horizontal="left" indent="6"/>
      <protection/>
    </xf>
    <xf numFmtId="0" fontId="54" fillId="0" borderId="10" xfId="61" applyFont="1" applyFill="1" applyBorder="1" applyAlignment="1" applyProtection="1">
      <alignment horizontal="left" vertical="center" wrapText="1" indent="6"/>
      <protection/>
    </xf>
    <xf numFmtId="49" fontId="54" fillId="0" borderId="62" xfId="61" applyNumberFormat="1" applyFont="1" applyFill="1" applyBorder="1" applyAlignment="1" applyProtection="1">
      <alignment horizontal="left" vertical="center" wrapText="1" indent="1"/>
      <protection/>
    </xf>
    <xf numFmtId="0" fontId="54" fillId="0" borderId="11" xfId="61" applyFont="1" applyFill="1" applyBorder="1" applyAlignment="1" applyProtection="1">
      <alignment horizontal="left" vertical="center" wrapText="1" indent="6"/>
      <protection/>
    </xf>
    <xf numFmtId="49" fontId="54" fillId="0" borderId="63" xfId="61" applyNumberFormat="1" applyFont="1" applyFill="1" applyBorder="1" applyAlignment="1" applyProtection="1">
      <alignment horizontal="left" vertical="center" wrapText="1" indent="1"/>
      <protection/>
    </xf>
    <xf numFmtId="0" fontId="54" fillId="0" borderId="48" xfId="61" applyFont="1" applyFill="1" applyBorder="1" applyAlignment="1" applyProtection="1">
      <alignment horizontal="left" vertical="center" wrapText="1" indent="6"/>
      <protection/>
    </xf>
    <xf numFmtId="183" fontId="54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51" xfId="61" applyFont="1" applyFill="1" applyBorder="1" applyAlignment="1" applyProtection="1">
      <alignment vertical="center" wrapText="1"/>
      <protection/>
    </xf>
    <xf numFmtId="0" fontId="54" fillId="0" borderId="11" xfId="61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Border="1" applyAlignment="1" applyProtection="1">
      <alignment horizontal="left" vertical="center" wrapText="1" indent="1"/>
      <protection/>
    </xf>
    <xf numFmtId="0" fontId="53" fillId="0" borderId="51" xfId="61" applyFont="1" applyFill="1" applyBorder="1" applyAlignment="1" applyProtection="1">
      <alignment horizontal="left" vertical="center" wrapText="1" indent="1"/>
      <protection/>
    </xf>
    <xf numFmtId="0" fontId="54" fillId="0" borderId="46" xfId="61" applyFont="1" applyFill="1" applyBorder="1" applyAlignment="1" applyProtection="1">
      <alignment horizontal="left" vertical="center" wrapText="1" indent="1"/>
      <protection/>
    </xf>
    <xf numFmtId="0" fontId="54" fillId="0" borderId="65" xfId="61" applyFont="1" applyFill="1" applyBorder="1" applyAlignment="1" applyProtection="1">
      <alignment horizontal="left" vertical="center" wrapText="1" indent="1"/>
      <protection/>
    </xf>
    <xf numFmtId="183" fontId="54" fillId="0" borderId="65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51" xfId="0" applyNumberFormat="1" applyFont="1" applyBorder="1" applyAlignment="1" applyProtection="1">
      <alignment horizontal="right" vertical="center" wrapText="1" indent="1"/>
      <protection/>
    </xf>
    <xf numFmtId="183" fontId="55" fillId="0" borderId="20" xfId="0" applyNumberFormat="1" applyFont="1" applyBorder="1" applyAlignment="1" applyProtection="1">
      <alignment horizontal="right" vertical="center" wrapText="1" indent="1"/>
      <protection/>
    </xf>
    <xf numFmtId="183" fontId="57" fillId="0" borderId="51" xfId="0" applyNumberFormat="1" applyFont="1" applyBorder="1" applyAlignment="1" applyProtection="1" quotePrefix="1">
      <alignment horizontal="right" vertical="center" wrapText="1" indent="1"/>
      <protection/>
    </xf>
    <xf numFmtId="0" fontId="55" fillId="0" borderId="57" xfId="0" applyFont="1" applyBorder="1" applyAlignment="1" applyProtection="1">
      <alignment horizontal="left" vertical="center" wrapText="1" indent="1"/>
      <protection/>
    </xf>
    <xf numFmtId="0" fontId="57" fillId="0" borderId="58" xfId="0" applyFont="1" applyBorder="1" applyAlignment="1" applyProtection="1">
      <alignment horizontal="left" vertical="center" wrapText="1" indent="1"/>
      <protection/>
    </xf>
    <xf numFmtId="0" fontId="29" fillId="0" borderId="0" xfId="61" applyFont="1" applyFill="1" applyProtection="1">
      <alignment/>
      <protection/>
    </xf>
    <xf numFmtId="0" fontId="29" fillId="0" borderId="0" xfId="61" applyFont="1" applyFill="1" applyAlignment="1" applyProtection="1">
      <alignment horizontal="right" vertical="center" indent="1"/>
      <protection/>
    </xf>
    <xf numFmtId="183" fontId="50" fillId="0" borderId="21" xfId="61" applyNumberFormat="1" applyFont="1" applyFill="1" applyBorder="1" applyAlignment="1" applyProtection="1">
      <alignment horizontal="left" vertical="center"/>
      <protection/>
    </xf>
    <xf numFmtId="0" fontId="29" fillId="0" borderId="0" xfId="61" applyFill="1" applyProtection="1">
      <alignment/>
      <protection/>
    </xf>
    <xf numFmtId="183" fontId="53" fillId="0" borderId="56" xfId="61" applyNumberFormat="1" applyFont="1" applyFill="1" applyBorder="1" applyAlignment="1" applyProtection="1">
      <alignment horizontal="right" vertical="center" wrapText="1" indent="1"/>
      <protection/>
    </xf>
    <xf numFmtId="49" fontId="54" fillId="0" borderId="57" xfId="61" applyNumberFormat="1" applyFont="1" applyFill="1" applyBorder="1" applyAlignment="1" applyProtection="1">
      <alignment horizontal="left" vertical="center" wrapText="1" indent="1"/>
      <protection/>
    </xf>
    <xf numFmtId="0" fontId="54" fillId="0" borderId="58" xfId="61" applyFont="1" applyFill="1" applyBorder="1" applyAlignment="1" applyProtection="1">
      <alignment horizontal="left" vertical="center" wrapText="1" indent="1"/>
      <protection/>
    </xf>
    <xf numFmtId="0" fontId="10" fillId="0" borderId="47" xfId="0" applyFont="1" applyBorder="1" applyAlignment="1" applyProtection="1">
      <alignment horizontal="left" wrapText="1" indent="1"/>
      <protection/>
    </xf>
    <xf numFmtId="183" fontId="54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8" xfId="0" applyFont="1" applyBorder="1" applyAlignment="1" applyProtection="1">
      <alignment horizontal="left" wrapText="1" indent="1"/>
      <protection/>
    </xf>
    <xf numFmtId="183" fontId="54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54" fillId="0" borderId="50" xfId="61" applyNumberFormat="1" applyFont="1" applyFill="1" applyBorder="1" applyAlignment="1" applyProtection="1">
      <alignment horizontal="left" vertical="center" wrapText="1" indent="1"/>
      <protection/>
    </xf>
    <xf numFmtId="0" fontId="54" fillId="0" borderId="51" xfId="61" applyFont="1" applyFill="1" applyBorder="1" applyAlignment="1" applyProtection="1">
      <alignment horizontal="left" vertical="center" wrapText="1" indent="1"/>
      <protection/>
    </xf>
    <xf numFmtId="183" fontId="54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25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4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183" fontId="54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Alignment="1">
      <alignment horizontal="right"/>
    </xf>
    <xf numFmtId="0" fontId="32" fillId="0" borderId="44" xfId="65" applyFont="1" applyBorder="1" applyAlignment="1">
      <alignment wrapText="1"/>
      <protection/>
    </xf>
    <xf numFmtId="0" fontId="32" fillId="0" borderId="37" xfId="65" applyFont="1" applyBorder="1" applyAlignment="1" quotePrefix="1">
      <alignment horizontal="center" vertical="center" wrapText="1"/>
      <protection/>
    </xf>
    <xf numFmtId="3" fontId="32" fillId="0" borderId="29" xfId="65" applyNumberFormat="1" applyFont="1" applyBorder="1" applyAlignment="1">
      <alignment horizontal="right"/>
      <protection/>
    </xf>
    <xf numFmtId="3" fontId="32" fillId="0" borderId="47" xfId="65" applyNumberFormat="1" applyFont="1" applyBorder="1" applyAlignment="1">
      <alignment horizontal="right"/>
      <protection/>
    </xf>
    <xf numFmtId="3" fontId="32" fillId="0" borderId="42" xfId="65" applyNumberFormat="1" applyFont="1" applyBorder="1" applyAlignment="1">
      <alignment horizontal="right"/>
      <protection/>
    </xf>
    <xf numFmtId="3" fontId="32" fillId="0" borderId="30" xfId="65" applyNumberFormat="1" applyFont="1" applyBorder="1" applyAlignment="1">
      <alignment horizontal="right"/>
      <protection/>
    </xf>
    <xf numFmtId="3" fontId="32" fillId="0" borderId="66" xfId="65" applyNumberFormat="1" applyFont="1" applyBorder="1" applyAlignment="1">
      <alignment horizontal="right"/>
      <protection/>
    </xf>
    <xf numFmtId="3" fontId="36" fillId="0" borderId="47" xfId="65" applyNumberFormat="1" applyFont="1" applyBorder="1">
      <alignment/>
      <protection/>
    </xf>
    <xf numFmtId="3" fontId="32" fillId="0" borderId="13" xfId="65" applyNumberFormat="1" applyFont="1" applyBorder="1" applyAlignment="1">
      <alignment horizontal="right"/>
      <protection/>
    </xf>
    <xf numFmtId="3" fontId="32" fillId="0" borderId="10" xfId="65" applyNumberFormat="1" applyFont="1" applyBorder="1" applyAlignment="1">
      <alignment horizontal="right"/>
      <protection/>
    </xf>
    <xf numFmtId="3" fontId="32" fillId="0" borderId="44" xfId="65" applyNumberFormat="1" applyFont="1" applyBorder="1" applyAlignment="1">
      <alignment horizontal="right"/>
      <protection/>
    </xf>
    <xf numFmtId="3" fontId="32" fillId="0" borderId="27" xfId="65" applyNumberFormat="1" applyFont="1" applyBorder="1" applyAlignment="1">
      <alignment horizontal="right"/>
      <protection/>
    </xf>
    <xf numFmtId="3" fontId="32" fillId="0" borderId="26" xfId="65" applyNumberFormat="1" applyFont="1" applyBorder="1" applyAlignment="1">
      <alignment horizontal="right"/>
      <protection/>
    </xf>
    <xf numFmtId="3" fontId="36" fillId="0" borderId="10" xfId="65" applyNumberFormat="1" applyFont="1" applyBorder="1">
      <alignment/>
      <protection/>
    </xf>
    <xf numFmtId="3" fontId="32" fillId="0" borderId="10" xfId="65" applyNumberFormat="1" applyFont="1" applyBorder="1">
      <alignment/>
      <protection/>
    </xf>
    <xf numFmtId="3" fontId="32" fillId="0" borderId="27" xfId="65" applyNumberFormat="1" applyFont="1" applyBorder="1">
      <alignment/>
      <protection/>
    </xf>
    <xf numFmtId="3" fontId="32" fillId="0" borderId="13" xfId="65" applyNumberFormat="1" applyFont="1" applyBorder="1">
      <alignment/>
      <protection/>
    </xf>
    <xf numFmtId="3" fontId="32" fillId="0" borderId="55" xfId="65" applyNumberFormat="1" applyFont="1" applyBorder="1" applyAlignment="1">
      <alignment horizontal="right"/>
      <protection/>
    </xf>
    <xf numFmtId="3" fontId="32" fillId="0" borderId="54" xfId="65" applyNumberFormat="1" applyFont="1" applyBorder="1" applyAlignment="1">
      <alignment horizontal="right"/>
      <protection/>
    </xf>
    <xf numFmtId="3" fontId="32" fillId="0" borderId="11" xfId="65" applyNumberFormat="1" applyFont="1" applyBorder="1" applyAlignment="1">
      <alignment horizontal="right"/>
      <protection/>
    </xf>
    <xf numFmtId="3" fontId="32" fillId="0" borderId="28" xfId="65" applyNumberFormat="1" applyFont="1" applyBorder="1" applyAlignment="1">
      <alignment horizontal="right"/>
      <protection/>
    </xf>
    <xf numFmtId="3" fontId="32" fillId="0" borderId="67" xfId="65" applyNumberFormat="1" applyFont="1" applyBorder="1" applyAlignment="1">
      <alignment horizontal="right"/>
      <protection/>
    </xf>
    <xf numFmtId="3" fontId="32" fillId="0" borderId="64" xfId="65" applyNumberFormat="1" applyFont="1" applyBorder="1" applyAlignment="1">
      <alignment horizontal="right"/>
      <protection/>
    </xf>
    <xf numFmtId="3" fontId="32" fillId="0" borderId="63" xfId="65" applyNumberFormat="1" applyFont="1" applyBorder="1" applyAlignment="1">
      <alignment horizontal="right"/>
      <protection/>
    </xf>
    <xf numFmtId="3" fontId="32" fillId="0" borderId="48" xfId="65" applyNumberFormat="1" applyFont="1" applyBorder="1" applyAlignment="1">
      <alignment horizontal="right"/>
      <protection/>
    </xf>
    <xf numFmtId="3" fontId="32" fillId="0" borderId="49" xfId="65" applyNumberFormat="1" applyFont="1" applyBorder="1" applyAlignment="1">
      <alignment horizontal="right"/>
      <protection/>
    </xf>
    <xf numFmtId="3" fontId="32" fillId="0" borderId="68" xfId="65" applyNumberFormat="1" applyFont="1" applyBorder="1" applyAlignment="1">
      <alignment horizontal="right"/>
      <protection/>
    </xf>
    <xf numFmtId="3" fontId="36" fillId="0" borderId="11" xfId="65" applyNumberFormat="1" applyFont="1" applyBorder="1">
      <alignment/>
      <protection/>
    </xf>
    <xf numFmtId="3" fontId="30" fillId="0" borderId="15" xfId="65" applyNumberFormat="1" applyFont="1" applyBorder="1" applyAlignment="1">
      <alignment horizontal="right"/>
      <protection/>
    </xf>
    <xf numFmtId="3" fontId="30" fillId="0" borderId="12" xfId="65" applyNumberFormat="1" applyFont="1" applyBorder="1" applyAlignment="1">
      <alignment horizontal="right"/>
      <protection/>
    </xf>
    <xf numFmtId="3" fontId="39" fillId="0" borderId="12" xfId="65" applyNumberFormat="1" applyFont="1" applyBorder="1">
      <alignment/>
      <protection/>
    </xf>
    <xf numFmtId="3" fontId="39" fillId="0" borderId="15" xfId="65" applyNumberFormat="1" applyFont="1" applyBorder="1">
      <alignment/>
      <protection/>
    </xf>
    <xf numFmtId="3" fontId="39" fillId="0" borderId="19" xfId="65" applyNumberFormat="1" applyFont="1" applyBorder="1">
      <alignment/>
      <protection/>
    </xf>
    <xf numFmtId="0" fontId="34" fillId="0" borderId="44" xfId="65" applyFont="1" applyBorder="1" applyAlignment="1">
      <alignment wrapText="1"/>
      <protection/>
    </xf>
    <xf numFmtId="0" fontId="34" fillId="0" borderId="37" xfId="65" applyFont="1" applyBorder="1" applyAlignment="1" quotePrefix="1">
      <alignment horizontal="center" vertical="center" wrapText="1"/>
      <protection/>
    </xf>
    <xf numFmtId="3" fontId="34" fillId="0" borderId="29" xfId="65" applyNumberFormat="1" applyFont="1" applyBorder="1" applyAlignment="1">
      <alignment horizontal="right"/>
      <protection/>
    </xf>
    <xf numFmtId="3" fontId="34" fillId="0" borderId="47" xfId="65" applyNumberFormat="1" applyFont="1" applyBorder="1" applyAlignment="1">
      <alignment horizontal="right"/>
      <protection/>
    </xf>
    <xf numFmtId="3" fontId="34" fillId="0" borderId="42" xfId="65" applyNumberFormat="1" applyFont="1" applyBorder="1" applyAlignment="1">
      <alignment horizontal="right"/>
      <protection/>
    </xf>
    <xf numFmtId="3" fontId="34" fillId="0" borderId="30" xfId="65" applyNumberFormat="1" applyFont="1" applyBorder="1" applyAlignment="1">
      <alignment horizontal="right"/>
      <protection/>
    </xf>
    <xf numFmtId="3" fontId="34" fillId="0" borderId="52" xfId="65" applyNumberFormat="1" applyFont="1" applyBorder="1" applyAlignment="1">
      <alignment horizontal="right"/>
      <protection/>
    </xf>
    <xf numFmtId="3" fontId="34" fillId="0" borderId="46" xfId="65" applyNumberFormat="1" applyFont="1" applyBorder="1" applyAlignment="1">
      <alignment horizontal="right"/>
      <protection/>
    </xf>
    <xf numFmtId="3" fontId="34" fillId="0" borderId="13" xfId="65" applyNumberFormat="1" applyFont="1" applyBorder="1" applyAlignment="1">
      <alignment horizontal="right"/>
      <protection/>
    </xf>
    <xf numFmtId="3" fontId="34" fillId="0" borderId="10" xfId="65" applyNumberFormat="1" applyFont="1" applyBorder="1" applyAlignment="1">
      <alignment horizontal="right"/>
      <protection/>
    </xf>
    <xf numFmtId="3" fontId="34" fillId="0" borderId="44" xfId="65" applyNumberFormat="1" applyFont="1" applyBorder="1" applyAlignment="1">
      <alignment horizontal="right"/>
      <protection/>
    </xf>
    <xf numFmtId="3" fontId="34" fillId="0" borderId="27" xfId="65" applyNumberFormat="1" applyFont="1" applyBorder="1" applyAlignment="1">
      <alignment horizontal="right"/>
      <protection/>
    </xf>
    <xf numFmtId="3" fontId="34" fillId="0" borderId="55" xfId="65" applyNumberFormat="1" applyFont="1" applyBorder="1" applyAlignment="1">
      <alignment horizontal="right"/>
      <protection/>
    </xf>
    <xf numFmtId="3" fontId="34" fillId="0" borderId="54" xfId="65" applyNumberFormat="1" applyFont="1" applyBorder="1" applyAlignment="1">
      <alignment horizontal="right"/>
      <protection/>
    </xf>
    <xf numFmtId="3" fontId="34" fillId="0" borderId="11" xfId="65" applyNumberFormat="1" applyFont="1" applyBorder="1" applyAlignment="1">
      <alignment horizontal="right"/>
      <protection/>
    </xf>
    <xf numFmtId="3" fontId="34" fillId="0" borderId="28" xfId="65" applyNumberFormat="1" applyFont="1" applyBorder="1" applyAlignment="1">
      <alignment horizontal="right"/>
      <protection/>
    </xf>
    <xf numFmtId="3" fontId="34" fillId="0" borderId="64" xfId="65" applyNumberFormat="1" applyFont="1" applyBorder="1" applyAlignment="1">
      <alignment horizontal="right"/>
      <protection/>
    </xf>
    <xf numFmtId="3" fontId="34" fillId="0" borderId="63" xfId="65" applyNumberFormat="1" applyFont="1" applyBorder="1" applyAlignment="1">
      <alignment horizontal="right"/>
      <protection/>
    </xf>
    <xf numFmtId="3" fontId="34" fillId="0" borderId="48" xfId="65" applyNumberFormat="1" applyFont="1" applyBorder="1" applyAlignment="1">
      <alignment horizontal="right"/>
      <protection/>
    </xf>
    <xf numFmtId="3" fontId="34" fillId="0" borderId="49" xfId="65" applyNumberFormat="1" applyFont="1" applyBorder="1" applyAlignment="1">
      <alignment horizontal="right"/>
      <protection/>
    </xf>
    <xf numFmtId="3" fontId="40" fillId="0" borderId="15" xfId="65" applyNumberFormat="1" applyFont="1" applyBorder="1" applyAlignment="1">
      <alignment horizontal="right"/>
      <protection/>
    </xf>
    <xf numFmtId="3" fontId="40" fillId="0" borderId="12" xfId="65" applyNumberFormat="1" applyFont="1" applyBorder="1" applyAlignment="1">
      <alignment horizontal="right"/>
      <protection/>
    </xf>
    <xf numFmtId="3" fontId="40" fillId="0" borderId="69" xfId="65" applyNumberFormat="1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32" fillId="0" borderId="52" xfId="65" applyNumberFormat="1" applyFont="1" applyBorder="1" applyAlignment="1">
      <alignment horizontal="right"/>
      <protection/>
    </xf>
    <xf numFmtId="3" fontId="32" fillId="0" borderId="46" xfId="65" applyNumberFormat="1" applyFont="1" applyBorder="1" applyAlignment="1">
      <alignment horizontal="right"/>
      <protection/>
    </xf>
    <xf numFmtId="3" fontId="36" fillId="0" borderId="36" xfId="65" applyNumberFormat="1" applyFont="1" applyBorder="1">
      <alignment/>
      <protection/>
    </xf>
    <xf numFmtId="3" fontId="32" fillId="0" borderId="52" xfId="65" applyNumberFormat="1" applyFont="1" applyBorder="1">
      <alignment/>
      <protection/>
    </xf>
    <xf numFmtId="3" fontId="32" fillId="0" borderId="46" xfId="65" applyNumberFormat="1" applyFont="1" applyBorder="1">
      <alignment/>
      <protection/>
    </xf>
    <xf numFmtId="3" fontId="35" fillId="0" borderId="14" xfId="65" applyNumberFormat="1" applyFont="1" applyBorder="1">
      <alignment/>
      <protection/>
    </xf>
    <xf numFmtId="3" fontId="32" fillId="0" borderId="70" xfId="65" applyNumberFormat="1" applyFont="1" applyBorder="1">
      <alignment/>
      <protection/>
    </xf>
    <xf numFmtId="3" fontId="31" fillId="0" borderId="70" xfId="65" applyNumberFormat="1" applyFont="1" applyBorder="1">
      <alignment/>
      <protection/>
    </xf>
    <xf numFmtId="3" fontId="0" fillId="0" borderId="46" xfId="0" applyNumberFormat="1" applyBorder="1" applyAlignment="1">
      <alignment/>
    </xf>
    <xf numFmtId="3" fontId="41" fillId="0" borderId="46" xfId="0" applyNumberFormat="1" applyFont="1" applyBorder="1" applyAlignment="1">
      <alignment/>
    </xf>
    <xf numFmtId="3" fontId="35" fillId="0" borderId="33" xfId="65" applyNumberFormat="1" applyFont="1" applyBorder="1">
      <alignment/>
      <protection/>
    </xf>
    <xf numFmtId="3" fontId="32" fillId="0" borderId="26" xfId="65" applyNumberFormat="1" applyFont="1" applyBorder="1">
      <alignment/>
      <protection/>
    </xf>
    <xf numFmtId="3" fontId="31" fillId="0" borderId="26" xfId="65" applyNumberFormat="1" applyFont="1" applyBorder="1">
      <alignment/>
      <protection/>
    </xf>
    <xf numFmtId="3" fontId="35" fillId="0" borderId="13" xfId="65" applyNumberFormat="1" applyFont="1" applyBorder="1">
      <alignment/>
      <protection/>
    </xf>
    <xf numFmtId="3" fontId="4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41" fontId="32" fillId="0" borderId="0" xfId="0" applyNumberFormat="1" applyFont="1" applyAlignment="1">
      <alignment/>
    </xf>
    <xf numFmtId="41" fontId="31" fillId="0" borderId="0" xfId="0" applyNumberFormat="1" applyFont="1" applyAlignment="1">
      <alignment/>
    </xf>
    <xf numFmtId="0" fontId="47" fillId="0" borderId="0" xfId="65" applyFont="1" applyBorder="1" applyAlignment="1" quotePrefix="1">
      <alignment horizontal="left" vertical="center" wrapText="1"/>
      <protection/>
    </xf>
    <xf numFmtId="0" fontId="48" fillId="0" borderId="0" xfId="0" applyFont="1" applyBorder="1" applyAlignment="1">
      <alignment horizontal="left" wrapText="1"/>
    </xf>
    <xf numFmtId="41" fontId="32" fillId="0" borderId="0" xfId="65" applyNumberFormat="1" applyFont="1">
      <alignment/>
      <protection/>
    </xf>
    <xf numFmtId="41" fontId="32" fillId="0" borderId="25" xfId="65" applyNumberFormat="1" applyFont="1" applyBorder="1">
      <alignment/>
      <protection/>
    </xf>
    <xf numFmtId="41" fontId="31" fillId="0" borderId="0" xfId="65" applyNumberFormat="1" applyFont="1">
      <alignment/>
      <protection/>
    </xf>
    <xf numFmtId="41" fontId="32" fillId="0" borderId="25" xfId="40" applyNumberFormat="1" applyFont="1" applyBorder="1" applyAlignment="1">
      <alignment/>
    </xf>
    <xf numFmtId="0" fontId="31" fillId="0" borderId="0" xfId="65" applyFont="1" applyBorder="1" applyAlignment="1">
      <alignment wrapText="1"/>
      <protection/>
    </xf>
    <xf numFmtId="41" fontId="31" fillId="0" borderId="0" xfId="65" applyNumberFormat="1" applyFont="1" applyBorder="1">
      <alignment/>
      <protection/>
    </xf>
    <xf numFmtId="0" fontId="4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8" fillId="0" borderId="22" xfId="67" applyFont="1" applyBorder="1" applyAlignment="1">
      <alignment horizontal="center" vertical="center" wrapText="1"/>
      <protection/>
    </xf>
    <xf numFmtId="0" fontId="8" fillId="0" borderId="22" xfId="67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top" wrapText="1"/>
    </xf>
    <xf numFmtId="165" fontId="32" fillId="0" borderId="25" xfId="0" applyNumberFormat="1" applyFont="1" applyBorder="1" applyAlignment="1">
      <alignment/>
    </xf>
    <xf numFmtId="0" fontId="46" fillId="0" borderId="0" xfId="0" applyFont="1" applyAlignment="1">
      <alignment/>
    </xf>
    <xf numFmtId="41" fontId="32" fillId="0" borderId="25" xfId="0" applyNumberFormat="1" applyFont="1" applyBorder="1" applyAlignment="1">
      <alignment/>
    </xf>
    <xf numFmtId="0" fontId="8" fillId="0" borderId="0" xfId="67" applyFont="1" applyBorder="1" applyAlignment="1">
      <alignment horizontal="center" vertical="center" wrapText="1"/>
      <protection/>
    </xf>
    <xf numFmtId="0" fontId="8" fillId="0" borderId="0" xfId="67" applyFont="1" applyBorder="1" applyAlignment="1">
      <alignment horizontal="center" vertical="center"/>
      <protection/>
    </xf>
    <xf numFmtId="0" fontId="8" fillId="0" borderId="0" xfId="67" applyFont="1" applyBorder="1" applyAlignment="1">
      <alignment horizontal="center"/>
      <protection/>
    </xf>
    <xf numFmtId="0" fontId="24" fillId="0" borderId="0" xfId="0" applyFont="1" applyBorder="1" applyAlignment="1">
      <alignment horizontal="left" vertical="top" wrapText="1"/>
    </xf>
    <xf numFmtId="0" fontId="8" fillId="0" borderId="31" xfId="67" applyFont="1" applyBorder="1" applyAlignment="1">
      <alignment horizontal="right"/>
      <protection/>
    </xf>
    <xf numFmtId="173" fontId="8" fillId="0" borderId="21" xfId="40" applyNumberFormat="1" applyFont="1" applyBorder="1" applyAlignment="1">
      <alignment horizontal="right"/>
    </xf>
    <xf numFmtId="0" fontId="9" fillId="0" borderId="0" xfId="0" applyFont="1" applyAlignment="1" quotePrefix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73" fontId="8" fillId="0" borderId="0" xfId="4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 quotePrefix="1">
      <alignment horizontal="left" vertical="top" wrapText="1"/>
    </xf>
    <xf numFmtId="0" fontId="9" fillId="0" borderId="37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4" fillId="0" borderId="71" xfId="0" applyFont="1" applyBorder="1" applyAlignment="1">
      <alignment horizontal="center"/>
    </xf>
    <xf numFmtId="0" fontId="32" fillId="0" borderId="0" xfId="63" applyFont="1" applyAlignment="1">
      <alignment vertical="top"/>
      <protection/>
    </xf>
    <xf numFmtId="0" fontId="31" fillId="0" borderId="0" xfId="60" applyFont="1" applyAlignment="1">
      <alignment horizontal="left" vertical="top"/>
      <protection/>
    </xf>
    <xf numFmtId="0" fontId="32" fillId="0" borderId="0" xfId="63" applyFont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4" fillId="0" borderId="0" xfId="60" applyFont="1" applyAlignment="1">
      <alignment horizontal="center"/>
      <protection/>
    </xf>
    <xf numFmtId="165" fontId="9" fillId="0" borderId="0" xfId="60" applyNumberFormat="1" applyFont="1" applyBorder="1">
      <alignment/>
      <protection/>
    </xf>
    <xf numFmtId="0" fontId="1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63" fillId="32" borderId="15" xfId="0" applyFont="1" applyFill="1" applyBorder="1" applyAlignment="1">
      <alignment horizontal="center" vertical="center" wrapText="1"/>
    </xf>
    <xf numFmtId="0" fontId="63" fillId="32" borderId="15" xfId="0" applyFont="1" applyFill="1" applyBorder="1" applyAlignment="1">
      <alignment horizontal="center" vertical="top" wrapText="1"/>
    </xf>
    <xf numFmtId="0" fontId="64" fillId="0" borderId="29" xfId="0" applyFont="1" applyBorder="1" applyAlignment="1">
      <alignment horizontal="center" vertical="top" wrapText="1"/>
    </xf>
    <xf numFmtId="0" fontId="64" fillId="0" borderId="47" xfId="0" applyFont="1" applyBorder="1" applyAlignment="1">
      <alignment horizontal="left" vertical="top" wrapText="1"/>
    </xf>
    <xf numFmtId="3" fontId="64" fillId="0" borderId="47" xfId="0" applyNumberFormat="1" applyFont="1" applyBorder="1" applyAlignment="1">
      <alignment horizontal="right" vertical="top" wrapText="1"/>
    </xf>
    <xf numFmtId="3" fontId="64" fillId="0" borderId="30" xfId="0" applyNumberFormat="1" applyFont="1" applyBorder="1" applyAlignment="1">
      <alignment horizontal="right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left" vertical="top" wrapText="1"/>
    </xf>
    <xf numFmtId="3" fontId="64" fillId="0" borderId="10" xfId="0" applyNumberFormat="1" applyFont="1" applyBorder="1" applyAlignment="1">
      <alignment horizontal="right" vertical="top" wrapText="1"/>
    </xf>
    <xf numFmtId="3" fontId="64" fillId="0" borderId="27" xfId="0" applyNumberFormat="1" applyFont="1" applyBorder="1" applyAlignment="1">
      <alignment horizontal="right" vertical="top" wrapText="1"/>
    </xf>
    <xf numFmtId="0" fontId="64" fillId="0" borderId="54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left" vertical="top" wrapText="1"/>
    </xf>
    <xf numFmtId="3" fontId="64" fillId="0" borderId="11" xfId="0" applyNumberFormat="1" applyFont="1" applyBorder="1" applyAlignment="1">
      <alignment horizontal="right" vertical="top" wrapText="1"/>
    </xf>
    <xf numFmtId="3" fontId="64" fillId="0" borderId="28" xfId="0" applyNumberFormat="1" applyFont="1" applyBorder="1" applyAlignment="1">
      <alignment horizontal="right" vertical="top" wrapText="1"/>
    </xf>
    <xf numFmtId="0" fontId="65" fillId="0" borderId="15" xfId="0" applyFont="1" applyBorder="1" applyAlignment="1">
      <alignment horizontal="center" vertical="top" wrapText="1"/>
    </xf>
    <xf numFmtId="0" fontId="65" fillId="0" borderId="15" xfId="0" applyFont="1" applyBorder="1" applyAlignment="1">
      <alignment horizontal="left" vertical="top" wrapText="1"/>
    </xf>
    <xf numFmtId="3" fontId="65" fillId="0" borderId="15" xfId="0" applyNumberFormat="1" applyFont="1" applyBorder="1" applyAlignment="1">
      <alignment horizontal="right" vertical="top" wrapText="1"/>
    </xf>
    <xf numFmtId="0" fontId="24" fillId="32" borderId="0" xfId="0" applyFont="1" applyFill="1" applyAlignment="1">
      <alignment horizontal="center" vertical="top" wrapText="1"/>
    </xf>
    <xf numFmtId="0" fontId="63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63" fillId="32" borderId="29" xfId="0" applyFont="1" applyFill="1" applyBorder="1" applyAlignment="1">
      <alignment horizontal="center" vertical="top" wrapText="1"/>
    </xf>
    <xf numFmtId="0" fontId="63" fillId="32" borderId="47" xfId="0" applyFont="1" applyFill="1" applyBorder="1" applyAlignment="1">
      <alignment horizontal="center" vertical="top" wrapText="1"/>
    </xf>
    <xf numFmtId="0" fontId="63" fillId="32" borderId="30" xfId="0" applyFont="1" applyFill="1" applyBorder="1" applyAlignment="1">
      <alignment horizontal="center" vertical="top" wrapText="1"/>
    </xf>
    <xf numFmtId="0" fontId="63" fillId="32" borderId="63" xfId="0" applyFont="1" applyFill="1" applyBorder="1" applyAlignment="1">
      <alignment horizontal="center" vertical="top" wrapText="1"/>
    </xf>
    <xf numFmtId="0" fontId="63" fillId="32" borderId="48" xfId="0" applyFont="1" applyFill="1" applyBorder="1" applyAlignment="1">
      <alignment horizontal="center" vertical="top" wrapText="1"/>
    </xf>
    <xf numFmtId="0" fontId="63" fillId="32" borderId="49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72" xfId="0" applyBorder="1" applyAlignment="1">
      <alignment/>
    </xf>
    <xf numFmtId="0" fontId="41" fillId="0" borderId="15" xfId="0" applyFont="1" applyBorder="1" applyAlignment="1">
      <alignment/>
    </xf>
    <xf numFmtId="0" fontId="0" fillId="0" borderId="37" xfId="0" applyBorder="1" applyAlignment="1">
      <alignment horizontal="right"/>
    </xf>
    <xf numFmtId="0" fontId="0" fillId="0" borderId="71" xfId="0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72" xfId="0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1" fillId="0" borderId="24" xfId="65" applyFont="1" applyBorder="1" applyAlignment="1">
      <alignment horizontal="center" vertical="center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/>
    </xf>
    <xf numFmtId="0" fontId="8" fillId="0" borderId="37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9" fillId="0" borderId="37" xfId="0" applyFont="1" applyBorder="1" applyAlignment="1">
      <alignment horizontal="right" vertical="center"/>
    </xf>
    <xf numFmtId="0" fontId="8" fillId="0" borderId="7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64" fillId="0" borderId="13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top" wrapText="1"/>
    </xf>
    <xf numFmtId="3" fontId="64" fillId="0" borderId="27" xfId="0" applyNumberFormat="1" applyFont="1" applyFill="1" applyBorder="1" applyAlignment="1">
      <alignment horizontal="right" vertical="top" wrapText="1"/>
    </xf>
    <xf numFmtId="0" fontId="64" fillId="0" borderId="63" xfId="0" applyFont="1" applyFill="1" applyBorder="1" applyAlignment="1">
      <alignment horizontal="center" vertical="top" wrapText="1"/>
    </xf>
    <xf numFmtId="0" fontId="64" fillId="0" borderId="48" xfId="0" applyFont="1" applyFill="1" applyBorder="1" applyAlignment="1">
      <alignment horizontal="left" vertical="top" wrapText="1"/>
    </xf>
    <xf numFmtId="3" fontId="64" fillId="0" borderId="49" xfId="0" applyNumberFormat="1" applyFont="1" applyFill="1" applyBorder="1" applyAlignment="1">
      <alignment horizontal="right" vertical="top" wrapText="1"/>
    </xf>
    <xf numFmtId="0" fontId="64" fillId="0" borderId="35" xfId="0" applyFont="1" applyBorder="1" applyAlignment="1">
      <alignment horizontal="left" vertical="top" wrapText="1"/>
    </xf>
    <xf numFmtId="0" fontId="64" fillId="0" borderId="35" xfId="0" applyFont="1" applyBorder="1" applyAlignment="1" quotePrefix="1">
      <alignment horizontal="center" vertical="center" wrapText="1"/>
    </xf>
    <xf numFmtId="3" fontId="64" fillId="0" borderId="42" xfId="0" applyNumberFormat="1" applyFont="1" applyBorder="1" applyAlignment="1">
      <alignment horizontal="right" vertical="center" wrapText="1"/>
    </xf>
    <xf numFmtId="0" fontId="65" fillId="0" borderId="15" xfId="0" applyFont="1" applyBorder="1" applyAlignment="1">
      <alignment horizontal="left" vertical="center" wrapText="1"/>
    </xf>
    <xf numFmtId="0" fontId="11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1" fillId="0" borderId="29" xfId="0" applyFont="1" applyBorder="1" applyAlignment="1">
      <alignment horizontal="center"/>
    </xf>
    <xf numFmtId="0" fontId="41" fillId="0" borderId="47" xfId="0" applyFont="1" applyBorder="1" applyAlignment="1">
      <alignment wrapText="1"/>
    </xf>
    <xf numFmtId="3" fontId="41" fillId="0" borderId="47" xfId="0" applyNumberFormat="1" applyFont="1" applyBorder="1" applyAlignment="1">
      <alignment/>
    </xf>
    <xf numFmtId="0" fontId="41" fillId="0" borderId="47" xfId="0" applyFont="1" applyBorder="1" applyAlignment="1">
      <alignment/>
    </xf>
    <xf numFmtId="3" fontId="41" fillId="0" borderId="3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/>
    </xf>
    <xf numFmtId="0" fontId="41" fillId="0" borderId="54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3" fontId="41" fillId="0" borderId="11" xfId="0" applyNumberFormat="1" applyFont="1" applyBorder="1" applyAlignment="1">
      <alignment/>
    </xf>
    <xf numFmtId="0" fontId="41" fillId="0" borderId="50" xfId="0" applyFont="1" applyBorder="1" applyAlignment="1">
      <alignment horizontal="center"/>
    </xf>
    <xf numFmtId="0" fontId="41" fillId="0" borderId="51" xfId="0" applyFont="1" applyBorder="1" applyAlignment="1">
      <alignment wrapText="1"/>
    </xf>
    <xf numFmtId="3" fontId="41" fillId="0" borderId="51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wrapText="1"/>
    </xf>
    <xf numFmtId="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0" fontId="5" fillId="0" borderId="0" xfId="65" applyFont="1" applyAlignment="1">
      <alignment horizontal="center"/>
      <protection/>
    </xf>
    <xf numFmtId="0" fontId="8" fillId="0" borderId="37" xfId="67" applyFont="1" applyBorder="1" applyAlignment="1">
      <alignment horizontal="right"/>
      <protection/>
    </xf>
    <xf numFmtId="0" fontId="8" fillId="0" borderId="33" xfId="67" applyFont="1" applyBorder="1">
      <alignment/>
      <protection/>
    </xf>
    <xf numFmtId="0" fontId="8" fillId="0" borderId="43" xfId="67" applyFont="1" applyBorder="1" applyAlignment="1">
      <alignment horizontal="center"/>
      <protection/>
    </xf>
    <xf numFmtId="173" fontId="8" fillId="0" borderId="44" xfId="40" applyNumberFormat="1" applyFont="1" applyBorder="1" applyAlignment="1">
      <alignment horizontal="right"/>
    </xf>
    <xf numFmtId="173" fontId="8" fillId="0" borderId="37" xfId="40" applyNumberFormat="1" applyFont="1" applyBorder="1" applyAlignment="1">
      <alignment horizontal="right"/>
    </xf>
    <xf numFmtId="0" fontId="41" fillId="0" borderId="52" xfId="0" applyFont="1" applyBorder="1" applyAlignment="1">
      <alignment horizontal="center"/>
    </xf>
    <xf numFmtId="0" fontId="0" fillId="0" borderId="46" xfId="0" applyFont="1" applyBorder="1" applyAlignment="1">
      <alignment wrapText="1"/>
    </xf>
    <xf numFmtId="3" fontId="0" fillId="0" borderId="46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64" fillId="0" borderId="11" xfId="0" applyFont="1" applyBorder="1" applyAlignment="1">
      <alignment horizontal="left" vertical="top" wrapText="1"/>
    </xf>
    <xf numFmtId="0" fontId="65" fillId="0" borderId="72" xfId="0" applyFont="1" applyBorder="1" applyAlignment="1">
      <alignment horizontal="left" vertical="top" wrapText="1"/>
    </xf>
    <xf numFmtId="3" fontId="65" fillId="0" borderId="45" xfId="0" applyNumberFormat="1" applyFont="1" applyBorder="1" applyAlignment="1">
      <alignment horizontal="right" vertical="top" wrapText="1"/>
    </xf>
    <xf numFmtId="0" fontId="65" fillId="0" borderId="72" xfId="0" applyFont="1" applyBorder="1" applyAlignment="1">
      <alignment horizontal="center" vertical="center" wrapText="1"/>
    </xf>
    <xf numFmtId="3" fontId="65" fillId="0" borderId="55" xfId="0" applyNumberFormat="1" applyFont="1" applyBorder="1" applyAlignment="1">
      <alignment horizontal="right" vertical="center" wrapText="1"/>
    </xf>
    <xf numFmtId="0" fontId="65" fillId="0" borderId="15" xfId="0" applyFont="1" applyBorder="1" applyAlignment="1">
      <alignment horizontal="center" vertical="center" wrapText="1"/>
    </xf>
    <xf numFmtId="3" fontId="65" fillId="0" borderId="20" xfId="0" applyNumberFormat="1" applyFont="1" applyBorder="1" applyAlignment="1">
      <alignment horizontal="right" vertical="center" wrapText="1"/>
    </xf>
    <xf numFmtId="3" fontId="64" fillId="0" borderId="37" xfId="0" applyNumberFormat="1" applyFont="1" applyBorder="1" applyAlignment="1">
      <alignment horizontal="right" vertical="top" wrapText="1"/>
    </xf>
    <xf numFmtId="3" fontId="33" fillId="0" borderId="0" xfId="58" applyNumberFormat="1" applyFont="1" applyAlignment="1">
      <alignment horizontal="right"/>
      <protection/>
    </xf>
    <xf numFmtId="3" fontId="31" fillId="0" borderId="0" xfId="66" applyNumberFormat="1" applyFont="1" applyAlignment="1">
      <alignment horizontal="center"/>
      <protection/>
    </xf>
    <xf numFmtId="3" fontId="32" fillId="0" borderId="0" xfId="66" applyNumberFormat="1" applyFont="1">
      <alignment/>
      <protection/>
    </xf>
    <xf numFmtId="3" fontId="31" fillId="0" borderId="16" xfId="65" applyNumberFormat="1" applyFont="1" applyBorder="1" applyAlignment="1">
      <alignment horizontal="center" vertical="center"/>
      <protection/>
    </xf>
    <xf numFmtId="3" fontId="33" fillId="0" borderId="0" xfId="66" applyNumberFormat="1" applyFont="1">
      <alignment/>
      <protection/>
    </xf>
    <xf numFmtId="3" fontId="32" fillId="0" borderId="0" xfId="40" applyNumberFormat="1" applyFont="1" applyAlignment="1">
      <alignment/>
    </xf>
    <xf numFmtId="3" fontId="31" fillId="0" borderId="0" xfId="66" applyNumberFormat="1" applyFont="1">
      <alignment/>
      <protection/>
    </xf>
    <xf numFmtId="3" fontId="32" fillId="0" borderId="0" xfId="0" applyNumberFormat="1" applyFont="1" applyAlignment="1">
      <alignment/>
    </xf>
    <xf numFmtId="3" fontId="31" fillId="0" borderId="0" xfId="40" applyNumberFormat="1" applyFont="1" applyAlignment="1">
      <alignment/>
    </xf>
    <xf numFmtId="3" fontId="32" fillId="0" borderId="0" xfId="66" applyNumberFormat="1" applyFont="1" applyAlignment="1">
      <alignment horizontal="center"/>
      <protection/>
    </xf>
    <xf numFmtId="41" fontId="32" fillId="0" borderId="0" xfId="40" applyNumberFormat="1" applyFont="1" applyFill="1" applyAlignment="1">
      <alignment/>
    </xf>
    <xf numFmtId="3" fontId="3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3" fontId="32" fillId="0" borderId="25" xfId="40" applyNumberFormat="1" applyFont="1" applyBorder="1" applyAlignment="1">
      <alignment horizontal="center"/>
    </xf>
    <xf numFmtId="41" fontId="32" fillId="0" borderId="25" xfId="40" applyNumberFormat="1" applyFont="1" applyBorder="1" applyAlignment="1">
      <alignment horizontal="center"/>
    </xf>
    <xf numFmtId="3" fontId="31" fillId="0" borderId="0" xfId="40" applyNumberFormat="1" applyFont="1" applyAlignment="1">
      <alignment horizontal="center"/>
    </xf>
    <xf numFmtId="3" fontId="32" fillId="0" borderId="25" xfId="66" applyNumberFormat="1" applyFont="1" applyBorder="1" applyAlignment="1">
      <alignment horizontal="center"/>
      <protection/>
    </xf>
    <xf numFmtId="0" fontId="32" fillId="0" borderId="25" xfId="0" applyFont="1" applyBorder="1" applyAlignment="1">
      <alignment horizontal="center"/>
    </xf>
    <xf numFmtId="165" fontId="31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 horizontal="center"/>
    </xf>
    <xf numFmtId="3" fontId="32" fillId="0" borderId="25" xfId="40" applyNumberFormat="1" applyFont="1" applyBorder="1" applyAlignment="1">
      <alignment/>
    </xf>
    <xf numFmtId="3" fontId="33" fillId="0" borderId="25" xfId="66" applyNumberFormat="1" applyFont="1" applyBorder="1">
      <alignment/>
      <protection/>
    </xf>
    <xf numFmtId="3" fontId="30" fillId="0" borderId="0" xfId="66" applyNumberFormat="1" applyFont="1">
      <alignment/>
      <protection/>
    </xf>
    <xf numFmtId="0" fontId="33" fillId="0" borderId="0" xfId="66" applyFont="1" applyAlignment="1">
      <alignment wrapText="1"/>
      <protection/>
    </xf>
    <xf numFmtId="3" fontId="30" fillId="0" borderId="0" xfId="66" applyNumberFormat="1" applyFont="1" applyAlignment="1">
      <alignment horizontal="center"/>
      <protection/>
    </xf>
    <xf numFmtId="0" fontId="14" fillId="0" borderId="0" xfId="68" applyFont="1" applyAlignment="1">
      <alignment horizontal="right" vertical="center"/>
      <protection/>
    </xf>
    <xf numFmtId="0" fontId="5" fillId="0" borderId="0" xfId="68" applyFont="1" applyAlignment="1">
      <alignment horizontal="right" vertical="center"/>
      <protection/>
    </xf>
    <xf numFmtId="0" fontId="11" fillId="0" borderId="0" xfId="68" applyFont="1" applyAlignment="1">
      <alignment horizontal="right" vertical="center"/>
      <protection/>
    </xf>
    <xf numFmtId="0" fontId="32" fillId="0" borderId="0" xfId="65" applyFont="1" applyAlignment="1">
      <alignment horizontal="left" wrapText="1"/>
      <protection/>
    </xf>
    <xf numFmtId="3" fontId="44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88" fontId="32" fillId="0" borderId="0" xfId="40" applyNumberFormat="1" applyFont="1" applyAlignment="1">
      <alignment horizontal="center"/>
    </xf>
    <xf numFmtId="186" fontId="31" fillId="0" borderId="0" xfId="0" applyNumberFormat="1" applyFont="1" applyAlignment="1">
      <alignment/>
    </xf>
    <xf numFmtId="0" fontId="32" fillId="0" borderId="0" xfId="65" applyFont="1" applyAlignment="1">
      <alignment wrapText="1"/>
      <protection/>
    </xf>
    <xf numFmtId="0" fontId="31" fillId="0" borderId="0" xfId="65" applyFont="1" applyBorder="1">
      <alignment/>
      <protection/>
    </xf>
    <xf numFmtId="41" fontId="32" fillId="0" borderId="0" xfId="40" applyNumberFormat="1" applyFont="1" applyBorder="1" applyAlignment="1">
      <alignment/>
    </xf>
    <xf numFmtId="3" fontId="31" fillId="0" borderId="0" xfId="65" applyNumberFormat="1" applyFont="1" applyAlignment="1">
      <alignment horizontal="center"/>
      <protection/>
    </xf>
    <xf numFmtId="173" fontId="32" fillId="0" borderId="25" xfId="40" applyNumberFormat="1" applyFont="1" applyBorder="1" applyAlignment="1">
      <alignment/>
    </xf>
    <xf numFmtId="3" fontId="32" fillId="0" borderId="0" xfId="65" applyNumberFormat="1" applyFont="1" applyBorder="1" applyAlignment="1">
      <alignment horizontal="center"/>
      <protection/>
    </xf>
    <xf numFmtId="3" fontId="32" fillId="0" borderId="0" xfId="40" applyNumberFormat="1" applyFont="1" applyBorder="1" applyAlignment="1">
      <alignment horizontal="center"/>
    </xf>
    <xf numFmtId="3" fontId="32" fillId="0" borderId="25" xfId="65" applyNumberFormat="1" applyFont="1" applyBorder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173" fontId="8" fillId="0" borderId="10" xfId="40" applyNumberFormat="1" applyFont="1" applyFill="1" applyBorder="1" applyAlignment="1">
      <alignment/>
    </xf>
    <xf numFmtId="173" fontId="9" fillId="0" borderId="10" xfId="4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3" fontId="4" fillId="0" borderId="0" xfId="67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horizontal="left" wrapText="1"/>
    </xf>
    <xf numFmtId="0" fontId="9" fillId="0" borderId="0" xfId="67" applyFont="1" applyFill="1" applyBorder="1" applyAlignment="1">
      <alignment horizontal="left" wrapText="1"/>
      <protection/>
    </xf>
    <xf numFmtId="0" fontId="17" fillId="0" borderId="0" xfId="67" applyFont="1" applyFill="1" applyBorder="1" applyAlignment="1">
      <alignment/>
      <protection/>
    </xf>
    <xf numFmtId="0" fontId="6" fillId="0" borderId="0" xfId="67" applyFont="1" applyFill="1">
      <alignment/>
      <protection/>
    </xf>
    <xf numFmtId="0" fontId="28" fillId="0" borderId="0" xfId="0" applyFont="1" applyFill="1" applyBorder="1" applyAlignment="1">
      <alignment horizontal="left" wrapText="1"/>
    </xf>
    <xf numFmtId="0" fontId="28" fillId="0" borderId="0" xfId="67" applyFont="1" applyFill="1" applyBorder="1" applyAlignment="1">
      <alignment horizontal="center" wrapText="1"/>
      <protection/>
    </xf>
    <xf numFmtId="0" fontId="28" fillId="0" borderId="0" xfId="67" applyFont="1" applyFill="1" applyBorder="1">
      <alignment/>
      <protection/>
    </xf>
    <xf numFmtId="0" fontId="28" fillId="0" borderId="0" xfId="67" applyFont="1" applyFill="1" applyBorder="1" applyAlignment="1">
      <alignment horizontal="left" wrapText="1"/>
      <protection/>
    </xf>
    <xf numFmtId="0" fontId="26" fillId="0" borderId="0" xfId="67" applyFont="1" applyFill="1" applyBorder="1" applyAlignment="1">
      <alignment/>
      <protection/>
    </xf>
    <xf numFmtId="3" fontId="28" fillId="0" borderId="0" xfId="67" applyNumberFormat="1" applyFont="1" applyFill="1" applyBorder="1" applyAlignment="1">
      <alignment horizontal="center"/>
      <protection/>
    </xf>
    <xf numFmtId="0" fontId="8" fillId="0" borderId="0" xfId="67" applyFont="1" applyFill="1" applyBorder="1" applyAlignment="1">
      <alignment horizontal="center" wrapText="1"/>
      <protection/>
    </xf>
    <xf numFmtId="0" fontId="9" fillId="0" borderId="0" xfId="67" applyFont="1" applyFill="1" applyBorder="1">
      <alignment/>
      <protection/>
    </xf>
    <xf numFmtId="0" fontId="8" fillId="0" borderId="0" xfId="67" applyFont="1" applyFill="1" applyBorder="1" applyAlignment="1">
      <alignment horizontal="left" wrapText="1"/>
      <protection/>
    </xf>
    <xf numFmtId="0" fontId="17" fillId="0" borderId="0" xfId="67" applyFont="1" applyFill="1">
      <alignment/>
      <protection/>
    </xf>
    <xf numFmtId="0" fontId="17" fillId="0" borderId="0" xfId="67" applyFont="1" applyFill="1" applyAlignment="1">
      <alignment horizontal="center"/>
      <protection/>
    </xf>
    <xf numFmtId="173" fontId="17" fillId="0" borderId="0" xfId="40" applyNumberFormat="1" applyFont="1" applyFill="1" applyAlignment="1">
      <alignment/>
    </xf>
    <xf numFmtId="0" fontId="9" fillId="0" borderId="0" xfId="67" applyFont="1" applyFill="1">
      <alignment/>
      <protection/>
    </xf>
    <xf numFmtId="0" fontId="9" fillId="0" borderId="0" xfId="67" applyFont="1" applyFill="1" applyAlignment="1">
      <alignment horizontal="center"/>
      <protection/>
    </xf>
    <xf numFmtId="173" fontId="9" fillId="0" borderId="0" xfId="40" applyNumberFormat="1" applyFont="1" applyFill="1" applyAlignment="1">
      <alignment/>
    </xf>
    <xf numFmtId="0" fontId="17" fillId="0" borderId="0" xfId="67" applyFont="1" applyFill="1" applyBorder="1">
      <alignment/>
      <protection/>
    </xf>
    <xf numFmtId="0" fontId="17" fillId="0" borderId="0" xfId="67" applyFont="1" applyFill="1" applyBorder="1" applyAlignment="1">
      <alignment horizontal="center"/>
      <protection/>
    </xf>
    <xf numFmtId="173" fontId="17" fillId="0" borderId="0" xfId="40" applyNumberFormat="1" applyFont="1" applyFill="1" applyBorder="1" applyAlignment="1">
      <alignment horizontal="right"/>
    </xf>
    <xf numFmtId="0" fontId="28" fillId="0" borderId="0" xfId="67" applyFont="1" applyFill="1" applyBorder="1" applyAlignment="1">
      <alignment/>
      <protection/>
    </xf>
    <xf numFmtId="173" fontId="28" fillId="0" borderId="0" xfId="67" applyNumberFormat="1" applyFont="1" applyFill="1" applyBorder="1" applyAlignment="1">
      <alignment/>
      <protection/>
    </xf>
    <xf numFmtId="0" fontId="11" fillId="0" borderId="0" xfId="0" applyFont="1" applyFill="1" applyBorder="1" applyAlignment="1">
      <alignment horizontal="left" wrapText="1"/>
    </xf>
    <xf numFmtId="0" fontId="11" fillId="0" borderId="0" xfId="67" applyFont="1" applyFill="1" applyBorder="1" applyAlignment="1">
      <alignment horizontal="center" wrapText="1"/>
      <protection/>
    </xf>
    <xf numFmtId="0" fontId="11" fillId="0" borderId="0" xfId="67" applyFont="1" applyFill="1" applyBorder="1" applyAlignment="1">
      <alignment horizontal="left" wrapText="1"/>
      <protection/>
    </xf>
    <xf numFmtId="173" fontId="9" fillId="0" borderId="0" xfId="40" applyNumberFormat="1" applyFont="1" applyFill="1" applyAlignment="1">
      <alignment horizontal="right"/>
    </xf>
    <xf numFmtId="0" fontId="9" fillId="0" borderId="0" xfId="67" applyFont="1" applyFill="1" applyBorder="1" applyAlignment="1">
      <alignment horizontal="center"/>
      <protection/>
    </xf>
    <xf numFmtId="173" fontId="9" fillId="0" borderId="0" xfId="40" applyNumberFormat="1" applyFont="1" applyFill="1" applyBorder="1" applyAlignment="1">
      <alignment horizontal="right"/>
    </xf>
    <xf numFmtId="165" fontId="9" fillId="0" borderId="0" xfId="67" applyNumberFormat="1" applyFont="1" applyFill="1">
      <alignment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horizontal="center"/>
      <protection/>
    </xf>
    <xf numFmtId="0" fontId="11" fillId="0" borderId="0" xfId="67" applyFont="1" applyFill="1" applyBorder="1">
      <alignment/>
      <protection/>
    </xf>
    <xf numFmtId="0" fontId="11" fillId="0" borderId="0" xfId="67" applyFont="1" applyFill="1" applyBorder="1" applyAlignment="1">
      <alignment horizontal="center"/>
      <protection/>
    </xf>
    <xf numFmtId="173" fontId="11" fillId="0" borderId="0" xfId="40" applyNumberFormat="1" applyFont="1" applyFill="1" applyBorder="1" applyAlignment="1">
      <alignment horizontal="right"/>
    </xf>
    <xf numFmtId="0" fontId="14" fillId="0" borderId="0" xfId="67" applyFont="1" applyFill="1" applyBorder="1">
      <alignment/>
      <protection/>
    </xf>
    <xf numFmtId="0" fontId="14" fillId="0" borderId="0" xfId="67" applyFont="1" applyFill="1" applyBorder="1" applyAlignment="1">
      <alignment horizontal="center"/>
      <protection/>
    </xf>
    <xf numFmtId="0" fontId="14" fillId="0" borderId="0" xfId="67" applyFont="1" applyFill="1" applyAlignment="1">
      <alignment horizontal="center"/>
      <protection/>
    </xf>
    <xf numFmtId="0" fontId="14" fillId="0" borderId="0" xfId="67" applyFont="1" applyFill="1">
      <alignment/>
      <protection/>
    </xf>
    <xf numFmtId="165" fontId="14" fillId="0" borderId="0" xfId="67" applyNumberFormat="1" applyFont="1" applyFill="1">
      <alignment/>
      <protection/>
    </xf>
    <xf numFmtId="173" fontId="14" fillId="0" borderId="0" xfId="40" applyNumberFormat="1" applyFont="1" applyFill="1" applyAlignment="1">
      <alignment horizontal="right"/>
    </xf>
    <xf numFmtId="165" fontId="14" fillId="0" borderId="0" xfId="67" applyNumberFormat="1" applyFont="1" applyFill="1" applyBorder="1">
      <alignment/>
      <protection/>
    </xf>
    <xf numFmtId="173" fontId="14" fillId="0" borderId="0" xfId="4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173" fontId="4" fillId="0" borderId="15" xfId="40" applyNumberFormat="1" applyFont="1" applyFill="1" applyBorder="1" applyAlignment="1">
      <alignment horizontal="right"/>
    </xf>
    <xf numFmtId="0" fontId="8" fillId="0" borderId="0" xfId="67" applyFont="1" applyFill="1" applyBorder="1" applyAlignment="1">
      <alignment vertical="center" wrapText="1"/>
      <protection/>
    </xf>
    <xf numFmtId="0" fontId="8" fillId="0" borderId="0" xfId="67" applyFont="1" applyFill="1" applyBorder="1" applyAlignment="1">
      <alignment vertical="center"/>
      <protection/>
    </xf>
    <xf numFmtId="0" fontId="9" fillId="0" borderId="0" xfId="0" applyFont="1" applyFill="1" applyBorder="1" applyAlignment="1">
      <alignment/>
    </xf>
    <xf numFmtId="0" fontId="8" fillId="0" borderId="0" xfId="67" applyFont="1" applyFill="1" applyBorder="1">
      <alignment/>
      <protection/>
    </xf>
    <xf numFmtId="0" fontId="9" fillId="0" borderId="0" xfId="67" applyFont="1" applyFill="1" applyAlignment="1">
      <alignment horizontal="right"/>
      <protection/>
    </xf>
    <xf numFmtId="0" fontId="4" fillId="0" borderId="0" xfId="67" applyFont="1" applyFill="1" applyAlignment="1">
      <alignment horizontal="left"/>
      <protection/>
    </xf>
    <xf numFmtId="0" fontId="4" fillId="0" borderId="0" xfId="67" applyFont="1" applyFill="1" applyAlignment="1">
      <alignment horizontal="center"/>
      <protection/>
    </xf>
    <xf numFmtId="0" fontId="11" fillId="0" borderId="0" xfId="67" applyFont="1" applyFill="1">
      <alignment/>
      <protection/>
    </xf>
    <xf numFmtId="0" fontId="11" fillId="0" borderId="0" xfId="67" applyFont="1" applyFill="1" applyAlignment="1">
      <alignment horizontal="left"/>
      <protection/>
    </xf>
    <xf numFmtId="0" fontId="11" fillId="0" borderId="0" xfId="67" applyFont="1" applyFill="1" applyAlignment="1">
      <alignment horizontal="right"/>
      <protection/>
    </xf>
    <xf numFmtId="165" fontId="11" fillId="0" borderId="0" xfId="67" applyNumberFormat="1" applyFont="1" applyFill="1">
      <alignment/>
      <protection/>
    </xf>
    <xf numFmtId="173" fontId="14" fillId="0" borderId="0" xfId="40" applyNumberFormat="1" applyFont="1" applyFill="1" applyAlignment="1">
      <alignment/>
    </xf>
    <xf numFmtId="0" fontId="11" fillId="0" borderId="12" xfId="67" applyFont="1" applyFill="1" applyBorder="1">
      <alignment/>
      <protection/>
    </xf>
    <xf numFmtId="0" fontId="11" fillId="0" borderId="19" xfId="67" applyFont="1" applyFill="1" applyBorder="1" applyAlignment="1">
      <alignment horizontal="right"/>
      <protection/>
    </xf>
    <xf numFmtId="165" fontId="11" fillId="0" borderId="19" xfId="67" applyNumberFormat="1" applyFont="1" applyFill="1" applyBorder="1">
      <alignment/>
      <protection/>
    </xf>
    <xf numFmtId="0" fontId="11" fillId="0" borderId="20" xfId="67" applyFont="1" applyFill="1" applyBorder="1">
      <alignment/>
      <protection/>
    </xf>
    <xf numFmtId="173" fontId="11" fillId="0" borderId="20" xfId="67" applyNumberFormat="1" applyFont="1" applyFill="1" applyBorder="1">
      <alignment/>
      <protection/>
    </xf>
    <xf numFmtId="173" fontId="14" fillId="0" borderId="15" xfId="40" applyNumberFormat="1" applyFont="1" applyFill="1" applyBorder="1" applyAlignment="1">
      <alignment/>
    </xf>
    <xf numFmtId="41" fontId="33" fillId="0" borderId="71" xfId="65" applyNumberFormat="1" applyFont="1" applyFill="1" applyBorder="1" applyAlignment="1">
      <alignment horizontal="right"/>
      <protection/>
    </xf>
    <xf numFmtId="41" fontId="33" fillId="0" borderId="73" xfId="65" applyNumberFormat="1" applyFont="1" applyFill="1" applyBorder="1" applyAlignment="1">
      <alignment horizontal="right"/>
      <protection/>
    </xf>
    <xf numFmtId="41" fontId="33" fillId="0" borderId="18" xfId="65" applyNumberFormat="1" applyFont="1" applyFill="1" applyBorder="1" applyAlignment="1">
      <alignment horizontal="right"/>
      <protection/>
    </xf>
    <xf numFmtId="41" fontId="33" fillId="0" borderId="35" xfId="65" applyNumberFormat="1" applyFont="1" applyFill="1" applyBorder="1" applyAlignment="1">
      <alignment horizontal="right"/>
      <protection/>
    </xf>
    <xf numFmtId="41" fontId="33" fillId="0" borderId="74" xfId="65" applyNumberFormat="1" applyFont="1" applyFill="1" applyBorder="1" applyAlignment="1">
      <alignment horizontal="right"/>
      <protection/>
    </xf>
    <xf numFmtId="41" fontId="33" fillId="0" borderId="46" xfId="65" applyNumberFormat="1" applyFont="1" applyFill="1" applyBorder="1" applyAlignment="1">
      <alignment horizontal="right"/>
      <protection/>
    </xf>
    <xf numFmtId="0" fontId="0" fillId="0" borderId="17" xfId="0" applyFill="1" applyBorder="1" applyAlignment="1">
      <alignment/>
    </xf>
    <xf numFmtId="0" fontId="32" fillId="0" borderId="0" xfId="63" applyFont="1" applyFill="1" applyAlignment="1">
      <alignment horizontal="left" wrapText="1"/>
      <protection/>
    </xf>
    <xf numFmtId="173" fontId="30" fillId="0" borderId="0" xfId="40" applyNumberFormat="1" applyFont="1" applyFill="1" applyBorder="1" applyAlignment="1">
      <alignment horizontal="center"/>
    </xf>
    <xf numFmtId="173" fontId="30" fillId="0" borderId="0" xfId="63" applyNumberFormat="1" applyFont="1" applyFill="1">
      <alignment/>
      <protection/>
    </xf>
    <xf numFmtId="3" fontId="31" fillId="0" borderId="0" xfId="63" applyNumberFormat="1" applyFont="1" applyFill="1" applyAlignment="1">
      <alignment horizontal="center" wrapText="1"/>
      <protection/>
    </xf>
    <xf numFmtId="0" fontId="31" fillId="0" borderId="0" xfId="63" applyFont="1" applyFill="1" applyAlignment="1">
      <alignment wrapText="1"/>
      <protection/>
    </xf>
    <xf numFmtId="173" fontId="31" fillId="0" borderId="0" xfId="40" applyNumberFormat="1" applyFont="1" applyFill="1" applyAlignment="1">
      <alignment wrapText="1"/>
    </xf>
    <xf numFmtId="173" fontId="31" fillId="0" borderId="0" xfId="40" applyNumberFormat="1" applyFont="1" applyFill="1" applyAlignment="1">
      <alignment/>
    </xf>
    <xf numFmtId="173" fontId="33" fillId="0" borderId="0" xfId="40" applyNumberFormat="1" applyFont="1" applyFill="1" applyAlignment="1">
      <alignment wrapText="1"/>
    </xf>
    <xf numFmtId="173" fontId="33" fillId="0" borderId="0" xfId="40" applyNumberFormat="1" applyFont="1" applyFill="1" applyAlignment="1">
      <alignment/>
    </xf>
    <xf numFmtId="173" fontId="39" fillId="0" borderId="0" xfId="40" applyNumberFormat="1" applyFont="1" applyFill="1" applyAlignment="1">
      <alignment wrapText="1"/>
    </xf>
    <xf numFmtId="173" fontId="30" fillId="0" borderId="0" xfId="40" applyNumberFormat="1" applyFont="1" applyFill="1" applyAlignment="1">
      <alignment wrapText="1"/>
    </xf>
    <xf numFmtId="173" fontId="39" fillId="0" borderId="0" xfId="40" applyNumberFormat="1" applyFont="1" applyFill="1" applyAlignment="1">
      <alignment/>
    </xf>
    <xf numFmtId="173" fontId="33" fillId="0" borderId="0" xfId="40" applyNumberFormat="1" applyFont="1" applyFill="1" applyBorder="1" applyAlignment="1">
      <alignment horizontal="center"/>
    </xf>
    <xf numFmtId="173" fontId="39" fillId="0" borderId="0" xfId="40" applyNumberFormat="1" applyFont="1" applyFill="1" applyBorder="1" applyAlignment="1">
      <alignment horizontal="center"/>
    </xf>
    <xf numFmtId="173" fontId="32" fillId="0" borderId="0" xfId="40" applyNumberFormat="1" applyFont="1" applyFill="1" applyBorder="1" applyAlignment="1">
      <alignment horizontal="center"/>
    </xf>
    <xf numFmtId="173" fontId="30" fillId="0" borderId="0" xfId="63" applyNumberFormat="1" applyFont="1" applyFill="1" applyBorder="1" applyAlignment="1">
      <alignment wrapText="1"/>
      <protection/>
    </xf>
    <xf numFmtId="173" fontId="30" fillId="0" borderId="0" xfId="63" applyNumberFormat="1" applyFont="1" applyFill="1" applyAlignment="1">
      <alignment wrapText="1"/>
      <protection/>
    </xf>
    <xf numFmtId="0" fontId="30" fillId="0" borderId="0" xfId="63" applyFont="1" applyFill="1" applyAlignment="1">
      <alignment wrapText="1"/>
      <protection/>
    </xf>
    <xf numFmtId="3" fontId="32" fillId="0" borderId="0" xfId="63" applyNumberFormat="1" applyFont="1" applyFill="1" applyAlignment="1">
      <alignment horizontal="center" wrapText="1"/>
      <protection/>
    </xf>
    <xf numFmtId="0" fontId="30" fillId="0" borderId="0" xfId="63" applyFont="1" applyFill="1">
      <alignment/>
      <protection/>
    </xf>
    <xf numFmtId="173" fontId="30" fillId="0" borderId="0" xfId="40" applyNumberFormat="1" applyFont="1" applyFill="1" applyAlignment="1">
      <alignment/>
    </xf>
    <xf numFmtId="0" fontId="0" fillId="0" borderId="0" xfId="0" applyFill="1" applyAlignment="1">
      <alignment/>
    </xf>
    <xf numFmtId="41" fontId="33" fillId="0" borderId="0" xfId="63" applyNumberFormat="1" applyFont="1" applyFill="1">
      <alignment/>
      <protection/>
    </xf>
    <xf numFmtId="41" fontId="30" fillId="0" borderId="0" xfId="40" applyNumberFormat="1" applyFont="1" applyFill="1" applyAlignment="1">
      <alignment horizontal="left" wrapText="1"/>
    </xf>
    <xf numFmtId="0" fontId="33" fillId="0" borderId="0" xfId="63" applyFont="1" applyFill="1">
      <alignment/>
      <protection/>
    </xf>
    <xf numFmtId="173" fontId="9" fillId="0" borderId="0" xfId="40" applyNumberFormat="1" applyFont="1" applyFill="1" applyAlignment="1">
      <alignment/>
    </xf>
    <xf numFmtId="0" fontId="0" fillId="0" borderId="0" xfId="0" applyAlignment="1">
      <alignment horizontal="left"/>
    </xf>
    <xf numFmtId="2" fontId="19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64" fillId="0" borderId="55" xfId="0" applyFont="1" applyBorder="1" applyAlignment="1">
      <alignment horizontal="left" vertical="top" wrapText="1"/>
    </xf>
    <xf numFmtId="0" fontId="65" fillId="0" borderId="55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83" fontId="54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65" xfId="61" applyFont="1" applyFill="1" applyBorder="1" applyAlignment="1" applyProtection="1">
      <alignment horizontal="center" vertical="center" wrapText="1"/>
      <protection/>
    </xf>
    <xf numFmtId="0" fontId="54" fillId="0" borderId="65" xfId="61" applyFont="1" applyFill="1" applyBorder="1" applyAlignment="1" applyProtection="1">
      <alignment horizontal="left" vertical="center" wrapText="1"/>
      <protection/>
    </xf>
    <xf numFmtId="3" fontId="54" fillId="0" borderId="65" xfId="61" applyNumberFormat="1" applyFont="1" applyFill="1" applyBorder="1" applyAlignment="1" applyProtection="1">
      <alignment horizontal="center" vertical="center" wrapText="1"/>
      <protection/>
    </xf>
    <xf numFmtId="3" fontId="54" fillId="0" borderId="45" xfId="61" applyNumberFormat="1" applyFont="1" applyFill="1" applyBorder="1" applyAlignment="1" applyProtection="1">
      <alignment horizontal="center" vertical="center" wrapText="1"/>
      <protection/>
    </xf>
    <xf numFmtId="3" fontId="53" fillId="0" borderId="51" xfId="61" applyNumberFormat="1" applyFont="1" applyFill="1" applyBorder="1" applyAlignment="1" applyProtection="1">
      <alignment horizontal="center" vertical="center" wrapText="1"/>
      <protection/>
    </xf>
    <xf numFmtId="183" fontId="53" fillId="0" borderId="75" xfId="61" applyNumberFormat="1" applyFont="1" applyFill="1" applyBorder="1" applyAlignment="1" applyProtection="1">
      <alignment horizontal="right" vertical="center" wrapText="1" indent="1"/>
      <protection/>
    </xf>
    <xf numFmtId="183" fontId="53" fillId="0" borderId="50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183" fontId="56" fillId="0" borderId="0" xfId="61" applyNumberFormat="1" applyFont="1" applyFill="1" applyBorder="1" applyAlignment="1" applyProtection="1">
      <alignment horizontal="center" vertical="center"/>
      <protection/>
    </xf>
    <xf numFmtId="0" fontId="52" fillId="0" borderId="29" xfId="61" applyFont="1" applyFill="1" applyBorder="1" applyAlignment="1" applyProtection="1">
      <alignment horizontal="center" vertical="center" wrapText="1"/>
      <protection/>
    </xf>
    <xf numFmtId="0" fontId="52" fillId="0" borderId="63" xfId="61" applyFont="1" applyFill="1" applyBorder="1" applyAlignment="1" applyProtection="1">
      <alignment horizontal="center" vertical="center" wrapText="1"/>
      <protection/>
    </xf>
    <xf numFmtId="0" fontId="52" fillId="0" borderId="47" xfId="61" applyFont="1" applyFill="1" applyBorder="1" applyAlignment="1" applyProtection="1">
      <alignment horizontal="center" vertical="center" wrapText="1"/>
      <protection/>
    </xf>
    <xf numFmtId="0" fontId="52" fillId="0" borderId="48" xfId="61" applyFont="1" applyFill="1" applyBorder="1" applyAlignment="1" applyProtection="1">
      <alignment horizontal="center" vertical="center" wrapText="1"/>
      <protection/>
    </xf>
    <xf numFmtId="183" fontId="52" fillId="0" borderId="47" xfId="61" applyNumberFormat="1" applyFont="1" applyFill="1" applyBorder="1" applyAlignment="1" applyProtection="1">
      <alignment horizontal="center" vertical="center"/>
      <protection/>
    </xf>
    <xf numFmtId="183" fontId="52" fillId="0" borderId="30" xfId="61" applyNumberFormat="1" applyFont="1" applyFill="1" applyBorder="1" applyAlignment="1" applyProtection="1">
      <alignment horizontal="center" vertical="center"/>
      <protection/>
    </xf>
    <xf numFmtId="0" fontId="49" fillId="0" borderId="0" xfId="61" applyFont="1" applyFill="1" applyAlignment="1" applyProtection="1">
      <alignment horizontal="center"/>
      <protection/>
    </xf>
    <xf numFmtId="183" fontId="49" fillId="0" borderId="0" xfId="61" applyNumberFormat="1" applyFont="1" applyFill="1" applyBorder="1" applyAlignment="1" applyProtection="1">
      <alignment horizontal="center" vertical="center"/>
      <protection/>
    </xf>
    <xf numFmtId="0" fontId="52" fillId="0" borderId="13" xfId="6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2" fillId="0" borderId="10" xfId="61" applyFont="1" applyFill="1" applyBorder="1" applyAlignment="1" applyProtection="1">
      <alignment horizontal="center" vertical="center" wrapText="1"/>
      <protection/>
    </xf>
    <xf numFmtId="183" fontId="52" fillId="0" borderId="10" xfId="61" applyNumberFormat="1" applyFont="1" applyFill="1" applyBorder="1" applyAlignment="1" applyProtection="1">
      <alignment horizontal="center" vertical="center"/>
      <protection/>
    </xf>
    <xf numFmtId="183" fontId="52" fillId="0" borderId="27" xfId="61" applyNumberFormat="1" applyFont="1" applyFill="1" applyBorder="1" applyAlignment="1" applyProtection="1">
      <alignment horizontal="center" vertical="center"/>
      <protection/>
    </xf>
    <xf numFmtId="0" fontId="36" fillId="0" borderId="0" xfId="60" applyFont="1" applyAlignment="1">
      <alignment horizontal="left" vertical="center"/>
      <protection/>
    </xf>
    <xf numFmtId="0" fontId="32" fillId="0" borderId="0" xfId="63" applyFont="1" applyAlignment="1">
      <alignment horizontal="left" wrapText="1"/>
      <protection/>
    </xf>
    <xf numFmtId="0" fontId="31" fillId="0" borderId="0" xfId="63" applyFont="1" applyAlignment="1">
      <alignment horizontal="left" wrapText="1"/>
      <protection/>
    </xf>
    <xf numFmtId="0" fontId="32" fillId="0" borderId="0" xfId="60" applyFont="1" applyAlignment="1">
      <alignment horizontal="left" wrapText="1"/>
      <protection/>
    </xf>
    <xf numFmtId="0" fontId="0" fillId="0" borderId="0" xfId="0" applyAlignment="1">
      <alignment horizontal="left"/>
    </xf>
    <xf numFmtId="0" fontId="30" fillId="0" borderId="0" xfId="60" applyFont="1" applyAlignment="1">
      <alignment horizontal="center"/>
      <protection/>
    </xf>
    <xf numFmtId="0" fontId="31" fillId="0" borderId="0" xfId="60" applyFont="1" applyAlignment="1">
      <alignment horizontal="center"/>
      <protection/>
    </xf>
    <xf numFmtId="0" fontId="32" fillId="0" borderId="0" xfId="60" applyFont="1" applyBorder="1" applyAlignment="1">
      <alignment horizontal="right"/>
      <protection/>
    </xf>
    <xf numFmtId="0" fontId="32" fillId="0" borderId="21" xfId="60" applyFont="1" applyBorder="1" applyAlignment="1">
      <alignment horizontal="right"/>
      <protection/>
    </xf>
    <xf numFmtId="0" fontId="32" fillId="0" borderId="16" xfId="60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73" fontId="32" fillId="0" borderId="69" xfId="4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73" fontId="32" fillId="0" borderId="16" xfId="4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6" fillId="0" borderId="0" xfId="63" applyFont="1" applyAlignment="1">
      <alignment horizontal="left" wrapText="1"/>
      <protection/>
    </xf>
    <xf numFmtId="0" fontId="32" fillId="0" borderId="0" xfId="63" applyFont="1" applyAlignment="1">
      <alignment wrapText="1"/>
      <protection/>
    </xf>
    <xf numFmtId="0" fontId="0" fillId="0" borderId="0" xfId="0" applyAlignment="1">
      <alignment wrapText="1"/>
    </xf>
    <xf numFmtId="0" fontId="32" fillId="0" borderId="23" xfId="60" applyFont="1" applyBorder="1" applyAlignment="1">
      <alignment horizontal="center" vertical="center"/>
      <protection/>
    </xf>
    <xf numFmtId="0" fontId="32" fillId="0" borderId="22" xfId="60" applyFont="1" applyBorder="1" applyAlignment="1">
      <alignment horizontal="center" vertical="center"/>
      <protection/>
    </xf>
    <xf numFmtId="0" fontId="32" fillId="0" borderId="24" xfId="60" applyFont="1" applyBorder="1" applyAlignment="1">
      <alignment horizontal="center" vertical="center"/>
      <protection/>
    </xf>
    <xf numFmtId="0" fontId="32" fillId="0" borderId="69" xfId="60" applyFont="1" applyBorder="1" applyAlignment="1">
      <alignment horizontal="center" vertical="center"/>
      <protection/>
    </xf>
    <xf numFmtId="0" fontId="32" fillId="0" borderId="21" xfId="60" applyFont="1" applyBorder="1" applyAlignment="1">
      <alignment horizontal="center" vertical="center"/>
      <protection/>
    </xf>
    <xf numFmtId="0" fontId="32" fillId="0" borderId="59" xfId="60" applyFont="1" applyBorder="1" applyAlignment="1">
      <alignment horizontal="center" vertical="center"/>
      <protection/>
    </xf>
    <xf numFmtId="0" fontId="36" fillId="0" borderId="0" xfId="63" applyFont="1" applyAlignment="1">
      <alignment horizontal="left"/>
      <protection/>
    </xf>
    <xf numFmtId="0" fontId="31" fillId="0" borderId="0" xfId="63" applyFont="1" applyAlignment="1">
      <alignment horizontal="left"/>
      <protection/>
    </xf>
    <xf numFmtId="0" fontId="32" fillId="0" borderId="0" xfId="60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31" fillId="0" borderId="0" xfId="60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32" fillId="0" borderId="0" xfId="60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32" fillId="0" borderId="0" xfId="63" applyFont="1" applyFill="1" applyAlignment="1">
      <alignment horizontal="left" wrapText="1"/>
      <protection/>
    </xf>
    <xf numFmtId="0" fontId="0" fillId="0" borderId="0" xfId="0" applyAlignment="1">
      <alignment vertical="center"/>
    </xf>
    <xf numFmtId="0" fontId="33" fillId="0" borderId="0" xfId="65" applyFont="1" applyAlignment="1">
      <alignment horizontal="center"/>
      <protection/>
    </xf>
    <xf numFmtId="0" fontId="30" fillId="0" borderId="0" xfId="65" applyFont="1" applyAlignment="1">
      <alignment horizontal="center"/>
      <protection/>
    </xf>
    <xf numFmtId="0" fontId="30" fillId="0" borderId="0" xfId="0" applyFont="1" applyAlignment="1">
      <alignment horizontal="center"/>
    </xf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0" xfId="0" applyAlignment="1">
      <alignment horizontal="center"/>
    </xf>
    <xf numFmtId="0" fontId="33" fillId="0" borderId="16" xfId="65" applyFont="1" applyBorder="1" applyAlignment="1">
      <alignment horizontal="center" vertical="center" wrapText="1"/>
      <protection/>
    </xf>
    <xf numFmtId="0" fontId="33" fillId="0" borderId="17" xfId="65" applyFont="1" applyBorder="1" applyAlignment="1">
      <alignment horizontal="center" vertical="center" wrapText="1"/>
      <protection/>
    </xf>
    <xf numFmtId="0" fontId="33" fillId="0" borderId="18" xfId="65" applyFont="1" applyBorder="1" applyAlignment="1">
      <alignment horizontal="center" vertical="center" wrapText="1"/>
      <protection/>
    </xf>
    <xf numFmtId="0" fontId="33" fillId="0" borderId="16" xfId="65" applyFont="1" applyBorder="1" applyAlignment="1">
      <alignment horizontal="center" vertical="center"/>
      <protection/>
    </xf>
    <xf numFmtId="0" fontId="33" fillId="0" borderId="17" xfId="65" applyFont="1" applyBorder="1" applyAlignment="1">
      <alignment horizontal="center" vertical="center"/>
      <protection/>
    </xf>
    <xf numFmtId="0" fontId="33" fillId="0" borderId="18" xfId="65" applyFont="1" applyBorder="1" applyAlignment="1">
      <alignment horizontal="center" vertical="center"/>
      <protection/>
    </xf>
    <xf numFmtId="0" fontId="33" fillId="0" borderId="16" xfId="60" applyFont="1" applyBorder="1" applyAlignment="1">
      <alignment horizontal="center" vertical="center" wrapText="1"/>
      <protection/>
    </xf>
    <xf numFmtId="0" fontId="33" fillId="0" borderId="17" xfId="60" applyFont="1" applyBorder="1" applyAlignment="1">
      <alignment horizontal="center" vertical="center" wrapText="1"/>
      <protection/>
    </xf>
    <xf numFmtId="0" fontId="33" fillId="0" borderId="18" xfId="60" applyFont="1" applyBorder="1" applyAlignment="1">
      <alignment horizontal="center" vertical="center" wrapText="1"/>
      <protection/>
    </xf>
    <xf numFmtId="0" fontId="33" fillId="0" borderId="12" xfId="60" applyFont="1" applyBorder="1" applyAlignment="1">
      <alignment horizontal="center"/>
      <protection/>
    </xf>
    <xf numFmtId="0" fontId="33" fillId="0" borderId="19" xfId="60" applyFont="1" applyBorder="1" applyAlignment="1">
      <alignment horizontal="center"/>
      <protection/>
    </xf>
    <xf numFmtId="0" fontId="33" fillId="0" borderId="20" xfId="60" applyFont="1" applyBorder="1" applyAlignment="1">
      <alignment horizontal="center"/>
      <protection/>
    </xf>
    <xf numFmtId="0" fontId="33" fillId="0" borderId="3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4" fillId="0" borderId="0" xfId="65" applyFont="1" applyAlignment="1">
      <alignment horizontal="left"/>
      <protection/>
    </xf>
    <xf numFmtId="0" fontId="32" fillId="0" borderId="16" xfId="65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18" xfId="64" applyFont="1" applyBorder="1" applyAlignment="1">
      <alignment horizontal="center" vertical="center" wrapText="1"/>
      <protection/>
    </xf>
    <xf numFmtId="0" fontId="32" fillId="0" borderId="69" xfId="60" applyFont="1" applyBorder="1" applyAlignment="1">
      <alignment horizontal="center" vertical="center" wrapText="1"/>
      <protection/>
    </xf>
    <xf numFmtId="0" fontId="32" fillId="0" borderId="59" xfId="60" applyFont="1" applyBorder="1" applyAlignment="1">
      <alignment horizontal="center" vertical="center" wrapText="1"/>
      <protection/>
    </xf>
    <xf numFmtId="44" fontId="32" fillId="0" borderId="12" xfId="70" applyFont="1" applyBorder="1" applyAlignment="1">
      <alignment horizontal="center"/>
    </xf>
    <xf numFmtId="44" fontId="32" fillId="0" borderId="19" xfId="70" applyFont="1" applyBorder="1" applyAlignment="1">
      <alignment horizontal="center"/>
    </xf>
    <xf numFmtId="44" fontId="32" fillId="0" borderId="20" xfId="70" applyFont="1" applyBorder="1" applyAlignment="1">
      <alignment horizontal="center"/>
    </xf>
    <xf numFmtId="0" fontId="32" fillId="0" borderId="19" xfId="60" applyFont="1" applyBorder="1" applyAlignment="1">
      <alignment horizontal="center"/>
      <protection/>
    </xf>
    <xf numFmtId="0" fontId="32" fillId="0" borderId="20" xfId="60" applyFont="1" applyBorder="1" applyAlignment="1">
      <alignment horizontal="center"/>
      <protection/>
    </xf>
    <xf numFmtId="0" fontId="31" fillId="0" borderId="0" xfId="65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32" fillId="0" borderId="12" xfId="60" applyFont="1" applyBorder="1" applyAlignment="1">
      <alignment horizontal="center" wrapText="1"/>
      <protection/>
    </xf>
    <xf numFmtId="0" fontId="32" fillId="0" borderId="19" xfId="60" applyFont="1" applyBorder="1" applyAlignment="1">
      <alignment horizontal="center" wrapText="1"/>
      <protection/>
    </xf>
    <xf numFmtId="0" fontId="32" fillId="0" borderId="20" xfId="60" applyFont="1" applyBorder="1" applyAlignment="1">
      <alignment horizontal="center" wrapText="1"/>
      <protection/>
    </xf>
    <xf numFmtId="0" fontId="32" fillId="0" borderId="16" xfId="65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38" fillId="0" borderId="0" xfId="65" applyFont="1" applyAlignment="1">
      <alignment horizont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2" fillId="0" borderId="18" xfId="60" applyFont="1" applyBorder="1" applyAlignment="1">
      <alignment horizontal="center" vertical="center" wrapText="1"/>
      <protection/>
    </xf>
    <xf numFmtId="0" fontId="32" fillId="0" borderId="12" xfId="60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2" fillId="0" borderId="63" xfId="60" applyFont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32" fillId="0" borderId="30" xfId="60" applyFont="1" applyBorder="1" applyAlignment="1">
      <alignment horizontal="center" vertical="center" wrapText="1"/>
      <protection/>
    </xf>
    <xf numFmtId="0" fontId="32" fillId="0" borderId="49" xfId="60" applyFont="1" applyBorder="1" applyAlignment="1">
      <alignment horizontal="center" vertical="center" wrapText="1"/>
      <protection/>
    </xf>
    <xf numFmtId="44" fontId="32" fillId="0" borderId="23" xfId="7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32" fillId="0" borderId="17" xfId="60" applyFont="1" applyBorder="1" applyAlignment="1">
      <alignment horizontal="center" vertical="center" wrapText="1"/>
      <protection/>
    </xf>
    <xf numFmtId="0" fontId="32" fillId="0" borderId="23" xfId="60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32" fillId="0" borderId="19" xfId="60" applyFont="1" applyBorder="1" applyAlignment="1">
      <alignment horizontal="center" vertical="center" wrapText="1"/>
      <protection/>
    </xf>
    <xf numFmtId="0" fontId="32" fillId="0" borderId="20" xfId="60" applyFont="1" applyBorder="1" applyAlignment="1">
      <alignment horizontal="center" vertical="center" wrapText="1"/>
      <protection/>
    </xf>
    <xf numFmtId="0" fontId="32" fillId="0" borderId="47" xfId="60" applyFont="1" applyBorder="1" applyAlignment="1">
      <alignment horizontal="center" vertical="center" wrapText="1"/>
      <protection/>
    </xf>
    <xf numFmtId="0" fontId="32" fillId="0" borderId="48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8" fillId="0" borderId="0" xfId="60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33" fillId="0" borderId="6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2" fillId="0" borderId="0" xfId="65" applyFont="1" applyAlignment="1">
      <alignment horizontal="left" wrapText="1"/>
      <protection/>
    </xf>
    <xf numFmtId="0" fontId="32" fillId="0" borderId="0" xfId="65" applyFont="1" applyBorder="1" applyAlignment="1">
      <alignment horizontal="left"/>
      <protection/>
    </xf>
    <xf numFmtId="0" fontId="45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5" fillId="0" borderId="0" xfId="58" applyFont="1" applyAlignment="1">
      <alignment horizontal="left"/>
      <protection/>
    </xf>
    <xf numFmtId="0" fontId="0" fillId="0" borderId="0" xfId="0" applyFont="1" applyAlignment="1">
      <alignment/>
    </xf>
    <xf numFmtId="173" fontId="31" fillId="0" borderId="16" xfId="4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180" readingOrder="2"/>
    </xf>
    <xf numFmtId="0" fontId="31" fillId="0" borderId="46" xfId="0" applyFont="1" applyBorder="1" applyAlignment="1">
      <alignment horizontal="center" vertical="center" textRotation="180" readingOrder="2"/>
    </xf>
    <xf numFmtId="0" fontId="61" fillId="0" borderId="7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0" xfId="0" applyFont="1" applyAlignment="1">
      <alignment/>
    </xf>
    <xf numFmtId="0" fontId="31" fillId="0" borderId="0" xfId="65" applyFont="1" applyAlignment="1">
      <alignment horizontal="left" wrapText="1"/>
      <protection/>
    </xf>
    <xf numFmtId="0" fontId="40" fillId="0" borderId="0" xfId="0" applyFont="1" applyAlignment="1">
      <alignment/>
    </xf>
    <xf numFmtId="0" fontId="31" fillId="0" borderId="24" xfId="65" applyFont="1" applyBorder="1" applyAlignment="1">
      <alignment horizontal="center" vertical="center"/>
      <protection/>
    </xf>
    <xf numFmtId="0" fontId="32" fillId="0" borderId="5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1" fillId="0" borderId="16" xfId="60" applyFont="1" applyBorder="1" applyAlignment="1">
      <alignment horizontal="center" vertical="center" textRotation="180"/>
      <protection/>
    </xf>
    <xf numFmtId="0" fontId="11" fillId="0" borderId="18" xfId="60" applyFont="1" applyBorder="1" applyAlignment="1">
      <alignment horizontal="center" vertical="center" textRotation="180"/>
      <protection/>
    </xf>
    <xf numFmtId="0" fontId="31" fillId="0" borderId="0" xfId="0" applyFont="1" applyAlignment="1">
      <alignment horizontal="center"/>
    </xf>
    <xf numFmtId="0" fontId="5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46" fillId="0" borderId="0" xfId="65" applyFont="1" applyBorder="1" applyAlignment="1" quotePrefix="1">
      <alignment horizontal="left" vertical="center" wrapText="1"/>
      <protection/>
    </xf>
    <xf numFmtId="0" fontId="46" fillId="0" borderId="0" xfId="0" applyFont="1" applyBorder="1" applyAlignment="1">
      <alignment horizontal="left" wrapText="1"/>
    </xf>
    <xf numFmtId="0" fontId="30" fillId="0" borderId="16" xfId="66" applyFont="1" applyBorder="1" applyAlignment="1">
      <alignment horizontal="center" vertical="center"/>
      <protection/>
    </xf>
    <xf numFmtId="0" fontId="43" fillId="0" borderId="18" xfId="0" applyFont="1" applyBorder="1" applyAlignment="1">
      <alignment horizontal="center" vertical="center"/>
    </xf>
    <xf numFmtId="0" fontId="46" fillId="0" borderId="0" xfId="65" applyFont="1" applyBorder="1" applyAlignment="1">
      <alignment horizontal="left" wrapText="1"/>
      <protection/>
    </xf>
    <xf numFmtId="0" fontId="46" fillId="0" borderId="0" xfId="0" applyFont="1" applyBorder="1" applyAlignment="1">
      <alignment wrapText="1"/>
    </xf>
    <xf numFmtId="0" fontId="41" fillId="0" borderId="1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3" fillId="0" borderId="0" xfId="58" applyFont="1" applyAlignment="1">
      <alignment horizontal="right"/>
      <protection/>
    </xf>
    <xf numFmtId="0" fontId="30" fillId="0" borderId="0" xfId="66" applyFont="1" applyAlignment="1">
      <alignment horizontal="center"/>
      <protection/>
    </xf>
    <xf numFmtId="0" fontId="33" fillId="0" borderId="0" xfId="58" applyFont="1" applyAlignment="1">
      <alignment horizontal="left"/>
      <protection/>
    </xf>
    <xf numFmtId="0" fontId="5" fillId="0" borderId="16" xfId="68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58" fillId="0" borderId="0" xfId="65" applyFont="1" applyBorder="1" applyAlignment="1" quotePrefix="1">
      <alignment horizontal="left" vertical="center" wrapText="1"/>
      <protection/>
    </xf>
    <xf numFmtId="0" fontId="59" fillId="0" borderId="0" xfId="0" applyFont="1" applyBorder="1" applyAlignment="1">
      <alignment horizontal="left" wrapText="1"/>
    </xf>
    <xf numFmtId="0" fontId="4" fillId="0" borderId="0" xfId="60" applyFont="1" applyAlignment="1">
      <alignment horizontal="center"/>
      <protection/>
    </xf>
    <xf numFmtId="0" fontId="8" fillId="0" borderId="0" xfId="68" applyFont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173" fontId="9" fillId="0" borderId="16" xfId="40" applyNumberFormat="1" applyFont="1" applyBorder="1" applyAlignment="1">
      <alignment horizontal="center" vertical="center"/>
    </xf>
    <xf numFmtId="173" fontId="9" fillId="0" borderId="17" xfId="40" applyNumberFormat="1" applyFont="1" applyBorder="1" applyAlignment="1">
      <alignment horizontal="center" vertical="center"/>
    </xf>
    <xf numFmtId="173" fontId="9" fillId="0" borderId="18" xfId="40" applyNumberFormat="1" applyFont="1" applyBorder="1" applyAlignment="1">
      <alignment horizontal="center" vertical="center"/>
    </xf>
    <xf numFmtId="0" fontId="9" fillId="0" borderId="16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173" fontId="9" fillId="0" borderId="23" xfId="40" applyNumberFormat="1" applyFont="1" applyBorder="1" applyAlignment="1">
      <alignment horizontal="center" vertical="center"/>
    </xf>
    <xf numFmtId="173" fontId="9" fillId="0" borderId="24" xfId="40" applyNumberFormat="1" applyFont="1" applyBorder="1" applyAlignment="1">
      <alignment horizontal="center" vertical="center"/>
    </xf>
    <xf numFmtId="173" fontId="9" fillId="0" borderId="69" xfId="40" applyNumberFormat="1" applyFont="1" applyBorder="1" applyAlignment="1">
      <alignment horizontal="center" vertical="center"/>
    </xf>
    <xf numFmtId="173" fontId="9" fillId="0" borderId="59" xfId="4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9" fillId="0" borderId="0" xfId="67" applyFont="1" applyBorder="1" applyAlignment="1">
      <alignment horizontal="left" wrapText="1"/>
      <protection/>
    </xf>
    <xf numFmtId="0" fontId="8" fillId="0" borderId="19" xfId="67" applyFont="1" applyBorder="1" applyAlignment="1">
      <alignment horizontal="left" wrapText="1"/>
      <protection/>
    </xf>
    <xf numFmtId="0" fontId="8" fillId="0" borderId="20" xfId="67" applyFont="1" applyBorder="1" applyAlignment="1">
      <alignment horizontal="left" wrapText="1"/>
      <protection/>
    </xf>
    <xf numFmtId="0" fontId="8" fillId="0" borderId="43" xfId="67" applyFont="1" applyBorder="1" applyAlignment="1">
      <alignment horizontal="left" wrapText="1"/>
      <protection/>
    </xf>
    <xf numFmtId="0" fontId="8" fillId="0" borderId="44" xfId="67" applyFont="1" applyBorder="1" applyAlignment="1">
      <alignment horizontal="left" wrapText="1"/>
      <protection/>
    </xf>
    <xf numFmtId="0" fontId="11" fillId="0" borderId="0" xfId="67" applyFont="1" applyBorder="1" applyAlignment="1">
      <alignment horizontal="left" wrapText="1"/>
      <protection/>
    </xf>
    <xf numFmtId="0" fontId="4" fillId="0" borderId="12" xfId="67" applyFont="1" applyBorder="1" applyAlignment="1">
      <alignment horizontal="left"/>
      <protection/>
    </xf>
    <xf numFmtId="0" fontId="4" fillId="0" borderId="19" xfId="67" applyFont="1" applyBorder="1" applyAlignment="1">
      <alignment horizontal="left"/>
      <protection/>
    </xf>
    <xf numFmtId="0" fontId="4" fillId="0" borderId="20" xfId="67" applyFont="1" applyBorder="1" applyAlignment="1">
      <alignment horizontal="left"/>
      <protection/>
    </xf>
    <xf numFmtId="0" fontId="8" fillId="0" borderId="16" xfId="67" applyFont="1" applyBorder="1" applyAlignment="1">
      <alignment horizontal="center"/>
      <protection/>
    </xf>
    <xf numFmtId="0" fontId="8" fillId="0" borderId="18" xfId="67" applyFont="1" applyBorder="1" applyAlignment="1">
      <alignment horizontal="center"/>
      <protection/>
    </xf>
    <xf numFmtId="0" fontId="8" fillId="0" borderId="16" xfId="67" applyFont="1" applyBorder="1" applyAlignment="1">
      <alignment horizontal="center" vertical="center"/>
      <protection/>
    </xf>
    <xf numFmtId="0" fontId="8" fillId="0" borderId="18" xfId="67" applyFont="1" applyBorder="1" applyAlignment="1">
      <alignment horizontal="center" vertical="center"/>
      <protection/>
    </xf>
    <xf numFmtId="0" fontId="8" fillId="0" borderId="23" xfId="67" applyFont="1" applyBorder="1" applyAlignment="1">
      <alignment horizontal="center"/>
      <protection/>
    </xf>
    <xf numFmtId="0" fontId="8" fillId="0" borderId="69" xfId="67" applyFont="1" applyBorder="1" applyAlignment="1">
      <alignment horizontal="center"/>
      <protection/>
    </xf>
    <xf numFmtId="0" fontId="8" fillId="0" borderId="23" xfId="67" applyFont="1" applyBorder="1" applyAlignment="1">
      <alignment horizontal="center" vertical="center" wrapText="1"/>
      <protection/>
    </xf>
    <xf numFmtId="0" fontId="8" fillId="0" borderId="22" xfId="67" applyFont="1" applyBorder="1" applyAlignment="1">
      <alignment horizontal="center" vertical="center" wrapText="1"/>
      <protection/>
    </xf>
    <xf numFmtId="0" fontId="8" fillId="0" borderId="24" xfId="67" applyFont="1" applyBorder="1" applyAlignment="1">
      <alignment horizontal="center" vertical="center" wrapText="1"/>
      <protection/>
    </xf>
    <xf numFmtId="0" fontId="8" fillId="0" borderId="69" xfId="67" applyFont="1" applyBorder="1" applyAlignment="1">
      <alignment horizontal="center" vertical="center" wrapText="1"/>
      <protection/>
    </xf>
    <xf numFmtId="0" fontId="8" fillId="0" borderId="21" xfId="67" applyFont="1" applyBorder="1" applyAlignment="1">
      <alignment horizontal="center" vertical="center" wrapText="1"/>
      <protection/>
    </xf>
    <xf numFmtId="0" fontId="8" fillId="0" borderId="59" xfId="67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left" vertical="top" wrapText="1"/>
    </xf>
    <xf numFmtId="0" fontId="8" fillId="0" borderId="0" xfId="67" applyFont="1" applyAlignment="1">
      <alignment horizontal="center"/>
      <protection/>
    </xf>
    <xf numFmtId="0" fontId="4" fillId="0" borderId="0" xfId="67" applyFont="1" applyAlignment="1">
      <alignment horizontal="center"/>
      <protection/>
    </xf>
    <xf numFmtId="0" fontId="8" fillId="0" borderId="16" xfId="67" applyFont="1" applyBorder="1" applyAlignment="1">
      <alignment horizontal="center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0" fontId="8" fillId="0" borderId="22" xfId="67" applyFont="1" applyBorder="1" applyAlignment="1">
      <alignment horizontal="center" vertical="center"/>
      <protection/>
    </xf>
    <xf numFmtId="0" fontId="8" fillId="0" borderId="24" xfId="67" applyFont="1" applyBorder="1" applyAlignment="1">
      <alignment horizontal="center" vertical="center"/>
      <protection/>
    </xf>
    <xf numFmtId="0" fontId="8" fillId="0" borderId="21" xfId="67" applyFont="1" applyBorder="1" applyAlignment="1">
      <alignment horizontal="center" vertical="center"/>
      <protection/>
    </xf>
    <xf numFmtId="0" fontId="8" fillId="0" borderId="59" xfId="67" applyFont="1" applyBorder="1" applyAlignment="1">
      <alignment horizontal="center" vertical="center"/>
      <protection/>
    </xf>
    <xf numFmtId="0" fontId="9" fillId="0" borderId="0" xfId="67" applyFont="1" applyAlignment="1">
      <alignment horizontal="left" wrapText="1"/>
      <protection/>
    </xf>
    <xf numFmtId="0" fontId="9" fillId="0" borderId="21" xfId="67" applyFont="1" applyBorder="1" applyAlignment="1">
      <alignment horizontal="left" wrapText="1"/>
      <protection/>
    </xf>
    <xf numFmtId="0" fontId="8" fillId="0" borderId="22" xfId="67" applyFont="1" applyFill="1" applyBorder="1" applyAlignment="1">
      <alignment horizontal="center" vertical="center"/>
      <protection/>
    </xf>
    <xf numFmtId="0" fontId="8" fillId="0" borderId="24" xfId="67" applyFont="1" applyFill="1" applyBorder="1" applyAlignment="1">
      <alignment horizontal="center" vertical="center"/>
      <protection/>
    </xf>
    <xf numFmtId="0" fontId="8" fillId="0" borderId="21" xfId="67" applyFont="1" applyFill="1" applyBorder="1" applyAlignment="1">
      <alignment horizontal="center" vertical="center"/>
      <protection/>
    </xf>
    <xf numFmtId="0" fontId="8" fillId="0" borderId="59" xfId="67" applyFont="1" applyFill="1" applyBorder="1" applyAlignment="1">
      <alignment horizontal="center" vertical="center"/>
      <protection/>
    </xf>
    <xf numFmtId="0" fontId="8" fillId="0" borderId="16" xfId="67" applyFont="1" applyFill="1" applyBorder="1" applyAlignment="1">
      <alignment horizontal="center"/>
      <protection/>
    </xf>
    <xf numFmtId="0" fontId="8" fillId="0" borderId="18" xfId="67" applyFont="1" applyFill="1" applyBorder="1" applyAlignment="1">
      <alignment horizontal="center"/>
      <protection/>
    </xf>
    <xf numFmtId="0" fontId="9" fillId="0" borderId="0" xfId="67" applyFont="1" applyFill="1" applyAlignment="1">
      <alignment horizontal="left" wrapText="1"/>
      <protection/>
    </xf>
    <xf numFmtId="0" fontId="4" fillId="0" borderId="0" xfId="67" applyFont="1" applyFill="1" applyBorder="1" applyAlignment="1">
      <alignment horizontal="left" wrapText="1"/>
      <protection/>
    </xf>
    <xf numFmtId="0" fontId="11" fillId="0" borderId="0" xfId="67" applyFont="1" applyFill="1" applyBorder="1" applyAlignment="1">
      <alignment horizontal="left" wrapText="1"/>
      <protection/>
    </xf>
    <xf numFmtId="0" fontId="9" fillId="0" borderId="0" xfId="67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8" fillId="0" borderId="23" xfId="67" applyFont="1" applyBorder="1" applyAlignment="1">
      <alignment horizontal="center" vertical="center"/>
      <protection/>
    </xf>
    <xf numFmtId="0" fontId="8" fillId="0" borderId="22" xfId="67" applyFont="1" applyBorder="1" applyAlignment="1">
      <alignment horizontal="center" vertical="center"/>
      <protection/>
    </xf>
    <xf numFmtId="0" fontId="8" fillId="0" borderId="24" xfId="67" applyFont="1" applyBorder="1" applyAlignment="1">
      <alignment horizontal="center" vertical="center"/>
      <protection/>
    </xf>
    <xf numFmtId="0" fontId="8" fillId="0" borderId="69" xfId="67" applyFont="1" applyBorder="1" applyAlignment="1">
      <alignment horizontal="center" vertical="center"/>
      <protection/>
    </xf>
    <xf numFmtId="0" fontId="8" fillId="0" borderId="21" xfId="67" applyFont="1" applyBorder="1" applyAlignment="1">
      <alignment horizontal="center" vertical="center"/>
      <protection/>
    </xf>
    <xf numFmtId="0" fontId="8" fillId="0" borderId="59" xfId="67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left" vertical="top" wrapText="1"/>
    </xf>
    <xf numFmtId="0" fontId="8" fillId="0" borderId="16" xfId="67" applyFont="1" applyBorder="1" applyAlignment="1">
      <alignment horizontal="center"/>
      <protection/>
    </xf>
    <xf numFmtId="0" fontId="8" fillId="0" borderId="18" xfId="67" applyFont="1" applyBorder="1" applyAlignment="1">
      <alignment horizontal="center"/>
      <protection/>
    </xf>
    <xf numFmtId="0" fontId="14" fillId="0" borderId="0" xfId="67" applyFont="1" applyFill="1" applyBorder="1" applyAlignment="1">
      <alignment horizontal="left"/>
      <protection/>
    </xf>
    <xf numFmtId="0" fontId="8" fillId="0" borderId="23" xfId="67" applyFont="1" applyFill="1" applyBorder="1" applyAlignment="1">
      <alignment horizontal="center" vertical="center"/>
      <protection/>
    </xf>
    <xf numFmtId="0" fontId="8" fillId="0" borderId="69" xfId="67" applyFont="1" applyFill="1" applyBorder="1" applyAlignment="1">
      <alignment horizontal="center" vertical="center"/>
      <protection/>
    </xf>
    <xf numFmtId="0" fontId="4" fillId="0" borderId="12" xfId="67" applyFont="1" applyFill="1" applyBorder="1" applyAlignment="1">
      <alignment horizontal="left"/>
      <protection/>
    </xf>
    <xf numFmtId="0" fontId="4" fillId="0" borderId="19" xfId="67" applyFont="1" applyFill="1" applyBorder="1" applyAlignment="1">
      <alignment horizontal="left"/>
      <protection/>
    </xf>
    <xf numFmtId="0" fontId="4" fillId="0" borderId="20" xfId="67" applyFont="1" applyFill="1" applyBorder="1" applyAlignment="1">
      <alignment horizontal="left"/>
      <protection/>
    </xf>
    <xf numFmtId="0" fontId="14" fillId="0" borderId="12" xfId="67" applyFont="1" applyFill="1" applyBorder="1" applyAlignment="1">
      <alignment horizontal="left"/>
      <protection/>
    </xf>
    <xf numFmtId="0" fontId="14" fillId="0" borderId="19" xfId="67" applyFont="1" applyFill="1" applyBorder="1" applyAlignment="1">
      <alignment horizontal="left"/>
      <protection/>
    </xf>
    <xf numFmtId="0" fontId="11" fillId="0" borderId="0" xfId="67" applyFont="1" applyFill="1" applyAlignment="1">
      <alignment horizontal="left" wrapText="1"/>
      <protection/>
    </xf>
    <xf numFmtId="0" fontId="14" fillId="0" borderId="0" xfId="67" applyFont="1" applyFill="1" applyBorder="1" applyAlignment="1">
      <alignment horizontal="left" wrapText="1"/>
      <protection/>
    </xf>
    <xf numFmtId="0" fontId="14" fillId="0" borderId="12" xfId="67" applyFont="1" applyBorder="1" applyAlignment="1">
      <alignment horizontal="left"/>
      <protection/>
    </xf>
    <xf numFmtId="0" fontId="14" fillId="0" borderId="19" xfId="67" applyFont="1" applyBorder="1" applyAlignment="1">
      <alignment horizontal="left"/>
      <protection/>
    </xf>
    <xf numFmtId="0" fontId="14" fillId="0" borderId="0" xfId="67" applyFont="1" applyBorder="1" applyAlignment="1">
      <alignment horizontal="left" wrapText="1"/>
      <protection/>
    </xf>
    <xf numFmtId="173" fontId="9" fillId="0" borderId="16" xfId="40" applyNumberFormat="1" applyFont="1" applyBorder="1" applyAlignment="1">
      <alignment horizontal="center"/>
    </xf>
    <xf numFmtId="173" fontId="9" fillId="0" borderId="18" xfId="40" applyNumberFormat="1" applyFont="1" applyBorder="1" applyAlignment="1">
      <alignment horizontal="center"/>
    </xf>
    <xf numFmtId="173" fontId="9" fillId="0" borderId="16" xfId="40" applyNumberFormat="1" applyFont="1" applyBorder="1" applyAlignment="1">
      <alignment horizontal="center" wrapText="1"/>
    </xf>
    <xf numFmtId="173" fontId="9" fillId="0" borderId="18" xfId="40" applyNumberFormat="1" applyFont="1" applyBorder="1" applyAlignment="1">
      <alignment horizontal="center" wrapText="1"/>
    </xf>
    <xf numFmtId="173" fontId="9" fillId="0" borderId="23" xfId="40" applyNumberFormat="1" applyFont="1" applyBorder="1" applyAlignment="1">
      <alignment horizontal="center"/>
    </xf>
    <xf numFmtId="173" fontId="9" fillId="0" borderId="22" xfId="40" applyNumberFormat="1" applyFont="1" applyBorder="1" applyAlignment="1">
      <alignment horizontal="center"/>
    </xf>
    <xf numFmtId="173" fontId="9" fillId="0" borderId="24" xfId="40" applyNumberFormat="1" applyFont="1" applyBorder="1" applyAlignment="1">
      <alignment horizontal="center"/>
    </xf>
    <xf numFmtId="173" fontId="9" fillId="0" borderId="31" xfId="40" applyNumberFormat="1" applyFont="1" applyBorder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173" fontId="9" fillId="0" borderId="45" xfId="40" applyNumberFormat="1" applyFont="1" applyBorder="1" applyAlignment="1">
      <alignment horizontal="center"/>
    </xf>
    <xf numFmtId="173" fontId="9" fillId="0" borderId="69" xfId="40" applyNumberFormat="1" applyFont="1" applyBorder="1" applyAlignment="1">
      <alignment horizontal="center"/>
    </xf>
    <xf numFmtId="173" fontId="9" fillId="0" borderId="21" xfId="40" applyNumberFormat="1" applyFont="1" applyBorder="1" applyAlignment="1">
      <alignment horizontal="center"/>
    </xf>
    <xf numFmtId="173" fontId="9" fillId="0" borderId="59" xfId="4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35" xfId="0" applyFont="1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71" xfId="0" applyBorder="1" applyAlignment="1">
      <alignment horizontal="right" vertic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3" fontId="9" fillId="0" borderId="12" xfId="40" applyNumberFormat="1" applyFont="1" applyBorder="1" applyAlignment="1">
      <alignment horizontal="center"/>
    </xf>
    <xf numFmtId="173" fontId="9" fillId="0" borderId="19" xfId="40" applyNumberFormat="1" applyFont="1" applyBorder="1" applyAlignment="1">
      <alignment horizontal="center"/>
    </xf>
    <xf numFmtId="173" fontId="9" fillId="0" borderId="20" xfId="40" applyNumberFormat="1" applyFont="1" applyBorder="1" applyAlignment="1">
      <alignment horizontal="center"/>
    </xf>
    <xf numFmtId="173" fontId="4" fillId="0" borderId="0" xfId="40" applyNumberFormat="1" applyFont="1" applyAlignment="1">
      <alignment horizontal="center"/>
    </xf>
    <xf numFmtId="173" fontId="5" fillId="0" borderId="0" xfId="40" applyNumberFormat="1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173" fontId="8" fillId="0" borderId="16" xfId="40" applyNumberFormat="1" applyFont="1" applyFill="1" applyBorder="1" applyAlignment="1">
      <alignment horizontal="center" vertical="center" wrapText="1"/>
    </xf>
    <xf numFmtId="173" fontId="8" fillId="0" borderId="17" xfId="40" applyNumberFormat="1" applyFont="1" applyFill="1" applyBorder="1" applyAlignment="1">
      <alignment horizontal="center" vertical="center" wrapText="1"/>
    </xf>
    <xf numFmtId="173" fontId="8" fillId="0" borderId="18" xfId="40" applyNumberFormat="1" applyFont="1" applyFill="1" applyBorder="1" applyAlignment="1">
      <alignment horizontal="center" vertical="center" wrapText="1"/>
    </xf>
    <xf numFmtId="0" fontId="4" fillId="0" borderId="0" xfId="67" applyFont="1" applyAlignment="1">
      <alignment horizontal="center" wrapText="1"/>
      <protection/>
    </xf>
    <xf numFmtId="0" fontId="8" fillId="0" borderId="0" xfId="0" applyFont="1" applyFill="1" applyAlignment="1">
      <alignment horizontal="center" vertical="top"/>
    </xf>
    <xf numFmtId="0" fontId="41" fillId="0" borderId="0" xfId="0" applyFont="1" applyAlignment="1">
      <alignment vertical="top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 quotePrefix="1">
      <alignment horizontal="left" vertical="top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41" fillId="0" borderId="37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9" fillId="0" borderId="78" xfId="0" applyFont="1" applyBorder="1" applyAlignment="1">
      <alignment horizontal="left"/>
    </xf>
    <xf numFmtId="0" fontId="19" fillId="0" borderId="51" xfId="0" applyFont="1" applyBorder="1" applyAlignment="1">
      <alignment horizontal="left"/>
    </xf>
    <xf numFmtId="0" fontId="19" fillId="0" borderId="7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4" fillId="0" borderId="43" xfId="65" applyFont="1" applyBorder="1" applyAlignment="1">
      <alignment horizontal="left" wrapText="1"/>
      <protection/>
    </xf>
    <xf numFmtId="0" fontId="14" fillId="0" borderId="39" xfId="65" applyFont="1" applyBorder="1" applyAlignment="1">
      <alignment horizontal="left" wrapText="1"/>
      <protection/>
    </xf>
    <xf numFmtId="0" fontId="9" fillId="0" borderId="43" xfId="68" applyFont="1" applyBorder="1" applyAlignment="1">
      <alignment horizontal="left"/>
      <protection/>
    </xf>
    <xf numFmtId="0" fontId="9" fillId="0" borderId="39" xfId="68" applyFont="1" applyBorder="1" applyAlignment="1">
      <alignment horizontal="left"/>
      <protection/>
    </xf>
    <xf numFmtId="0" fontId="14" fillId="0" borderId="79" xfId="65" applyFont="1" applyBorder="1" applyAlignment="1">
      <alignment horizontal="left" wrapText="1"/>
      <protection/>
    </xf>
    <xf numFmtId="0" fontId="14" fillId="0" borderId="40" xfId="65" applyFont="1" applyBorder="1" applyAlignment="1">
      <alignment horizontal="left" wrapText="1"/>
      <protection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73" fontId="5" fillId="0" borderId="11" xfId="40" applyNumberFormat="1" applyFont="1" applyBorder="1" applyAlignment="1">
      <alignment horizontal="center"/>
    </xf>
    <xf numFmtId="173" fontId="5" fillId="0" borderId="65" xfId="40" applyNumberFormat="1" applyFont="1" applyBorder="1" applyAlignment="1">
      <alignment horizontal="center"/>
    </xf>
    <xf numFmtId="173" fontId="5" fillId="0" borderId="46" xfId="40" applyNumberFormat="1" applyFont="1" applyBorder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3" fontId="4" fillId="0" borderId="16" xfId="40" applyNumberFormat="1" applyFont="1" applyBorder="1" applyAlignment="1">
      <alignment horizontal="center"/>
    </xf>
    <xf numFmtId="173" fontId="4" fillId="0" borderId="18" xfId="4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173" fontId="4" fillId="0" borderId="23" xfId="40" applyNumberFormat="1" applyFont="1" applyBorder="1" applyAlignment="1">
      <alignment horizontal="center"/>
    </xf>
    <xf numFmtId="173" fontId="4" fillId="0" borderId="24" xfId="40" applyNumberFormat="1" applyFont="1" applyBorder="1" applyAlignment="1">
      <alignment horizontal="center"/>
    </xf>
    <xf numFmtId="173" fontId="4" fillId="0" borderId="69" xfId="40" applyNumberFormat="1" applyFont="1" applyBorder="1" applyAlignment="1">
      <alignment horizontal="center"/>
    </xf>
    <xf numFmtId="173" fontId="4" fillId="0" borderId="59" xfId="4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3" fontId="5" fillId="0" borderId="23" xfId="40" applyNumberFormat="1" applyFont="1" applyBorder="1" applyAlignment="1">
      <alignment horizontal="center"/>
    </xf>
    <xf numFmtId="173" fontId="5" fillId="0" borderId="24" xfId="40" applyNumberFormat="1" applyFont="1" applyBorder="1" applyAlignment="1">
      <alignment horizontal="center"/>
    </xf>
    <xf numFmtId="173" fontId="5" fillId="0" borderId="69" xfId="40" applyNumberFormat="1" applyFont="1" applyBorder="1" applyAlignment="1">
      <alignment horizontal="center"/>
    </xf>
    <xf numFmtId="173" fontId="5" fillId="0" borderId="59" xfId="4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9" fillId="0" borderId="61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73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173" fontId="5" fillId="0" borderId="10" xfId="40" applyNumberFormat="1" applyFont="1" applyBorder="1" applyAlignment="1">
      <alignment horizontal="center"/>
    </xf>
    <xf numFmtId="173" fontId="5" fillId="0" borderId="75" xfId="40" applyNumberFormat="1" applyFont="1" applyBorder="1" applyAlignment="1">
      <alignment horizontal="center"/>
    </xf>
    <xf numFmtId="173" fontId="5" fillId="0" borderId="78" xfId="4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8" fillId="0" borderId="23" xfId="59" applyFont="1" applyBorder="1" applyAlignment="1">
      <alignment horizontal="center" wrapText="1"/>
      <protection/>
    </xf>
    <xf numFmtId="0" fontId="8" fillId="0" borderId="69" xfId="59" applyFont="1" applyBorder="1" applyAlignment="1">
      <alignment horizontal="center" wrapText="1"/>
      <protection/>
    </xf>
    <xf numFmtId="0" fontId="8" fillId="0" borderId="16" xfId="59" applyFont="1" applyBorder="1" applyAlignment="1">
      <alignment horizontal="center" wrapText="1"/>
      <protection/>
    </xf>
    <xf numFmtId="0" fontId="8" fillId="0" borderId="18" xfId="59" applyFont="1" applyBorder="1" applyAlignment="1">
      <alignment horizontal="center" wrapText="1"/>
      <protection/>
    </xf>
    <xf numFmtId="0" fontId="11" fillId="0" borderId="0" xfId="59" applyFont="1" applyAlignment="1">
      <alignment horizontal="center"/>
      <protection/>
    </xf>
    <xf numFmtId="0" fontId="5" fillId="0" borderId="23" xfId="57" applyFont="1" applyBorder="1" applyAlignment="1">
      <alignment horizontal="center" vertical="center" wrapText="1"/>
      <protection/>
    </xf>
    <xf numFmtId="0" fontId="5" fillId="0" borderId="22" xfId="57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 vertical="center" wrapText="1"/>
      <protection/>
    </xf>
    <xf numFmtId="0" fontId="5" fillId="0" borderId="69" xfId="57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5" fillId="0" borderId="59" xfId="57" applyFont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173" fontId="5" fillId="0" borderId="16" xfId="57" applyNumberFormat="1" applyFont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173" fontId="4" fillId="0" borderId="83" xfId="57" applyNumberFormat="1" applyFont="1" applyBorder="1" applyAlignment="1">
      <alignment horizontal="center" vertical="center"/>
      <protection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7" xfId="57" applyFont="1" applyBorder="1" applyAlignment="1">
      <alignment horizontal="center" vertical="center" wrapText="1"/>
      <protection/>
    </xf>
    <xf numFmtId="173" fontId="5" fillId="0" borderId="16" xfId="42" applyNumberFormat="1" applyFont="1" applyBorder="1" applyAlignment="1">
      <alignment horizontal="center" vertical="center"/>
    </xf>
    <xf numFmtId="0" fontId="5" fillId="0" borderId="60" xfId="57" applyFont="1" applyBorder="1" applyAlignment="1">
      <alignment horizontal="center" vertical="center" wrapText="1"/>
      <protection/>
    </xf>
    <xf numFmtId="0" fontId="5" fillId="0" borderId="57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82" xfId="57" applyFont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center" vertical="center"/>
      <protection/>
    </xf>
    <xf numFmtId="0" fontId="83" fillId="0" borderId="18" xfId="57" applyFill="1" applyBorder="1" applyAlignment="1">
      <alignment horizontal="center" vertical="center"/>
      <protection/>
    </xf>
    <xf numFmtId="0" fontId="5" fillId="0" borderId="16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173" fontId="5" fillId="0" borderId="16" xfId="42" applyNumberFormat="1" applyFont="1" applyFill="1" applyBorder="1" applyAlignment="1">
      <alignment horizontal="center" vertical="center"/>
    </xf>
    <xf numFmtId="0" fontId="83" fillId="0" borderId="17" xfId="57" applyFill="1" applyBorder="1" applyAlignment="1">
      <alignment horizontal="center" vertical="center"/>
      <protection/>
    </xf>
    <xf numFmtId="0" fontId="83" fillId="0" borderId="82" xfId="57" applyFill="1" applyBorder="1" applyAlignment="1">
      <alignment horizontal="center" vertical="center"/>
      <protection/>
    </xf>
    <xf numFmtId="173" fontId="4" fillId="0" borderId="83" xfId="42" applyNumberFormat="1" applyFont="1" applyBorder="1" applyAlignment="1">
      <alignment horizontal="center" vertical="center"/>
    </xf>
    <xf numFmtId="0" fontId="5" fillId="0" borderId="60" xfId="57" applyFont="1" applyBorder="1" applyAlignment="1">
      <alignment horizontal="center" vertical="center"/>
      <protection/>
    </xf>
    <xf numFmtId="0" fontId="5" fillId="0" borderId="62" xfId="57" applyFont="1" applyBorder="1" applyAlignment="1">
      <alignment horizontal="center" vertical="center"/>
      <protection/>
    </xf>
    <xf numFmtId="0" fontId="5" fillId="0" borderId="84" xfId="57" applyFont="1" applyBorder="1" applyAlignment="1">
      <alignment horizontal="center" vertical="center"/>
      <protection/>
    </xf>
    <xf numFmtId="0" fontId="5" fillId="0" borderId="61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2" fontId="5" fillId="0" borderId="85" xfId="57" applyNumberFormat="1" applyFont="1" applyBorder="1" applyAlignment="1">
      <alignment horizontal="center" vertical="center" wrapText="1"/>
      <protection/>
    </xf>
    <xf numFmtId="2" fontId="5" fillId="0" borderId="86" xfId="57" applyNumberFormat="1" applyFont="1" applyBorder="1" applyAlignment="1">
      <alignment horizontal="center" vertical="center" wrapText="1"/>
      <protection/>
    </xf>
    <xf numFmtId="2" fontId="5" fillId="0" borderId="87" xfId="57" applyNumberFormat="1" applyFont="1" applyBorder="1" applyAlignment="1">
      <alignment horizontal="center" vertical="center" wrapText="1"/>
      <protection/>
    </xf>
    <xf numFmtId="173" fontId="5" fillId="0" borderId="76" xfId="42" applyNumberFormat="1" applyFont="1" applyBorder="1" applyAlignment="1">
      <alignment horizontal="center" vertical="center"/>
    </xf>
    <xf numFmtId="173" fontId="5" fillId="0" borderId="80" xfId="42" applyNumberFormat="1" applyFont="1" applyBorder="1" applyAlignment="1">
      <alignment horizontal="center" vertical="center"/>
    </xf>
    <xf numFmtId="173" fontId="5" fillId="0" borderId="88" xfId="42" applyNumberFormat="1" applyFont="1" applyBorder="1" applyAlignment="1">
      <alignment horizontal="center" vertical="center"/>
    </xf>
    <xf numFmtId="173" fontId="5" fillId="0" borderId="22" xfId="42" applyNumberFormat="1" applyFont="1" applyBorder="1" applyAlignment="1">
      <alignment horizontal="center" vertical="center"/>
    </xf>
    <xf numFmtId="173" fontId="5" fillId="0" borderId="0" xfId="42" applyNumberFormat="1" applyFont="1" applyBorder="1" applyAlignment="1">
      <alignment horizontal="center" vertical="center"/>
    </xf>
    <xf numFmtId="173" fontId="5" fillId="0" borderId="89" xfId="42" applyNumberFormat="1" applyFont="1" applyBorder="1" applyAlignment="1">
      <alignment horizontal="center" vertical="center"/>
    </xf>
    <xf numFmtId="173" fontId="5" fillId="0" borderId="35" xfId="42" applyNumberFormat="1" applyFont="1" applyFill="1" applyBorder="1" applyAlignment="1">
      <alignment horizontal="center" vertical="center"/>
    </xf>
    <xf numFmtId="0" fontId="83" fillId="0" borderId="37" xfId="57" applyFill="1" applyBorder="1" applyAlignment="1">
      <alignment horizontal="center" vertical="center"/>
      <protection/>
    </xf>
    <xf numFmtId="0" fontId="83" fillId="0" borderId="90" xfId="57" applyFill="1" applyBorder="1" applyAlignment="1">
      <alignment horizontal="center" vertical="center"/>
      <protection/>
    </xf>
    <xf numFmtId="173" fontId="5" fillId="0" borderId="23" xfId="42" applyNumberFormat="1" applyFont="1" applyFill="1" applyBorder="1" applyAlignment="1">
      <alignment horizontal="center" vertical="center"/>
    </xf>
    <xf numFmtId="0" fontId="83" fillId="0" borderId="31" xfId="57" applyFill="1" applyBorder="1" applyAlignment="1">
      <alignment horizontal="center" vertical="center"/>
      <protection/>
    </xf>
    <xf numFmtId="0" fontId="83" fillId="0" borderId="91" xfId="57" applyFill="1" applyBorder="1" applyAlignment="1">
      <alignment horizontal="center" vertical="center"/>
      <protection/>
    </xf>
    <xf numFmtId="173" fontId="5" fillId="0" borderId="61" xfId="42" applyNumberFormat="1" applyFont="1" applyBorder="1" applyAlignment="1">
      <alignment horizontal="center" vertical="center"/>
    </xf>
    <xf numFmtId="173" fontId="5" fillId="0" borderId="65" xfId="42" applyNumberFormat="1" applyFont="1" applyBorder="1" applyAlignment="1">
      <alignment horizontal="center" vertical="center"/>
    </xf>
    <xf numFmtId="173" fontId="5" fillId="0" borderId="92" xfId="42" applyNumberFormat="1" applyFont="1" applyBorder="1" applyAlignment="1">
      <alignment horizontal="center" vertical="center"/>
    </xf>
    <xf numFmtId="173" fontId="5" fillId="0" borderId="85" xfId="42" applyNumberFormat="1" applyFont="1" applyFill="1" applyBorder="1" applyAlignment="1">
      <alignment horizontal="center" vertical="center"/>
    </xf>
    <xf numFmtId="173" fontId="5" fillId="0" borderId="86" xfId="42" applyNumberFormat="1" applyFont="1" applyFill="1" applyBorder="1" applyAlignment="1">
      <alignment horizontal="center" vertical="center"/>
    </xf>
    <xf numFmtId="173" fontId="5" fillId="0" borderId="87" xfId="42" applyNumberFormat="1" applyFont="1" applyFill="1" applyBorder="1" applyAlignment="1">
      <alignment horizontal="center" vertical="center"/>
    </xf>
    <xf numFmtId="0" fontId="5" fillId="0" borderId="93" xfId="57" applyFont="1" applyBorder="1" applyAlignment="1">
      <alignment horizontal="center" vertical="center"/>
      <protection/>
    </xf>
    <xf numFmtId="0" fontId="5" fillId="0" borderId="57" xfId="57" applyFont="1" applyBorder="1" applyAlignment="1">
      <alignment horizontal="center" vertical="center"/>
      <protection/>
    </xf>
    <xf numFmtId="0" fontId="4" fillId="0" borderId="65" xfId="57" applyFont="1" applyBorder="1" applyAlignment="1">
      <alignment horizontal="left" vertical="center"/>
      <protection/>
    </xf>
    <xf numFmtId="0" fontId="4" fillId="0" borderId="58" xfId="57" applyFont="1" applyBorder="1" applyAlignment="1">
      <alignment horizontal="left" vertical="center"/>
      <protection/>
    </xf>
    <xf numFmtId="0" fontId="5" fillId="0" borderId="86" xfId="57" applyFont="1" applyBorder="1" applyAlignment="1">
      <alignment horizontal="center" vertical="center"/>
      <protection/>
    </xf>
    <xf numFmtId="0" fontId="5" fillId="0" borderId="94" xfId="57" applyFont="1" applyBorder="1" applyAlignment="1">
      <alignment horizontal="center" vertical="center"/>
      <protection/>
    </xf>
    <xf numFmtId="173" fontId="5" fillId="0" borderId="77" xfId="42" applyNumberFormat="1" applyFont="1" applyBorder="1" applyAlignment="1">
      <alignment horizontal="center" vertical="center"/>
    </xf>
    <xf numFmtId="173" fontId="5" fillId="0" borderId="45" xfId="57" applyNumberFormat="1" applyFont="1" applyBorder="1" applyAlignment="1">
      <alignment horizontal="center" vertical="center"/>
      <protection/>
    </xf>
    <xf numFmtId="0" fontId="5" fillId="0" borderId="45" xfId="57" applyFont="1" applyBorder="1" applyAlignment="1">
      <alignment horizontal="center" vertical="center"/>
      <protection/>
    </xf>
    <xf numFmtId="0" fontId="5" fillId="0" borderId="59" xfId="57" applyFont="1" applyBorder="1" applyAlignment="1">
      <alignment horizontal="center" vertical="center"/>
      <protection/>
    </xf>
    <xf numFmtId="173" fontId="4" fillId="0" borderId="95" xfId="57" applyNumberFormat="1" applyFont="1" applyBorder="1" applyAlignment="1">
      <alignment horizontal="center" vertical="center"/>
      <protection/>
    </xf>
    <xf numFmtId="0" fontId="4" fillId="0" borderId="95" xfId="57" applyFont="1" applyBorder="1" applyAlignment="1">
      <alignment horizontal="center" vertical="center"/>
      <protection/>
    </xf>
    <xf numFmtId="0" fontId="4" fillId="0" borderId="96" xfId="57" applyFont="1" applyBorder="1" applyAlignment="1">
      <alignment horizontal="center" vertical="center"/>
      <protection/>
    </xf>
    <xf numFmtId="173" fontId="5" fillId="0" borderId="97" xfId="42" applyNumberFormat="1" applyFont="1" applyBorder="1" applyAlignment="1">
      <alignment horizontal="center" vertical="center"/>
    </xf>
    <xf numFmtId="173" fontId="5" fillId="0" borderId="98" xfId="42" applyNumberFormat="1" applyFont="1" applyBorder="1" applyAlignment="1">
      <alignment horizontal="center" vertical="center"/>
    </xf>
    <xf numFmtId="173" fontId="5" fillId="0" borderId="99" xfId="42" applyNumberFormat="1" applyFont="1" applyBorder="1" applyAlignment="1">
      <alignment horizontal="center" vertical="center"/>
    </xf>
    <xf numFmtId="173" fontId="4" fillId="0" borderId="95" xfId="57" applyNumberFormat="1" applyFont="1" applyFill="1" applyBorder="1" applyAlignment="1">
      <alignment horizontal="center" vertical="center"/>
      <protection/>
    </xf>
    <xf numFmtId="0" fontId="4" fillId="0" borderId="95" xfId="57" applyFont="1" applyFill="1" applyBorder="1" applyAlignment="1">
      <alignment horizontal="center" vertical="center"/>
      <protection/>
    </xf>
    <xf numFmtId="0" fontId="4" fillId="0" borderId="96" xfId="57" applyFont="1" applyFill="1" applyBorder="1" applyAlignment="1">
      <alignment horizontal="center" vertical="center"/>
      <protection/>
    </xf>
    <xf numFmtId="173" fontId="5" fillId="0" borderId="17" xfId="57" applyNumberFormat="1" applyFont="1" applyBorder="1" applyAlignment="1">
      <alignment horizontal="center" vertical="center"/>
      <protection/>
    </xf>
    <xf numFmtId="0" fontId="61" fillId="0" borderId="0" xfId="0" applyFont="1" applyAlignment="1">
      <alignment horizontal="center"/>
    </xf>
    <xf numFmtId="0" fontId="24" fillId="32" borderId="0" xfId="0" applyFont="1" applyFill="1" applyAlignment="1">
      <alignment horizontal="center" wrapText="1"/>
    </xf>
    <xf numFmtId="0" fontId="41" fillId="32" borderId="0" xfId="0" applyFont="1" applyFill="1" applyAlignment="1">
      <alignment/>
    </xf>
    <xf numFmtId="0" fontId="62" fillId="32" borderId="21" xfId="0" applyFont="1" applyFill="1" applyBorder="1" applyAlignment="1">
      <alignment horizontal="right" vertical="top" wrapText="1"/>
    </xf>
    <xf numFmtId="0" fontId="44" fillId="32" borderId="21" xfId="0" applyFont="1" applyFill="1" applyBorder="1" applyAlignment="1">
      <alignment horizontal="right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32" borderId="0" xfId="0" applyFont="1" applyFill="1" applyAlignment="1">
      <alignment horizontal="center" vertical="top" wrapText="1"/>
    </xf>
    <xf numFmtId="0" fontId="41" fillId="32" borderId="0" xfId="0" applyFont="1" applyFill="1" applyAlignment="1">
      <alignment/>
    </xf>
    <xf numFmtId="0" fontId="65" fillId="32" borderId="21" xfId="0" applyFont="1" applyFill="1" applyBorder="1" applyAlignment="1">
      <alignment horizontal="right" vertical="top" wrapText="1"/>
    </xf>
    <xf numFmtId="0" fontId="41" fillId="0" borderId="21" xfId="0" applyFont="1" applyBorder="1" applyAlignment="1">
      <alignment horizontal="right"/>
    </xf>
    <xf numFmtId="0" fontId="41" fillId="32" borderId="0" xfId="0" applyFont="1" applyFill="1" applyAlignment="1">
      <alignment wrapText="1"/>
    </xf>
    <xf numFmtId="0" fontId="65" fillId="32" borderId="21" xfId="0" applyFont="1" applyFill="1" applyBorder="1" applyAlignment="1">
      <alignment horizontal="right" vertical="top"/>
    </xf>
    <xf numFmtId="0" fontId="0" fillId="0" borderId="21" xfId="0" applyFont="1" applyBorder="1" applyAlignment="1">
      <alignment horizontal="right"/>
    </xf>
    <xf numFmtId="0" fontId="41" fillId="0" borderId="0" xfId="0" applyFont="1" applyBorder="1" applyAlignment="1">
      <alignment horizontal="center" vertical="center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bevétel" xfId="58"/>
    <cellStyle name="Normál_KONEPC99" xfId="59"/>
    <cellStyle name="Normál_KTGV99" xfId="60"/>
    <cellStyle name="Normál_KVRENMUNKA" xfId="61"/>
    <cellStyle name="Normál_mérleg" xfId="62"/>
    <cellStyle name="Normál_Munka2" xfId="63"/>
    <cellStyle name="Normál_Munka3" xfId="64"/>
    <cellStyle name="Normál_PHKV99" xfId="65"/>
    <cellStyle name="Normál_PHKV99_2014. évi költségvetés- mellékletek-1" xfId="66"/>
    <cellStyle name="Normál_SÁB98" xfId="67"/>
    <cellStyle name="Normál_SIKONC99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3:U44"/>
  <sheetViews>
    <sheetView zoomScalePageLayoutView="0" workbookViewId="0" topLeftCell="C25">
      <selection activeCell="L41" sqref="L41:U41"/>
    </sheetView>
  </sheetViews>
  <sheetFormatPr defaultColWidth="9.00390625" defaultRowHeight="12.75"/>
  <cols>
    <col min="1" max="1" width="9.125" style="9" customWidth="1"/>
    <col min="2" max="2" width="11.25390625" style="9" bestFit="1" customWidth="1"/>
    <col min="3" max="11" width="9.125" style="9" customWidth="1"/>
    <col min="12" max="12" width="14.375" style="9" customWidth="1"/>
    <col min="13" max="16384" width="9.125" style="9" customWidth="1"/>
  </cols>
  <sheetData>
    <row r="23" spans="6:9" ht="15.75">
      <c r="F23" s="10"/>
      <c r="G23" s="10"/>
      <c r="H23" s="10"/>
      <c r="I23" s="8"/>
    </row>
    <row r="24" spans="6:9" ht="15.75">
      <c r="F24" s="8"/>
      <c r="G24" s="8"/>
      <c r="H24" s="8"/>
      <c r="I24" s="8"/>
    </row>
    <row r="25" spans="6:9" ht="15.75">
      <c r="F25" s="10"/>
      <c r="G25" s="10"/>
      <c r="H25" s="10"/>
      <c r="I25" s="8"/>
    </row>
    <row r="26" spans="6:9" ht="15.75">
      <c r="F26" s="8"/>
      <c r="G26" s="8"/>
      <c r="H26" s="8"/>
      <c r="I26" s="8"/>
    </row>
    <row r="27" spans="6:9" ht="15.75">
      <c r="F27" s="1008"/>
      <c r="G27" s="1008"/>
      <c r="H27" s="1008"/>
      <c r="I27" s="8"/>
    </row>
    <row r="28" spans="6:9" ht="15.75">
      <c r="F28" s="8"/>
      <c r="G28" s="8"/>
      <c r="H28" s="8"/>
      <c r="I28" s="8"/>
    </row>
    <row r="34" spans="12:21" ht="25.5">
      <c r="L34" s="1006" t="s">
        <v>581</v>
      </c>
      <c r="M34" s="1006"/>
      <c r="N34" s="1006"/>
      <c r="O34" s="1006"/>
      <c r="P34" s="1006"/>
      <c r="Q34" s="1006"/>
      <c r="R34" s="1006"/>
      <c r="S34" s="1006"/>
      <c r="T34" s="1006"/>
      <c r="U34" s="1006"/>
    </row>
    <row r="35" spans="12:21" ht="7.5" customHeight="1"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2:21" ht="31.5" customHeight="1">
      <c r="L36" s="1006" t="s">
        <v>294</v>
      </c>
      <c r="M36" s="1006"/>
      <c r="N36" s="1006"/>
      <c r="O36" s="1006"/>
      <c r="P36" s="1006"/>
      <c r="Q36" s="1006"/>
      <c r="R36" s="1006"/>
      <c r="S36" s="1006"/>
      <c r="T36" s="1006"/>
      <c r="U36" s="1006"/>
    </row>
    <row r="37" spans="12:21" ht="6.75" customHeight="1"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2:21" ht="20.25">
      <c r="L38" s="1007" t="s">
        <v>1066</v>
      </c>
      <c r="M38" s="1007"/>
      <c r="N38" s="1007"/>
      <c r="O38" s="1007"/>
      <c r="P38" s="1007"/>
      <c r="Q38" s="1007"/>
      <c r="R38" s="1007"/>
      <c r="S38" s="1007"/>
      <c r="T38" s="1007"/>
      <c r="U38" s="1007"/>
    </row>
    <row r="39" spans="12:21" ht="20.25">
      <c r="L39" s="726"/>
      <c r="M39" s="726"/>
      <c r="N39" s="726"/>
      <c r="O39" s="726"/>
      <c r="P39" s="726"/>
      <c r="Q39" s="726"/>
      <c r="R39" s="726"/>
      <c r="S39" s="726"/>
      <c r="T39" s="726"/>
      <c r="U39" s="726"/>
    </row>
    <row r="40" spans="12:21" ht="20.25" customHeight="1">
      <c r="L40" s="1009" t="s">
        <v>1008</v>
      </c>
      <c r="M40" s="1010"/>
      <c r="N40" s="1010"/>
      <c r="O40" s="1010"/>
      <c r="P40" s="1010"/>
      <c r="Q40" s="1010"/>
      <c r="R40" s="1010"/>
      <c r="S40" s="1010"/>
      <c r="T40" s="1010"/>
      <c r="U40" s="1010"/>
    </row>
    <row r="41" spans="12:21" ht="21.75" customHeight="1">
      <c r="L41" s="1009"/>
      <c r="M41" s="1009"/>
      <c r="N41" s="1009"/>
      <c r="O41" s="1009"/>
      <c r="P41" s="1009"/>
      <c r="Q41" s="1009"/>
      <c r="R41" s="1009"/>
      <c r="S41" s="1009"/>
      <c r="T41" s="1009"/>
      <c r="U41" s="1009"/>
    </row>
    <row r="44" ht="15.75">
      <c r="B44" s="25"/>
    </row>
  </sheetData>
  <sheetProtection password="AF00" sheet="1"/>
  <mergeCells count="6">
    <mergeCell ref="L36:U36"/>
    <mergeCell ref="L38:U38"/>
    <mergeCell ref="F27:H27"/>
    <mergeCell ref="L34:U34"/>
    <mergeCell ref="L41:U41"/>
    <mergeCell ref="L40:U40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63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4.125" style="7" customWidth="1"/>
    <col min="2" max="2" width="60.125" style="7" customWidth="1"/>
    <col min="3" max="3" width="12.125" style="7" customWidth="1"/>
    <col min="4" max="4" width="11.875" style="7" customWidth="1"/>
    <col min="5" max="5" width="12.125" style="7" customWidth="1"/>
    <col min="6" max="6" width="6.625" style="7" customWidth="1"/>
    <col min="7" max="7" width="9.25390625" style="7" customWidth="1"/>
    <col min="8" max="16384" width="9.125" style="7" customWidth="1"/>
  </cols>
  <sheetData>
    <row r="1" spans="4:5" ht="15.75">
      <c r="D1" s="1161"/>
      <c r="E1" s="1161"/>
    </row>
    <row r="2" spans="2:7" ht="15.75">
      <c r="B2" s="1162"/>
      <c r="C2" s="1162"/>
      <c r="D2" s="1162"/>
      <c r="E2" s="1162"/>
      <c r="F2" s="1162"/>
      <c r="G2" s="1162"/>
    </row>
    <row r="3" spans="2:8" s="75" customFormat="1" ht="15.75">
      <c r="B3" s="74" t="s">
        <v>1153</v>
      </c>
      <c r="C3" s="74"/>
      <c r="E3" s="76"/>
      <c r="F3" s="77"/>
      <c r="G3" s="77"/>
      <c r="H3" s="77"/>
    </row>
    <row r="4" spans="2:5" ht="15.75">
      <c r="B4" s="65"/>
      <c r="C4" s="65"/>
      <c r="D4" s="65"/>
      <c r="E4" s="65"/>
    </row>
    <row r="5" spans="2:8" ht="16.5">
      <c r="B5" s="391"/>
      <c r="C5" s="391"/>
      <c r="D5" s="391"/>
      <c r="E5" s="464"/>
      <c r="F5"/>
      <c r="G5"/>
      <c r="H5"/>
    </row>
    <row r="6" spans="2:8" ht="15.75">
      <c r="B6" s="1061" t="s">
        <v>581</v>
      </c>
      <c r="C6" s="1061"/>
      <c r="D6" s="1061"/>
      <c r="E6" s="1061"/>
      <c r="F6" s="1061"/>
      <c r="G6"/>
      <c r="H6"/>
    </row>
    <row r="7" spans="2:8" ht="15.75">
      <c r="B7" s="1062" t="s">
        <v>605</v>
      </c>
      <c r="C7" s="1062"/>
      <c r="D7" s="1062"/>
      <c r="E7" s="1062"/>
      <c r="F7" s="1062"/>
      <c r="G7"/>
      <c r="H7"/>
    </row>
    <row r="8" spans="2:8" ht="16.5">
      <c r="B8" s="1160" t="s">
        <v>1066</v>
      </c>
      <c r="C8" s="1160"/>
      <c r="D8" s="1160"/>
      <c r="E8" s="1160"/>
      <c r="F8" s="1160"/>
      <c r="G8"/>
      <c r="H8"/>
    </row>
    <row r="9" spans="2:8" ht="16.5">
      <c r="B9" s="1160"/>
      <c r="C9" s="1160"/>
      <c r="D9" s="1160"/>
      <c r="E9" s="1160"/>
      <c r="F9" s="1160"/>
      <c r="G9"/>
      <c r="H9"/>
    </row>
    <row r="10" spans="2:8" s="38" customFormat="1" ht="17.25" thickBot="1">
      <c r="B10" s="345"/>
      <c r="C10" s="345"/>
      <c r="D10" s="346"/>
      <c r="E10" s="472" t="s">
        <v>966</v>
      </c>
      <c r="F10" s="469"/>
      <c r="G10" s="469"/>
      <c r="H10"/>
    </row>
    <row r="11" spans="1:8" s="38" customFormat="1" ht="27.75" customHeight="1" thickBot="1">
      <c r="A11" s="1158" t="s">
        <v>903</v>
      </c>
      <c r="B11" s="1155" t="s">
        <v>259</v>
      </c>
      <c r="C11" s="488" t="s">
        <v>296</v>
      </c>
      <c r="D11" s="488" t="s">
        <v>323</v>
      </c>
      <c r="E11" s="1141" t="s">
        <v>297</v>
      </c>
      <c r="F11" s="1141" t="s">
        <v>14</v>
      </c>
      <c r="G11" s="469"/>
      <c r="H11"/>
    </row>
    <row r="12" spans="1:8" s="38" customFormat="1" ht="24" customHeight="1" thickBot="1">
      <c r="A12" s="1159"/>
      <c r="B12" s="1156"/>
      <c r="C12" s="1157" t="s">
        <v>258</v>
      </c>
      <c r="D12" s="1133"/>
      <c r="E12" s="1142"/>
      <c r="F12" s="1142" t="s">
        <v>298</v>
      </c>
      <c r="G12" s="469"/>
      <c r="H12"/>
    </row>
    <row r="13" spans="2:8" s="24" customFormat="1" ht="16.5">
      <c r="B13" s="345"/>
      <c r="C13" s="345"/>
      <c r="D13" s="345"/>
      <c r="E13" s="345"/>
      <c r="F13" s="469"/>
      <c r="G13" s="469"/>
      <c r="H13"/>
    </row>
    <row r="14" spans="1:8" s="24" customFormat="1" ht="15" customHeight="1">
      <c r="A14" s="888" t="s">
        <v>263</v>
      </c>
      <c r="B14" s="476" t="s">
        <v>606</v>
      </c>
      <c r="C14" s="476"/>
      <c r="D14" s="345"/>
      <c r="E14" s="321"/>
      <c r="F14" s="469"/>
      <c r="G14" s="469"/>
      <c r="H14"/>
    </row>
    <row r="15" spans="1:8" s="82" customFormat="1" ht="20.25" customHeight="1">
      <c r="A15" s="889"/>
      <c r="B15" s="476" t="s">
        <v>607</v>
      </c>
      <c r="C15" s="476"/>
      <c r="D15" s="345"/>
      <c r="E15" s="321"/>
      <c r="F15" s="469"/>
      <c r="G15" s="469"/>
      <c r="H15"/>
    </row>
    <row r="16" spans="1:8" s="24" customFormat="1" ht="11.25" customHeight="1">
      <c r="A16" s="888"/>
      <c r="B16" s="345"/>
      <c r="C16" s="345"/>
      <c r="D16" s="345"/>
      <c r="E16" s="321"/>
      <c r="F16" s="469"/>
      <c r="G16" s="469"/>
      <c r="H16"/>
    </row>
    <row r="17" spans="1:6" s="24" customFormat="1" ht="21" customHeight="1">
      <c r="A17" s="888" t="s">
        <v>264</v>
      </c>
      <c r="B17" s="469" t="s">
        <v>942</v>
      </c>
      <c r="C17" s="704">
        <v>50000</v>
      </c>
      <c r="D17" s="470">
        <v>0</v>
      </c>
      <c r="E17" s="479">
        <v>0</v>
      </c>
      <c r="F17" s="491"/>
    </row>
    <row r="18" spans="1:8" s="24" customFormat="1" ht="16.5">
      <c r="A18" s="888" t="s">
        <v>265</v>
      </c>
      <c r="B18" s="476" t="s">
        <v>305</v>
      </c>
      <c r="C18" s="693">
        <f>C17</f>
        <v>50000</v>
      </c>
      <c r="D18" s="321"/>
      <c r="E18" s="321"/>
      <c r="F18" s="491"/>
      <c r="G18" s="469"/>
      <c r="H18"/>
    </row>
    <row r="19" spans="1:8" s="82" customFormat="1" ht="16.5">
      <c r="A19" s="889"/>
      <c r="B19" s="345"/>
      <c r="C19" s="345"/>
      <c r="D19" s="321"/>
      <c r="E19" s="321"/>
      <c r="F19" s="491"/>
      <c r="G19" s="469"/>
      <c r="H19"/>
    </row>
    <row r="20" spans="1:8" s="82" customFormat="1" ht="16.5">
      <c r="A20" s="889" t="s">
        <v>266</v>
      </c>
      <c r="B20" s="476" t="s">
        <v>608</v>
      </c>
      <c r="C20" s="476"/>
      <c r="D20" s="321"/>
      <c r="E20" s="321"/>
      <c r="F20" s="491"/>
      <c r="G20" s="469"/>
      <c r="H20"/>
    </row>
    <row r="21" spans="1:8" s="82" customFormat="1" ht="16.5">
      <c r="A21" s="889"/>
      <c r="B21" s="476" t="s">
        <v>607</v>
      </c>
      <c r="C21" s="476"/>
      <c r="D21" s="321"/>
      <c r="E21" s="321"/>
      <c r="F21" s="491"/>
      <c r="G21" s="469"/>
      <c r="H21"/>
    </row>
    <row r="22" spans="1:8" s="24" customFormat="1" ht="22.5" customHeight="1">
      <c r="A22" s="888" t="s">
        <v>267</v>
      </c>
      <c r="B22" s="475" t="s">
        <v>981</v>
      </c>
      <c r="C22" s="692">
        <v>52200</v>
      </c>
      <c r="D22" s="884">
        <v>52200</v>
      </c>
      <c r="E22" s="884">
        <v>52000</v>
      </c>
      <c r="F22" s="702">
        <f>E22/D22*100</f>
        <v>99.61685823754789</v>
      </c>
      <c r="G22" s="469"/>
      <c r="H22"/>
    </row>
    <row r="23" spans="1:8" s="24" customFormat="1" ht="16.5" customHeight="1">
      <c r="A23" s="888" t="s">
        <v>299</v>
      </c>
      <c r="B23" s="881" t="s">
        <v>305</v>
      </c>
      <c r="C23" s="696">
        <f>C22</f>
        <v>52200</v>
      </c>
      <c r="D23" s="696">
        <f>D22</f>
        <v>52200</v>
      </c>
      <c r="E23" s="696">
        <f>E22</f>
        <v>52000</v>
      </c>
      <c r="F23" s="491">
        <f>E23/D23*100</f>
        <v>99.61685823754789</v>
      </c>
      <c r="G23" s="469"/>
      <c r="H23"/>
    </row>
    <row r="24" spans="1:8" s="24" customFormat="1" ht="13.5" customHeight="1">
      <c r="A24" s="888"/>
      <c r="B24" s="475"/>
      <c r="C24" s="485"/>
      <c r="D24" s="492"/>
      <c r="E24" s="321"/>
      <c r="F24" s="490"/>
      <c r="G24" s="469"/>
      <c r="H24"/>
    </row>
    <row r="25" spans="1:8" s="24" customFormat="1" ht="40.5" customHeight="1">
      <c r="A25" s="888" t="s">
        <v>268</v>
      </c>
      <c r="B25" s="695" t="s">
        <v>985</v>
      </c>
      <c r="C25" s="485"/>
      <c r="D25" s="492"/>
      <c r="E25" s="321"/>
      <c r="F25" s="490"/>
      <c r="G25" s="469"/>
      <c r="H25"/>
    </row>
    <row r="26" spans="1:8" ht="34.5" customHeight="1">
      <c r="A26" s="823" t="s">
        <v>269</v>
      </c>
      <c r="B26" s="880" t="s">
        <v>1106</v>
      </c>
      <c r="C26" s="885">
        <v>60000</v>
      </c>
      <c r="D26" s="886">
        <v>60000</v>
      </c>
      <c r="E26" s="886">
        <v>30000</v>
      </c>
      <c r="F26" s="605">
        <f aca="true" t="shared" si="0" ref="F26:F42">E26/D26*100</f>
        <v>50</v>
      </c>
      <c r="G26" s="469"/>
      <c r="H26"/>
    </row>
    <row r="27" spans="1:8" ht="14.25" customHeight="1">
      <c r="A27" s="823" t="s">
        <v>271</v>
      </c>
      <c r="B27" s="345" t="s">
        <v>1107</v>
      </c>
      <c r="C27" s="885">
        <v>200000</v>
      </c>
      <c r="D27" s="886">
        <v>200000</v>
      </c>
      <c r="E27" s="886">
        <v>60000</v>
      </c>
      <c r="F27" s="605">
        <f t="shared" si="0"/>
        <v>30</v>
      </c>
      <c r="G27" s="469"/>
      <c r="H27"/>
    </row>
    <row r="28" spans="1:8" ht="14.25" customHeight="1">
      <c r="A28" s="823" t="s">
        <v>273</v>
      </c>
      <c r="B28" s="345" t="s">
        <v>947</v>
      </c>
      <c r="C28" s="887">
        <v>50000</v>
      </c>
      <c r="D28" s="860">
        <v>50000</v>
      </c>
      <c r="E28" s="860">
        <v>90000</v>
      </c>
      <c r="F28" s="702">
        <f t="shared" si="0"/>
        <v>180</v>
      </c>
      <c r="G28" s="469"/>
      <c r="H28"/>
    </row>
    <row r="29" spans="1:8" ht="14.25" customHeight="1">
      <c r="A29" s="823" t="s">
        <v>274</v>
      </c>
      <c r="B29" s="476" t="s">
        <v>1108</v>
      </c>
      <c r="C29" s="883">
        <f>SUM(C26:C28)</f>
        <v>310000</v>
      </c>
      <c r="D29" s="883">
        <f>SUM(D26:D28)</f>
        <v>310000</v>
      </c>
      <c r="E29" s="883">
        <f>SUM(E26:E28)</f>
        <v>180000</v>
      </c>
      <c r="F29" s="491">
        <f t="shared" si="0"/>
        <v>58.06451612903226</v>
      </c>
      <c r="G29" s="469"/>
      <c r="H29"/>
    </row>
    <row r="30" spans="1:8" ht="14.25" customHeight="1">
      <c r="A30" s="823"/>
      <c r="B30" s="345"/>
      <c r="C30" s="345"/>
      <c r="D30" s="321"/>
      <c r="E30" s="321"/>
      <c r="F30" s="490"/>
      <c r="G30" s="469"/>
      <c r="H30"/>
    </row>
    <row r="31" spans="1:8" ht="18.75" customHeight="1">
      <c r="A31" s="823" t="s">
        <v>300</v>
      </c>
      <c r="B31" s="476" t="s">
        <v>982</v>
      </c>
      <c r="C31" s="345"/>
      <c r="D31" s="321"/>
      <c r="E31" s="321"/>
      <c r="F31" s="490"/>
      <c r="G31" s="469"/>
      <c r="H31"/>
    </row>
    <row r="32" spans="1:8" ht="21.75" customHeight="1">
      <c r="A32" s="823" t="s">
        <v>275</v>
      </c>
      <c r="B32" s="345" t="s">
        <v>947</v>
      </c>
      <c r="C32" s="691"/>
      <c r="D32" s="502"/>
      <c r="E32" s="502"/>
      <c r="F32" s="490"/>
      <c r="G32" s="469"/>
      <c r="H32"/>
    </row>
    <row r="33" spans="1:8" ht="21.75" customHeight="1">
      <c r="A33" s="823" t="s">
        <v>276</v>
      </c>
      <c r="B33" s="345" t="s">
        <v>983</v>
      </c>
      <c r="C33" s="691"/>
      <c r="D33" s="502"/>
      <c r="E33" s="502"/>
      <c r="F33" s="490"/>
      <c r="G33" s="469"/>
      <c r="H33"/>
    </row>
    <row r="34" spans="1:8" ht="21" customHeight="1">
      <c r="A34" s="823" t="s">
        <v>277</v>
      </c>
      <c r="B34" s="345" t="s">
        <v>958</v>
      </c>
      <c r="C34" s="691">
        <v>350000</v>
      </c>
      <c r="D34" s="502">
        <v>350000</v>
      </c>
      <c r="E34" s="502">
        <v>340000</v>
      </c>
      <c r="F34" s="490">
        <f t="shared" si="0"/>
        <v>97.14285714285714</v>
      </c>
      <c r="G34" s="469"/>
      <c r="H34"/>
    </row>
    <row r="35" spans="1:8" ht="21" customHeight="1">
      <c r="A35" s="823" t="s">
        <v>279</v>
      </c>
      <c r="B35" s="345" t="s">
        <v>1109</v>
      </c>
      <c r="C35" s="691">
        <v>350000</v>
      </c>
      <c r="D35" s="502">
        <v>350000</v>
      </c>
      <c r="E35" s="502">
        <v>340000</v>
      </c>
      <c r="F35" s="490">
        <f t="shared" si="0"/>
        <v>97.14285714285714</v>
      </c>
      <c r="G35" s="469"/>
      <c r="H35"/>
    </row>
    <row r="36" spans="1:8" ht="16.5" customHeight="1">
      <c r="A36" s="823" t="s">
        <v>280</v>
      </c>
      <c r="B36" s="345" t="s">
        <v>1111</v>
      </c>
      <c r="C36" s="691">
        <v>200000</v>
      </c>
      <c r="D36" s="502">
        <v>200000</v>
      </c>
      <c r="E36" s="502">
        <v>200000</v>
      </c>
      <c r="F36" s="490">
        <f t="shared" si="0"/>
        <v>100</v>
      </c>
      <c r="G36" s="469"/>
      <c r="H36"/>
    </row>
    <row r="37" spans="1:8" ht="16.5" customHeight="1">
      <c r="A37" s="823" t="s">
        <v>281</v>
      </c>
      <c r="B37" s="345" t="s">
        <v>984</v>
      </c>
      <c r="C37" s="485">
        <v>80000</v>
      </c>
      <c r="D37" s="882">
        <v>78846</v>
      </c>
      <c r="E37" s="882">
        <v>40000</v>
      </c>
      <c r="F37" s="490">
        <f t="shared" si="0"/>
        <v>50.731806305963524</v>
      </c>
      <c r="G37" s="469"/>
      <c r="H37"/>
    </row>
    <row r="38" spans="1:8" ht="16.5" customHeight="1">
      <c r="A38" s="823" t="s">
        <v>282</v>
      </c>
      <c r="B38" s="345" t="s">
        <v>1110</v>
      </c>
      <c r="C38" s="692">
        <v>130000</v>
      </c>
      <c r="D38" s="694">
        <v>131154</v>
      </c>
      <c r="E38" s="694">
        <v>131154</v>
      </c>
      <c r="F38" s="702">
        <f t="shared" si="0"/>
        <v>100</v>
      </c>
      <c r="G38" s="469"/>
      <c r="H38"/>
    </row>
    <row r="39" spans="1:8" ht="16.5" customHeight="1">
      <c r="A39" s="823" t="s">
        <v>283</v>
      </c>
      <c r="B39" s="476" t="s">
        <v>305</v>
      </c>
      <c r="C39" s="693">
        <f>SUM(C32:C38)</f>
        <v>1110000</v>
      </c>
      <c r="D39" s="693">
        <f>SUM(D34:D38)</f>
        <v>1110000</v>
      </c>
      <c r="E39" s="693">
        <f>SUM(E34:E38)</f>
        <v>1051154</v>
      </c>
      <c r="F39" s="491">
        <f t="shared" si="0"/>
        <v>94.69855855855856</v>
      </c>
      <c r="G39" s="469"/>
      <c r="H39"/>
    </row>
    <row r="40" spans="1:8" ht="16.5">
      <c r="A40" s="823"/>
      <c r="B40" s="476"/>
      <c r="C40" s="476"/>
      <c r="D40" s="321"/>
      <c r="E40" s="321"/>
      <c r="F40" s="491"/>
      <c r="G40" s="469"/>
      <c r="H40"/>
    </row>
    <row r="41" spans="1:8" ht="16.5">
      <c r="A41" s="823"/>
      <c r="B41" s="476"/>
      <c r="C41" s="345"/>
      <c r="D41" s="321"/>
      <c r="E41" s="321"/>
      <c r="F41" s="491"/>
      <c r="G41" s="469"/>
      <c r="H41"/>
    </row>
    <row r="42" spans="1:8" ht="16.5">
      <c r="A42" s="823" t="s">
        <v>284</v>
      </c>
      <c r="B42" s="476" t="s">
        <v>609</v>
      </c>
      <c r="C42" s="327">
        <f>C39+C29+C23+C18</f>
        <v>1522200</v>
      </c>
      <c r="D42" s="327">
        <f>D39+D29+D23</f>
        <v>1472200</v>
      </c>
      <c r="E42" s="327">
        <f>E39+E29+E23</f>
        <v>1283154</v>
      </c>
      <c r="F42" s="491">
        <f t="shared" si="0"/>
        <v>87.15894579540824</v>
      </c>
      <c r="G42" s="469"/>
      <c r="H42"/>
    </row>
    <row r="43" spans="2:8" ht="16.5">
      <c r="B43" s="476"/>
      <c r="C43" s="345"/>
      <c r="D43" s="321"/>
      <c r="E43" s="321"/>
      <c r="F43" s="490"/>
      <c r="G43" s="469"/>
      <c r="H43"/>
    </row>
    <row r="44" spans="2:7" ht="16.5">
      <c r="B44" s="476"/>
      <c r="C44" s="476"/>
      <c r="D44" s="321"/>
      <c r="E44" s="321"/>
      <c r="F44" s="490"/>
      <c r="G44" s="345"/>
    </row>
    <row r="45" spans="2:7" ht="16.5">
      <c r="B45" s="476"/>
      <c r="C45" s="327"/>
      <c r="D45" s="327"/>
      <c r="E45" s="327"/>
      <c r="F45" s="490"/>
      <c r="G45" s="345"/>
    </row>
    <row r="46" spans="2:7" ht="16.5">
      <c r="B46" s="469"/>
      <c r="C46" s="345"/>
      <c r="D46" s="345"/>
      <c r="E46" s="321"/>
      <c r="F46" s="469"/>
      <c r="G46" s="345"/>
    </row>
    <row r="47" spans="2:7" ht="16.5">
      <c r="B47" s="345"/>
      <c r="C47" s="469"/>
      <c r="D47" s="469"/>
      <c r="E47" s="469"/>
      <c r="F47" s="469"/>
      <c r="G47" s="345"/>
    </row>
    <row r="48" spans="2:7" ht="16.5">
      <c r="B48" s="345"/>
      <c r="C48" s="345"/>
      <c r="D48" s="345"/>
      <c r="E48" s="345"/>
      <c r="F48" s="345"/>
      <c r="G48" s="345"/>
    </row>
    <row r="49" spans="2:7" ht="16.5">
      <c r="B49" s="345"/>
      <c r="C49" s="345"/>
      <c r="D49" s="345"/>
      <c r="E49" s="345"/>
      <c r="F49" s="345"/>
      <c r="G49" s="345"/>
    </row>
    <row r="50" spans="2:7" ht="16.5">
      <c r="B50" s="345"/>
      <c r="C50" s="345"/>
      <c r="D50" s="345"/>
      <c r="E50" s="345"/>
      <c r="F50" s="345"/>
      <c r="G50" s="345"/>
    </row>
    <row r="51" spans="2:7" ht="16.5">
      <c r="B51" s="345"/>
      <c r="C51" s="345"/>
      <c r="D51" s="345"/>
      <c r="E51" s="345"/>
      <c r="F51" s="345"/>
      <c r="G51" s="345"/>
    </row>
    <row r="52" spans="2:7" ht="16.5">
      <c r="B52" s="345"/>
      <c r="C52" s="345"/>
      <c r="D52" s="345"/>
      <c r="E52" s="345"/>
      <c r="F52" s="345"/>
      <c r="G52" s="345"/>
    </row>
    <row r="53" spans="2:7" ht="16.5">
      <c r="B53" s="345"/>
      <c r="C53" s="345"/>
      <c r="D53" s="345"/>
      <c r="E53" s="345"/>
      <c r="F53" s="345"/>
      <c r="G53" s="345"/>
    </row>
    <row r="54" spans="2:7" ht="16.5">
      <c r="B54" s="345"/>
      <c r="C54" s="345"/>
      <c r="D54" s="345"/>
      <c r="E54" s="345"/>
      <c r="F54" s="345"/>
      <c r="G54" s="345"/>
    </row>
    <row r="55" spans="2:7" ht="16.5">
      <c r="B55" s="345"/>
      <c r="C55" s="345"/>
      <c r="D55" s="345"/>
      <c r="E55" s="345"/>
      <c r="F55" s="345"/>
      <c r="G55" s="345"/>
    </row>
    <row r="56" spans="2:7" ht="16.5">
      <c r="B56" s="345"/>
      <c r="C56" s="345"/>
      <c r="D56" s="345"/>
      <c r="E56" s="345"/>
      <c r="F56" s="345"/>
      <c r="G56" s="345"/>
    </row>
    <row r="57" spans="2:7" ht="16.5">
      <c r="B57" s="345"/>
      <c r="C57" s="345"/>
      <c r="D57" s="345"/>
      <c r="E57" s="345"/>
      <c r="F57" s="345"/>
      <c r="G57" s="345"/>
    </row>
    <row r="58" spans="2:7" ht="16.5">
      <c r="B58" s="345"/>
      <c r="C58" s="345"/>
      <c r="D58" s="345"/>
      <c r="E58" s="345"/>
      <c r="F58" s="345"/>
      <c r="G58" s="345"/>
    </row>
    <row r="59" spans="2:7" ht="16.5">
      <c r="B59" s="345"/>
      <c r="C59" s="345"/>
      <c r="D59" s="345"/>
      <c r="E59" s="345"/>
      <c r="F59" s="345"/>
      <c r="G59" s="345"/>
    </row>
    <row r="60" spans="2:7" ht="16.5">
      <c r="B60" s="345"/>
      <c r="C60" s="345"/>
      <c r="D60" s="345"/>
      <c r="E60" s="345"/>
      <c r="F60" s="345"/>
      <c r="G60" s="345"/>
    </row>
    <row r="61" spans="2:7" ht="16.5">
      <c r="B61" s="345"/>
      <c r="C61" s="345"/>
      <c r="D61" s="345"/>
      <c r="E61" s="345"/>
      <c r="F61" s="345"/>
      <c r="G61" s="345"/>
    </row>
    <row r="62" spans="2:7" ht="16.5">
      <c r="B62" s="345"/>
      <c r="C62" s="345"/>
      <c r="D62" s="345"/>
      <c r="E62" s="345"/>
      <c r="F62" s="345"/>
      <c r="G62" s="345"/>
    </row>
    <row r="63" spans="3:7" ht="16.5">
      <c r="C63" s="345"/>
      <c r="D63" s="345"/>
      <c r="E63" s="345"/>
      <c r="F63" s="345"/>
      <c r="G63" s="345"/>
    </row>
  </sheetData>
  <sheetProtection password="AF00" sheet="1"/>
  <mergeCells count="11">
    <mergeCell ref="B8:F8"/>
    <mergeCell ref="B11:B12"/>
    <mergeCell ref="E11:E12"/>
    <mergeCell ref="C12:D12"/>
    <mergeCell ref="A11:A12"/>
    <mergeCell ref="B9:F9"/>
    <mergeCell ref="D1:E1"/>
    <mergeCell ref="B2:G2"/>
    <mergeCell ref="F11:F12"/>
    <mergeCell ref="B6:F6"/>
    <mergeCell ref="B7:F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5.625" style="0" customWidth="1"/>
    <col min="2" max="2" width="56.25390625" style="0" customWidth="1"/>
    <col min="3" max="3" width="13.25390625" style="686" customWidth="1"/>
    <col min="4" max="4" width="13.00390625" style="0" customWidth="1"/>
    <col min="5" max="5" width="11.875" style="0" customWidth="1"/>
  </cols>
  <sheetData>
    <row r="1" spans="2:6" ht="15.75">
      <c r="B1" s="1172" t="s">
        <v>1154</v>
      </c>
      <c r="C1" s="1172"/>
      <c r="D1" s="1172"/>
      <c r="E1" s="1172"/>
      <c r="F1" s="1172"/>
    </row>
    <row r="2" spans="2:4" ht="15.75">
      <c r="B2" s="493"/>
      <c r="C2" s="846"/>
      <c r="D2" s="493"/>
    </row>
    <row r="3" spans="2:6" ht="15.75">
      <c r="B3" s="1173" t="s">
        <v>581</v>
      </c>
      <c r="C3" s="1173"/>
      <c r="D3" s="1173"/>
      <c r="E3" s="1173"/>
      <c r="F3" s="1173"/>
    </row>
    <row r="4" spans="2:6" ht="15.75">
      <c r="B4" s="1062" t="s">
        <v>330</v>
      </c>
      <c r="C4" s="1062"/>
      <c r="D4" s="1062"/>
      <c r="E4" s="1062"/>
      <c r="F4" s="1062"/>
    </row>
    <row r="5" spans="2:6" ht="16.5">
      <c r="B5" s="1160" t="s">
        <v>1066</v>
      </c>
      <c r="C5" s="1160"/>
      <c r="D5" s="1160"/>
      <c r="E5" s="1160"/>
      <c r="F5" s="1160"/>
    </row>
    <row r="6" spans="2:6" ht="16.5">
      <c r="B6" s="1160"/>
      <c r="C6" s="1066"/>
      <c r="D6" s="1066"/>
      <c r="E6" s="1066"/>
      <c r="F6" s="1066"/>
    </row>
    <row r="7" spans="2:6" ht="17.25" thickBot="1">
      <c r="B7" s="495"/>
      <c r="C7" s="848"/>
      <c r="D7" s="496"/>
      <c r="E7" s="1171" t="s">
        <v>969</v>
      </c>
      <c r="F7" s="1171"/>
    </row>
    <row r="8" spans="1:6" ht="26.25" customHeight="1" thickBot="1">
      <c r="A8" s="1169" t="s">
        <v>1036</v>
      </c>
      <c r="B8" s="1165" t="s">
        <v>259</v>
      </c>
      <c r="C8" s="849" t="s">
        <v>296</v>
      </c>
      <c r="D8" s="488" t="s">
        <v>323</v>
      </c>
      <c r="E8" s="1141" t="s">
        <v>297</v>
      </c>
      <c r="F8" s="1141" t="s">
        <v>14</v>
      </c>
    </row>
    <row r="9" spans="1:6" ht="27" customHeight="1" thickBot="1">
      <c r="A9" s="1170"/>
      <c r="B9" s="1166"/>
      <c r="C9" s="1157" t="s">
        <v>258</v>
      </c>
      <c r="D9" s="1133"/>
      <c r="E9" s="1142"/>
      <c r="F9" s="1142" t="s">
        <v>298</v>
      </c>
    </row>
    <row r="10" spans="1:4" ht="15.75">
      <c r="A10" s="606"/>
      <c r="B10" s="497"/>
      <c r="C10" s="850"/>
      <c r="D10" s="497"/>
    </row>
    <row r="11" spans="1:8" ht="16.5">
      <c r="A11" s="773">
        <v>1</v>
      </c>
      <c r="B11" s="1167" t="s">
        <v>1088</v>
      </c>
      <c r="C11" s="1167"/>
      <c r="D11" s="1168"/>
      <c r="E11" s="469"/>
      <c r="F11" s="469"/>
      <c r="G11" s="469"/>
      <c r="H11" s="469"/>
    </row>
    <row r="12" spans="1:8" ht="16.5">
      <c r="A12" s="465">
        <v>2</v>
      </c>
      <c r="B12" s="495" t="s">
        <v>1089</v>
      </c>
      <c r="C12" s="860">
        <v>34339195</v>
      </c>
      <c r="D12" s="861">
        <v>34339195</v>
      </c>
      <c r="E12" s="694"/>
      <c r="F12" s="702"/>
      <c r="G12" s="468"/>
      <c r="H12" s="469"/>
    </row>
    <row r="13" spans="1:8" ht="16.5">
      <c r="A13" s="465">
        <v>3</v>
      </c>
      <c r="B13" s="500" t="s">
        <v>305</v>
      </c>
      <c r="C13" s="847">
        <f>C12</f>
        <v>34339195</v>
      </c>
      <c r="D13" s="477">
        <f>D12</f>
        <v>34339195</v>
      </c>
      <c r="E13" s="499"/>
      <c r="F13" s="491"/>
      <c r="G13" s="468"/>
      <c r="H13" s="469"/>
    </row>
    <row r="14" spans="1:8" ht="16.5">
      <c r="A14" s="465"/>
      <c r="B14" s="495"/>
      <c r="C14" s="848"/>
      <c r="D14" s="495"/>
      <c r="E14" s="469"/>
      <c r="F14" s="491"/>
      <c r="G14" s="468"/>
      <c r="H14" s="469"/>
    </row>
    <row r="15" spans="1:8" ht="16.5">
      <c r="A15" s="465">
        <v>4</v>
      </c>
      <c r="B15" s="1167" t="s">
        <v>1090</v>
      </c>
      <c r="C15" s="1167"/>
      <c r="D15" s="1168"/>
      <c r="E15" s="469"/>
      <c r="F15" s="491"/>
      <c r="G15" s="468"/>
      <c r="H15" s="469"/>
    </row>
    <row r="16" spans="1:8" ht="16.5">
      <c r="A16" s="465">
        <v>5</v>
      </c>
      <c r="B16" s="495" t="s">
        <v>1091</v>
      </c>
      <c r="C16" s="863"/>
      <c r="D16" s="863">
        <v>299900</v>
      </c>
      <c r="E16" s="864"/>
      <c r="F16" s="865"/>
      <c r="G16" s="468"/>
      <c r="H16" s="469"/>
    </row>
    <row r="17" spans="1:8" ht="16.5">
      <c r="A17" s="465">
        <v>6</v>
      </c>
      <c r="B17" s="500" t="s">
        <v>305</v>
      </c>
      <c r="C17" s="855"/>
      <c r="D17" s="855">
        <f>D16</f>
        <v>299900</v>
      </c>
      <c r="E17" s="855"/>
      <c r="F17" s="491"/>
      <c r="G17" s="468"/>
      <c r="H17" s="469"/>
    </row>
    <row r="18" spans="1:8" ht="16.5">
      <c r="A18" s="465"/>
      <c r="B18" s="495"/>
      <c r="C18" s="848"/>
      <c r="D18" s="495"/>
      <c r="E18" s="469"/>
      <c r="F18" s="491"/>
      <c r="G18" s="468"/>
      <c r="H18" s="469"/>
    </row>
    <row r="19" spans="1:8" ht="16.5">
      <c r="A19" s="773">
        <v>7</v>
      </c>
      <c r="B19" s="1163" t="s">
        <v>943</v>
      </c>
      <c r="C19" s="1163"/>
      <c r="D19" s="1164"/>
      <c r="E19" s="469"/>
      <c r="F19" s="491"/>
      <c r="G19" s="468"/>
      <c r="H19" s="469"/>
    </row>
    <row r="20" spans="1:8" ht="16.5">
      <c r="A20" s="465">
        <v>8</v>
      </c>
      <c r="B20" s="469" t="s">
        <v>1092</v>
      </c>
      <c r="C20" s="855">
        <v>480000</v>
      </c>
      <c r="D20" s="856">
        <v>648200</v>
      </c>
      <c r="E20" s="502">
        <v>648200</v>
      </c>
      <c r="F20" s="490">
        <f>E20/D20*100</f>
        <v>100</v>
      </c>
      <c r="G20" s="468"/>
      <c r="H20" s="469"/>
    </row>
    <row r="21" spans="1:8" ht="16.5">
      <c r="A21" s="465">
        <v>9</v>
      </c>
      <c r="B21" s="469" t="s">
        <v>1094</v>
      </c>
      <c r="C21" s="857">
        <v>78740</v>
      </c>
      <c r="D21" s="479">
        <v>80181</v>
      </c>
      <c r="E21" s="502">
        <v>80181</v>
      </c>
      <c r="F21" s="490">
        <f>E21/D21*100</f>
        <v>100</v>
      </c>
      <c r="G21" s="468"/>
      <c r="H21" s="469"/>
    </row>
    <row r="22" spans="1:8" ht="16.5">
      <c r="A22" s="465">
        <v>10</v>
      </c>
      <c r="B22" s="495" t="s">
        <v>1093</v>
      </c>
      <c r="C22" s="863">
        <v>150860</v>
      </c>
      <c r="D22" s="694">
        <v>196663</v>
      </c>
      <c r="E22" s="694">
        <v>196663</v>
      </c>
      <c r="F22" s="702">
        <f>E22/D22*100</f>
        <v>100</v>
      </c>
      <c r="G22" s="468"/>
      <c r="H22" s="469"/>
    </row>
    <row r="23" spans="1:8" ht="16.5">
      <c r="A23" s="773">
        <v>11</v>
      </c>
      <c r="B23" s="500" t="s">
        <v>305</v>
      </c>
      <c r="C23" s="847">
        <f>SUM(C20:C22)</f>
        <v>709600</v>
      </c>
      <c r="D23" s="499">
        <f>D20+D21+D22</f>
        <v>925044</v>
      </c>
      <c r="E23" s="499">
        <f>E20+E21+E22</f>
        <v>925044</v>
      </c>
      <c r="F23" s="491">
        <f>E23/D23*100</f>
        <v>100</v>
      </c>
      <c r="G23" s="468"/>
      <c r="H23" s="469"/>
    </row>
    <row r="24" spans="1:8" ht="16.5">
      <c r="A24" s="773"/>
      <c r="B24" s="500"/>
      <c r="C24" s="847"/>
      <c r="D24" s="495"/>
      <c r="E24" s="469"/>
      <c r="F24" s="491"/>
      <c r="G24" s="469"/>
      <c r="H24" s="469"/>
    </row>
    <row r="25" spans="1:8" ht="16.5">
      <c r="A25" s="773">
        <v>12</v>
      </c>
      <c r="B25" s="495" t="s">
        <v>1095</v>
      </c>
      <c r="C25" s="863"/>
      <c r="D25" s="863">
        <v>2000000</v>
      </c>
      <c r="E25" s="864"/>
      <c r="F25" s="865"/>
      <c r="G25" s="469"/>
      <c r="H25" s="469"/>
    </row>
    <row r="26" spans="1:8" ht="16.5">
      <c r="A26" s="773">
        <v>13</v>
      </c>
      <c r="B26" s="500" t="s">
        <v>305</v>
      </c>
      <c r="C26" s="847"/>
      <c r="D26" s="855">
        <f>D25</f>
        <v>2000000</v>
      </c>
      <c r="E26" s="471"/>
      <c r="F26" s="491"/>
      <c r="G26" s="469"/>
      <c r="H26" s="469"/>
    </row>
    <row r="27" spans="1:8" ht="16.5">
      <c r="A27" s="773"/>
      <c r="B27" s="500"/>
      <c r="C27" s="852"/>
      <c r="D27" s="495"/>
      <c r="E27" s="469"/>
      <c r="F27" s="491"/>
      <c r="G27" s="469"/>
      <c r="H27" s="469"/>
    </row>
    <row r="28" spans="1:8" ht="16.5">
      <c r="A28" s="773">
        <v>14</v>
      </c>
      <c r="B28" s="495" t="s">
        <v>1096</v>
      </c>
      <c r="C28" s="855"/>
      <c r="D28" s="855">
        <v>787402</v>
      </c>
      <c r="E28" s="857">
        <v>787402</v>
      </c>
      <c r="F28" s="491">
        <f>E28/D28*100</f>
        <v>100</v>
      </c>
      <c r="G28" s="469"/>
      <c r="H28" s="469"/>
    </row>
    <row r="29" spans="1:8" ht="16.5">
      <c r="A29" s="773">
        <v>15</v>
      </c>
      <c r="B29" s="495" t="s">
        <v>1093</v>
      </c>
      <c r="C29" s="863"/>
      <c r="D29" s="863">
        <v>212598</v>
      </c>
      <c r="E29" s="866">
        <v>212598</v>
      </c>
      <c r="F29" s="865">
        <f>E29/D29*100</f>
        <v>100</v>
      </c>
      <c r="G29" s="469"/>
      <c r="H29" s="469"/>
    </row>
    <row r="30" spans="1:8" ht="16.5">
      <c r="A30" s="773">
        <v>16</v>
      </c>
      <c r="B30" s="500" t="s">
        <v>305</v>
      </c>
      <c r="C30" s="847"/>
      <c r="D30" s="847">
        <f>D28+D29</f>
        <v>1000000</v>
      </c>
      <c r="E30" s="847">
        <f>E28+E29</f>
        <v>1000000</v>
      </c>
      <c r="F30" s="491">
        <f>E30/D30*100</f>
        <v>100</v>
      </c>
      <c r="G30" s="469"/>
      <c r="H30" s="469"/>
    </row>
    <row r="31" spans="1:8" ht="16.5">
      <c r="A31" s="773"/>
      <c r="B31" s="500"/>
      <c r="C31" s="847"/>
      <c r="D31" s="855"/>
      <c r="E31" s="857"/>
      <c r="F31" s="490"/>
      <c r="G31" s="469"/>
      <c r="H31" s="469"/>
    </row>
    <row r="32" spans="1:8" ht="16.5">
      <c r="A32" s="773">
        <v>17</v>
      </c>
      <c r="B32" s="501" t="s">
        <v>944</v>
      </c>
      <c r="G32" s="469"/>
      <c r="H32" s="469"/>
    </row>
    <row r="33" spans="1:8" ht="16.5">
      <c r="A33" s="465">
        <v>18</v>
      </c>
      <c r="B33" s="495" t="s">
        <v>945</v>
      </c>
      <c r="C33" s="858">
        <v>250000</v>
      </c>
      <c r="D33" s="859">
        <v>59887</v>
      </c>
      <c r="E33" s="859">
        <v>6990</v>
      </c>
      <c r="F33" s="605">
        <f>E33/D33*100</f>
        <v>11.671982233205872</v>
      </c>
      <c r="G33" s="469"/>
      <c r="H33" s="469"/>
    </row>
    <row r="34" spans="1:8" ht="16.5">
      <c r="A34" s="465">
        <v>19</v>
      </c>
      <c r="B34" s="495" t="s">
        <v>1093</v>
      </c>
      <c r="C34" s="860">
        <v>67500</v>
      </c>
      <c r="D34" s="861">
        <v>16170</v>
      </c>
      <c r="E34" s="861">
        <v>1887</v>
      </c>
      <c r="F34" s="702">
        <f>E34/D34*100</f>
        <v>11.669758812615957</v>
      </c>
      <c r="G34" s="469"/>
      <c r="H34" s="469"/>
    </row>
    <row r="35" spans="1:8" ht="16.5">
      <c r="A35" s="773">
        <v>20</v>
      </c>
      <c r="B35" s="606" t="s">
        <v>305</v>
      </c>
      <c r="C35" s="862">
        <f>C33+C34</f>
        <v>317500</v>
      </c>
      <c r="D35" s="862">
        <f>D33+D34</f>
        <v>76057</v>
      </c>
      <c r="E35" s="862">
        <f>E33+E34</f>
        <v>8877</v>
      </c>
      <c r="F35" s="491">
        <f>E35/D35*100</f>
        <v>11.671509525750425</v>
      </c>
      <c r="G35" s="469"/>
      <c r="H35" s="469"/>
    </row>
    <row r="36" spans="1:8" ht="16.5">
      <c r="A36" s="465"/>
      <c r="B36" s="606"/>
      <c r="C36" s="854"/>
      <c r="D36" s="499"/>
      <c r="E36" s="499"/>
      <c r="F36" s="491"/>
      <c r="G36" s="469"/>
      <c r="H36" s="469"/>
    </row>
    <row r="37" spans="1:8" ht="16.5">
      <c r="A37" s="773">
        <v>21</v>
      </c>
      <c r="B37" s="703" t="s">
        <v>986</v>
      </c>
      <c r="C37" s="853"/>
      <c r="D37" s="480"/>
      <c r="E37" s="480"/>
      <c r="F37" s="605"/>
      <c r="G37" s="469"/>
      <c r="H37" s="469"/>
    </row>
    <row r="38" spans="1:8" ht="16.5">
      <c r="A38" s="465">
        <v>22</v>
      </c>
      <c r="B38" s="495" t="s">
        <v>1097</v>
      </c>
      <c r="C38" s="851"/>
      <c r="D38" s="502">
        <v>98265</v>
      </c>
      <c r="E38" s="502">
        <v>98265</v>
      </c>
      <c r="F38" s="605">
        <f>E38/D38*100</f>
        <v>100</v>
      </c>
      <c r="G38" s="469"/>
      <c r="H38" s="469"/>
    </row>
    <row r="39" spans="1:8" ht="16.5">
      <c r="A39" s="465">
        <v>23</v>
      </c>
      <c r="B39" s="495" t="s">
        <v>1093</v>
      </c>
      <c r="C39" s="867"/>
      <c r="D39" s="694">
        <v>26532</v>
      </c>
      <c r="E39" s="694">
        <v>26532</v>
      </c>
      <c r="F39" s="702">
        <f>E39/D39*100</f>
        <v>100</v>
      </c>
      <c r="G39" s="469"/>
      <c r="H39" s="469"/>
    </row>
    <row r="40" spans="1:8" ht="16.5">
      <c r="A40" s="773">
        <v>24</v>
      </c>
      <c r="B40" s="606" t="s">
        <v>305</v>
      </c>
      <c r="C40" s="854"/>
      <c r="D40" s="499">
        <f>D39+D38+D37</f>
        <v>124797</v>
      </c>
      <c r="E40" s="499">
        <f>E39+E38+E37</f>
        <v>124797</v>
      </c>
      <c r="F40" s="491">
        <f>E40/D40*100</f>
        <v>100</v>
      </c>
      <c r="G40" s="469"/>
      <c r="H40" s="469"/>
    </row>
    <row r="41" spans="1:8" ht="16.5">
      <c r="A41" s="465"/>
      <c r="B41" s="468"/>
      <c r="C41" s="853"/>
      <c r="D41" s="480"/>
      <c r="E41" s="480"/>
      <c r="F41" s="605"/>
      <c r="G41" s="469"/>
      <c r="H41" s="469"/>
    </row>
    <row r="42" spans="1:8" ht="16.5">
      <c r="A42" s="465"/>
      <c r="B42" s="468"/>
      <c r="C42" s="853"/>
      <c r="D42" s="480"/>
      <c r="E42" s="480"/>
      <c r="F42" s="491"/>
      <c r="G42" s="469"/>
      <c r="H42" s="469"/>
    </row>
    <row r="43" spans="1:8" ht="16.5">
      <c r="A43" s="773">
        <v>25</v>
      </c>
      <c r="B43" s="500" t="s">
        <v>946</v>
      </c>
      <c r="C43" s="499">
        <f>C13+C23+C35</f>
        <v>35366295</v>
      </c>
      <c r="D43" s="499">
        <f>D13+D17+D23+D26+D30+D35+D40</f>
        <v>38764993</v>
      </c>
      <c r="E43" s="499">
        <f>E23+E30+E35+E40</f>
        <v>2058718</v>
      </c>
      <c r="F43" s="491">
        <f>E43/D43*100</f>
        <v>5.310765824206391</v>
      </c>
      <c r="G43" s="469"/>
      <c r="H43" s="469"/>
    </row>
    <row r="44" spans="2:8" ht="16.5">
      <c r="B44" s="469"/>
      <c r="C44" s="853"/>
      <c r="D44" s="469"/>
      <c r="E44" s="469"/>
      <c r="F44" s="469"/>
      <c r="G44" s="469"/>
      <c r="H44" s="469"/>
    </row>
    <row r="45" spans="2:8" ht="16.5">
      <c r="B45" s="469"/>
      <c r="C45" s="853"/>
      <c r="D45" s="469"/>
      <c r="E45" s="469"/>
      <c r="F45" s="469"/>
      <c r="G45" s="469"/>
      <c r="H45" s="469"/>
    </row>
    <row r="46" spans="2:8" ht="16.5">
      <c r="B46" s="469"/>
      <c r="C46" s="853"/>
      <c r="D46" s="469"/>
      <c r="E46" s="469"/>
      <c r="F46" s="469"/>
      <c r="G46" s="469"/>
      <c r="H46" s="469"/>
    </row>
    <row r="47" spans="2:8" ht="16.5">
      <c r="B47" s="469"/>
      <c r="C47" s="853"/>
      <c r="D47" s="469"/>
      <c r="E47" s="469"/>
      <c r="F47" s="469"/>
      <c r="G47" s="469"/>
      <c r="H47" s="469"/>
    </row>
    <row r="48" spans="2:8" ht="16.5">
      <c r="B48" s="469"/>
      <c r="C48" s="853"/>
      <c r="D48" s="469"/>
      <c r="E48" s="469"/>
      <c r="F48" s="469"/>
      <c r="G48" s="469"/>
      <c r="H48" s="469"/>
    </row>
    <row r="49" spans="2:8" ht="16.5">
      <c r="B49" s="469"/>
      <c r="C49" s="853"/>
      <c r="D49" s="469"/>
      <c r="E49" s="469"/>
      <c r="F49" s="469"/>
      <c r="G49" s="469"/>
      <c r="H49" s="469"/>
    </row>
    <row r="50" spans="2:8" ht="16.5">
      <c r="B50" s="469"/>
      <c r="C50" s="853"/>
      <c r="D50" s="469"/>
      <c r="E50" s="469"/>
      <c r="F50" s="469"/>
      <c r="G50" s="469"/>
      <c r="H50" s="469"/>
    </row>
    <row r="51" spans="2:8" ht="16.5">
      <c r="B51" s="469"/>
      <c r="C51" s="853"/>
      <c r="D51" s="469"/>
      <c r="E51" s="469"/>
      <c r="F51" s="469"/>
      <c r="G51" s="469"/>
      <c r="H51" s="469"/>
    </row>
    <row r="52" spans="2:8" ht="16.5">
      <c r="B52" s="469"/>
      <c r="C52" s="853"/>
      <c r="D52" s="469"/>
      <c r="E52" s="469"/>
      <c r="F52" s="469"/>
      <c r="G52" s="469"/>
      <c r="H52" s="469"/>
    </row>
    <row r="53" spans="2:8" ht="16.5">
      <c r="B53" s="469"/>
      <c r="C53" s="853"/>
      <c r="D53" s="469"/>
      <c r="E53" s="469"/>
      <c r="F53" s="469"/>
      <c r="G53" s="469"/>
      <c r="H53" s="469"/>
    </row>
    <row r="54" spans="2:8" ht="16.5">
      <c r="B54" s="469"/>
      <c r="C54" s="853"/>
      <c r="D54" s="469"/>
      <c r="E54" s="469"/>
      <c r="F54" s="469"/>
      <c r="G54" s="469"/>
      <c r="H54" s="469"/>
    </row>
    <row r="55" spans="2:8" ht="16.5">
      <c r="B55" s="469"/>
      <c r="C55" s="853"/>
      <c r="D55" s="469"/>
      <c r="E55" s="469"/>
      <c r="F55" s="469"/>
      <c r="G55" s="469"/>
      <c r="H55" s="469"/>
    </row>
    <row r="56" spans="2:8" ht="16.5">
      <c r="B56" s="469"/>
      <c r="C56" s="853"/>
      <c r="D56" s="469"/>
      <c r="E56" s="469"/>
      <c r="F56" s="469"/>
      <c r="G56" s="469"/>
      <c r="H56" s="469"/>
    </row>
  </sheetData>
  <sheetProtection password="AF00" sheet="1"/>
  <mergeCells count="14">
    <mergeCell ref="A8:A9"/>
    <mergeCell ref="E7:F7"/>
    <mergeCell ref="B6:F6"/>
    <mergeCell ref="B5:F5"/>
    <mergeCell ref="B1:F1"/>
    <mergeCell ref="B3:F3"/>
    <mergeCell ref="B4:F4"/>
    <mergeCell ref="B19:D19"/>
    <mergeCell ref="E8:E9"/>
    <mergeCell ref="F8:F9"/>
    <mergeCell ref="C9:D9"/>
    <mergeCell ref="B8:B9"/>
    <mergeCell ref="B11:D11"/>
    <mergeCell ref="B15:D15"/>
  </mergeCells>
  <printOptions/>
  <pageMargins left="0.2755905511811024" right="0.2755905511811024" top="0.984251968503937" bottom="0.984251968503937" header="0.5118110236220472" footer="0.5118110236220472"/>
  <pageSetup horizontalDpi="200" verticalDpi="2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J27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4.375" style="0" customWidth="1"/>
    <col min="2" max="2" width="50.125" style="0" customWidth="1"/>
    <col min="3" max="3" width="10.625" style="0" customWidth="1"/>
    <col min="4" max="4" width="11.875" style="0" customWidth="1"/>
    <col min="5" max="5" width="10.875" style="0" customWidth="1"/>
    <col min="6" max="6" width="9.00390625" style="0" customWidth="1"/>
  </cols>
  <sheetData>
    <row r="2" spans="1:10" s="5" customFormat="1" ht="15.75">
      <c r="A2" s="1174" t="s">
        <v>1155</v>
      </c>
      <c r="B2" s="1030"/>
      <c r="C2" s="1030"/>
      <c r="D2" s="1030"/>
      <c r="E2" s="1030"/>
      <c r="F2" s="1030"/>
      <c r="G2"/>
      <c r="H2"/>
      <c r="I2"/>
      <c r="J2"/>
    </row>
    <row r="3" spans="2:10" s="75" customFormat="1" ht="15.75">
      <c r="B3" s="1173"/>
      <c r="C3" s="1173"/>
      <c r="D3" s="1173"/>
      <c r="E3" s="1173"/>
      <c r="F3" s="1173"/>
      <c r="G3"/>
      <c r="H3"/>
      <c r="I3"/>
      <c r="J3"/>
    </row>
    <row r="4" spans="2:4" ht="16.5">
      <c r="B4" s="494"/>
      <c r="C4" s="494"/>
      <c r="D4" s="494"/>
    </row>
    <row r="5" spans="2:6" ht="15.75">
      <c r="B5" s="1173" t="s">
        <v>581</v>
      </c>
      <c r="C5" s="1173"/>
      <c r="D5" s="1173"/>
      <c r="E5" s="1173"/>
      <c r="F5" s="1173"/>
    </row>
    <row r="6" spans="2:10" s="85" customFormat="1" ht="18.75">
      <c r="B6" s="1062" t="s">
        <v>848</v>
      </c>
      <c r="C6" s="1062"/>
      <c r="D6" s="1062"/>
      <c r="E6" s="1062"/>
      <c r="F6" s="1062"/>
      <c r="G6"/>
      <c r="H6"/>
      <c r="I6"/>
      <c r="J6"/>
    </row>
    <row r="7" spans="2:10" s="85" customFormat="1" ht="18.75">
      <c r="B7" s="1160" t="s">
        <v>1066</v>
      </c>
      <c r="C7" s="1160"/>
      <c r="D7" s="1160"/>
      <c r="E7" s="1160"/>
      <c r="F7" s="1160"/>
      <c r="G7"/>
      <c r="H7"/>
      <c r="I7"/>
      <c r="J7"/>
    </row>
    <row r="8" spans="2:10" s="85" customFormat="1" ht="18.75">
      <c r="B8" s="1160"/>
      <c r="C8" s="1066"/>
      <c r="D8" s="1066"/>
      <c r="E8" s="1066"/>
      <c r="F8" s="1066"/>
      <c r="G8"/>
      <c r="H8"/>
      <c r="I8"/>
      <c r="J8"/>
    </row>
    <row r="9" spans="2:10" s="85" customFormat="1" ht="19.5" thickBot="1">
      <c r="B9" s="495"/>
      <c r="C9" s="495"/>
      <c r="D9" s="496"/>
      <c r="E9" t="s">
        <v>969</v>
      </c>
      <c r="F9"/>
      <c r="G9"/>
      <c r="H9"/>
      <c r="I9"/>
      <c r="J9"/>
    </row>
    <row r="10" spans="1:10" s="3" customFormat="1" ht="21.75" customHeight="1" thickBot="1">
      <c r="A10" s="1175" t="s">
        <v>1049</v>
      </c>
      <c r="B10" s="1165" t="s">
        <v>259</v>
      </c>
      <c r="C10" s="488" t="s">
        <v>296</v>
      </c>
      <c r="D10" s="488" t="s">
        <v>323</v>
      </c>
      <c r="E10" s="1141" t="s">
        <v>297</v>
      </c>
      <c r="F10" s="1141" t="s">
        <v>14</v>
      </c>
      <c r="G10"/>
      <c r="H10"/>
      <c r="I10"/>
      <c r="J10"/>
    </row>
    <row r="11" spans="1:10" s="38" customFormat="1" ht="21.75" customHeight="1" thickBot="1">
      <c r="A11" s="1176"/>
      <c r="B11" s="1166"/>
      <c r="C11" s="1157" t="s">
        <v>258</v>
      </c>
      <c r="D11" s="1133"/>
      <c r="E11" s="1142"/>
      <c r="F11" s="1142" t="s">
        <v>298</v>
      </c>
      <c r="G11"/>
      <c r="H11"/>
      <c r="I11"/>
      <c r="J11"/>
    </row>
    <row r="12" spans="2:10" s="38" customFormat="1" ht="21.75" customHeight="1">
      <c r="B12" s="697"/>
      <c r="C12" s="466"/>
      <c r="D12" s="466"/>
      <c r="E12" s="698"/>
      <c r="F12" s="698"/>
      <c r="G12"/>
      <c r="H12"/>
      <c r="I12"/>
      <c r="J12"/>
    </row>
    <row r="13" spans="2:10" s="38" customFormat="1" ht="15.75">
      <c r="B13" s="497"/>
      <c r="C13" s="497"/>
      <c r="D13" s="497"/>
      <c r="E13"/>
      <c r="F13"/>
      <c r="G13"/>
      <c r="H13"/>
      <c r="I13"/>
      <c r="J13"/>
    </row>
    <row r="14" spans="1:10" s="3" customFormat="1" ht="15.75">
      <c r="A14" s="872">
        <v>1</v>
      </c>
      <c r="B14" s="1177" t="s">
        <v>941</v>
      </c>
      <c r="C14" s="1177"/>
      <c r="D14" s="1178"/>
      <c r="E14" s="504"/>
      <c r="F14" s="504"/>
      <c r="G14"/>
      <c r="H14"/>
      <c r="I14"/>
      <c r="J14"/>
    </row>
    <row r="15" spans="1:10" s="3" customFormat="1" ht="15.75">
      <c r="A15" s="873"/>
      <c r="B15" s="689"/>
      <c r="C15" s="689"/>
      <c r="D15" s="690"/>
      <c r="E15" s="504"/>
      <c r="F15" s="504"/>
      <c r="G15"/>
      <c r="H15"/>
      <c r="I15"/>
      <c r="J15"/>
    </row>
    <row r="16" spans="1:10" s="66" customFormat="1" ht="16.5">
      <c r="A16" s="872">
        <v>2</v>
      </c>
      <c r="B16" s="497" t="s">
        <v>1098</v>
      </c>
      <c r="C16" s="850">
        <v>643443</v>
      </c>
      <c r="D16" s="502">
        <v>643443</v>
      </c>
      <c r="E16" s="502">
        <v>643443</v>
      </c>
      <c r="F16" s="505">
        <f>E16/D16*100</f>
        <v>100</v>
      </c>
      <c r="G16" s="489"/>
      <c r="H16"/>
      <c r="I16"/>
      <c r="J16"/>
    </row>
    <row r="17" spans="1:10" s="66" customFormat="1" ht="37.5" customHeight="1">
      <c r="A17" s="872">
        <v>3</v>
      </c>
      <c r="B17" s="870" t="s">
        <v>1099</v>
      </c>
      <c r="C17" s="868">
        <v>173730</v>
      </c>
      <c r="D17" s="694">
        <v>173730</v>
      </c>
      <c r="E17" s="694">
        <v>173730</v>
      </c>
      <c r="F17" s="505">
        <f>E17/D17*100</f>
        <v>100</v>
      </c>
      <c r="G17" s="489"/>
      <c r="H17"/>
      <c r="I17"/>
      <c r="J17"/>
    </row>
    <row r="18" spans="1:10" s="66" customFormat="1" ht="16.5" customHeight="1">
      <c r="A18" s="874">
        <v>4</v>
      </c>
      <c r="B18" s="498" t="s">
        <v>305</v>
      </c>
      <c r="C18" s="869">
        <f>C16+C17</f>
        <v>817173</v>
      </c>
      <c r="D18" s="871">
        <f>D16+D17</f>
        <v>817173</v>
      </c>
      <c r="E18" s="871">
        <f>E16+E17</f>
        <v>817173</v>
      </c>
      <c r="F18" s="505">
        <f>E18/D18*100</f>
        <v>100</v>
      </c>
      <c r="G18" s="489"/>
      <c r="H18"/>
      <c r="I18"/>
      <c r="J18"/>
    </row>
    <row r="19" spans="1:10" s="66" customFormat="1" ht="16.5">
      <c r="A19" s="872"/>
      <c r="B19" s="497"/>
      <c r="C19" s="850"/>
      <c r="D19" s="495"/>
      <c r="E19" s="495"/>
      <c r="F19" s="503"/>
      <c r="G19" s="489"/>
      <c r="H19"/>
      <c r="I19"/>
      <c r="J19"/>
    </row>
    <row r="20" spans="1:10" s="66" customFormat="1" ht="32.25">
      <c r="A20" s="872">
        <v>5</v>
      </c>
      <c r="B20" s="870" t="s">
        <v>1100</v>
      </c>
      <c r="C20" s="850"/>
      <c r="D20" s="502">
        <v>791694</v>
      </c>
      <c r="E20" s="502"/>
      <c r="F20" s="503"/>
      <c r="G20" s="489"/>
      <c r="H20"/>
      <c r="I20"/>
      <c r="J20"/>
    </row>
    <row r="21" spans="1:10" s="66" customFormat="1" ht="32.25">
      <c r="A21" s="872">
        <v>6</v>
      </c>
      <c r="B21" s="870" t="s">
        <v>1099</v>
      </c>
      <c r="C21" s="850"/>
      <c r="D21" s="694">
        <v>213757</v>
      </c>
      <c r="E21" s="502"/>
      <c r="F21" s="503"/>
      <c r="G21" s="489"/>
      <c r="H21"/>
      <c r="I21"/>
      <c r="J21"/>
    </row>
    <row r="22" spans="1:10" s="66" customFormat="1" ht="16.5">
      <c r="A22" s="872"/>
      <c r="B22" s="497"/>
      <c r="C22" s="850"/>
      <c r="D22" s="499">
        <f>D20+D21</f>
        <v>1005451</v>
      </c>
      <c r="E22" s="502"/>
      <c r="F22" s="503"/>
      <c r="G22" s="489"/>
      <c r="H22"/>
      <c r="I22"/>
      <c r="J22"/>
    </row>
    <row r="23" spans="1:10" s="66" customFormat="1" ht="16.5">
      <c r="A23" s="872"/>
      <c r="B23" s="497"/>
      <c r="C23" s="850"/>
      <c r="D23" s="502"/>
      <c r="E23" s="502"/>
      <c r="F23" s="503"/>
      <c r="G23" s="489"/>
      <c r="H23"/>
      <c r="I23"/>
      <c r="J23"/>
    </row>
    <row r="24" spans="1:10" s="66" customFormat="1" ht="16.5">
      <c r="A24" s="874">
        <v>7</v>
      </c>
      <c r="B24" s="498" t="s">
        <v>859</v>
      </c>
      <c r="C24" s="869">
        <f>C18</f>
        <v>817173</v>
      </c>
      <c r="D24" s="499">
        <f>D18+D22</f>
        <v>1822624</v>
      </c>
      <c r="E24" s="499">
        <f>E18</f>
        <v>817173</v>
      </c>
      <c r="F24" s="505">
        <f>E24/D24*100</f>
        <v>44.83497419105641</v>
      </c>
      <c r="G24" s="489"/>
      <c r="H24"/>
      <c r="I24"/>
      <c r="J24"/>
    </row>
    <row r="25" spans="2:10" s="66" customFormat="1" ht="13.5" customHeight="1">
      <c r="B25" s="497"/>
      <c r="C25" s="497"/>
      <c r="D25" s="321"/>
      <c r="E25" s="478"/>
      <c r="F25" s="503"/>
      <c r="G25" s="489"/>
      <c r="H25"/>
      <c r="I25"/>
      <c r="J25"/>
    </row>
    <row r="26" spans="2:10" s="3" customFormat="1" ht="13.5" customHeight="1">
      <c r="B26" s="497"/>
      <c r="C26" s="497"/>
      <c r="D26" s="330"/>
      <c r="E26" s="449"/>
      <c r="F26" s="506"/>
      <c r="G26" s="489"/>
      <c r="H26"/>
      <c r="I26"/>
      <c r="J26"/>
    </row>
    <row r="27" spans="2:10" s="3" customFormat="1" ht="15.75">
      <c r="B27"/>
      <c r="C27"/>
      <c r="D27"/>
      <c r="E27"/>
      <c r="F27"/>
      <c r="G27"/>
      <c r="H27"/>
      <c r="I27"/>
      <c r="J27"/>
    </row>
  </sheetData>
  <sheetProtection password="AF00" sheet="1"/>
  <mergeCells count="12">
    <mergeCell ref="F10:F11"/>
    <mergeCell ref="C11:D11"/>
    <mergeCell ref="B10:B11"/>
    <mergeCell ref="B8:F8"/>
    <mergeCell ref="A2:F2"/>
    <mergeCell ref="A10:A11"/>
    <mergeCell ref="B14:D14"/>
    <mergeCell ref="B3:F3"/>
    <mergeCell ref="B5:F5"/>
    <mergeCell ref="B6:F6"/>
    <mergeCell ref="B7:F7"/>
    <mergeCell ref="E10:E11"/>
  </mergeCells>
  <printOptions horizontalCentered="1"/>
  <pageMargins left="0.42" right="0.38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G71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.75390625" style="38" customWidth="1"/>
    <col min="2" max="2" width="48.625" style="38" customWidth="1"/>
    <col min="3" max="3" width="13.875" style="28" customWidth="1"/>
    <col min="4" max="5" width="14.375" style="174" customWidth="1"/>
    <col min="6" max="6" width="11.875" style="67" customWidth="1"/>
    <col min="7" max="7" width="9.625" style="38" customWidth="1"/>
    <col min="8" max="16384" width="9.125" style="38" customWidth="1"/>
  </cols>
  <sheetData>
    <row r="2" spans="1:6" s="89" customFormat="1" ht="12.75">
      <c r="A2" s="1180"/>
      <c r="B2" s="1180"/>
      <c r="C2" s="1180"/>
      <c r="D2" s="1180"/>
      <c r="E2" s="1180"/>
      <c r="F2" s="1180"/>
    </row>
    <row r="3" spans="1:6" ht="12.75">
      <c r="A3" s="90" t="s">
        <v>1156</v>
      </c>
      <c r="C3" s="270"/>
      <c r="D3" s="28"/>
      <c r="E3" s="28"/>
      <c r="F3" s="28"/>
    </row>
    <row r="4" spans="1:6" ht="12.75">
      <c r="A4" s="90"/>
      <c r="C4" s="270"/>
      <c r="D4" s="28"/>
      <c r="E4" s="28"/>
      <c r="F4" s="28"/>
    </row>
    <row r="6" spans="1:6" s="12" customFormat="1" ht="15.75">
      <c r="A6" s="1179" t="s">
        <v>581</v>
      </c>
      <c r="B6" s="1179"/>
      <c r="C6" s="1179"/>
      <c r="D6" s="1179"/>
      <c r="E6" s="1179"/>
      <c r="F6" s="1179"/>
    </row>
    <row r="7" spans="1:6" s="12" customFormat="1" ht="15.75">
      <c r="A7" s="1179" t="s">
        <v>860</v>
      </c>
      <c r="B7" s="1179"/>
      <c r="C7" s="1179"/>
      <c r="D7" s="1179"/>
      <c r="E7" s="1179"/>
      <c r="F7" s="1179"/>
    </row>
    <row r="8" spans="1:6" s="12" customFormat="1" ht="15.75">
      <c r="A8" s="1179" t="s">
        <v>893</v>
      </c>
      <c r="B8" s="1179"/>
      <c r="C8" s="1179"/>
      <c r="D8" s="1179"/>
      <c r="E8" s="1179"/>
      <c r="F8" s="1179"/>
    </row>
    <row r="9" spans="1:6" s="12" customFormat="1" ht="15.75">
      <c r="A9" s="1179" t="s">
        <v>1066</v>
      </c>
      <c r="B9" s="1179"/>
      <c r="C9" s="1179"/>
      <c r="D9" s="1179"/>
      <c r="E9" s="1179"/>
      <c r="F9" s="1179"/>
    </row>
    <row r="10" spans="1:6" s="12" customFormat="1" ht="15.75">
      <c r="A10" s="724"/>
      <c r="B10" s="724"/>
      <c r="C10" s="724"/>
      <c r="D10" s="724"/>
      <c r="E10" s="724"/>
      <c r="F10" s="724"/>
    </row>
    <row r="11" spans="1:6" s="12" customFormat="1" ht="15.75">
      <c r="A11" s="1179"/>
      <c r="B11" s="1066"/>
      <c r="C11" s="1066"/>
      <c r="D11" s="1066"/>
      <c r="E11" s="1066"/>
      <c r="F11" s="1066"/>
    </row>
    <row r="12" spans="1:6" s="12" customFormat="1" ht="15.75">
      <c r="A12" s="724"/>
      <c r="B12" s="723"/>
      <c r="C12" s="723"/>
      <c r="D12" s="723"/>
      <c r="E12" s="723"/>
      <c r="F12" s="723"/>
    </row>
    <row r="13" spans="3:6" s="4" customFormat="1" ht="13.5" thickBot="1">
      <c r="C13" s="103"/>
      <c r="D13" s="91"/>
      <c r="E13" s="103"/>
      <c r="F13" s="295" t="s">
        <v>966</v>
      </c>
    </row>
    <row r="14" spans="1:6" s="4" customFormat="1" ht="24.75" customHeight="1" thickBot="1">
      <c r="A14" s="92" t="s">
        <v>262</v>
      </c>
      <c r="B14" s="1186" t="s">
        <v>370</v>
      </c>
      <c r="C14" s="271" t="s">
        <v>296</v>
      </c>
      <c r="D14" s="271" t="s">
        <v>894</v>
      </c>
      <c r="E14" s="1183" t="s">
        <v>297</v>
      </c>
      <c r="F14" s="69" t="s">
        <v>380</v>
      </c>
    </row>
    <row r="15" spans="1:6" s="4" customFormat="1" ht="15" customHeight="1">
      <c r="A15" s="93"/>
      <c r="B15" s="1187"/>
      <c r="C15" s="1189" t="s">
        <v>258</v>
      </c>
      <c r="D15" s="1190"/>
      <c r="E15" s="1184"/>
      <c r="F15" s="70"/>
    </row>
    <row r="16" spans="1:6" s="4" customFormat="1" ht="17.25" customHeight="1" thickBot="1">
      <c r="A16" s="94" t="s">
        <v>261</v>
      </c>
      <c r="B16" s="1188"/>
      <c r="C16" s="1191"/>
      <c r="D16" s="1192"/>
      <c r="E16" s="1185"/>
      <c r="F16" s="71" t="s">
        <v>298</v>
      </c>
    </row>
    <row r="17" spans="1:6" s="4" customFormat="1" ht="20.25" customHeight="1">
      <c r="A17" s="1182" t="s">
        <v>861</v>
      </c>
      <c r="B17" s="1182"/>
      <c r="C17" s="1182"/>
      <c r="D17" s="1182"/>
      <c r="E17" s="1182"/>
      <c r="F17" s="1182"/>
    </row>
    <row r="18" spans="1:5" s="4" customFormat="1" ht="20.25" customHeight="1">
      <c r="A18" s="95" t="s">
        <v>263</v>
      </c>
      <c r="B18" s="96" t="s">
        <v>862</v>
      </c>
      <c r="C18" s="97"/>
      <c r="D18" s="97"/>
      <c r="E18" s="103"/>
    </row>
    <row r="19" spans="1:6" s="4" customFormat="1" ht="20.25" customHeight="1">
      <c r="A19" s="95"/>
      <c r="B19" s="17" t="s">
        <v>863</v>
      </c>
      <c r="C19" s="28">
        <v>12463524</v>
      </c>
      <c r="D19" s="97">
        <v>14950989</v>
      </c>
      <c r="E19" s="97">
        <v>14950989</v>
      </c>
      <c r="F19" s="128">
        <f>E19/D19*100</f>
        <v>100</v>
      </c>
    </row>
    <row r="20" spans="1:6" s="4" customFormat="1" ht="25.5">
      <c r="A20" s="95"/>
      <c r="B20" s="72" t="s">
        <v>864</v>
      </c>
      <c r="C20" s="28">
        <v>52200</v>
      </c>
      <c r="D20" s="97">
        <v>2563650</v>
      </c>
      <c r="E20" s="97">
        <v>2563450</v>
      </c>
      <c r="F20" s="128">
        <f aca="true" t="shared" si="0" ref="F20:F37">E20/D20*100</f>
        <v>99.99219862305696</v>
      </c>
    </row>
    <row r="21" spans="1:6" s="4" customFormat="1" ht="20.25" customHeight="1">
      <c r="A21" s="95" t="s">
        <v>264</v>
      </c>
      <c r="B21" s="96" t="s">
        <v>865</v>
      </c>
      <c r="C21" s="97">
        <v>1320000</v>
      </c>
      <c r="D21" s="97">
        <v>1320000</v>
      </c>
      <c r="E21" s="97">
        <v>2460146</v>
      </c>
      <c r="F21" s="128">
        <f t="shared" si="0"/>
        <v>186.37469696969697</v>
      </c>
    </row>
    <row r="22" spans="1:6" s="4" customFormat="1" ht="20.25" customHeight="1">
      <c r="A22" s="95" t="s">
        <v>265</v>
      </c>
      <c r="B22" s="96" t="s">
        <v>866</v>
      </c>
      <c r="C22" s="97">
        <v>11068723</v>
      </c>
      <c r="D22" s="97">
        <v>11142091</v>
      </c>
      <c r="E22" s="97">
        <v>1778351</v>
      </c>
      <c r="F22" s="128">
        <f t="shared" si="0"/>
        <v>15.960657653935872</v>
      </c>
    </row>
    <row r="23" spans="1:6" s="4" customFormat="1" ht="20.25" customHeight="1">
      <c r="A23" s="95" t="s">
        <v>266</v>
      </c>
      <c r="B23" s="98" t="s">
        <v>867</v>
      </c>
      <c r="C23" s="296"/>
      <c r="D23" s="97"/>
      <c r="E23" s="97"/>
      <c r="F23" s="128"/>
    </row>
    <row r="24" spans="1:6" s="4" customFormat="1" ht="36" customHeight="1">
      <c r="A24" s="95"/>
      <c r="B24" s="72" t="s">
        <v>868</v>
      </c>
      <c r="C24" s="73"/>
      <c r="D24" s="97"/>
      <c r="E24" s="97"/>
      <c r="F24" s="128"/>
    </row>
    <row r="25" spans="1:5" s="4" customFormat="1" ht="20.25" customHeight="1">
      <c r="A25" s="95"/>
      <c r="B25" s="17" t="s">
        <v>869</v>
      </c>
      <c r="C25" s="28"/>
      <c r="D25" s="97"/>
      <c r="E25" s="103"/>
    </row>
    <row r="26" spans="1:6" s="4" customFormat="1" ht="36" customHeight="1">
      <c r="A26" s="99"/>
      <c r="B26" s="100" t="s">
        <v>270</v>
      </c>
      <c r="C26" s="101">
        <f>SUM(C19:C25)</f>
        <v>24904447</v>
      </c>
      <c r="D26" s="101">
        <f>SUM(D19:D25)</f>
        <v>29976730</v>
      </c>
      <c r="E26" s="101">
        <f>SUM(E19:E25)</f>
        <v>21752936</v>
      </c>
      <c r="F26" s="129">
        <f t="shared" si="0"/>
        <v>72.56607375120635</v>
      </c>
    </row>
    <row r="27" spans="1:6" s="4" customFormat="1" ht="24.75" customHeight="1">
      <c r="A27" s="95"/>
      <c r="B27" s="96"/>
      <c r="C27" s="97"/>
      <c r="D27" s="97"/>
      <c r="E27" s="97"/>
      <c r="F27" s="725"/>
    </row>
    <row r="28" spans="1:6" s="4" customFormat="1" ht="21" customHeight="1">
      <c r="A28" s="102" t="s">
        <v>267</v>
      </c>
      <c r="B28" s="96" t="s">
        <v>272</v>
      </c>
      <c r="C28" s="97">
        <v>6398146</v>
      </c>
      <c r="D28" s="103">
        <v>8791821</v>
      </c>
      <c r="E28" s="103">
        <v>8306327</v>
      </c>
      <c r="F28" s="128">
        <f t="shared" si="0"/>
        <v>94.47789030281668</v>
      </c>
    </row>
    <row r="29" spans="1:6" s="4" customFormat="1" ht="12.75">
      <c r="A29" s="102" t="s">
        <v>299</v>
      </c>
      <c r="B29" s="72" t="s">
        <v>870</v>
      </c>
      <c r="C29" s="97">
        <v>1568436</v>
      </c>
      <c r="D29" s="103">
        <v>1869256</v>
      </c>
      <c r="E29" s="103">
        <v>1693782</v>
      </c>
      <c r="F29" s="128">
        <f t="shared" si="0"/>
        <v>90.61262876780923</v>
      </c>
    </row>
    <row r="30" spans="1:6" s="4" customFormat="1" ht="21" customHeight="1">
      <c r="A30" s="102" t="s">
        <v>268</v>
      </c>
      <c r="B30" s="104" t="s">
        <v>871</v>
      </c>
      <c r="C30" s="297">
        <v>17379898</v>
      </c>
      <c r="D30" s="103">
        <v>18235574</v>
      </c>
      <c r="E30" s="103">
        <v>7864002</v>
      </c>
      <c r="F30" s="128">
        <f t="shared" si="0"/>
        <v>43.124510366386055</v>
      </c>
    </row>
    <row r="31" spans="1:6" s="4" customFormat="1" ht="21" customHeight="1">
      <c r="A31" s="102" t="s">
        <v>269</v>
      </c>
      <c r="B31" s="104" t="s">
        <v>872</v>
      </c>
      <c r="C31" s="297">
        <v>1522200</v>
      </c>
      <c r="D31" s="103">
        <v>1472200</v>
      </c>
      <c r="E31" s="103">
        <v>1283154</v>
      </c>
      <c r="F31" s="128">
        <f t="shared" si="0"/>
        <v>87.15894579540824</v>
      </c>
    </row>
    <row r="32" spans="1:6" s="4" customFormat="1" ht="21" customHeight="1">
      <c r="A32" s="102" t="s">
        <v>271</v>
      </c>
      <c r="B32" s="104" t="s">
        <v>873</v>
      </c>
      <c r="C32" s="297"/>
      <c r="D32" s="103"/>
      <c r="E32" s="103"/>
      <c r="F32" s="128"/>
    </row>
    <row r="33" spans="1:6" s="4" customFormat="1" ht="12.75">
      <c r="A33" s="102"/>
      <c r="B33" s="72" t="s">
        <v>874</v>
      </c>
      <c r="C33" s="298"/>
      <c r="D33" s="103">
        <v>50000</v>
      </c>
      <c r="E33" s="103">
        <v>50000</v>
      </c>
      <c r="F33" s="128">
        <f t="shared" si="0"/>
        <v>100</v>
      </c>
    </row>
    <row r="34" spans="1:6" s="4" customFormat="1" ht="17.25" customHeight="1">
      <c r="A34" s="102"/>
      <c r="B34" s="72" t="s">
        <v>1006</v>
      </c>
      <c r="C34" s="73"/>
      <c r="D34" s="106">
        <v>33386</v>
      </c>
      <c r="E34" s="103">
        <v>33386</v>
      </c>
      <c r="F34" s="128">
        <f>E34/D34*100</f>
        <v>100</v>
      </c>
    </row>
    <row r="35" spans="1:6" s="4" customFormat="1" ht="15.75" customHeight="1">
      <c r="A35" s="102"/>
      <c r="B35" s="72" t="s">
        <v>875</v>
      </c>
      <c r="C35" s="298">
        <v>146600</v>
      </c>
      <c r="D35" s="106">
        <v>546600</v>
      </c>
      <c r="E35" s="103">
        <v>431360</v>
      </c>
      <c r="F35" s="128">
        <f>E35/D35*100</f>
        <v>78.91694109037688</v>
      </c>
    </row>
    <row r="36" spans="1:6" s="4" customFormat="1" ht="16.5" customHeight="1">
      <c r="A36" s="102"/>
      <c r="B36" s="105" t="s">
        <v>876</v>
      </c>
      <c r="C36" s="298"/>
      <c r="D36" s="990">
        <v>8788299</v>
      </c>
      <c r="E36" s="103"/>
      <c r="F36" s="128"/>
    </row>
    <row r="37" spans="1:7" s="4" customFormat="1" ht="33.75" customHeight="1">
      <c r="A37" s="99"/>
      <c r="B37" s="100" t="s">
        <v>278</v>
      </c>
      <c r="C37" s="101">
        <f>SUM(C28:C36)</f>
        <v>27015280</v>
      </c>
      <c r="D37" s="101">
        <f>SUM(D28:D36)</f>
        <v>39787136</v>
      </c>
      <c r="E37" s="101">
        <f>SUM(E28:E36)</f>
        <v>19662011</v>
      </c>
      <c r="F37" s="129">
        <f t="shared" si="0"/>
        <v>49.41801038405981</v>
      </c>
      <c r="G37" s="107"/>
    </row>
    <row r="38" spans="1:7" s="4" customFormat="1" ht="33.75" customHeight="1">
      <c r="A38" s="95"/>
      <c r="B38" s="96"/>
      <c r="C38" s="97"/>
      <c r="D38" s="97"/>
      <c r="E38" s="97"/>
      <c r="F38" s="97"/>
      <c r="G38" s="107"/>
    </row>
    <row r="39" spans="1:7" s="4" customFormat="1" ht="33.75" customHeight="1">
      <c r="A39" s="95"/>
      <c r="B39" s="96"/>
      <c r="C39" s="97"/>
      <c r="D39" s="97"/>
      <c r="E39" s="97"/>
      <c r="F39" s="97"/>
      <c r="G39" s="107"/>
    </row>
    <row r="40" spans="1:7" s="4" customFormat="1" ht="54.75" customHeight="1">
      <c r="A40" s="95"/>
      <c r="B40" s="96"/>
      <c r="C40" s="97"/>
      <c r="D40" s="97"/>
      <c r="E40" s="97"/>
      <c r="F40" s="97"/>
      <c r="G40" s="107"/>
    </row>
    <row r="41" spans="1:7" s="4" customFormat="1" ht="67.5" customHeight="1" thickBot="1">
      <c r="A41" s="95"/>
      <c r="B41" s="96"/>
      <c r="C41" s="97"/>
      <c r="D41" s="97"/>
      <c r="E41" s="97"/>
      <c r="F41" s="97"/>
      <c r="G41" s="107"/>
    </row>
    <row r="42" spans="1:6" s="4" customFormat="1" ht="21.75" customHeight="1" thickBot="1">
      <c r="A42" s="92" t="s">
        <v>262</v>
      </c>
      <c r="B42" s="1186" t="s">
        <v>370</v>
      </c>
      <c r="C42" s="271" t="s">
        <v>296</v>
      </c>
      <c r="D42" s="271" t="s">
        <v>894</v>
      </c>
      <c r="E42" s="1183" t="s">
        <v>297</v>
      </c>
      <c r="F42" s="69" t="s">
        <v>380</v>
      </c>
    </row>
    <row r="43" spans="1:6" s="4" customFormat="1" ht="12.75">
      <c r="A43" s="93"/>
      <c r="B43" s="1187"/>
      <c r="C43" s="1189" t="s">
        <v>258</v>
      </c>
      <c r="D43" s="1190"/>
      <c r="E43" s="1184"/>
      <c r="F43" s="70"/>
    </row>
    <row r="44" spans="1:6" s="4" customFormat="1" ht="18.75" customHeight="1" thickBot="1">
      <c r="A44" s="94" t="s">
        <v>261</v>
      </c>
      <c r="B44" s="1188"/>
      <c r="C44" s="1191"/>
      <c r="D44" s="1192"/>
      <c r="E44" s="1185"/>
      <c r="F44" s="71" t="s">
        <v>298</v>
      </c>
    </row>
    <row r="45" spans="1:6" s="13" customFormat="1" ht="21" customHeight="1">
      <c r="A45" s="1182" t="s">
        <v>877</v>
      </c>
      <c r="B45" s="1182"/>
      <c r="C45" s="1182"/>
      <c r="D45" s="1182"/>
      <c r="E45" s="1182"/>
      <c r="F45" s="1182"/>
    </row>
    <row r="46" spans="1:6" s="4" customFormat="1" ht="21" customHeight="1">
      <c r="A46" s="102" t="s">
        <v>273</v>
      </c>
      <c r="B46" s="108" t="s">
        <v>878</v>
      </c>
      <c r="C46" s="91">
        <v>34532111</v>
      </c>
      <c r="D46" s="91">
        <v>35637011</v>
      </c>
      <c r="E46" s="103">
        <v>1104900</v>
      </c>
      <c r="F46" s="128">
        <f>E46/D46*100</f>
        <v>3.1004283720652106</v>
      </c>
    </row>
    <row r="47" spans="1:6" s="4" customFormat="1" ht="21" customHeight="1">
      <c r="A47" s="102" t="s">
        <v>274</v>
      </c>
      <c r="B47" s="108" t="s">
        <v>879</v>
      </c>
      <c r="C47" s="91"/>
      <c r="D47" s="91"/>
      <c r="E47" s="103"/>
      <c r="F47" s="128"/>
    </row>
    <row r="48" spans="1:6" s="4" customFormat="1" ht="21" customHeight="1">
      <c r="A48" s="102" t="s">
        <v>300</v>
      </c>
      <c r="B48" s="98" t="s">
        <v>880</v>
      </c>
      <c r="C48" s="296">
        <f>C49+C50</f>
        <v>0</v>
      </c>
      <c r="D48" s="296">
        <f>D49+D50</f>
        <v>0</v>
      </c>
      <c r="E48" s="296">
        <f>E49+E50</f>
        <v>0</v>
      </c>
      <c r="F48" s="128"/>
    </row>
    <row r="49" spans="1:6" s="4" customFormat="1" ht="31.5" customHeight="1">
      <c r="A49" s="102"/>
      <c r="B49" s="109" t="s">
        <v>881</v>
      </c>
      <c r="C49" s="299"/>
      <c r="D49" s="91"/>
      <c r="E49" s="103"/>
      <c r="F49" s="128"/>
    </row>
    <row r="50" spans="1:6" s="4" customFormat="1" ht="21" customHeight="1">
      <c r="A50" s="102"/>
      <c r="B50" s="20" t="s">
        <v>882</v>
      </c>
      <c r="C50" s="103"/>
      <c r="D50" s="91"/>
      <c r="E50" s="103"/>
      <c r="F50" s="128"/>
    </row>
    <row r="51" spans="1:6" s="4" customFormat="1" ht="34.5" customHeight="1">
      <c r="A51" s="99"/>
      <c r="B51" s="100" t="s">
        <v>301</v>
      </c>
      <c r="C51" s="101">
        <f>SUM(C46:C48)</f>
        <v>34532111</v>
      </c>
      <c r="D51" s="101">
        <f>SUM(D46:D48)</f>
        <v>35637011</v>
      </c>
      <c r="E51" s="101">
        <f>SUM(E46:E48)</f>
        <v>1104900</v>
      </c>
      <c r="F51" s="129">
        <f>E51/D51*100</f>
        <v>3.1004283720652106</v>
      </c>
    </row>
    <row r="52" spans="1:6" s="4" customFormat="1" ht="21" customHeight="1">
      <c r="A52" s="102" t="s">
        <v>275</v>
      </c>
      <c r="B52" s="108" t="s">
        <v>335</v>
      </c>
      <c r="C52" s="91">
        <v>35366295</v>
      </c>
      <c r="D52" s="91">
        <v>38764993</v>
      </c>
      <c r="E52" s="103">
        <v>2058718</v>
      </c>
      <c r="F52" s="128">
        <f>E52/D52*100</f>
        <v>5.310765824206391</v>
      </c>
    </row>
    <row r="53" spans="1:6" s="4" customFormat="1" ht="21" customHeight="1">
      <c r="A53" s="102" t="s">
        <v>276</v>
      </c>
      <c r="B53" s="108" t="s">
        <v>883</v>
      </c>
      <c r="C53" s="91">
        <v>817173</v>
      </c>
      <c r="D53" s="91">
        <v>1822624</v>
      </c>
      <c r="E53" s="103">
        <v>817173</v>
      </c>
      <c r="F53" s="128">
        <f>E53/D53*100</f>
        <v>44.83497419105641</v>
      </c>
    </row>
    <row r="54" spans="1:6" s="4" customFormat="1" ht="21" customHeight="1">
      <c r="A54" s="102" t="s">
        <v>277</v>
      </c>
      <c r="B54" s="98" t="s">
        <v>884</v>
      </c>
      <c r="C54" s="296"/>
      <c r="D54" s="91"/>
      <c r="E54" s="103"/>
      <c r="F54" s="128"/>
    </row>
    <row r="55" spans="1:6" s="4" customFormat="1" ht="40.5" customHeight="1">
      <c r="A55" s="102"/>
      <c r="B55" s="109" t="s">
        <v>885</v>
      </c>
      <c r="C55" s="299"/>
      <c r="D55" s="91"/>
      <c r="E55" s="103"/>
      <c r="F55" s="128"/>
    </row>
    <row r="56" spans="1:6" s="4" customFormat="1" ht="21" customHeight="1">
      <c r="A56" s="102"/>
      <c r="B56" s="105" t="s">
        <v>886</v>
      </c>
      <c r="C56" s="298"/>
      <c r="D56" s="91"/>
      <c r="E56" s="103"/>
      <c r="F56" s="128"/>
    </row>
    <row r="57" spans="1:7" s="88" customFormat="1" ht="33" customHeight="1" thickBot="1">
      <c r="A57" s="99"/>
      <c r="B57" s="100" t="s">
        <v>304</v>
      </c>
      <c r="C57" s="101">
        <f>SUM(C52:C56)</f>
        <v>36183468</v>
      </c>
      <c r="D57" s="101">
        <f>SUM(D52:D56)</f>
        <v>40587617</v>
      </c>
      <c r="E57" s="101">
        <f>SUM(E52:E56)</f>
        <v>2875891</v>
      </c>
      <c r="F57" s="130">
        <f>E57/D57*100</f>
        <v>7.085636488587148</v>
      </c>
      <c r="G57" s="110"/>
    </row>
    <row r="58" spans="1:6" s="88" customFormat="1" ht="33" customHeight="1" thickBot="1">
      <c r="A58" s="111"/>
      <c r="B58" s="112" t="s">
        <v>302</v>
      </c>
      <c r="C58" s="113">
        <f>C26+C51</f>
        <v>59436558</v>
      </c>
      <c r="D58" s="113">
        <f>D26+D51</f>
        <v>65613741</v>
      </c>
      <c r="E58" s="113">
        <f>E26+E51</f>
        <v>22857836</v>
      </c>
      <c r="F58" s="131">
        <f>E58/D58*100</f>
        <v>34.83696501926327</v>
      </c>
    </row>
    <row r="59" spans="1:7" s="88" customFormat="1" ht="33" customHeight="1" thickBot="1">
      <c r="A59" s="111"/>
      <c r="B59" s="112" t="s">
        <v>303</v>
      </c>
      <c r="C59" s="113">
        <f>C37+C57</f>
        <v>63198748</v>
      </c>
      <c r="D59" s="113">
        <f>D37+D57</f>
        <v>80374753</v>
      </c>
      <c r="E59" s="113">
        <f>E37+E57</f>
        <v>22537902</v>
      </c>
      <c r="F59" s="132">
        <f>E59/D59*100</f>
        <v>28.041021787028075</v>
      </c>
      <c r="G59" s="110"/>
    </row>
    <row r="60" spans="1:7" s="88" customFormat="1" ht="12.75">
      <c r="A60" s="114"/>
      <c r="B60" s="115"/>
      <c r="C60" s="300"/>
      <c r="D60" s="116"/>
      <c r="E60" s="116"/>
      <c r="F60" s="116"/>
      <c r="G60" s="117"/>
    </row>
    <row r="61" spans="1:6" s="13" customFormat="1" ht="20.25" customHeight="1">
      <c r="A61" s="1181" t="s">
        <v>307</v>
      </c>
      <c r="B61" s="1181"/>
      <c r="C61" s="1181"/>
      <c r="D61" s="1181"/>
      <c r="E61" s="1181"/>
      <c r="F61" s="1181"/>
    </row>
    <row r="62" spans="1:6" s="4" customFormat="1" ht="12.75">
      <c r="A62" s="95" t="s">
        <v>279</v>
      </c>
      <c r="B62" s="118" t="s">
        <v>428</v>
      </c>
      <c r="C62" s="301"/>
      <c r="D62" s="97"/>
      <c r="E62" s="302"/>
      <c r="F62" s="128"/>
    </row>
    <row r="63" spans="1:6" s="4" customFormat="1" ht="20.25" customHeight="1">
      <c r="A63" s="95" t="s">
        <v>280</v>
      </c>
      <c r="B63" s="120" t="s">
        <v>887</v>
      </c>
      <c r="C63" s="303">
        <v>4260731</v>
      </c>
      <c r="D63" s="97">
        <v>15259553</v>
      </c>
      <c r="E63" s="302">
        <v>15259553</v>
      </c>
      <c r="F63" s="128">
        <f>E63/D63*100</f>
        <v>100</v>
      </c>
    </row>
    <row r="64" spans="1:6" s="4" customFormat="1" ht="20.25" customHeight="1">
      <c r="A64" s="95" t="s">
        <v>281</v>
      </c>
      <c r="B64" s="120" t="s">
        <v>429</v>
      </c>
      <c r="C64" s="303"/>
      <c r="D64" s="97">
        <v>588284</v>
      </c>
      <c r="E64" s="302">
        <v>588284</v>
      </c>
      <c r="F64" s="128">
        <f>E64/D64*100</f>
        <v>100</v>
      </c>
    </row>
    <row r="65" spans="1:6" s="124" customFormat="1" ht="32.25" customHeight="1">
      <c r="A65" s="99"/>
      <c r="B65" s="100" t="s">
        <v>895</v>
      </c>
      <c r="C65" s="101">
        <f>SUM(C62:C64)</f>
        <v>4260731</v>
      </c>
      <c r="D65" s="127">
        <f>SUM(D62:D64)</f>
        <v>15847837</v>
      </c>
      <c r="E65" s="127">
        <f>SUM(E62:E64)</f>
        <v>15847837</v>
      </c>
      <c r="F65" s="129">
        <f>E65/D65*100</f>
        <v>100</v>
      </c>
    </row>
    <row r="66" spans="1:6" s="4" customFormat="1" ht="12.75">
      <c r="A66" s="95" t="s">
        <v>282</v>
      </c>
      <c r="B66" s="120" t="s">
        <v>888</v>
      </c>
      <c r="C66" s="303"/>
      <c r="D66" s="97"/>
      <c r="E66" s="302"/>
      <c r="F66" s="119"/>
    </row>
    <row r="67" spans="1:6" s="4" customFormat="1" ht="12.75">
      <c r="A67" s="95" t="s">
        <v>283</v>
      </c>
      <c r="B67" s="120" t="s">
        <v>889</v>
      </c>
      <c r="C67" s="303"/>
      <c r="D67" s="97"/>
      <c r="E67" s="302"/>
      <c r="F67" s="119"/>
    </row>
    <row r="68" spans="1:6" s="4" customFormat="1" ht="12.75">
      <c r="A68" s="102" t="s">
        <v>284</v>
      </c>
      <c r="B68" s="120" t="s">
        <v>890</v>
      </c>
      <c r="C68" s="303">
        <v>498541</v>
      </c>
      <c r="D68" s="97">
        <v>1086825</v>
      </c>
      <c r="E68" s="302">
        <v>498541</v>
      </c>
      <c r="F68" s="128"/>
    </row>
    <row r="69" spans="1:6" s="124" customFormat="1" ht="32.25" customHeight="1" thickBot="1">
      <c r="A69" s="121"/>
      <c r="B69" s="122" t="s">
        <v>896</v>
      </c>
      <c r="C69" s="304">
        <f>C68</f>
        <v>498541</v>
      </c>
      <c r="D69" s="123">
        <f>SUM(D66:D68)</f>
        <v>1086825</v>
      </c>
      <c r="E69" s="123">
        <f>SUM(E66:E68)</f>
        <v>498541</v>
      </c>
      <c r="F69" s="129"/>
    </row>
    <row r="70" spans="1:6" s="124" customFormat="1" ht="32.25" customHeight="1" thickBot="1">
      <c r="A70" s="125"/>
      <c r="B70" s="126" t="s">
        <v>897</v>
      </c>
      <c r="C70" s="305">
        <f>C58+C65</f>
        <v>63697289</v>
      </c>
      <c r="D70" s="305">
        <f>D58+D65</f>
        <v>81461578</v>
      </c>
      <c r="E70" s="305">
        <f>E58+E65</f>
        <v>38705673</v>
      </c>
      <c r="F70" s="131">
        <f>E70/D70*100</f>
        <v>47.51402311406244</v>
      </c>
    </row>
    <row r="71" spans="1:6" s="4" customFormat="1" ht="32.25" customHeight="1" thickBot="1">
      <c r="A71" s="125"/>
      <c r="B71" s="126" t="s">
        <v>898</v>
      </c>
      <c r="C71" s="305">
        <f>C59+C69</f>
        <v>63697289</v>
      </c>
      <c r="D71" s="305">
        <f>D59+D69</f>
        <v>81461578</v>
      </c>
      <c r="E71" s="305">
        <f>E59+E69</f>
        <v>23036443</v>
      </c>
      <c r="F71" s="132">
        <f>E71/D71*100</f>
        <v>28.278905915620733</v>
      </c>
    </row>
  </sheetData>
  <sheetProtection password="AF00" sheet="1"/>
  <mergeCells count="15">
    <mergeCell ref="B14:B16"/>
    <mergeCell ref="C15:D16"/>
    <mergeCell ref="B42:B44"/>
    <mergeCell ref="C43:D44"/>
    <mergeCell ref="A8:F8"/>
    <mergeCell ref="A6:F6"/>
    <mergeCell ref="A7:F7"/>
    <mergeCell ref="A2:F2"/>
    <mergeCell ref="A61:F61"/>
    <mergeCell ref="A45:F45"/>
    <mergeCell ref="A17:F17"/>
    <mergeCell ref="A9:F9"/>
    <mergeCell ref="E42:E44"/>
    <mergeCell ref="A11:F11"/>
    <mergeCell ref="E14:E16"/>
  </mergeCells>
  <printOptions horizontalCentered="1"/>
  <pageMargins left="0" right="0" top="0.5905511811023623" bottom="0.5905511811023623" header="0.5118110236220472" footer="0.5118110236220472"/>
  <pageSetup horizontalDpi="200" verticalDpi="2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2:G37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25390625" style="9" customWidth="1"/>
    <col min="2" max="2" width="72.00390625" style="9" customWidth="1"/>
    <col min="3" max="3" width="27.125" style="9" customWidth="1"/>
    <col min="4" max="4" width="12.625" style="9" bestFit="1" customWidth="1"/>
    <col min="5" max="5" width="11.375" style="9" bestFit="1" customWidth="1"/>
    <col min="6" max="16384" width="9.125" style="9" customWidth="1"/>
  </cols>
  <sheetData>
    <row r="2" spans="2:3" ht="15.75">
      <c r="B2" s="1022"/>
      <c r="C2" s="1022"/>
    </row>
    <row r="4" spans="2:7" s="38" customFormat="1" ht="12.75">
      <c r="B4" s="90" t="s">
        <v>1157</v>
      </c>
      <c r="D4" s="68"/>
      <c r="E4" s="28"/>
      <c r="F4" s="28"/>
      <c r="G4" s="28"/>
    </row>
    <row r="6" spans="2:3" ht="15.75">
      <c r="B6" s="1008" t="s">
        <v>581</v>
      </c>
      <c r="C6" s="1008"/>
    </row>
    <row r="7" spans="2:3" ht="15.75">
      <c r="B7" s="1008" t="s">
        <v>351</v>
      </c>
      <c r="C7" s="1008"/>
    </row>
    <row r="8" spans="2:3" ht="15.75">
      <c r="B8" s="1008" t="s">
        <v>1066</v>
      </c>
      <c r="C8" s="1008"/>
    </row>
    <row r="9" spans="2:3" ht="15.75">
      <c r="B9" s="1008"/>
      <c r="C9" s="1199"/>
    </row>
    <row r="10" ht="16.5" thickBot="1">
      <c r="C10" s="272" t="s">
        <v>966</v>
      </c>
    </row>
    <row r="11" spans="1:3" ht="15.75">
      <c r="A11" s="1193" t="s">
        <v>1050</v>
      </c>
      <c r="B11" s="1196" t="s">
        <v>352</v>
      </c>
      <c r="C11" s="1196" t="s">
        <v>353</v>
      </c>
    </row>
    <row r="12" spans="1:3" ht="15.75">
      <c r="A12" s="1194"/>
      <c r="B12" s="1197"/>
      <c r="C12" s="1197"/>
    </row>
    <row r="13" spans="1:3" ht="15.75">
      <c r="A13" s="1194"/>
      <c r="B13" s="1197"/>
      <c r="C13" s="1197"/>
    </row>
    <row r="14" spans="1:3" ht="16.5" thickBot="1">
      <c r="A14" s="1195"/>
      <c r="B14" s="1198"/>
      <c r="C14" s="1198"/>
    </row>
    <row r="15" spans="1:2" ht="15.75">
      <c r="A15" s="793" t="s">
        <v>731</v>
      </c>
      <c r="B15" s="8" t="s">
        <v>1112</v>
      </c>
    </row>
    <row r="16" spans="1:4" ht="15.75">
      <c r="A16" s="793" t="s">
        <v>732</v>
      </c>
      <c r="B16" s="9" t="s">
        <v>354</v>
      </c>
      <c r="C16" s="2">
        <v>14958319</v>
      </c>
      <c r="D16" s="2"/>
    </row>
    <row r="17" spans="1:4" ht="15.75">
      <c r="A17" s="793" t="s">
        <v>733</v>
      </c>
      <c r="B17" s="9" t="s">
        <v>355</v>
      </c>
      <c r="C17" s="2"/>
      <c r="D17" s="2"/>
    </row>
    <row r="18" spans="1:4" ht="15.75">
      <c r="A18" s="793" t="s">
        <v>734</v>
      </c>
      <c r="B18" s="9" t="s">
        <v>356</v>
      </c>
      <c r="C18" s="2">
        <v>239470</v>
      </c>
      <c r="D18" s="2"/>
    </row>
    <row r="19" spans="1:4" ht="15.75">
      <c r="A19" s="793" t="s">
        <v>735</v>
      </c>
      <c r="B19" s="9" t="s">
        <v>357</v>
      </c>
      <c r="C19" s="2"/>
      <c r="D19" s="2"/>
    </row>
    <row r="20" spans="1:4" s="8" customFormat="1" ht="15.75">
      <c r="A20" s="794" t="s">
        <v>757</v>
      </c>
      <c r="B20" s="8" t="s">
        <v>358</v>
      </c>
      <c r="C20" s="16">
        <f>SUM(C16:C19)</f>
        <v>15197789</v>
      </c>
      <c r="D20" s="16"/>
    </row>
    <row r="21" spans="1:4" s="8" customFormat="1" ht="15.75">
      <c r="A21" s="794"/>
      <c r="C21" s="16"/>
      <c r="D21" s="16"/>
    </row>
    <row r="22" spans="1:4" s="8" customFormat="1" ht="15.75">
      <c r="A22" s="794" t="s">
        <v>758</v>
      </c>
      <c r="B22" s="8" t="s">
        <v>696</v>
      </c>
      <c r="C22" s="16"/>
      <c r="D22" s="16"/>
    </row>
    <row r="23" spans="1:4" ht="15.75">
      <c r="A23" s="793" t="s">
        <v>759</v>
      </c>
      <c r="B23" s="9" t="s">
        <v>697</v>
      </c>
      <c r="C23" s="2">
        <v>38705673</v>
      </c>
      <c r="D23" s="2"/>
    </row>
    <row r="24" spans="1:4" ht="15.75">
      <c r="A24" s="793" t="s">
        <v>760</v>
      </c>
      <c r="B24" s="9" t="s">
        <v>703</v>
      </c>
      <c r="C24" s="2">
        <v>-15259553</v>
      </c>
      <c r="D24" s="2"/>
    </row>
    <row r="25" spans="1:4" ht="15.75">
      <c r="A25" s="793" t="s">
        <v>273</v>
      </c>
      <c r="B25" s="294" t="s">
        <v>698</v>
      </c>
      <c r="C25" s="293">
        <f>C23+C24</f>
        <v>23446120</v>
      </c>
      <c r="D25" s="2"/>
    </row>
    <row r="26" spans="1:4" ht="15.75">
      <c r="A26" s="794" t="s">
        <v>274</v>
      </c>
      <c r="B26" s="8" t="s">
        <v>699</v>
      </c>
      <c r="C26" s="16"/>
      <c r="D26" s="2"/>
    </row>
    <row r="27" spans="1:4" ht="15.75">
      <c r="A27" s="793" t="s">
        <v>300</v>
      </c>
      <c r="B27" s="9" t="s">
        <v>700</v>
      </c>
      <c r="C27" s="2">
        <v>23036443</v>
      </c>
      <c r="D27" s="2"/>
    </row>
    <row r="28" spans="1:4" ht="31.5">
      <c r="A28" s="793" t="s">
        <v>275</v>
      </c>
      <c r="B28" s="292" t="s">
        <v>701</v>
      </c>
      <c r="C28" s="2">
        <v>-25624</v>
      </c>
      <c r="D28" s="2"/>
    </row>
    <row r="29" spans="1:5" ht="15.75">
      <c r="A29" s="794" t="s">
        <v>276</v>
      </c>
      <c r="B29" s="294" t="s">
        <v>359</v>
      </c>
      <c r="C29" s="293">
        <f>C27+C28</f>
        <v>23010819</v>
      </c>
      <c r="D29" s="2"/>
      <c r="E29" s="41"/>
    </row>
    <row r="30" spans="1:5" ht="15.75">
      <c r="A30" s="793"/>
      <c r="B30" s="294"/>
      <c r="C30" s="293"/>
      <c r="D30" s="2"/>
      <c r="E30" s="41"/>
    </row>
    <row r="31" spans="1:4" s="8" customFormat="1" ht="15.75">
      <c r="A31" s="794" t="s">
        <v>277</v>
      </c>
      <c r="B31" s="8" t="s">
        <v>1113</v>
      </c>
      <c r="C31" s="16"/>
      <c r="D31" s="16"/>
    </row>
    <row r="32" spans="1:4" ht="15.75">
      <c r="A32" s="793" t="s">
        <v>279</v>
      </c>
      <c r="B32" s="9" t="s">
        <v>354</v>
      </c>
      <c r="C32" s="2">
        <v>15502395</v>
      </c>
      <c r="D32" s="2"/>
    </row>
    <row r="33" spans="1:4" ht="15.75">
      <c r="A33" s="793" t="s">
        <v>280</v>
      </c>
      <c r="B33" s="9" t="s">
        <v>355</v>
      </c>
      <c r="C33" s="2">
        <v>0</v>
      </c>
      <c r="D33" s="2"/>
    </row>
    <row r="34" spans="1:5" ht="15.75">
      <c r="A34" s="793" t="s">
        <v>281</v>
      </c>
      <c r="B34" s="9" t="s">
        <v>356</v>
      </c>
      <c r="C34" s="2">
        <v>130695</v>
      </c>
      <c r="D34" s="2"/>
      <c r="E34" s="41"/>
    </row>
    <row r="35" spans="1:4" ht="15.75">
      <c r="A35" s="793" t="s">
        <v>282</v>
      </c>
      <c r="B35" s="9" t="s">
        <v>357</v>
      </c>
      <c r="C35" s="2"/>
      <c r="D35" s="2"/>
    </row>
    <row r="36" spans="1:4" s="8" customFormat="1" ht="15.75">
      <c r="A36" s="794" t="s">
        <v>283</v>
      </c>
      <c r="B36" s="8" t="s">
        <v>360</v>
      </c>
      <c r="C36" s="16">
        <f>C20+C25-C29</f>
        <v>15633090</v>
      </c>
      <c r="D36" s="16"/>
    </row>
    <row r="37" ht="15.75">
      <c r="C37" s="2"/>
    </row>
  </sheetData>
  <sheetProtection password="AF00" sheet="1"/>
  <mergeCells count="8">
    <mergeCell ref="A11:A14"/>
    <mergeCell ref="B11:B14"/>
    <mergeCell ref="C11:C14"/>
    <mergeCell ref="B2:C2"/>
    <mergeCell ref="B6:C6"/>
    <mergeCell ref="B7:C7"/>
    <mergeCell ref="B8:C8"/>
    <mergeCell ref="B9:C9"/>
  </mergeCells>
  <printOptions horizontalCentered="1"/>
  <pageMargins left="0.07874015748031496" right="0.11811023622047245" top="0" bottom="0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5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5.625" style="142" customWidth="1"/>
    <col min="2" max="2" width="3.25390625" style="33" customWidth="1"/>
    <col min="3" max="3" width="3.875" style="33" customWidth="1"/>
    <col min="4" max="4" width="3.625" style="33" customWidth="1"/>
    <col min="5" max="5" width="2.625" style="33" customWidth="1"/>
    <col min="6" max="6" width="3.625" style="134" customWidth="1"/>
    <col min="7" max="7" width="42.625" style="33" customWidth="1"/>
    <col min="8" max="8" width="17.25390625" style="33" customWidth="1"/>
    <col min="9" max="9" width="12.125" style="33" customWidth="1"/>
    <col min="10" max="10" width="17.625" style="33" customWidth="1"/>
    <col min="11" max="12" width="9.125" style="33" customWidth="1"/>
    <col min="13" max="13" width="11.25390625" style="33" bestFit="1" customWidth="1"/>
    <col min="14" max="16384" width="9.125" style="33" customWidth="1"/>
  </cols>
  <sheetData>
    <row r="1" spans="1:10" ht="12.75">
      <c r="A1" s="1222"/>
      <c r="B1" s="1222"/>
      <c r="C1" s="1222"/>
      <c r="D1" s="1222"/>
      <c r="E1" s="1222"/>
      <c r="F1" s="1222"/>
      <c r="G1" s="1222"/>
      <c r="H1" s="1222"/>
      <c r="I1" s="1222"/>
      <c r="J1" s="1222"/>
    </row>
    <row r="2" spans="1:6" s="38" customFormat="1" ht="12.75">
      <c r="A2" s="90" t="s">
        <v>1158</v>
      </c>
      <c r="C2" s="68"/>
      <c r="D2" s="28"/>
      <c r="E2" s="28"/>
      <c r="F2" s="28"/>
    </row>
    <row r="4" spans="1:10" s="1" customFormat="1" ht="15.75">
      <c r="A4" s="1223" t="s">
        <v>513</v>
      </c>
      <c r="B4" s="1223"/>
      <c r="C4" s="1223"/>
      <c r="D4" s="1223"/>
      <c r="E4" s="1223"/>
      <c r="F4" s="1223"/>
      <c r="G4" s="1223"/>
      <c r="H4" s="1223"/>
      <c r="I4" s="1223"/>
      <c r="J4" s="1223"/>
    </row>
    <row r="5" spans="1:10" s="1" customFormat="1" ht="15.75">
      <c r="A5" s="1223" t="s">
        <v>704</v>
      </c>
      <c r="B5" s="1223"/>
      <c r="C5" s="1223"/>
      <c r="D5" s="1223"/>
      <c r="E5" s="1223"/>
      <c r="F5" s="1223"/>
      <c r="G5" s="1223"/>
      <c r="H5" s="1223"/>
      <c r="I5" s="1223"/>
      <c r="J5" s="1223"/>
    </row>
    <row r="6" spans="1:10" s="1" customFormat="1" ht="15.75">
      <c r="A6" s="1223" t="s">
        <v>1066</v>
      </c>
      <c r="B6" s="1223"/>
      <c r="C6" s="1223"/>
      <c r="D6" s="1223"/>
      <c r="E6" s="1223"/>
      <c r="F6" s="1223"/>
      <c r="G6" s="1223"/>
      <c r="H6" s="1223"/>
      <c r="I6" s="1223"/>
      <c r="J6" s="1223"/>
    </row>
    <row r="7" spans="1:10" s="1" customFormat="1" ht="15.75">
      <c r="A7" s="1223"/>
      <c r="B7" s="1066"/>
      <c r="C7" s="1066"/>
      <c r="D7" s="1066"/>
      <c r="E7" s="1066"/>
      <c r="F7" s="1066"/>
      <c r="G7" s="1066"/>
      <c r="H7" s="1066"/>
      <c r="I7" s="1066"/>
      <c r="J7" s="1066"/>
    </row>
    <row r="8" ht="14.25" customHeight="1" thickBot="1">
      <c r="J8" s="136" t="s">
        <v>970</v>
      </c>
    </row>
    <row r="9" spans="1:10" s="19" customFormat="1" ht="15" customHeight="1">
      <c r="A9" s="1224" t="s">
        <v>187</v>
      </c>
      <c r="B9" s="1226" t="s">
        <v>259</v>
      </c>
      <c r="C9" s="1226"/>
      <c r="D9" s="1226"/>
      <c r="E9" s="1226"/>
      <c r="F9" s="1226"/>
      <c r="G9" s="1227"/>
      <c r="H9" s="1213" t="s">
        <v>752</v>
      </c>
      <c r="I9" s="1213" t="s">
        <v>753</v>
      </c>
      <c r="J9" s="1209" t="s">
        <v>754</v>
      </c>
    </row>
    <row r="10" spans="1:10" s="19" customFormat="1" ht="13.5" thickBot="1">
      <c r="A10" s="1225"/>
      <c r="B10" s="1228"/>
      <c r="C10" s="1228"/>
      <c r="D10" s="1228"/>
      <c r="E10" s="1228"/>
      <c r="F10" s="1228"/>
      <c r="G10" s="1229"/>
      <c r="H10" s="1214"/>
      <c r="I10" s="1214"/>
      <c r="J10" s="1210"/>
    </row>
    <row r="11" spans="1:10" s="19" customFormat="1" ht="12.75">
      <c r="A11" s="705"/>
      <c r="B11" s="706"/>
      <c r="C11" s="706"/>
      <c r="D11" s="706"/>
      <c r="E11" s="706"/>
      <c r="F11" s="706"/>
      <c r="G11" s="706"/>
      <c r="H11" s="707"/>
      <c r="I11" s="707"/>
      <c r="J11" s="707"/>
    </row>
    <row r="12" spans="1:11" s="163" customFormat="1" ht="15.75">
      <c r="A12" s="1221" t="s">
        <v>729</v>
      </c>
      <c r="B12" s="1221"/>
      <c r="C12" s="1221"/>
      <c r="D12" s="1221"/>
      <c r="E12" s="1221"/>
      <c r="F12" s="1221"/>
      <c r="G12" s="1221"/>
      <c r="K12" s="164"/>
    </row>
    <row r="13" spans="1:11" s="163" customFormat="1" ht="15.75">
      <c r="A13" s="708"/>
      <c r="B13" s="708"/>
      <c r="C13" s="708"/>
      <c r="D13" s="708"/>
      <c r="E13" s="708"/>
      <c r="F13" s="708"/>
      <c r="G13" s="708"/>
      <c r="K13" s="164"/>
    </row>
    <row r="14" spans="1:11" s="195" customFormat="1" ht="32.25" customHeight="1">
      <c r="A14" s="193"/>
      <c r="B14" s="198" t="s">
        <v>834</v>
      </c>
      <c r="C14" s="1205" t="s">
        <v>219</v>
      </c>
      <c r="D14" s="1205"/>
      <c r="E14" s="1205"/>
      <c r="F14" s="1205"/>
      <c r="G14" s="1205"/>
      <c r="K14" s="196"/>
    </row>
    <row r="15" spans="1:11" s="195" customFormat="1" ht="15">
      <c r="A15" s="193"/>
      <c r="B15" s="193"/>
      <c r="C15" s="197" t="s">
        <v>346</v>
      </c>
      <c r="D15" s="199" t="s">
        <v>755</v>
      </c>
      <c r="E15" s="194"/>
      <c r="F15" s="194"/>
      <c r="G15" s="194"/>
      <c r="K15" s="196"/>
    </row>
    <row r="16" spans="1:11" ht="12.75">
      <c r="A16" s="142" t="s">
        <v>731</v>
      </c>
      <c r="B16" s="33" t="s">
        <v>339</v>
      </c>
      <c r="C16" s="136" t="s">
        <v>346</v>
      </c>
      <c r="D16" s="136" t="s">
        <v>263</v>
      </c>
      <c r="E16" s="136"/>
      <c r="F16" s="33" t="s">
        <v>904</v>
      </c>
      <c r="H16" s="28"/>
      <c r="I16" s="28"/>
      <c r="J16" s="28"/>
      <c r="K16" s="134"/>
    </row>
    <row r="17" spans="1:11" ht="12.75">
      <c r="A17" s="142" t="s">
        <v>732</v>
      </c>
      <c r="B17" s="33" t="s">
        <v>339</v>
      </c>
      <c r="C17" s="136" t="s">
        <v>346</v>
      </c>
      <c r="D17" s="136" t="s">
        <v>264</v>
      </c>
      <c r="E17" s="136"/>
      <c r="F17" s="33" t="s">
        <v>905</v>
      </c>
      <c r="H17" s="28">
        <v>0</v>
      </c>
      <c r="I17" s="28"/>
      <c r="J17" s="28">
        <v>764621</v>
      </c>
      <c r="K17" s="134"/>
    </row>
    <row r="18" spans="1:11" ht="13.5" thickBot="1">
      <c r="A18" s="142" t="s">
        <v>733</v>
      </c>
      <c r="B18" s="33" t="s">
        <v>339</v>
      </c>
      <c r="C18" s="136" t="s">
        <v>346</v>
      </c>
      <c r="D18" s="136" t="s">
        <v>265</v>
      </c>
      <c r="E18" s="136"/>
      <c r="F18" s="33" t="s">
        <v>906</v>
      </c>
      <c r="H18" s="84"/>
      <c r="I18" s="84"/>
      <c r="J18" s="84"/>
      <c r="K18" s="134"/>
    </row>
    <row r="19" spans="1:11" s="137" customFormat="1" ht="13.5" thickBot="1">
      <c r="A19" s="266" t="s">
        <v>734</v>
      </c>
      <c r="B19" s="40" t="s">
        <v>339</v>
      </c>
      <c r="C19" s="141" t="s">
        <v>346</v>
      </c>
      <c r="D19" s="141"/>
      <c r="E19" s="141"/>
      <c r="F19" s="140" t="s">
        <v>755</v>
      </c>
      <c r="G19" s="145"/>
      <c r="H19" s="49">
        <f>SUM(H16:H18)</f>
        <v>0</v>
      </c>
      <c r="I19" s="49"/>
      <c r="J19" s="49">
        <f>SUM(J16:J18)</f>
        <v>764621</v>
      </c>
      <c r="K19" s="144"/>
    </row>
    <row r="20" spans="1:11" s="195" customFormat="1" ht="15">
      <c r="A20" s="193"/>
      <c r="B20" s="193"/>
      <c r="C20" s="197" t="s">
        <v>907</v>
      </c>
      <c r="D20" s="199" t="s">
        <v>761</v>
      </c>
      <c r="E20" s="194"/>
      <c r="F20" s="194"/>
      <c r="G20" s="194"/>
      <c r="K20" s="196"/>
    </row>
    <row r="21" spans="1:11" ht="12.75">
      <c r="A21" s="142" t="s">
        <v>735</v>
      </c>
      <c r="B21" s="33" t="s">
        <v>339</v>
      </c>
      <c r="C21" s="136" t="s">
        <v>907</v>
      </c>
      <c r="D21" s="136" t="s">
        <v>263</v>
      </c>
      <c r="E21" s="136"/>
      <c r="F21" s="33" t="s">
        <v>908</v>
      </c>
      <c r="H21" s="84">
        <v>91956722</v>
      </c>
      <c r="I21" s="28"/>
      <c r="J21" s="84">
        <v>88613350</v>
      </c>
      <c r="K21" s="134"/>
    </row>
    <row r="22" spans="1:11" ht="12.75">
      <c r="A22" s="142" t="s">
        <v>757</v>
      </c>
      <c r="B22" s="33" t="s">
        <v>339</v>
      </c>
      <c r="C22" s="136" t="s">
        <v>907</v>
      </c>
      <c r="D22" s="136" t="s">
        <v>264</v>
      </c>
      <c r="E22" s="136"/>
      <c r="F22" s="33" t="s">
        <v>756</v>
      </c>
      <c r="H22" s="84">
        <v>6018080</v>
      </c>
      <c r="I22" s="28"/>
      <c r="J22" s="84">
        <v>5060901</v>
      </c>
      <c r="K22" s="134"/>
    </row>
    <row r="23" spans="1:11" ht="12.75">
      <c r="A23" s="157" t="s">
        <v>758</v>
      </c>
      <c r="B23" s="33" t="s">
        <v>339</v>
      </c>
      <c r="C23" s="136" t="s">
        <v>907</v>
      </c>
      <c r="D23" s="136" t="s">
        <v>265</v>
      </c>
      <c r="E23" s="136"/>
      <c r="F23" s="33" t="s">
        <v>909</v>
      </c>
      <c r="H23" s="84"/>
      <c r="I23" s="28"/>
      <c r="J23" s="84"/>
      <c r="K23" s="134"/>
    </row>
    <row r="24" spans="1:11" ht="12.75">
      <c r="A24" s="157" t="s">
        <v>759</v>
      </c>
      <c r="B24" s="33" t="s">
        <v>339</v>
      </c>
      <c r="C24" s="136" t="s">
        <v>907</v>
      </c>
      <c r="D24" s="136" t="s">
        <v>266</v>
      </c>
      <c r="E24" s="136"/>
      <c r="F24" s="33" t="s">
        <v>910</v>
      </c>
      <c r="H24" s="84">
        <v>2533500</v>
      </c>
      <c r="I24" s="28"/>
      <c r="J24" s="84">
        <v>2533500</v>
      </c>
      <c r="K24" s="134"/>
    </row>
    <row r="25" spans="1:11" ht="13.5" thickBot="1">
      <c r="A25" s="142" t="s">
        <v>760</v>
      </c>
      <c r="B25" s="33" t="s">
        <v>339</v>
      </c>
      <c r="C25" s="136" t="s">
        <v>907</v>
      </c>
      <c r="D25" s="136" t="s">
        <v>267</v>
      </c>
      <c r="E25" s="136"/>
      <c r="F25" s="33" t="s">
        <v>911</v>
      </c>
      <c r="H25" s="84"/>
      <c r="I25" s="28"/>
      <c r="J25" s="84"/>
      <c r="K25" s="134"/>
    </row>
    <row r="26" spans="1:11" s="137" customFormat="1" ht="13.5" thickBot="1">
      <c r="A26" s="266" t="s">
        <v>273</v>
      </c>
      <c r="B26" s="40" t="s">
        <v>339</v>
      </c>
      <c r="C26" s="141" t="s">
        <v>907</v>
      </c>
      <c r="D26" s="141"/>
      <c r="E26" s="141"/>
      <c r="F26" s="140" t="s">
        <v>761</v>
      </c>
      <c r="G26" s="145"/>
      <c r="H26" s="49">
        <f>SUM(H21:H25)</f>
        <v>100508302</v>
      </c>
      <c r="I26" s="49"/>
      <c r="J26" s="49">
        <f>SUM(J21:J25)</f>
        <v>96207751</v>
      </c>
      <c r="K26" s="144"/>
    </row>
    <row r="27" spans="1:11" s="195" customFormat="1" ht="19.5" customHeight="1">
      <c r="A27" s="193"/>
      <c r="B27" s="193"/>
      <c r="C27" s="197" t="s">
        <v>912</v>
      </c>
      <c r="D27" s="199" t="s">
        <v>913</v>
      </c>
      <c r="E27" s="194"/>
      <c r="F27" s="194"/>
      <c r="G27" s="194"/>
      <c r="K27" s="196"/>
    </row>
    <row r="28" spans="1:11" ht="12.75">
      <c r="A28" s="142" t="s">
        <v>274</v>
      </c>
      <c r="B28" s="136" t="s">
        <v>339</v>
      </c>
      <c r="C28" s="136" t="s">
        <v>912</v>
      </c>
      <c r="D28" s="136" t="s">
        <v>263</v>
      </c>
      <c r="F28" s="33" t="s">
        <v>762</v>
      </c>
      <c r="H28" s="84">
        <v>1699000</v>
      </c>
      <c r="I28" s="28"/>
      <c r="J28" s="84">
        <v>1699000</v>
      </c>
      <c r="K28" s="134"/>
    </row>
    <row r="29" spans="1:11" ht="12.75">
      <c r="A29" s="142" t="s">
        <v>300</v>
      </c>
      <c r="B29" s="33" t="s">
        <v>339</v>
      </c>
      <c r="C29" s="136" t="s">
        <v>912</v>
      </c>
      <c r="D29" s="136" t="s">
        <v>263</v>
      </c>
      <c r="E29" s="136" t="s">
        <v>365</v>
      </c>
      <c r="F29" s="33" t="s">
        <v>245</v>
      </c>
      <c r="G29" s="33" t="s">
        <v>763</v>
      </c>
      <c r="H29" s="84"/>
      <c r="I29" s="84"/>
      <c r="J29" s="84"/>
      <c r="K29" s="134"/>
    </row>
    <row r="30" spans="1:11" ht="12.75">
      <c r="A30" s="142" t="s">
        <v>275</v>
      </c>
      <c r="B30" s="33" t="s">
        <v>339</v>
      </c>
      <c r="C30" s="136" t="s">
        <v>912</v>
      </c>
      <c r="D30" s="136" t="s">
        <v>263</v>
      </c>
      <c r="E30" s="136" t="s">
        <v>366</v>
      </c>
      <c r="F30" s="33"/>
      <c r="G30" s="33" t="s">
        <v>764</v>
      </c>
      <c r="H30" s="84"/>
      <c r="I30" s="84"/>
      <c r="J30" s="84"/>
      <c r="K30" s="134"/>
    </row>
    <row r="31" spans="1:11" ht="12.75">
      <c r="A31" s="142" t="s">
        <v>276</v>
      </c>
      <c r="B31" s="33" t="s">
        <v>339</v>
      </c>
      <c r="C31" s="136" t="s">
        <v>912</v>
      </c>
      <c r="D31" s="136" t="s">
        <v>264</v>
      </c>
      <c r="E31" s="136"/>
      <c r="F31" s="33" t="s">
        <v>765</v>
      </c>
      <c r="H31" s="84"/>
      <c r="I31" s="84"/>
      <c r="J31" s="84"/>
      <c r="K31" s="134"/>
    </row>
    <row r="32" spans="1:11" ht="12.75">
      <c r="A32" s="142" t="s">
        <v>277</v>
      </c>
      <c r="B32" s="33" t="s">
        <v>339</v>
      </c>
      <c r="C32" s="136" t="s">
        <v>912</v>
      </c>
      <c r="D32" s="136" t="s">
        <v>264</v>
      </c>
      <c r="E32" s="136" t="s">
        <v>365</v>
      </c>
      <c r="F32" s="33"/>
      <c r="G32" s="33" t="s">
        <v>830</v>
      </c>
      <c r="H32" s="84"/>
      <c r="I32" s="84"/>
      <c r="J32" s="84"/>
      <c r="K32" s="134"/>
    </row>
    <row r="33" spans="1:11" ht="12.75">
      <c r="A33" s="142" t="s">
        <v>279</v>
      </c>
      <c r="B33" s="33" t="s">
        <v>339</v>
      </c>
      <c r="C33" s="136" t="s">
        <v>912</v>
      </c>
      <c r="D33" s="136" t="s">
        <v>264</v>
      </c>
      <c r="E33" s="136" t="s">
        <v>366</v>
      </c>
      <c r="F33" s="33"/>
      <c r="G33" s="33" t="s">
        <v>831</v>
      </c>
      <c r="H33" s="84"/>
      <c r="I33" s="84"/>
      <c r="J33" s="84"/>
      <c r="K33" s="134"/>
    </row>
    <row r="34" spans="1:11" ht="13.5" thickBot="1">
      <c r="A34" s="142" t="s">
        <v>280</v>
      </c>
      <c r="B34" s="33" t="s">
        <v>339</v>
      </c>
      <c r="C34" s="136" t="s">
        <v>912</v>
      </c>
      <c r="D34" s="136" t="s">
        <v>265</v>
      </c>
      <c r="E34" s="136"/>
      <c r="F34" s="33" t="s">
        <v>914</v>
      </c>
      <c r="H34" s="84"/>
      <c r="I34" s="84"/>
      <c r="J34" s="84"/>
      <c r="K34" s="134"/>
    </row>
    <row r="35" spans="1:11" s="137" customFormat="1" ht="13.5" thickBot="1">
      <c r="A35" s="266" t="s">
        <v>281</v>
      </c>
      <c r="B35" s="40" t="s">
        <v>339</v>
      </c>
      <c r="C35" s="141" t="s">
        <v>912</v>
      </c>
      <c r="D35" s="141"/>
      <c r="E35" s="141"/>
      <c r="F35" s="140" t="s">
        <v>913</v>
      </c>
      <c r="G35" s="145"/>
      <c r="H35" s="49">
        <f>SUM(H28+H31+H34)</f>
        <v>1699000</v>
      </c>
      <c r="I35" s="49"/>
      <c r="J35" s="49">
        <f>SUM(J28+J31+J34)</f>
        <v>1699000</v>
      </c>
      <c r="K35" s="144"/>
    </row>
    <row r="36" spans="1:11" s="195" customFormat="1" ht="19.5" customHeight="1">
      <c r="A36" s="193"/>
      <c r="B36" s="193"/>
      <c r="C36" s="197" t="s">
        <v>915</v>
      </c>
      <c r="D36" s="199" t="s">
        <v>832</v>
      </c>
      <c r="E36" s="194"/>
      <c r="F36" s="194"/>
      <c r="G36" s="194"/>
      <c r="K36" s="196"/>
    </row>
    <row r="37" spans="1:11" ht="12.75">
      <c r="A37" s="142" t="s">
        <v>282</v>
      </c>
      <c r="B37" s="33" t="s">
        <v>339</v>
      </c>
      <c r="C37" s="136" t="s">
        <v>915</v>
      </c>
      <c r="D37" s="136" t="s">
        <v>263</v>
      </c>
      <c r="E37" s="136"/>
      <c r="F37" s="33" t="s">
        <v>832</v>
      </c>
      <c r="H37" s="84"/>
      <c r="I37" s="84"/>
      <c r="J37" s="84"/>
      <c r="K37" s="134"/>
    </row>
    <row r="38" spans="1:11" ht="24.75" customHeight="1" thickBot="1">
      <c r="A38" s="142" t="s">
        <v>283</v>
      </c>
      <c r="B38" s="33" t="s">
        <v>339</v>
      </c>
      <c r="C38" s="136" t="s">
        <v>915</v>
      </c>
      <c r="D38" s="136" t="s">
        <v>264</v>
      </c>
      <c r="E38" s="136"/>
      <c r="F38" s="1230" t="s">
        <v>833</v>
      </c>
      <c r="G38" s="1230"/>
      <c r="H38" s="84"/>
      <c r="I38" s="84"/>
      <c r="J38" s="84"/>
      <c r="K38" s="134"/>
    </row>
    <row r="39" spans="1:11" s="137" customFormat="1" ht="13.5" thickBot="1">
      <c r="A39" s="266" t="s">
        <v>284</v>
      </c>
      <c r="B39" s="204" t="s">
        <v>339</v>
      </c>
      <c r="C39" s="203" t="s">
        <v>915</v>
      </c>
      <c r="D39" s="203"/>
      <c r="E39" s="203"/>
      <c r="F39" s="202" t="s">
        <v>832</v>
      </c>
      <c r="G39" s="205"/>
      <c r="H39" s="49"/>
      <c r="I39" s="49"/>
      <c r="J39" s="49"/>
      <c r="K39" s="144"/>
    </row>
    <row r="40" spans="1:11" s="137" customFormat="1" ht="28.5" customHeight="1" thickBot="1">
      <c r="A40" s="266" t="s">
        <v>736</v>
      </c>
      <c r="B40" s="40" t="s">
        <v>834</v>
      </c>
      <c r="C40" s="141"/>
      <c r="D40" s="141"/>
      <c r="E40" s="141"/>
      <c r="F40" s="1201" t="s">
        <v>219</v>
      </c>
      <c r="G40" s="1202"/>
      <c r="H40" s="267">
        <f>H19+H26+H35</f>
        <v>102207302</v>
      </c>
      <c r="I40" s="138"/>
      <c r="J40" s="138">
        <f>J19+J26+J35</f>
        <v>98671372</v>
      </c>
      <c r="K40" s="144"/>
    </row>
    <row r="41" spans="1:11" s="137" customFormat="1" ht="15.75" customHeight="1">
      <c r="A41" s="200"/>
      <c r="B41" s="53"/>
      <c r="C41" s="143"/>
      <c r="D41" s="143"/>
      <c r="E41" s="143"/>
      <c r="F41" s="274"/>
      <c r="G41" s="274"/>
      <c r="H41" s="87"/>
      <c r="I41" s="87"/>
      <c r="J41" s="87"/>
      <c r="K41" s="144"/>
    </row>
    <row r="42" spans="1:11" s="195" customFormat="1" ht="15">
      <c r="A42" s="193"/>
      <c r="B42" s="198" t="s">
        <v>441</v>
      </c>
      <c r="C42" s="1205" t="s">
        <v>442</v>
      </c>
      <c r="D42" s="1205"/>
      <c r="E42" s="1205"/>
      <c r="F42" s="1205"/>
      <c r="G42" s="1205"/>
      <c r="K42" s="196"/>
    </row>
    <row r="43" spans="1:11" s="199" customFormat="1" ht="17.25" customHeight="1">
      <c r="A43" s="206"/>
      <c r="C43" s="207" t="s">
        <v>346</v>
      </c>
      <c r="D43" s="199" t="s">
        <v>916</v>
      </c>
      <c r="E43" s="207"/>
      <c r="F43" s="194"/>
      <c r="G43" s="194"/>
      <c r="H43" s="208"/>
      <c r="I43" s="208"/>
      <c r="J43" s="208"/>
      <c r="K43" s="209"/>
    </row>
    <row r="44" spans="1:11" ht="12.75">
      <c r="A44" s="142" t="s">
        <v>737</v>
      </c>
      <c r="B44" s="33" t="s">
        <v>340</v>
      </c>
      <c r="C44" s="136" t="s">
        <v>346</v>
      </c>
      <c r="D44" s="136" t="s">
        <v>263</v>
      </c>
      <c r="E44" s="136"/>
      <c r="F44" s="33" t="s">
        <v>835</v>
      </c>
      <c r="H44" s="84"/>
      <c r="I44" s="84"/>
      <c r="J44" s="84"/>
      <c r="K44" s="134"/>
    </row>
    <row r="45" spans="1:11" ht="12.75">
      <c r="A45" s="142" t="s">
        <v>738</v>
      </c>
      <c r="B45" s="33" t="s">
        <v>340</v>
      </c>
      <c r="C45" s="136" t="s">
        <v>346</v>
      </c>
      <c r="D45" s="136" t="s">
        <v>264</v>
      </c>
      <c r="E45" s="136"/>
      <c r="F45" s="33" t="s">
        <v>836</v>
      </c>
      <c r="H45" s="84"/>
      <c r="I45" s="84"/>
      <c r="J45" s="84"/>
      <c r="K45" s="134"/>
    </row>
    <row r="46" spans="1:11" ht="12.75">
      <c r="A46" s="142" t="s">
        <v>739</v>
      </c>
      <c r="B46" s="33" t="s">
        <v>340</v>
      </c>
      <c r="C46" s="136" t="s">
        <v>346</v>
      </c>
      <c r="D46" s="136" t="s">
        <v>265</v>
      </c>
      <c r="E46" s="136"/>
      <c r="F46" s="33" t="s">
        <v>837</v>
      </c>
      <c r="H46" s="84"/>
      <c r="I46" s="84"/>
      <c r="J46" s="84"/>
      <c r="K46" s="134"/>
    </row>
    <row r="47" spans="1:11" ht="12.75">
      <c r="A47" s="142" t="s">
        <v>740</v>
      </c>
      <c r="B47" s="33" t="s">
        <v>340</v>
      </c>
      <c r="C47" s="136" t="s">
        <v>346</v>
      </c>
      <c r="D47" s="136" t="s">
        <v>266</v>
      </c>
      <c r="E47" s="136"/>
      <c r="F47" s="33" t="s">
        <v>838</v>
      </c>
      <c r="H47" s="84"/>
      <c r="I47" s="84"/>
      <c r="J47" s="84"/>
      <c r="K47" s="134"/>
    </row>
    <row r="48" spans="1:11" ht="13.5" thickBot="1">
      <c r="A48" s="142" t="s">
        <v>741</v>
      </c>
      <c r="B48" s="33" t="s">
        <v>340</v>
      </c>
      <c r="C48" s="136" t="s">
        <v>346</v>
      </c>
      <c r="D48" s="136" t="s">
        <v>267</v>
      </c>
      <c r="E48" s="136"/>
      <c r="F48" s="33" t="s">
        <v>917</v>
      </c>
      <c r="H48" s="84"/>
      <c r="I48" s="84"/>
      <c r="J48" s="84"/>
      <c r="K48" s="134"/>
    </row>
    <row r="49" spans="1:11" s="137" customFormat="1" ht="13.5" thickBot="1">
      <c r="A49" s="266" t="s">
        <v>742</v>
      </c>
      <c r="B49" s="40" t="s">
        <v>340</v>
      </c>
      <c r="C49" s="141" t="s">
        <v>346</v>
      </c>
      <c r="D49" s="141"/>
      <c r="E49" s="141"/>
      <c r="F49" s="140" t="s">
        <v>916</v>
      </c>
      <c r="G49" s="145"/>
      <c r="H49" s="49">
        <f>SUM(H44:H48)</f>
        <v>0</v>
      </c>
      <c r="I49" s="49"/>
      <c r="J49" s="49">
        <f>SUM(J44:J48)</f>
        <v>0</v>
      </c>
      <c r="K49" s="144"/>
    </row>
    <row r="50" spans="1:11" s="199" customFormat="1" ht="17.25" customHeight="1">
      <c r="A50" s="206"/>
      <c r="C50" s="207" t="s">
        <v>907</v>
      </c>
      <c r="D50" s="199" t="s">
        <v>918</v>
      </c>
      <c r="E50" s="207"/>
      <c r="F50" s="194"/>
      <c r="G50" s="194"/>
      <c r="H50" s="208"/>
      <c r="I50" s="208"/>
      <c r="J50" s="208"/>
      <c r="K50" s="209"/>
    </row>
    <row r="51" spans="1:11" ht="12.75">
      <c r="A51" s="142" t="s">
        <v>743</v>
      </c>
      <c r="B51" s="136" t="s">
        <v>340</v>
      </c>
      <c r="C51" s="136" t="s">
        <v>907</v>
      </c>
      <c r="D51" s="136" t="s">
        <v>263</v>
      </c>
      <c r="E51" s="136"/>
      <c r="F51" s="33" t="s">
        <v>436</v>
      </c>
      <c r="H51" s="84"/>
      <c r="I51" s="84"/>
      <c r="J51" s="84"/>
      <c r="K51" s="134"/>
    </row>
    <row r="52" spans="1:11" ht="12.75">
      <c r="A52" s="142" t="s">
        <v>744</v>
      </c>
      <c r="B52" s="136" t="s">
        <v>340</v>
      </c>
      <c r="C52" s="136" t="s">
        <v>907</v>
      </c>
      <c r="D52" s="136" t="s">
        <v>264</v>
      </c>
      <c r="E52" s="136"/>
      <c r="F52" s="33" t="s">
        <v>919</v>
      </c>
      <c r="H52" s="84"/>
      <c r="I52" s="84"/>
      <c r="J52" s="84"/>
      <c r="K52" s="134"/>
    </row>
    <row r="53" spans="1:11" s="34" customFormat="1" ht="12.75">
      <c r="A53" s="142" t="s">
        <v>745</v>
      </c>
      <c r="B53" s="149" t="s">
        <v>340</v>
      </c>
      <c r="C53" s="149" t="s">
        <v>907</v>
      </c>
      <c r="D53" s="149" t="s">
        <v>264</v>
      </c>
      <c r="E53" s="149" t="s">
        <v>365</v>
      </c>
      <c r="G53" s="34" t="s">
        <v>437</v>
      </c>
      <c r="H53" s="86"/>
      <c r="I53" s="86"/>
      <c r="J53" s="86"/>
      <c r="K53" s="147"/>
    </row>
    <row r="54" spans="1:11" ht="12.75">
      <c r="A54" s="142" t="s">
        <v>746</v>
      </c>
      <c r="B54" s="136" t="s">
        <v>340</v>
      </c>
      <c r="C54" s="150" t="s">
        <v>907</v>
      </c>
      <c r="D54" s="150" t="s">
        <v>264</v>
      </c>
      <c r="E54" s="150" t="s">
        <v>366</v>
      </c>
      <c r="F54" s="148"/>
      <c r="G54" s="148" t="s">
        <v>438</v>
      </c>
      <c r="H54" s="86"/>
      <c r="I54" s="86"/>
      <c r="J54" s="84"/>
      <c r="K54" s="134"/>
    </row>
    <row r="55" spans="1:11" ht="12.75">
      <c r="A55" s="142" t="s">
        <v>747</v>
      </c>
      <c r="B55" s="136" t="s">
        <v>340</v>
      </c>
      <c r="C55" s="136" t="s">
        <v>907</v>
      </c>
      <c r="D55" s="136" t="s">
        <v>264</v>
      </c>
      <c r="E55" s="136" t="s">
        <v>367</v>
      </c>
      <c r="F55" s="33"/>
      <c r="G55" s="33" t="s">
        <v>830</v>
      </c>
      <c r="H55" s="86"/>
      <c r="I55" s="86"/>
      <c r="J55" s="84"/>
      <c r="K55" s="134"/>
    </row>
    <row r="56" spans="1:11" ht="12.75">
      <c r="A56" s="142" t="s">
        <v>748</v>
      </c>
      <c r="B56" s="33" t="s">
        <v>340</v>
      </c>
      <c r="C56" s="136" t="s">
        <v>907</v>
      </c>
      <c r="D56" s="136" t="s">
        <v>264</v>
      </c>
      <c r="E56" s="136" t="s">
        <v>368</v>
      </c>
      <c r="F56" s="33" t="s">
        <v>245</v>
      </c>
      <c r="G56" s="33" t="s">
        <v>831</v>
      </c>
      <c r="H56" s="86"/>
      <c r="I56" s="86"/>
      <c r="J56" s="84"/>
      <c r="K56" s="134"/>
    </row>
    <row r="57" spans="1:11" ht="21" customHeight="1" thickBot="1">
      <c r="A57" s="142" t="s">
        <v>749</v>
      </c>
      <c r="B57" s="33" t="s">
        <v>340</v>
      </c>
      <c r="C57" s="136" t="s">
        <v>907</v>
      </c>
      <c r="D57" s="136" t="s">
        <v>264</v>
      </c>
      <c r="E57" s="136" t="s">
        <v>439</v>
      </c>
      <c r="F57" s="33" t="s">
        <v>245</v>
      </c>
      <c r="G57" s="33" t="s">
        <v>440</v>
      </c>
      <c r="H57" s="86"/>
      <c r="I57" s="86"/>
      <c r="J57" s="84"/>
      <c r="K57" s="134"/>
    </row>
    <row r="58" spans="1:11" s="137" customFormat="1" ht="18" customHeight="1" thickBot="1">
      <c r="A58" s="266" t="s">
        <v>750</v>
      </c>
      <c r="B58" s="40" t="s">
        <v>340</v>
      </c>
      <c r="C58" s="141" t="s">
        <v>907</v>
      </c>
      <c r="D58" s="141"/>
      <c r="E58" s="141"/>
      <c r="F58" s="140" t="s">
        <v>918</v>
      </c>
      <c r="G58" s="145"/>
      <c r="H58" s="49">
        <f>H51+H57</f>
        <v>0</v>
      </c>
      <c r="I58" s="49"/>
      <c r="J58" s="49">
        <f>J51+J52</f>
        <v>0</v>
      </c>
      <c r="K58" s="144"/>
    </row>
    <row r="59" spans="1:11" s="137" customFormat="1" ht="31.5" customHeight="1" thickBot="1">
      <c r="A59" s="266" t="s">
        <v>751</v>
      </c>
      <c r="B59" s="40" t="s">
        <v>441</v>
      </c>
      <c r="C59" s="141"/>
      <c r="D59" s="141"/>
      <c r="E59" s="141"/>
      <c r="F59" s="1201" t="s">
        <v>442</v>
      </c>
      <c r="G59" s="1202"/>
      <c r="H59" s="267">
        <f>H49+H58</f>
        <v>0</v>
      </c>
      <c r="I59" s="138"/>
      <c r="J59" s="138">
        <f>J49+J58</f>
        <v>0</v>
      </c>
      <c r="K59" s="144"/>
    </row>
    <row r="60" spans="1:11" s="137" customFormat="1" ht="25.5" customHeight="1">
      <c r="A60" s="200"/>
      <c r="B60" s="53"/>
      <c r="C60" s="143"/>
      <c r="D60" s="143"/>
      <c r="E60" s="143"/>
      <c r="F60" s="274"/>
      <c r="G60" s="274"/>
      <c r="H60" s="87"/>
      <c r="I60" s="87"/>
      <c r="J60" s="87"/>
      <c r="K60" s="144"/>
    </row>
    <row r="61" spans="1:11" s="137" customFormat="1" ht="25.5" customHeight="1" thickBot="1">
      <c r="A61" s="709"/>
      <c r="B61" s="53"/>
      <c r="C61" s="143"/>
      <c r="D61" s="143"/>
      <c r="E61" s="143"/>
      <c r="F61" s="274"/>
      <c r="G61" s="274"/>
      <c r="H61" s="710"/>
      <c r="I61" s="710"/>
      <c r="J61" s="710"/>
      <c r="K61" s="144"/>
    </row>
    <row r="62" spans="1:10" s="19" customFormat="1" ht="15" customHeight="1">
      <c r="A62" s="1215" t="s">
        <v>903</v>
      </c>
      <c r="B62" s="1216"/>
      <c r="C62" s="1216"/>
      <c r="D62" s="1216"/>
      <c r="E62" s="1216"/>
      <c r="F62" s="1217"/>
      <c r="G62" s="1211" t="s">
        <v>259</v>
      </c>
      <c r="H62" s="1213" t="s">
        <v>752</v>
      </c>
      <c r="I62" s="1213" t="s">
        <v>753</v>
      </c>
      <c r="J62" s="1209" t="s">
        <v>754</v>
      </c>
    </row>
    <row r="63" spans="1:10" s="19" customFormat="1" ht="13.5" thickBot="1">
      <c r="A63" s="1218"/>
      <c r="B63" s="1219"/>
      <c r="C63" s="1219"/>
      <c r="D63" s="1219"/>
      <c r="E63" s="1219"/>
      <c r="F63" s="1220"/>
      <c r="G63" s="1212"/>
      <c r="H63" s="1214"/>
      <c r="I63" s="1214"/>
      <c r="J63" s="1210"/>
    </row>
    <row r="64" spans="1:10" s="19" customFormat="1" ht="12.75">
      <c r="A64" s="705"/>
      <c r="B64" s="705"/>
      <c r="C64" s="705"/>
      <c r="D64" s="705"/>
      <c r="E64" s="705"/>
      <c r="F64" s="705"/>
      <c r="G64" s="706"/>
      <c r="H64" s="707"/>
      <c r="I64" s="707"/>
      <c r="J64" s="707"/>
    </row>
    <row r="65" spans="1:11" s="195" customFormat="1" ht="15">
      <c r="A65" s="193"/>
      <c r="B65" s="198" t="s">
        <v>456</v>
      </c>
      <c r="C65" s="1205" t="s">
        <v>457</v>
      </c>
      <c r="D65" s="1205"/>
      <c r="E65" s="1205"/>
      <c r="F65" s="1205"/>
      <c r="G65" s="1205"/>
      <c r="K65" s="196"/>
    </row>
    <row r="66" spans="1:11" s="34" customFormat="1" ht="12.75">
      <c r="A66" s="156" t="s">
        <v>443</v>
      </c>
      <c r="B66" s="34" t="s">
        <v>341</v>
      </c>
      <c r="C66" s="34" t="s">
        <v>346</v>
      </c>
      <c r="F66" s="34" t="s">
        <v>452</v>
      </c>
      <c r="H66" s="87"/>
      <c r="I66" s="87"/>
      <c r="J66" s="87"/>
      <c r="K66" s="147"/>
    </row>
    <row r="67" spans="1:11" ht="12.75">
      <c r="A67" s="142" t="s">
        <v>444</v>
      </c>
      <c r="B67" s="136" t="s">
        <v>341</v>
      </c>
      <c r="C67" s="136" t="s">
        <v>907</v>
      </c>
      <c r="D67" s="136"/>
      <c r="E67" s="136"/>
      <c r="F67" s="33" t="s">
        <v>220</v>
      </c>
      <c r="H67" s="84">
        <v>239470</v>
      </c>
      <c r="I67" s="84"/>
      <c r="J67" s="84">
        <v>130695</v>
      </c>
      <c r="K67" s="134"/>
    </row>
    <row r="68" spans="1:11" ht="12.75">
      <c r="A68" s="142" t="s">
        <v>445</v>
      </c>
      <c r="B68" s="136" t="s">
        <v>341</v>
      </c>
      <c r="C68" s="136" t="s">
        <v>912</v>
      </c>
      <c r="D68" s="136"/>
      <c r="E68" s="136"/>
      <c r="F68" s="33" t="s">
        <v>453</v>
      </c>
      <c r="H68" s="84">
        <v>14958319</v>
      </c>
      <c r="I68" s="84"/>
      <c r="J68" s="84">
        <v>15502395</v>
      </c>
      <c r="K68" s="134"/>
    </row>
    <row r="69" spans="1:11" ht="12.75">
      <c r="A69" s="142" t="s">
        <v>446</v>
      </c>
      <c r="B69" s="136" t="s">
        <v>341</v>
      </c>
      <c r="C69" s="136" t="s">
        <v>915</v>
      </c>
      <c r="D69" s="136"/>
      <c r="E69" s="136"/>
      <c r="F69" s="33" t="s">
        <v>454</v>
      </c>
      <c r="H69" s="84"/>
      <c r="I69" s="84"/>
      <c r="J69" s="84"/>
      <c r="K69" s="134"/>
    </row>
    <row r="70" spans="1:11" ht="13.5" thickBot="1">
      <c r="A70" s="142" t="s">
        <v>447</v>
      </c>
      <c r="B70" s="136" t="s">
        <v>341</v>
      </c>
      <c r="C70" s="136" t="s">
        <v>920</v>
      </c>
      <c r="D70" s="136"/>
      <c r="E70" s="136"/>
      <c r="F70" s="33" t="s">
        <v>455</v>
      </c>
      <c r="H70" s="84"/>
      <c r="I70" s="84"/>
      <c r="J70" s="84"/>
      <c r="K70" s="134"/>
    </row>
    <row r="71" spans="1:11" s="137" customFormat="1" ht="25.5" customHeight="1" thickBot="1">
      <c r="A71" s="266" t="s">
        <v>448</v>
      </c>
      <c r="B71" s="40" t="s">
        <v>456</v>
      </c>
      <c r="C71" s="141"/>
      <c r="D71" s="141"/>
      <c r="E71" s="141"/>
      <c r="F71" s="1201" t="s">
        <v>457</v>
      </c>
      <c r="G71" s="1202"/>
      <c r="H71" s="267">
        <f>SUM(H66:H70)</f>
        <v>15197789</v>
      </c>
      <c r="I71" s="138"/>
      <c r="J71" s="138">
        <f>SUM(J66:J70)</f>
        <v>15633090</v>
      </c>
      <c r="K71" s="144"/>
    </row>
    <row r="72" spans="1:11" s="137" customFormat="1" ht="17.25" customHeight="1">
      <c r="A72" s="200"/>
      <c r="B72" s="53"/>
      <c r="C72" s="143"/>
      <c r="D72" s="143"/>
      <c r="E72" s="143"/>
      <c r="F72" s="274"/>
      <c r="G72" s="274"/>
      <c r="H72" s="87"/>
      <c r="I72" s="87"/>
      <c r="J72" s="87"/>
      <c r="K72" s="144"/>
    </row>
    <row r="73" spans="1:11" s="195" customFormat="1" ht="15">
      <c r="A73" s="193"/>
      <c r="B73" s="198" t="s">
        <v>570</v>
      </c>
      <c r="C73" s="1205" t="s">
        <v>571</v>
      </c>
      <c r="D73" s="1205"/>
      <c r="E73" s="1205"/>
      <c r="F73" s="1205"/>
      <c r="G73" s="1205"/>
      <c r="K73" s="196"/>
    </row>
    <row r="74" spans="1:11" s="195" customFormat="1" ht="9" customHeight="1">
      <c r="A74" s="193"/>
      <c r="B74" s="198"/>
      <c r="C74" s="194"/>
      <c r="D74" s="194"/>
      <c r="E74" s="194"/>
      <c r="F74" s="194"/>
      <c r="G74" s="194"/>
      <c r="K74" s="196"/>
    </row>
    <row r="75" spans="1:11" s="195" customFormat="1" ht="17.25" customHeight="1">
      <c r="A75" s="193"/>
      <c r="B75" s="198"/>
      <c r="C75" s="194" t="s">
        <v>346</v>
      </c>
      <c r="D75" s="1205" t="s">
        <v>506</v>
      </c>
      <c r="E75" s="1205"/>
      <c r="F75" s="1205"/>
      <c r="G75" s="1205"/>
      <c r="K75" s="196"/>
    </row>
    <row r="76" spans="1:11" s="34" customFormat="1" ht="28.5" customHeight="1">
      <c r="A76" s="156" t="s">
        <v>449</v>
      </c>
      <c r="B76" s="306" t="s">
        <v>342</v>
      </c>
      <c r="C76" s="306" t="s">
        <v>346</v>
      </c>
      <c r="D76" s="306" t="s">
        <v>263</v>
      </c>
      <c r="E76" s="306"/>
      <c r="F76" s="1200" t="s">
        <v>497</v>
      </c>
      <c r="G76" s="1200"/>
      <c r="H76" s="86"/>
      <c r="I76" s="86"/>
      <c r="J76" s="86"/>
      <c r="K76" s="147"/>
    </row>
    <row r="77" spans="1:11" s="34" customFormat="1" ht="38.25">
      <c r="A77" s="156" t="s">
        <v>450</v>
      </c>
      <c r="B77" s="306" t="s">
        <v>342</v>
      </c>
      <c r="C77" s="306" t="s">
        <v>346</v>
      </c>
      <c r="D77" s="306" t="s">
        <v>263</v>
      </c>
      <c r="E77" s="306" t="s">
        <v>365</v>
      </c>
      <c r="G77" s="139" t="s">
        <v>221</v>
      </c>
      <c r="H77" s="86"/>
      <c r="I77" s="86"/>
      <c r="J77" s="86"/>
      <c r="K77" s="147"/>
    </row>
    <row r="78" spans="1:11" s="34" customFormat="1" ht="28.5" customHeight="1">
      <c r="A78" s="156" t="s">
        <v>451</v>
      </c>
      <c r="B78" s="306" t="s">
        <v>342</v>
      </c>
      <c r="C78" s="306" t="s">
        <v>346</v>
      </c>
      <c r="D78" s="306" t="s">
        <v>264</v>
      </c>
      <c r="E78" s="306"/>
      <c r="F78" s="1200" t="s">
        <v>498</v>
      </c>
      <c r="G78" s="1200"/>
      <c r="H78" s="86"/>
      <c r="I78" s="86"/>
      <c r="J78" s="86"/>
      <c r="K78" s="147"/>
    </row>
    <row r="79" spans="1:13" s="34" customFormat="1" ht="38.25" customHeight="1">
      <c r="A79" s="156" t="s">
        <v>458</v>
      </c>
      <c r="B79" s="306" t="s">
        <v>342</v>
      </c>
      <c r="C79" s="306" t="s">
        <v>346</v>
      </c>
      <c r="D79" s="306" t="s">
        <v>264</v>
      </c>
      <c r="E79" s="306" t="s">
        <v>365</v>
      </c>
      <c r="G79" s="139" t="s">
        <v>222</v>
      </c>
      <c r="H79" s="79"/>
      <c r="I79" s="79"/>
      <c r="J79" s="86"/>
      <c r="K79" s="147"/>
      <c r="L79" s="147"/>
      <c r="M79" s="151"/>
    </row>
    <row r="80" spans="1:11" s="34" customFormat="1" ht="28.5" customHeight="1">
      <c r="A80" s="156" t="s">
        <v>459</v>
      </c>
      <c r="B80" s="306" t="s">
        <v>342</v>
      </c>
      <c r="C80" s="306" t="s">
        <v>346</v>
      </c>
      <c r="D80" s="306" t="s">
        <v>265</v>
      </c>
      <c r="E80" s="306"/>
      <c r="F80" s="1200" t="s">
        <v>499</v>
      </c>
      <c r="G80" s="1200"/>
      <c r="H80" s="86">
        <v>47395</v>
      </c>
      <c r="I80" s="86"/>
      <c r="J80" s="86">
        <v>45256</v>
      </c>
      <c r="K80" s="147"/>
    </row>
    <row r="81" spans="1:11" s="34" customFormat="1" ht="28.5" customHeight="1">
      <c r="A81" s="156" t="s">
        <v>460</v>
      </c>
      <c r="B81" s="306" t="s">
        <v>342</v>
      </c>
      <c r="C81" s="306" t="s">
        <v>346</v>
      </c>
      <c r="D81" s="306" t="s">
        <v>266</v>
      </c>
      <c r="E81" s="306"/>
      <c r="F81" s="1200" t="s">
        <v>500</v>
      </c>
      <c r="G81" s="1200"/>
      <c r="H81" s="86"/>
      <c r="I81" s="86"/>
      <c r="J81" s="86"/>
      <c r="K81" s="147"/>
    </row>
    <row r="82" spans="1:11" s="34" customFormat="1" ht="28.5" customHeight="1">
      <c r="A82" s="156" t="s">
        <v>461</v>
      </c>
      <c r="B82" s="306" t="s">
        <v>342</v>
      </c>
      <c r="C82" s="306" t="s">
        <v>346</v>
      </c>
      <c r="D82" s="306" t="s">
        <v>267</v>
      </c>
      <c r="E82" s="306"/>
      <c r="F82" s="1200" t="s">
        <v>501</v>
      </c>
      <c r="G82" s="1200"/>
      <c r="H82" s="86"/>
      <c r="I82" s="86"/>
      <c r="J82" s="86"/>
      <c r="K82" s="147"/>
    </row>
    <row r="83" spans="1:11" s="34" customFormat="1" ht="28.5" customHeight="1">
      <c r="A83" s="156" t="s">
        <v>462</v>
      </c>
      <c r="B83" s="306" t="s">
        <v>342</v>
      </c>
      <c r="C83" s="306" t="s">
        <v>346</v>
      </c>
      <c r="D83" s="306" t="s">
        <v>299</v>
      </c>
      <c r="E83" s="306"/>
      <c r="F83" s="1200" t="s">
        <v>502</v>
      </c>
      <c r="G83" s="1200"/>
      <c r="H83" s="86"/>
      <c r="I83" s="86"/>
      <c r="J83" s="86"/>
      <c r="K83" s="147"/>
    </row>
    <row r="84" spans="1:11" s="34" customFormat="1" ht="38.25">
      <c r="A84" s="156" t="s">
        <v>463</v>
      </c>
      <c r="B84" s="306" t="s">
        <v>342</v>
      </c>
      <c r="C84" s="306" t="s">
        <v>346</v>
      </c>
      <c r="D84" s="306" t="s">
        <v>299</v>
      </c>
      <c r="E84" s="306" t="s">
        <v>365</v>
      </c>
      <c r="G84" s="139" t="s">
        <v>223</v>
      </c>
      <c r="H84" s="86"/>
      <c r="I84" s="86"/>
      <c r="J84" s="86"/>
      <c r="K84" s="147"/>
    </row>
    <row r="85" spans="1:11" s="34" customFormat="1" ht="28.5" customHeight="1">
      <c r="A85" s="156" t="s">
        <v>464</v>
      </c>
      <c r="B85" s="306" t="s">
        <v>342</v>
      </c>
      <c r="C85" s="306" t="s">
        <v>346</v>
      </c>
      <c r="D85" s="306" t="s">
        <v>268</v>
      </c>
      <c r="E85" s="306"/>
      <c r="F85" s="1200" t="s">
        <v>503</v>
      </c>
      <c r="G85" s="1200"/>
      <c r="H85" s="86"/>
      <c r="I85" s="86"/>
      <c r="J85" s="86"/>
      <c r="K85" s="147"/>
    </row>
    <row r="86" spans="1:11" s="34" customFormat="1" ht="38.25">
      <c r="A86" s="156" t="s">
        <v>465</v>
      </c>
      <c r="B86" s="306" t="s">
        <v>342</v>
      </c>
      <c r="C86" s="306" t="s">
        <v>346</v>
      </c>
      <c r="D86" s="306" t="s">
        <v>268</v>
      </c>
      <c r="E86" s="306" t="s">
        <v>365</v>
      </c>
      <c r="G86" s="139" t="s">
        <v>224</v>
      </c>
      <c r="H86" s="86"/>
      <c r="I86" s="86"/>
      <c r="J86" s="86"/>
      <c r="K86" s="147"/>
    </row>
    <row r="87" spans="1:11" s="34" customFormat="1" ht="28.5" customHeight="1">
      <c r="A87" s="156" t="s">
        <v>466</v>
      </c>
      <c r="B87" s="306" t="s">
        <v>342</v>
      </c>
      <c r="C87" s="306" t="s">
        <v>346</v>
      </c>
      <c r="D87" s="306" t="s">
        <v>269</v>
      </c>
      <c r="E87" s="306"/>
      <c r="F87" s="1200" t="s">
        <v>504</v>
      </c>
      <c r="G87" s="1200"/>
      <c r="H87" s="86"/>
      <c r="I87" s="86"/>
      <c r="J87" s="86"/>
      <c r="K87" s="147"/>
    </row>
    <row r="88" spans="1:11" s="34" customFormat="1" ht="26.25" thickBot="1">
      <c r="A88" s="156" t="s">
        <v>467</v>
      </c>
      <c r="B88" s="306" t="s">
        <v>342</v>
      </c>
      <c r="C88" s="306" t="s">
        <v>346</v>
      </c>
      <c r="D88" s="306" t="s">
        <v>269</v>
      </c>
      <c r="E88" s="306" t="s">
        <v>365</v>
      </c>
      <c r="G88" s="139" t="s">
        <v>505</v>
      </c>
      <c r="H88" s="86"/>
      <c r="I88" s="86"/>
      <c r="J88" s="86"/>
      <c r="K88" s="147"/>
    </row>
    <row r="89" spans="1:11" s="137" customFormat="1" ht="18" customHeight="1" thickBot="1">
      <c r="A89" s="266" t="s">
        <v>468</v>
      </c>
      <c r="B89" s="40" t="s">
        <v>342</v>
      </c>
      <c r="C89" s="141" t="s">
        <v>346</v>
      </c>
      <c r="D89" s="141"/>
      <c r="E89" s="141"/>
      <c r="F89" s="140" t="s">
        <v>506</v>
      </c>
      <c r="G89" s="145"/>
      <c r="H89" s="49">
        <f>H76+H78+H80+H81+H82+H83+H85+H87</f>
        <v>47395</v>
      </c>
      <c r="I89" s="49"/>
      <c r="J89" s="49">
        <f>J76+J78+J80+J81+J82+J83+J85+J87</f>
        <v>45256</v>
      </c>
      <c r="K89" s="144"/>
    </row>
    <row r="90" spans="1:11" s="137" customFormat="1" ht="15" customHeight="1">
      <c r="A90" s="200"/>
      <c r="B90" s="53"/>
      <c r="C90" s="143"/>
      <c r="D90" s="143"/>
      <c r="E90" s="143"/>
      <c r="F90" s="53"/>
      <c r="G90" s="53"/>
      <c r="H90" s="201"/>
      <c r="I90" s="201"/>
      <c r="J90" s="201"/>
      <c r="K90" s="144"/>
    </row>
    <row r="91" spans="1:11" s="195" customFormat="1" ht="15">
      <c r="A91" s="193"/>
      <c r="B91" s="198"/>
      <c r="C91" s="194" t="s">
        <v>907</v>
      </c>
      <c r="D91" s="1205" t="s">
        <v>929</v>
      </c>
      <c r="E91" s="1205"/>
      <c r="F91" s="1205"/>
      <c r="G91" s="1205"/>
      <c r="K91" s="196"/>
    </row>
    <row r="92" spans="1:11" s="34" customFormat="1" ht="40.5" customHeight="1">
      <c r="A92" s="156" t="s">
        <v>469</v>
      </c>
      <c r="B92" s="306" t="s">
        <v>342</v>
      </c>
      <c r="C92" s="306" t="s">
        <v>907</v>
      </c>
      <c r="D92" s="306" t="s">
        <v>263</v>
      </c>
      <c r="E92" s="306"/>
      <c r="F92" s="1200" t="s">
        <v>507</v>
      </c>
      <c r="G92" s="1200"/>
      <c r="H92" s="86"/>
      <c r="I92" s="86"/>
      <c r="J92" s="86"/>
      <c r="K92" s="147"/>
    </row>
    <row r="93" spans="1:11" s="34" customFormat="1" ht="51" customHeight="1">
      <c r="A93" s="156" t="s">
        <v>470</v>
      </c>
      <c r="B93" s="306" t="s">
        <v>342</v>
      </c>
      <c r="C93" s="306" t="s">
        <v>907</v>
      </c>
      <c r="D93" s="306" t="s">
        <v>263</v>
      </c>
      <c r="E93" s="306" t="s">
        <v>365</v>
      </c>
      <c r="G93" s="139" t="s">
        <v>225</v>
      </c>
      <c r="H93" s="86"/>
      <c r="I93" s="86"/>
      <c r="J93" s="86"/>
      <c r="K93" s="147"/>
    </row>
    <row r="94" spans="1:11" s="34" customFormat="1" ht="41.25" customHeight="1">
      <c r="A94" s="156" t="s">
        <v>471</v>
      </c>
      <c r="B94" s="306" t="s">
        <v>342</v>
      </c>
      <c r="C94" s="306" t="s">
        <v>907</v>
      </c>
      <c r="D94" s="306" t="s">
        <v>264</v>
      </c>
      <c r="E94" s="306"/>
      <c r="F94" s="1200" t="s">
        <v>508</v>
      </c>
      <c r="G94" s="1200"/>
      <c r="H94" s="86"/>
      <c r="I94" s="86"/>
      <c r="J94" s="86"/>
      <c r="K94" s="147"/>
    </row>
    <row r="95" spans="1:13" s="34" customFormat="1" ht="38.25" customHeight="1">
      <c r="A95" s="156" t="s">
        <v>472</v>
      </c>
      <c r="B95" s="306" t="s">
        <v>342</v>
      </c>
      <c r="C95" s="306" t="s">
        <v>907</v>
      </c>
      <c r="D95" s="306" t="s">
        <v>264</v>
      </c>
      <c r="E95" s="306" t="s">
        <v>365</v>
      </c>
      <c r="G95" s="139" t="s">
        <v>226</v>
      </c>
      <c r="H95" s="79"/>
      <c r="I95" s="79"/>
      <c r="J95" s="86"/>
      <c r="K95" s="147"/>
      <c r="L95" s="147"/>
      <c r="M95" s="151"/>
    </row>
    <row r="96" spans="1:11" s="34" customFormat="1" ht="38.25" customHeight="1">
      <c r="A96" s="156" t="s">
        <v>473</v>
      </c>
      <c r="B96" s="306" t="s">
        <v>342</v>
      </c>
      <c r="C96" s="306" t="s">
        <v>907</v>
      </c>
      <c r="D96" s="306" t="s">
        <v>265</v>
      </c>
      <c r="E96" s="306"/>
      <c r="F96" s="1200" t="s">
        <v>509</v>
      </c>
      <c r="G96" s="1200"/>
      <c r="H96" s="86"/>
      <c r="I96" s="86"/>
      <c r="J96" s="86"/>
      <c r="K96" s="147"/>
    </row>
    <row r="97" spans="1:11" s="34" customFormat="1" ht="18.75" customHeight="1">
      <c r="A97" s="156"/>
      <c r="B97" s="306"/>
      <c r="C97" s="306"/>
      <c r="D97" s="306"/>
      <c r="E97" s="306"/>
      <c r="F97" s="139"/>
      <c r="G97" s="139"/>
      <c r="H97" s="86"/>
      <c r="I97" s="86"/>
      <c r="J97" s="86"/>
      <c r="K97" s="147"/>
    </row>
    <row r="98" spans="1:11" s="34" customFormat="1" ht="28.5" customHeight="1" thickBot="1">
      <c r="A98" s="156"/>
      <c r="B98" s="306"/>
      <c r="C98" s="306"/>
      <c r="D98" s="306"/>
      <c r="E98" s="306"/>
      <c r="F98" s="139"/>
      <c r="G98" s="139"/>
      <c r="H98" s="86"/>
      <c r="I98" s="86"/>
      <c r="J98" s="86"/>
      <c r="K98" s="147"/>
    </row>
    <row r="99" spans="1:10" s="19" customFormat="1" ht="15" customHeight="1">
      <c r="A99" s="1215" t="s">
        <v>903</v>
      </c>
      <c r="B99" s="1216"/>
      <c r="C99" s="1216"/>
      <c r="D99" s="1216"/>
      <c r="E99" s="1216"/>
      <c r="F99" s="1217"/>
      <c r="G99" s="1211" t="s">
        <v>259</v>
      </c>
      <c r="H99" s="1213" t="s">
        <v>752</v>
      </c>
      <c r="I99" s="1213" t="s">
        <v>753</v>
      </c>
      <c r="J99" s="1209" t="s">
        <v>754</v>
      </c>
    </row>
    <row r="100" spans="1:10" s="19" customFormat="1" ht="13.5" thickBot="1">
      <c r="A100" s="1218"/>
      <c r="B100" s="1219"/>
      <c r="C100" s="1219"/>
      <c r="D100" s="1219"/>
      <c r="E100" s="1219"/>
      <c r="F100" s="1220"/>
      <c r="G100" s="1212"/>
      <c r="H100" s="1214"/>
      <c r="I100" s="1214"/>
      <c r="J100" s="1210"/>
    </row>
    <row r="101" spans="1:11" s="34" customFormat="1" ht="28.5" customHeight="1">
      <c r="A101" s="156" t="s">
        <v>474</v>
      </c>
      <c r="B101" s="306" t="s">
        <v>342</v>
      </c>
      <c r="C101" s="306" t="s">
        <v>907</v>
      </c>
      <c r="D101" s="306" t="s">
        <v>266</v>
      </c>
      <c r="E101" s="306"/>
      <c r="F101" s="1200" t="s">
        <v>510</v>
      </c>
      <c r="G101" s="1200"/>
      <c r="H101" s="86"/>
      <c r="I101" s="86"/>
      <c r="J101" s="86"/>
      <c r="K101" s="147"/>
    </row>
    <row r="102" spans="1:11" s="34" customFormat="1" ht="28.5" customHeight="1">
      <c r="A102" s="156" t="s">
        <v>475</v>
      </c>
      <c r="B102" s="306" t="s">
        <v>342</v>
      </c>
      <c r="C102" s="306" t="s">
        <v>907</v>
      </c>
      <c r="D102" s="306" t="s">
        <v>267</v>
      </c>
      <c r="E102" s="306"/>
      <c r="F102" s="1200" t="s">
        <v>511</v>
      </c>
      <c r="G102" s="1200"/>
      <c r="H102" s="86"/>
      <c r="I102" s="86"/>
      <c r="J102" s="86"/>
      <c r="K102" s="147"/>
    </row>
    <row r="103" spans="1:11" s="34" customFormat="1" ht="28.5" customHeight="1">
      <c r="A103" s="156" t="s">
        <v>476</v>
      </c>
      <c r="B103" s="306" t="s">
        <v>342</v>
      </c>
      <c r="C103" s="306" t="s">
        <v>907</v>
      </c>
      <c r="D103" s="306" t="s">
        <v>299</v>
      </c>
      <c r="E103" s="306"/>
      <c r="F103" s="1200" t="s">
        <v>227</v>
      </c>
      <c r="G103" s="1200"/>
      <c r="H103" s="86"/>
      <c r="I103" s="86"/>
      <c r="J103" s="86"/>
      <c r="K103" s="147"/>
    </row>
    <row r="104" spans="1:13" s="34" customFormat="1" ht="38.25" customHeight="1">
      <c r="A104" s="156" t="s">
        <v>477</v>
      </c>
      <c r="B104" s="306" t="s">
        <v>342</v>
      </c>
      <c r="C104" s="306" t="s">
        <v>907</v>
      </c>
      <c r="D104" s="306" t="s">
        <v>299</v>
      </c>
      <c r="E104" s="306" t="s">
        <v>365</v>
      </c>
      <c r="G104" s="139" t="s">
        <v>228</v>
      </c>
      <c r="H104" s="79"/>
      <c r="I104" s="79"/>
      <c r="J104" s="86"/>
      <c r="K104" s="147"/>
      <c r="L104" s="147"/>
      <c r="M104" s="151"/>
    </row>
    <row r="105" spans="1:11" s="34" customFormat="1" ht="28.5" customHeight="1">
      <c r="A105" s="156" t="s">
        <v>478</v>
      </c>
      <c r="B105" s="306" t="s">
        <v>342</v>
      </c>
      <c r="C105" s="306" t="s">
        <v>907</v>
      </c>
      <c r="D105" s="306" t="s">
        <v>268</v>
      </c>
      <c r="E105" s="306"/>
      <c r="F105" s="1200" t="s">
        <v>512</v>
      </c>
      <c r="G105" s="1200"/>
      <c r="H105" s="86"/>
      <c r="I105" s="86"/>
      <c r="J105" s="86"/>
      <c r="K105" s="147"/>
    </row>
    <row r="106" spans="1:13" s="34" customFormat="1" ht="38.25" customHeight="1">
      <c r="A106" s="156" t="s">
        <v>479</v>
      </c>
      <c r="B106" s="306" t="s">
        <v>342</v>
      </c>
      <c r="C106" s="306" t="s">
        <v>907</v>
      </c>
      <c r="D106" s="306" t="s">
        <v>268</v>
      </c>
      <c r="E106" s="306" t="s">
        <v>365</v>
      </c>
      <c r="G106" s="139" t="s">
        <v>229</v>
      </c>
      <c r="H106" s="79"/>
      <c r="I106" s="79"/>
      <c r="J106" s="86"/>
      <c r="K106" s="147"/>
      <c r="L106" s="147"/>
      <c r="M106" s="151"/>
    </row>
    <row r="107" spans="1:11" s="34" customFormat="1" ht="28.5" customHeight="1">
      <c r="A107" s="156" t="s">
        <v>480</v>
      </c>
      <c r="B107" s="306" t="s">
        <v>342</v>
      </c>
      <c r="C107" s="306" t="s">
        <v>907</v>
      </c>
      <c r="D107" s="306" t="s">
        <v>269</v>
      </c>
      <c r="E107" s="306"/>
      <c r="F107" s="1200" t="s">
        <v>230</v>
      </c>
      <c r="G107" s="1200"/>
      <c r="H107" s="86"/>
      <c r="I107" s="86"/>
      <c r="J107" s="86"/>
      <c r="K107" s="147"/>
    </row>
    <row r="108" spans="1:11" s="34" customFormat="1" ht="38.25" customHeight="1" thickBot="1">
      <c r="A108" s="156" t="s">
        <v>481</v>
      </c>
      <c r="B108" s="306" t="s">
        <v>342</v>
      </c>
      <c r="C108" s="306" t="s">
        <v>907</v>
      </c>
      <c r="D108" s="306" t="s">
        <v>269</v>
      </c>
      <c r="E108" s="306" t="s">
        <v>365</v>
      </c>
      <c r="G108" s="139" t="s">
        <v>555</v>
      </c>
      <c r="H108" s="86"/>
      <c r="I108" s="86"/>
      <c r="J108" s="86"/>
      <c r="K108" s="147"/>
    </row>
    <row r="109" spans="1:11" s="137" customFormat="1" ht="17.25" customHeight="1" thickBot="1">
      <c r="A109" s="266" t="s">
        <v>482</v>
      </c>
      <c r="B109" s="40" t="s">
        <v>342</v>
      </c>
      <c r="C109" s="141" t="s">
        <v>907</v>
      </c>
      <c r="D109" s="141"/>
      <c r="E109" s="141"/>
      <c r="F109" s="140" t="s">
        <v>556</v>
      </c>
      <c r="G109" s="145"/>
      <c r="H109" s="49"/>
      <c r="I109" s="49"/>
      <c r="J109" s="49"/>
      <c r="K109" s="144"/>
    </row>
    <row r="110" spans="1:11" s="137" customFormat="1" ht="12.75">
      <c r="A110" s="200"/>
      <c r="B110" s="53"/>
      <c r="C110" s="143"/>
      <c r="D110" s="143"/>
      <c r="E110" s="143"/>
      <c r="F110" s="53"/>
      <c r="G110" s="53"/>
      <c r="H110" s="201"/>
      <c r="I110" s="201"/>
      <c r="J110" s="201"/>
      <c r="K110" s="144"/>
    </row>
    <row r="111" spans="1:11" s="195" customFormat="1" ht="17.25" customHeight="1">
      <c r="A111" s="193"/>
      <c r="B111" s="198"/>
      <c r="C111" s="194" t="s">
        <v>912</v>
      </c>
      <c r="D111" s="1205" t="s">
        <v>569</v>
      </c>
      <c r="E111" s="1205"/>
      <c r="F111" s="1205"/>
      <c r="G111" s="1205"/>
      <c r="K111" s="196"/>
    </row>
    <row r="112" spans="1:13" s="34" customFormat="1" ht="12.75">
      <c r="A112" s="156" t="s">
        <v>483</v>
      </c>
      <c r="B112" s="34" t="s">
        <v>342</v>
      </c>
      <c r="C112" s="149" t="s">
        <v>912</v>
      </c>
      <c r="D112" s="149" t="s">
        <v>263</v>
      </c>
      <c r="E112" s="149"/>
      <c r="F112" s="34" t="s">
        <v>557</v>
      </c>
      <c r="H112" s="86">
        <v>23625</v>
      </c>
      <c r="I112" s="86"/>
      <c r="J112" s="86">
        <v>23625</v>
      </c>
      <c r="K112" s="147"/>
      <c r="L112" s="147"/>
      <c r="M112" s="151"/>
    </row>
    <row r="113" spans="1:13" s="34" customFormat="1" ht="12.75">
      <c r="A113" s="156" t="s">
        <v>484</v>
      </c>
      <c r="B113" s="34" t="s">
        <v>342</v>
      </c>
      <c r="C113" s="149" t="s">
        <v>912</v>
      </c>
      <c r="D113" s="149" t="s">
        <v>263</v>
      </c>
      <c r="E113" s="149" t="s">
        <v>365</v>
      </c>
      <c r="G113" s="34" t="s">
        <v>558</v>
      </c>
      <c r="H113" s="86"/>
      <c r="I113" s="86"/>
      <c r="J113" s="86"/>
      <c r="K113" s="147"/>
      <c r="L113" s="147"/>
      <c r="M113" s="151"/>
    </row>
    <row r="114" spans="1:13" s="34" customFormat="1" ht="12.75">
      <c r="A114" s="156" t="s">
        <v>485</v>
      </c>
      <c r="B114" s="34" t="s">
        <v>342</v>
      </c>
      <c r="C114" s="149" t="s">
        <v>912</v>
      </c>
      <c r="D114" s="149" t="s">
        <v>263</v>
      </c>
      <c r="E114" s="149" t="s">
        <v>366</v>
      </c>
      <c r="G114" s="34" t="s">
        <v>559</v>
      </c>
      <c r="H114" s="86"/>
      <c r="I114" s="86"/>
      <c r="J114" s="86"/>
      <c r="K114" s="147"/>
      <c r="L114" s="147"/>
      <c r="M114" s="151"/>
    </row>
    <row r="115" spans="1:13" s="34" customFormat="1" ht="12.75">
      <c r="A115" s="156" t="s">
        <v>486</v>
      </c>
      <c r="B115" s="34" t="s">
        <v>342</v>
      </c>
      <c r="C115" s="149" t="s">
        <v>912</v>
      </c>
      <c r="D115" s="149" t="s">
        <v>263</v>
      </c>
      <c r="E115" s="149" t="s">
        <v>367</v>
      </c>
      <c r="G115" s="34" t="s">
        <v>560</v>
      </c>
      <c r="H115" s="86">
        <v>23625</v>
      </c>
      <c r="I115" s="86"/>
      <c r="J115" s="86">
        <v>23625</v>
      </c>
      <c r="K115" s="147"/>
      <c r="L115" s="147"/>
      <c r="M115" s="151"/>
    </row>
    <row r="116" spans="1:13" s="34" customFormat="1" ht="12.75">
      <c r="A116" s="156" t="s">
        <v>487</v>
      </c>
      <c r="B116" s="34" t="s">
        <v>342</v>
      </c>
      <c r="C116" s="149" t="s">
        <v>912</v>
      </c>
      <c r="D116" s="149" t="s">
        <v>263</v>
      </c>
      <c r="E116" s="34" t="s">
        <v>368</v>
      </c>
      <c r="G116" s="34" t="s">
        <v>561</v>
      </c>
      <c r="H116" s="87"/>
      <c r="I116" s="87"/>
      <c r="J116" s="87"/>
      <c r="K116" s="147"/>
      <c r="L116" s="147"/>
      <c r="M116" s="151"/>
    </row>
    <row r="117" spans="1:13" s="34" customFormat="1" ht="12.75">
      <c r="A117" s="156" t="s">
        <v>488</v>
      </c>
      <c r="B117" s="34" t="s">
        <v>342</v>
      </c>
      <c r="C117" s="149" t="s">
        <v>912</v>
      </c>
      <c r="D117" s="149" t="s">
        <v>263</v>
      </c>
      <c r="E117" s="53" t="s">
        <v>439</v>
      </c>
      <c r="G117" s="34" t="s">
        <v>562</v>
      </c>
      <c r="H117" s="86"/>
      <c r="I117" s="86"/>
      <c r="J117" s="86"/>
      <c r="K117" s="147"/>
      <c r="L117" s="147"/>
      <c r="M117" s="151"/>
    </row>
    <row r="118" spans="1:11" s="34" customFormat="1" ht="28.5" customHeight="1">
      <c r="A118" s="156" t="s">
        <v>489</v>
      </c>
      <c r="B118" s="306" t="s">
        <v>342</v>
      </c>
      <c r="C118" s="306" t="s">
        <v>912</v>
      </c>
      <c r="D118" s="306" t="s">
        <v>264</v>
      </c>
      <c r="E118" s="306"/>
      <c r="F118" s="1200" t="s">
        <v>563</v>
      </c>
      <c r="G118" s="1200"/>
      <c r="H118" s="86"/>
      <c r="I118" s="86"/>
      <c r="J118" s="86"/>
      <c r="K118" s="147"/>
    </row>
    <row r="119" spans="1:13" s="34" customFormat="1" ht="12.75">
      <c r="A119" s="156" t="s">
        <v>490</v>
      </c>
      <c r="B119" s="306" t="s">
        <v>342</v>
      </c>
      <c r="C119" s="306" t="s">
        <v>912</v>
      </c>
      <c r="D119" s="306" t="s">
        <v>265</v>
      </c>
      <c r="E119" s="306"/>
      <c r="F119" s="34" t="s">
        <v>564</v>
      </c>
      <c r="H119" s="86"/>
      <c r="I119" s="86"/>
      <c r="J119" s="86"/>
      <c r="K119" s="147"/>
      <c r="L119" s="147"/>
      <c r="M119" s="151"/>
    </row>
    <row r="120" spans="1:13" s="34" customFormat="1" ht="12.75">
      <c r="A120" s="156" t="s">
        <v>491</v>
      </c>
      <c r="B120" s="306" t="s">
        <v>342</v>
      </c>
      <c r="C120" s="306" t="s">
        <v>912</v>
      </c>
      <c r="D120" s="306" t="s">
        <v>266</v>
      </c>
      <c r="E120" s="306"/>
      <c r="F120" s="34" t="s">
        <v>565</v>
      </c>
      <c r="H120" s="86">
        <v>15000</v>
      </c>
      <c r="I120" s="86"/>
      <c r="J120" s="86">
        <v>15000</v>
      </c>
      <c r="K120" s="147"/>
      <c r="L120" s="147"/>
      <c r="M120" s="151"/>
    </row>
    <row r="121" spans="1:11" s="34" customFormat="1" ht="28.5" customHeight="1">
      <c r="A121" s="156" t="s">
        <v>492</v>
      </c>
      <c r="B121" s="306" t="s">
        <v>342</v>
      </c>
      <c r="C121" s="306" t="s">
        <v>912</v>
      </c>
      <c r="D121" s="306" t="s">
        <v>267</v>
      </c>
      <c r="E121" s="306"/>
      <c r="F121" s="1200" t="s">
        <v>566</v>
      </c>
      <c r="G121" s="1200"/>
      <c r="H121" s="86"/>
      <c r="I121" s="86"/>
      <c r="J121" s="86"/>
      <c r="K121" s="147"/>
    </row>
    <row r="122" spans="1:11" s="34" customFormat="1" ht="28.5" customHeight="1">
      <c r="A122" s="156" t="s">
        <v>493</v>
      </c>
      <c r="B122" s="306" t="s">
        <v>342</v>
      </c>
      <c r="C122" s="306" t="s">
        <v>912</v>
      </c>
      <c r="D122" s="306" t="s">
        <v>299</v>
      </c>
      <c r="E122" s="306"/>
      <c r="F122" s="1200" t="s">
        <v>567</v>
      </c>
      <c r="G122" s="1200"/>
      <c r="H122" s="86"/>
      <c r="I122" s="86"/>
      <c r="J122" s="86"/>
      <c r="K122" s="147"/>
    </row>
    <row r="123" spans="1:11" s="34" customFormat="1" ht="28.5" customHeight="1" thickBot="1">
      <c r="A123" s="156" t="s">
        <v>494</v>
      </c>
      <c r="B123" s="306" t="s">
        <v>342</v>
      </c>
      <c r="C123" s="306" t="s">
        <v>912</v>
      </c>
      <c r="D123" s="306" t="s">
        <v>268</v>
      </c>
      <c r="E123" s="306"/>
      <c r="F123" s="1200" t="s">
        <v>568</v>
      </c>
      <c r="G123" s="1200"/>
      <c r="H123" s="86"/>
      <c r="I123" s="86"/>
      <c r="J123" s="86"/>
      <c r="K123" s="147"/>
    </row>
    <row r="124" spans="1:11" s="137" customFormat="1" ht="22.5" customHeight="1" thickBot="1">
      <c r="A124" s="266" t="s">
        <v>495</v>
      </c>
      <c r="B124" s="40" t="s">
        <v>342</v>
      </c>
      <c r="C124" s="141" t="s">
        <v>912</v>
      </c>
      <c r="D124" s="141"/>
      <c r="E124" s="141"/>
      <c r="F124" s="140" t="s">
        <v>569</v>
      </c>
      <c r="G124" s="145"/>
      <c r="H124" s="49">
        <f>H120+H112</f>
        <v>38625</v>
      </c>
      <c r="I124" s="49">
        <v>0</v>
      </c>
      <c r="J124" s="49">
        <f>J120+J112</f>
        <v>38625</v>
      </c>
      <c r="K124" s="144"/>
    </row>
    <row r="125" spans="1:11" s="137" customFormat="1" ht="29.25" customHeight="1" thickBot="1">
      <c r="A125" s="266" t="s">
        <v>496</v>
      </c>
      <c r="B125" s="40" t="s">
        <v>570</v>
      </c>
      <c r="C125" s="141"/>
      <c r="D125" s="141"/>
      <c r="E125" s="141"/>
      <c r="F125" s="1201" t="s">
        <v>571</v>
      </c>
      <c r="G125" s="1202"/>
      <c r="H125" s="267">
        <f>H89+H109+H124</f>
        <v>86020</v>
      </c>
      <c r="I125" s="138"/>
      <c r="J125" s="267">
        <f>J89+J124</f>
        <v>83881</v>
      </c>
      <c r="K125" s="144"/>
    </row>
    <row r="126" spans="1:11" s="137" customFormat="1" ht="29.25" customHeight="1" thickBot="1">
      <c r="A126" s="156">
        <v>86</v>
      </c>
      <c r="B126" s="306" t="s">
        <v>28</v>
      </c>
      <c r="C126" s="306" t="s">
        <v>346</v>
      </c>
      <c r="D126" s="306" t="s">
        <v>264</v>
      </c>
      <c r="E126" s="306"/>
      <c r="F126" s="1200" t="s">
        <v>1073</v>
      </c>
      <c r="G126" s="1200"/>
      <c r="H126" s="86">
        <v>170994</v>
      </c>
      <c r="I126" s="86"/>
      <c r="J126" s="86">
        <v>260099</v>
      </c>
      <c r="K126" s="144"/>
    </row>
    <row r="127" spans="1:11" s="137" customFormat="1" ht="29.25" customHeight="1" thickBot="1">
      <c r="A127" s="266">
        <v>87</v>
      </c>
      <c r="B127" s="40" t="s">
        <v>28</v>
      </c>
      <c r="C127" s="141" t="s">
        <v>346</v>
      </c>
      <c r="D127" s="141"/>
      <c r="E127" s="141"/>
      <c r="F127" s="1201" t="s">
        <v>1074</v>
      </c>
      <c r="G127" s="1202"/>
      <c r="H127" s="267">
        <f>H91+H111+H126</f>
        <v>170994</v>
      </c>
      <c r="I127" s="138"/>
      <c r="J127" s="267">
        <f>J91+J126</f>
        <v>260099</v>
      </c>
      <c r="K127" s="144"/>
    </row>
    <row r="128" spans="1:11" s="137" customFormat="1" ht="29.25" customHeight="1" thickBot="1">
      <c r="A128" s="156">
        <v>88</v>
      </c>
      <c r="B128" s="306" t="s">
        <v>28</v>
      </c>
      <c r="C128" s="306" t="s">
        <v>907</v>
      </c>
      <c r="D128" s="306" t="s">
        <v>264</v>
      </c>
      <c r="E128" s="306"/>
      <c r="F128" s="1200" t="s">
        <v>1075</v>
      </c>
      <c r="G128" s="1200"/>
      <c r="H128" s="86">
        <v>-301994</v>
      </c>
      <c r="I128" s="86"/>
      <c r="J128" s="86">
        <v>-429397</v>
      </c>
      <c r="K128" s="144"/>
    </row>
    <row r="129" spans="1:11" s="137" customFormat="1" ht="29.25" customHeight="1" thickBot="1">
      <c r="A129" s="266">
        <v>89</v>
      </c>
      <c r="B129" s="40" t="s">
        <v>28</v>
      </c>
      <c r="C129" s="141" t="s">
        <v>907</v>
      </c>
      <c r="D129" s="141"/>
      <c r="E129" s="141"/>
      <c r="F129" s="1201" t="s">
        <v>1076</v>
      </c>
      <c r="G129" s="1202"/>
      <c r="H129" s="267">
        <f>H128</f>
        <v>-301994</v>
      </c>
      <c r="I129" s="138"/>
      <c r="J129" s="267">
        <f>J128</f>
        <v>-429397</v>
      </c>
      <c r="K129" s="144"/>
    </row>
    <row r="130" spans="1:11" s="137" customFormat="1" ht="29.25" customHeight="1">
      <c r="A130" s="156">
        <v>90</v>
      </c>
      <c r="B130" s="306" t="s">
        <v>28</v>
      </c>
      <c r="C130" s="306" t="s">
        <v>912</v>
      </c>
      <c r="D130" s="306" t="s">
        <v>263</v>
      </c>
      <c r="E130" s="306"/>
      <c r="F130" s="1200" t="s">
        <v>1077</v>
      </c>
      <c r="G130" s="1200"/>
      <c r="H130" s="86">
        <v>22000</v>
      </c>
      <c r="I130" s="86"/>
      <c r="J130" s="86">
        <v>20000</v>
      </c>
      <c r="K130" s="144"/>
    </row>
    <row r="131" spans="1:11" s="137" customFormat="1" ht="29.25" customHeight="1">
      <c r="A131" s="824">
        <v>91</v>
      </c>
      <c r="B131" s="825" t="s">
        <v>572</v>
      </c>
      <c r="C131" s="826" t="s">
        <v>912</v>
      </c>
      <c r="D131" s="826"/>
      <c r="E131" s="826"/>
      <c r="F131" s="1203" t="s">
        <v>573</v>
      </c>
      <c r="G131" s="1204"/>
      <c r="H131" s="827">
        <f>H130</f>
        <v>22000</v>
      </c>
      <c r="I131" s="828"/>
      <c r="J131" s="828">
        <f>J130</f>
        <v>20000</v>
      </c>
      <c r="K131" s="144"/>
    </row>
    <row r="132" spans="1:11" s="137" customFormat="1" ht="29.25" customHeight="1">
      <c r="A132" s="824">
        <v>92</v>
      </c>
      <c r="B132" s="825" t="s">
        <v>572</v>
      </c>
      <c r="C132" s="826"/>
      <c r="D132" s="826"/>
      <c r="E132" s="826"/>
      <c r="F132" s="1203" t="s">
        <v>1078</v>
      </c>
      <c r="G132" s="1204"/>
      <c r="H132" s="827">
        <f>H127+H129+H131</f>
        <v>-109000</v>
      </c>
      <c r="I132" s="827"/>
      <c r="J132" s="827">
        <f>J127+J129+J131</f>
        <v>-149298</v>
      </c>
      <c r="K132" s="144"/>
    </row>
    <row r="133" spans="1:11" s="137" customFormat="1" ht="20.25" customHeight="1">
      <c r="A133" s="200"/>
      <c r="B133" s="53"/>
      <c r="C133" s="143"/>
      <c r="D133" s="143"/>
      <c r="E133" s="143"/>
      <c r="F133" s="274"/>
      <c r="G133" s="274"/>
      <c r="H133" s="87"/>
      <c r="I133" s="87"/>
      <c r="J133" s="87"/>
      <c r="K133" s="144"/>
    </row>
    <row r="134" spans="1:11" s="195" customFormat="1" ht="15">
      <c r="A134" s="193"/>
      <c r="B134" s="198" t="s">
        <v>577</v>
      </c>
      <c r="C134" s="1205" t="s">
        <v>578</v>
      </c>
      <c r="D134" s="1205"/>
      <c r="E134" s="1205"/>
      <c r="F134" s="1205"/>
      <c r="G134" s="1205"/>
      <c r="K134" s="196"/>
    </row>
    <row r="135" spans="1:11" s="195" customFormat="1" ht="15">
      <c r="A135" s="193"/>
      <c r="B135" s="198"/>
      <c r="C135" s="194"/>
      <c r="D135" s="194"/>
      <c r="E135" s="194"/>
      <c r="F135" s="194"/>
      <c r="G135" s="194"/>
      <c r="K135" s="196"/>
    </row>
    <row r="136" spans="1:13" s="34" customFormat="1" ht="12.75">
      <c r="A136" s="156">
        <v>93</v>
      </c>
      <c r="B136" s="34" t="s">
        <v>343</v>
      </c>
      <c r="D136" s="34" t="s">
        <v>263</v>
      </c>
      <c r="F136" s="34" t="s">
        <v>574</v>
      </c>
      <c r="H136" s="87"/>
      <c r="I136" s="87"/>
      <c r="J136" s="87"/>
      <c r="K136" s="147"/>
      <c r="L136" s="147"/>
      <c r="M136" s="151"/>
    </row>
    <row r="137" spans="1:13" s="34" customFormat="1" ht="12.75">
      <c r="A137" s="156">
        <v>94</v>
      </c>
      <c r="B137" s="34" t="s">
        <v>343</v>
      </c>
      <c r="D137" s="34" t="s">
        <v>264</v>
      </c>
      <c r="F137" s="34" t="s">
        <v>575</v>
      </c>
      <c r="H137" s="87"/>
      <c r="I137" s="87"/>
      <c r="J137" s="87"/>
      <c r="K137" s="147"/>
      <c r="L137" s="147"/>
      <c r="M137" s="151"/>
    </row>
    <row r="138" spans="1:13" s="34" customFormat="1" ht="13.5" thickBot="1">
      <c r="A138" s="156">
        <v>95</v>
      </c>
      <c r="B138" s="34" t="s">
        <v>343</v>
      </c>
      <c r="D138" s="34" t="s">
        <v>265</v>
      </c>
      <c r="F138" s="34" t="s">
        <v>576</v>
      </c>
      <c r="H138" s="87"/>
      <c r="I138" s="87"/>
      <c r="J138" s="87"/>
      <c r="K138" s="147"/>
      <c r="L138" s="147"/>
      <c r="M138" s="151"/>
    </row>
    <row r="139" spans="1:11" s="137" customFormat="1" ht="25.5" customHeight="1" thickBot="1">
      <c r="A139" s="266">
        <v>96</v>
      </c>
      <c r="B139" s="40" t="s">
        <v>577</v>
      </c>
      <c r="C139" s="141"/>
      <c r="D139" s="141"/>
      <c r="E139" s="141"/>
      <c r="F139" s="1201" t="s">
        <v>578</v>
      </c>
      <c r="G139" s="1202"/>
      <c r="H139" s="267"/>
      <c r="I139" s="138"/>
      <c r="J139" s="138"/>
      <c r="K139" s="144"/>
    </row>
    <row r="140" spans="1:13" s="162" customFormat="1" ht="27.75" customHeight="1" thickBot="1">
      <c r="A140" s="158">
        <v>97</v>
      </c>
      <c r="B140" s="1206" t="s">
        <v>579</v>
      </c>
      <c r="C140" s="1207"/>
      <c r="D140" s="1207"/>
      <c r="E140" s="1207"/>
      <c r="F140" s="1207"/>
      <c r="G140" s="1208"/>
      <c r="H140" s="159">
        <f>H40+H59+H71+H125+H132</f>
        <v>117382111</v>
      </c>
      <c r="I140" s="159"/>
      <c r="J140" s="159">
        <f>J40+J59+J71+J125+J132</f>
        <v>114239045</v>
      </c>
      <c r="K140" s="160"/>
      <c r="L140" s="160"/>
      <c r="M140" s="161"/>
    </row>
    <row r="141" spans="1:13" s="34" customFormat="1" ht="16.5" customHeight="1">
      <c r="A141" s="156"/>
      <c r="B141" s="152"/>
      <c r="C141" s="152"/>
      <c r="D141" s="152"/>
      <c r="E141" s="152"/>
      <c r="F141" s="152"/>
      <c r="G141" s="153"/>
      <c r="H141" s="143"/>
      <c r="I141" s="143"/>
      <c r="J141" s="143"/>
      <c r="K141" s="147"/>
      <c r="L141" s="147"/>
      <c r="M141" s="151"/>
    </row>
    <row r="142" spans="1:13" s="34" customFormat="1" ht="16.5" customHeight="1">
      <c r="A142" s="156"/>
      <c r="B142" s="152"/>
      <c r="C142" s="152"/>
      <c r="D142" s="152"/>
      <c r="E142" s="152"/>
      <c r="F142" s="152"/>
      <c r="G142" s="153"/>
      <c r="H142" s="143"/>
      <c r="I142" s="143"/>
      <c r="J142" s="143"/>
      <c r="K142" s="147"/>
      <c r="L142" s="147"/>
      <c r="M142" s="151"/>
    </row>
    <row r="143" spans="1:13" s="34" customFormat="1" ht="16.5" customHeight="1">
      <c r="A143" s="156"/>
      <c r="B143" s="152"/>
      <c r="C143" s="152"/>
      <c r="D143" s="152"/>
      <c r="E143" s="152"/>
      <c r="F143" s="152"/>
      <c r="G143" s="153"/>
      <c r="H143" s="143"/>
      <c r="I143" s="143"/>
      <c r="J143" s="143"/>
      <c r="K143" s="147"/>
      <c r="L143" s="147"/>
      <c r="M143" s="151"/>
    </row>
    <row r="144" spans="1:13" s="34" customFormat="1" ht="12.75">
      <c r="A144" s="156"/>
      <c r="B144" s="152"/>
      <c r="C144" s="152"/>
      <c r="D144" s="152"/>
      <c r="E144" s="152"/>
      <c r="F144" s="152"/>
      <c r="G144" s="153"/>
      <c r="H144" s="154"/>
      <c r="I144" s="154"/>
      <c r="J144" s="155"/>
      <c r="K144" s="147"/>
      <c r="L144" s="147"/>
      <c r="M144" s="151"/>
    </row>
    <row r="145" spans="1:13" s="34" customFormat="1" ht="15" customHeight="1">
      <c r="A145" s="156"/>
      <c r="B145" s="143"/>
      <c r="C145" s="53"/>
      <c r="D145" s="53"/>
      <c r="E145" s="53"/>
      <c r="H145" s="86"/>
      <c r="I145" s="86"/>
      <c r="J145" s="86"/>
      <c r="K145" s="147"/>
      <c r="L145" s="147"/>
      <c r="M145" s="151"/>
    </row>
    <row r="146" spans="1:13" s="34" customFormat="1" ht="12.75">
      <c r="A146" s="156"/>
      <c r="C146" s="149"/>
      <c r="D146" s="149"/>
      <c r="E146" s="149"/>
      <c r="H146" s="86"/>
      <c r="I146" s="86"/>
      <c r="J146" s="86"/>
      <c r="K146" s="147"/>
      <c r="L146" s="147"/>
      <c r="M146" s="151"/>
    </row>
    <row r="147" spans="1:13" s="34" customFormat="1" ht="12.75">
      <c r="A147" s="156"/>
      <c r="C147" s="149"/>
      <c r="D147" s="149"/>
      <c r="E147" s="149"/>
      <c r="H147" s="86"/>
      <c r="I147" s="86"/>
      <c r="J147" s="86"/>
      <c r="K147" s="147"/>
      <c r="L147" s="147"/>
      <c r="M147" s="151"/>
    </row>
    <row r="148" spans="1:13" s="34" customFormat="1" ht="12.75">
      <c r="A148" s="156"/>
      <c r="C148" s="149"/>
      <c r="D148" s="149"/>
      <c r="E148" s="149"/>
      <c r="H148" s="86"/>
      <c r="I148" s="86"/>
      <c r="J148" s="86"/>
      <c r="K148" s="147"/>
      <c r="L148" s="147"/>
      <c r="M148" s="151"/>
    </row>
    <row r="149" spans="1:13" s="34" customFormat="1" ht="12.75">
      <c r="A149" s="156"/>
      <c r="C149" s="149"/>
      <c r="D149" s="149"/>
      <c r="E149" s="149"/>
      <c r="H149" s="86"/>
      <c r="I149" s="86"/>
      <c r="J149" s="86"/>
      <c r="K149" s="147"/>
      <c r="L149" s="147"/>
      <c r="M149" s="151"/>
    </row>
    <row r="150" spans="1:13" s="34" customFormat="1" ht="12.75">
      <c r="A150" s="156"/>
      <c r="C150" s="149"/>
      <c r="D150" s="149"/>
      <c r="E150" s="149"/>
      <c r="H150" s="86"/>
      <c r="I150" s="86"/>
      <c r="J150" s="86"/>
      <c r="K150" s="147"/>
      <c r="L150" s="147"/>
      <c r="M150" s="151"/>
    </row>
    <row r="151" spans="1:13" s="34" customFormat="1" ht="13.5" thickBot="1">
      <c r="A151" s="156"/>
      <c r="C151" s="149"/>
      <c r="D151" s="149"/>
      <c r="E151" s="149"/>
      <c r="H151" s="86"/>
      <c r="I151" s="86"/>
      <c r="J151" s="86"/>
      <c r="K151" s="147"/>
      <c r="L151" s="147"/>
      <c r="M151" s="151"/>
    </row>
    <row r="152" spans="1:10" s="19" customFormat="1" ht="15" customHeight="1">
      <c r="A152" s="1215" t="s">
        <v>903</v>
      </c>
      <c r="B152" s="1216"/>
      <c r="C152" s="1216"/>
      <c r="D152" s="1216"/>
      <c r="E152" s="1216"/>
      <c r="F152" s="1217"/>
      <c r="G152" s="1211" t="s">
        <v>259</v>
      </c>
      <c r="H152" s="1213" t="s">
        <v>752</v>
      </c>
      <c r="I152" s="1213" t="s">
        <v>753</v>
      </c>
      <c r="J152" s="1209" t="s">
        <v>754</v>
      </c>
    </row>
    <row r="153" spans="1:10" s="19" customFormat="1" ht="13.5" thickBot="1">
      <c r="A153" s="1218"/>
      <c r="B153" s="1219"/>
      <c r="C153" s="1219"/>
      <c r="D153" s="1219"/>
      <c r="E153" s="1219"/>
      <c r="F153" s="1220"/>
      <c r="G153" s="1212"/>
      <c r="H153" s="1214"/>
      <c r="I153" s="1214"/>
      <c r="J153" s="1210"/>
    </row>
    <row r="154" spans="1:10" s="19" customFormat="1" ht="18" customHeight="1">
      <c r="A154" s="699"/>
      <c r="B154" s="699"/>
      <c r="C154" s="699"/>
      <c r="D154" s="699"/>
      <c r="E154" s="699"/>
      <c r="F154" s="699"/>
      <c r="G154" s="700"/>
      <c r="H154" s="707"/>
      <c r="I154" s="707"/>
      <c r="J154" s="707"/>
    </row>
    <row r="155" spans="1:11" s="163" customFormat="1" ht="15.75">
      <c r="A155" s="1221" t="s">
        <v>730</v>
      </c>
      <c r="B155" s="1221"/>
      <c r="C155" s="1221"/>
      <c r="D155" s="1221"/>
      <c r="E155" s="1221"/>
      <c r="F155" s="1221"/>
      <c r="G155" s="1221"/>
      <c r="K155" s="164"/>
    </row>
    <row r="156" spans="1:11" s="163" customFormat="1" ht="15.75">
      <c r="A156" s="708"/>
      <c r="B156" s="708"/>
      <c r="C156" s="708"/>
      <c r="D156" s="708"/>
      <c r="E156" s="708"/>
      <c r="F156" s="708"/>
      <c r="G156" s="708"/>
      <c r="K156" s="164"/>
    </row>
    <row r="157" spans="1:11" s="195" customFormat="1" ht="18" customHeight="1">
      <c r="A157" s="193"/>
      <c r="B157" s="198" t="s">
        <v>589</v>
      </c>
      <c r="C157" s="1205" t="s">
        <v>590</v>
      </c>
      <c r="D157" s="1205"/>
      <c r="E157" s="1205"/>
      <c r="F157" s="1205"/>
      <c r="G157" s="1205"/>
      <c r="K157" s="196"/>
    </row>
    <row r="158" spans="1:10" ht="12.75">
      <c r="A158" s="142">
        <v>98</v>
      </c>
      <c r="B158" s="33" t="s">
        <v>344</v>
      </c>
      <c r="C158" s="142" t="s">
        <v>346</v>
      </c>
      <c r="D158" s="142"/>
      <c r="E158" s="142"/>
      <c r="F158" s="134" t="s">
        <v>582</v>
      </c>
      <c r="H158" s="86">
        <v>159103247</v>
      </c>
      <c r="I158" s="86"/>
      <c r="J158" s="86">
        <v>159103247</v>
      </c>
    </row>
    <row r="159" spans="1:10" ht="12.75">
      <c r="A159" s="142">
        <v>99</v>
      </c>
      <c r="B159" s="33" t="s">
        <v>344</v>
      </c>
      <c r="C159" s="142" t="s">
        <v>907</v>
      </c>
      <c r="D159" s="142"/>
      <c r="E159" s="142"/>
      <c r="F159" s="134" t="s">
        <v>583</v>
      </c>
      <c r="H159" s="86"/>
      <c r="I159" s="86"/>
      <c r="J159" s="86"/>
    </row>
    <row r="160" spans="1:10" ht="12.75">
      <c r="A160" s="142">
        <v>100</v>
      </c>
      <c r="B160" s="33" t="s">
        <v>344</v>
      </c>
      <c r="C160" s="142" t="s">
        <v>912</v>
      </c>
      <c r="D160" s="142"/>
      <c r="E160" s="142"/>
      <c r="F160" s="134" t="s">
        <v>584</v>
      </c>
      <c r="H160" s="86">
        <v>5073430</v>
      </c>
      <c r="I160" s="86"/>
      <c r="J160" s="86">
        <v>5073430</v>
      </c>
    </row>
    <row r="161" spans="1:10" ht="12.75">
      <c r="A161" s="142">
        <v>101</v>
      </c>
      <c r="B161" s="33" t="s">
        <v>344</v>
      </c>
      <c r="C161" s="142" t="s">
        <v>915</v>
      </c>
      <c r="D161" s="142"/>
      <c r="E161" s="142"/>
      <c r="F161" s="134" t="s">
        <v>585</v>
      </c>
      <c r="H161" s="86">
        <v>-47046664</v>
      </c>
      <c r="I161" s="86"/>
      <c r="J161" s="86">
        <v>-51109994</v>
      </c>
    </row>
    <row r="162" spans="1:10" ht="12.75">
      <c r="A162" s="142">
        <v>102</v>
      </c>
      <c r="B162" s="33" t="s">
        <v>344</v>
      </c>
      <c r="C162" s="142" t="s">
        <v>920</v>
      </c>
      <c r="D162" s="142"/>
      <c r="E162" s="142"/>
      <c r="F162" s="134" t="s">
        <v>586</v>
      </c>
      <c r="H162" s="86"/>
      <c r="I162" s="86"/>
      <c r="J162" s="86"/>
    </row>
    <row r="163" spans="1:10" ht="13.5" thickBot="1">
      <c r="A163" s="142">
        <v>103</v>
      </c>
      <c r="B163" s="33" t="s">
        <v>344</v>
      </c>
      <c r="C163" s="142" t="s">
        <v>587</v>
      </c>
      <c r="D163" s="142"/>
      <c r="E163" s="142"/>
      <c r="F163" s="134" t="s">
        <v>588</v>
      </c>
      <c r="H163" s="86">
        <v>-4063330</v>
      </c>
      <c r="I163" s="86"/>
      <c r="J163" s="86">
        <v>-1422079</v>
      </c>
    </row>
    <row r="164" spans="1:11" s="137" customFormat="1" ht="25.5" customHeight="1" thickBot="1">
      <c r="A164" s="266">
        <v>104</v>
      </c>
      <c r="B164" s="40" t="s">
        <v>589</v>
      </c>
      <c r="C164" s="141"/>
      <c r="D164" s="141"/>
      <c r="E164" s="141"/>
      <c r="F164" s="1201" t="s">
        <v>590</v>
      </c>
      <c r="G164" s="1202"/>
      <c r="H164" s="267">
        <f>SUM(H158:H163)</f>
        <v>113066683</v>
      </c>
      <c r="I164" s="138"/>
      <c r="J164" s="267">
        <f>SUM(J158:J163)</f>
        <v>111644604</v>
      </c>
      <c r="K164" s="144"/>
    </row>
    <row r="165" spans="1:11" s="137" customFormat="1" ht="16.5" customHeight="1">
      <c r="A165" s="200"/>
      <c r="B165" s="53"/>
      <c r="C165" s="143"/>
      <c r="D165" s="143"/>
      <c r="E165" s="143"/>
      <c r="F165" s="274"/>
      <c r="G165" s="274"/>
      <c r="H165" s="87"/>
      <c r="I165" s="87"/>
      <c r="J165" s="87"/>
      <c r="K165" s="144"/>
    </row>
    <row r="166" spans="1:11" s="195" customFormat="1" ht="18" customHeight="1">
      <c r="A166" s="193"/>
      <c r="B166" s="198" t="s">
        <v>651</v>
      </c>
      <c r="C166" s="1205" t="s">
        <v>930</v>
      </c>
      <c r="D166" s="1205"/>
      <c r="E166" s="1205"/>
      <c r="F166" s="1205"/>
      <c r="G166" s="1205"/>
      <c r="K166" s="196"/>
    </row>
    <row r="167" spans="1:11" s="195" customFormat="1" ht="17.25" customHeight="1">
      <c r="A167" s="193"/>
      <c r="B167" s="198"/>
      <c r="C167" s="194" t="s">
        <v>346</v>
      </c>
      <c r="D167" s="1205" t="s">
        <v>931</v>
      </c>
      <c r="E167" s="1205"/>
      <c r="F167" s="1205"/>
      <c r="G167" s="1205"/>
      <c r="K167" s="196"/>
    </row>
    <row r="168" spans="1:11" s="34" customFormat="1" ht="28.5" customHeight="1">
      <c r="A168" s="156">
        <v>105</v>
      </c>
      <c r="B168" s="306" t="s">
        <v>345</v>
      </c>
      <c r="C168" s="306" t="s">
        <v>346</v>
      </c>
      <c r="D168" s="306" t="s">
        <v>263</v>
      </c>
      <c r="E168" s="306"/>
      <c r="F168" s="1200" t="s">
        <v>592</v>
      </c>
      <c r="G168" s="1200"/>
      <c r="H168" s="86"/>
      <c r="I168" s="86"/>
      <c r="J168" s="86"/>
      <c r="K168" s="147"/>
    </row>
    <row r="169" spans="1:11" s="34" customFormat="1" ht="36.75" customHeight="1">
      <c r="A169" s="156">
        <v>106</v>
      </c>
      <c r="B169" s="306" t="s">
        <v>345</v>
      </c>
      <c r="C169" s="306" t="s">
        <v>346</v>
      </c>
      <c r="D169" s="306" t="s">
        <v>264</v>
      </c>
      <c r="E169" s="306"/>
      <c r="F169" s="1200" t="s">
        <v>593</v>
      </c>
      <c r="G169" s="1200"/>
      <c r="H169" s="86"/>
      <c r="I169" s="86"/>
      <c r="J169" s="86"/>
      <c r="K169" s="147"/>
    </row>
    <row r="170" spans="1:11" s="34" customFormat="1" ht="28.5" customHeight="1">
      <c r="A170" s="156">
        <v>107</v>
      </c>
      <c r="B170" s="306" t="s">
        <v>594</v>
      </c>
      <c r="C170" s="306" t="s">
        <v>346</v>
      </c>
      <c r="D170" s="306" t="s">
        <v>265</v>
      </c>
      <c r="E170" s="306"/>
      <c r="F170" s="1200" t="s">
        <v>231</v>
      </c>
      <c r="G170" s="1200"/>
      <c r="H170" s="86">
        <v>16320</v>
      </c>
      <c r="I170" s="86"/>
      <c r="J170" s="86">
        <v>0</v>
      </c>
      <c r="K170" s="147"/>
    </row>
    <row r="171" spans="1:11" s="34" customFormat="1" ht="28.5" customHeight="1">
      <c r="A171" s="156">
        <v>108</v>
      </c>
      <c r="B171" s="306" t="s">
        <v>594</v>
      </c>
      <c r="C171" s="306" t="s">
        <v>346</v>
      </c>
      <c r="D171" s="306" t="s">
        <v>266</v>
      </c>
      <c r="E171" s="306"/>
      <c r="F171" s="1200" t="s">
        <v>232</v>
      </c>
      <c r="G171" s="1200"/>
      <c r="H171" s="86"/>
      <c r="I171" s="86"/>
      <c r="J171" s="86"/>
      <c r="K171" s="147"/>
    </row>
    <row r="172" spans="1:11" s="34" customFormat="1" ht="28.5" customHeight="1">
      <c r="A172" s="156">
        <v>109</v>
      </c>
      <c r="B172" s="306" t="s">
        <v>594</v>
      </c>
      <c r="C172" s="306" t="s">
        <v>346</v>
      </c>
      <c r="D172" s="306" t="s">
        <v>267</v>
      </c>
      <c r="E172" s="306"/>
      <c r="F172" s="1200" t="s">
        <v>595</v>
      </c>
      <c r="G172" s="1200"/>
      <c r="H172" s="86"/>
      <c r="I172" s="86"/>
      <c r="J172" s="86"/>
      <c r="K172" s="147"/>
    </row>
    <row r="173" spans="1:11" s="34" customFormat="1" ht="38.25" customHeight="1">
      <c r="A173" s="156">
        <v>110</v>
      </c>
      <c r="B173" s="306" t="s">
        <v>345</v>
      </c>
      <c r="C173" s="306" t="s">
        <v>346</v>
      </c>
      <c r="D173" s="306" t="s">
        <v>267</v>
      </c>
      <c r="E173" s="306" t="s">
        <v>365</v>
      </c>
      <c r="G173" s="139" t="s">
        <v>596</v>
      </c>
      <c r="H173" s="86"/>
      <c r="I173" s="86"/>
      <c r="J173" s="86"/>
      <c r="K173" s="147"/>
    </row>
    <row r="174" spans="1:10" ht="12.75">
      <c r="A174" s="142">
        <v>111</v>
      </c>
      <c r="B174" s="306" t="s">
        <v>345</v>
      </c>
      <c r="C174" s="306" t="s">
        <v>346</v>
      </c>
      <c r="D174" s="306" t="s">
        <v>299</v>
      </c>
      <c r="E174" s="306"/>
      <c r="F174" s="134" t="s">
        <v>233</v>
      </c>
      <c r="H174" s="86"/>
      <c r="I174" s="86"/>
      <c r="J174" s="86"/>
    </row>
    <row r="175" spans="1:10" ht="12.75">
      <c r="A175" s="142">
        <v>112</v>
      </c>
      <c r="B175" s="306" t="s">
        <v>345</v>
      </c>
      <c r="C175" s="306" t="s">
        <v>346</v>
      </c>
      <c r="D175" s="306" t="s">
        <v>268</v>
      </c>
      <c r="E175" s="306"/>
      <c r="F175" s="134" t="s">
        <v>597</v>
      </c>
      <c r="H175" s="86"/>
      <c r="I175" s="86"/>
      <c r="J175" s="86"/>
    </row>
    <row r="176" spans="1:11" s="34" customFormat="1" ht="28.5" customHeight="1">
      <c r="A176" s="156">
        <v>113</v>
      </c>
      <c r="B176" s="306" t="s">
        <v>345</v>
      </c>
      <c r="C176" s="306" t="s">
        <v>346</v>
      </c>
      <c r="D176" s="306" t="s">
        <v>269</v>
      </c>
      <c r="E176" s="306"/>
      <c r="F176" s="1200" t="s">
        <v>598</v>
      </c>
      <c r="G176" s="1200"/>
      <c r="H176" s="86"/>
      <c r="I176" s="86"/>
      <c r="J176" s="86"/>
      <c r="K176" s="147"/>
    </row>
    <row r="177" spans="1:11" s="34" customFormat="1" ht="38.25" customHeight="1">
      <c r="A177" s="156">
        <v>114</v>
      </c>
      <c r="B177" s="306" t="s">
        <v>345</v>
      </c>
      <c r="C177" s="306" t="s">
        <v>346</v>
      </c>
      <c r="D177" s="306" t="s">
        <v>269</v>
      </c>
      <c r="E177" s="306" t="s">
        <v>365</v>
      </c>
      <c r="G177" s="139" t="s">
        <v>599</v>
      </c>
      <c r="H177" s="86"/>
      <c r="I177" s="86"/>
      <c r="J177" s="86"/>
      <c r="K177" s="147"/>
    </row>
    <row r="178" spans="1:11" s="34" customFormat="1" ht="28.5" customHeight="1">
      <c r="A178" s="156">
        <v>115</v>
      </c>
      <c r="B178" s="306" t="s">
        <v>345</v>
      </c>
      <c r="C178" s="306" t="s">
        <v>346</v>
      </c>
      <c r="D178" s="306" t="s">
        <v>271</v>
      </c>
      <c r="E178" s="306"/>
      <c r="F178" s="1200" t="s">
        <v>600</v>
      </c>
      <c r="G178" s="1200"/>
      <c r="H178" s="86"/>
      <c r="I178" s="86"/>
      <c r="J178" s="86"/>
      <c r="K178" s="147"/>
    </row>
    <row r="179" spans="1:11" s="34" customFormat="1" ht="39" customHeight="1">
      <c r="A179" s="156">
        <v>116</v>
      </c>
      <c r="B179" s="306" t="s">
        <v>345</v>
      </c>
      <c r="C179" s="306" t="s">
        <v>346</v>
      </c>
      <c r="D179" s="306" t="s">
        <v>271</v>
      </c>
      <c r="E179" s="306" t="s">
        <v>365</v>
      </c>
      <c r="G179" s="139" t="s">
        <v>601</v>
      </c>
      <c r="H179" s="86"/>
      <c r="I179" s="86"/>
      <c r="J179" s="86"/>
      <c r="K179" s="147"/>
    </row>
    <row r="180" spans="1:11" s="34" customFormat="1" ht="30" customHeight="1">
      <c r="A180" s="156">
        <v>117</v>
      </c>
      <c r="B180" s="306" t="s">
        <v>345</v>
      </c>
      <c r="C180" s="306" t="s">
        <v>346</v>
      </c>
      <c r="D180" s="306" t="s">
        <v>271</v>
      </c>
      <c r="E180" s="306" t="s">
        <v>366</v>
      </c>
      <c r="G180" s="139" t="s">
        <v>602</v>
      </c>
      <c r="H180" s="86"/>
      <c r="I180" s="86"/>
      <c r="J180" s="86"/>
      <c r="K180" s="147"/>
    </row>
    <row r="181" spans="1:11" s="34" customFormat="1" ht="38.25" customHeight="1">
      <c r="A181" s="156">
        <v>118</v>
      </c>
      <c r="B181" s="306" t="s">
        <v>345</v>
      </c>
      <c r="C181" s="306" t="s">
        <v>346</v>
      </c>
      <c r="D181" s="306" t="s">
        <v>271</v>
      </c>
      <c r="E181" s="306" t="s">
        <v>367</v>
      </c>
      <c r="G181" s="139" t="s">
        <v>610</v>
      </c>
      <c r="H181" s="86"/>
      <c r="I181" s="86"/>
      <c r="J181" s="86"/>
      <c r="K181" s="147"/>
    </row>
    <row r="182" spans="1:11" s="34" customFormat="1" ht="30" customHeight="1">
      <c r="A182" s="156">
        <v>119</v>
      </c>
      <c r="B182" s="306" t="s">
        <v>345</v>
      </c>
      <c r="C182" s="306" t="s">
        <v>346</v>
      </c>
      <c r="D182" s="306" t="s">
        <v>271</v>
      </c>
      <c r="E182" s="306" t="s">
        <v>368</v>
      </c>
      <c r="G182" s="139" t="s">
        <v>611</v>
      </c>
      <c r="H182" s="86"/>
      <c r="I182" s="86"/>
      <c r="J182" s="86"/>
      <c r="K182" s="147"/>
    </row>
    <row r="183" spans="1:11" s="34" customFormat="1" ht="30" customHeight="1">
      <c r="A183" s="156">
        <v>120</v>
      </c>
      <c r="B183" s="306" t="s">
        <v>345</v>
      </c>
      <c r="C183" s="306" t="s">
        <v>346</v>
      </c>
      <c r="D183" s="306" t="s">
        <v>271</v>
      </c>
      <c r="E183" s="306" t="s">
        <v>439</v>
      </c>
      <c r="G183" s="139" t="s">
        <v>234</v>
      </c>
      <c r="H183" s="86"/>
      <c r="I183" s="86"/>
      <c r="J183" s="86"/>
      <c r="K183" s="147"/>
    </row>
    <row r="184" spans="1:11" s="34" customFormat="1" ht="30" customHeight="1">
      <c r="A184" s="156">
        <v>121</v>
      </c>
      <c r="B184" s="306" t="s">
        <v>594</v>
      </c>
      <c r="C184" s="306" t="s">
        <v>346</v>
      </c>
      <c r="D184" s="306" t="s">
        <v>271</v>
      </c>
      <c r="E184" s="306" t="s">
        <v>612</v>
      </c>
      <c r="G184" s="139" t="s">
        <v>613</v>
      </c>
      <c r="H184" s="86"/>
      <c r="I184" s="86"/>
      <c r="J184" s="86"/>
      <c r="K184" s="147"/>
    </row>
    <row r="185" spans="1:11" s="34" customFormat="1" ht="30" customHeight="1">
      <c r="A185" s="156">
        <v>122</v>
      </c>
      <c r="B185" s="306" t="s">
        <v>345</v>
      </c>
      <c r="C185" s="306" t="s">
        <v>346</v>
      </c>
      <c r="D185" s="306" t="s">
        <v>271</v>
      </c>
      <c r="E185" s="306" t="s">
        <v>614</v>
      </c>
      <c r="G185" s="139" t="s">
        <v>615</v>
      </c>
      <c r="H185" s="86"/>
      <c r="I185" s="86"/>
      <c r="J185" s="86"/>
      <c r="K185" s="147"/>
    </row>
    <row r="186" spans="1:11" s="34" customFormat="1" ht="30" customHeight="1" thickBot="1">
      <c r="A186" s="156">
        <v>123</v>
      </c>
      <c r="B186" s="306" t="s">
        <v>345</v>
      </c>
      <c r="C186" s="306" t="s">
        <v>346</v>
      </c>
      <c r="D186" s="306" t="s">
        <v>271</v>
      </c>
      <c r="E186" s="306" t="s">
        <v>591</v>
      </c>
      <c r="G186" s="139" t="s">
        <v>616</v>
      </c>
      <c r="H186" s="86"/>
      <c r="I186" s="86"/>
      <c r="J186" s="86"/>
      <c r="K186" s="147"/>
    </row>
    <row r="187" spans="1:11" s="137" customFormat="1" ht="18" customHeight="1" thickBot="1">
      <c r="A187" s="266">
        <v>124</v>
      </c>
      <c r="B187" s="40" t="s">
        <v>345</v>
      </c>
      <c r="C187" s="141" t="s">
        <v>617</v>
      </c>
      <c r="D187" s="141"/>
      <c r="E187" s="141"/>
      <c r="F187" s="140" t="s">
        <v>618</v>
      </c>
      <c r="G187" s="145"/>
      <c r="H187" s="49">
        <f>H170</f>
        <v>16320</v>
      </c>
      <c r="I187" s="49"/>
      <c r="J187" s="49">
        <f>J170</f>
        <v>0</v>
      </c>
      <c r="K187" s="144"/>
    </row>
    <row r="188" spans="1:11" s="137" customFormat="1" ht="12.75">
      <c r="A188" s="200"/>
      <c r="B188" s="53"/>
      <c r="C188" s="143"/>
      <c r="D188" s="143"/>
      <c r="E188" s="143"/>
      <c r="F188" s="53"/>
      <c r="G188" s="53"/>
      <c r="H188" s="201"/>
      <c r="I188" s="201"/>
      <c r="J188" s="201"/>
      <c r="K188" s="144"/>
    </row>
    <row r="189" spans="1:11" s="137" customFormat="1" ht="12.75">
      <c r="A189" s="200"/>
      <c r="B189" s="53"/>
      <c r="C189" s="143"/>
      <c r="D189" s="143"/>
      <c r="E189" s="143"/>
      <c r="F189" s="53"/>
      <c r="G189" s="53"/>
      <c r="H189" s="201"/>
      <c r="I189" s="201"/>
      <c r="J189" s="201"/>
      <c r="K189" s="144"/>
    </row>
    <row r="190" spans="1:11" s="137" customFormat="1" ht="12.75">
      <c r="A190" s="200"/>
      <c r="B190" s="53"/>
      <c r="C190" s="143"/>
      <c r="D190" s="143"/>
      <c r="E190" s="143"/>
      <c r="F190" s="53"/>
      <c r="G190" s="53"/>
      <c r="H190" s="201"/>
      <c r="I190" s="201"/>
      <c r="J190" s="201"/>
      <c r="K190" s="144"/>
    </row>
    <row r="191" spans="1:11" s="137" customFormat="1" ht="12.75">
      <c r="A191" s="200"/>
      <c r="B191" s="53"/>
      <c r="C191" s="143"/>
      <c r="D191" s="143"/>
      <c r="E191" s="143"/>
      <c r="F191" s="53"/>
      <c r="G191" s="53"/>
      <c r="H191" s="201"/>
      <c r="I191" s="201"/>
      <c r="J191" s="201"/>
      <c r="K191" s="144"/>
    </row>
    <row r="192" spans="1:11" s="137" customFormat="1" ht="12.75">
      <c r="A192" s="200"/>
      <c r="B192" s="53"/>
      <c r="C192" s="143"/>
      <c r="D192" s="143"/>
      <c r="E192" s="143"/>
      <c r="F192" s="53"/>
      <c r="G192" s="53"/>
      <c r="H192" s="201"/>
      <c r="I192" s="201"/>
      <c r="J192" s="201"/>
      <c r="K192" s="144"/>
    </row>
    <row r="193" spans="1:11" s="137" customFormat="1" ht="12.75">
      <c r="A193" s="200"/>
      <c r="B193" s="53"/>
      <c r="C193" s="143"/>
      <c r="D193" s="143"/>
      <c r="E193" s="143"/>
      <c r="F193" s="53"/>
      <c r="G193" s="53"/>
      <c r="H193" s="201"/>
      <c r="I193" s="201"/>
      <c r="J193" s="201"/>
      <c r="K193" s="144"/>
    </row>
    <row r="194" spans="1:11" s="137" customFormat="1" ht="12.75">
      <c r="A194" s="200"/>
      <c r="B194" s="53"/>
      <c r="C194" s="143"/>
      <c r="D194" s="143"/>
      <c r="E194" s="143"/>
      <c r="F194" s="53"/>
      <c r="G194" s="53"/>
      <c r="H194" s="201"/>
      <c r="I194" s="201"/>
      <c r="J194" s="201"/>
      <c r="K194" s="144"/>
    </row>
    <row r="195" spans="1:11" s="137" customFormat="1" ht="13.5" thickBot="1">
      <c r="A195" s="200"/>
      <c r="B195" s="53"/>
      <c r="C195" s="143"/>
      <c r="D195" s="143"/>
      <c r="E195" s="143"/>
      <c r="F195" s="53"/>
      <c r="G195" s="53"/>
      <c r="H195" s="201"/>
      <c r="I195" s="201"/>
      <c r="J195" s="201"/>
      <c r="K195" s="144"/>
    </row>
    <row r="196" spans="1:10" s="19" customFormat="1" ht="15" customHeight="1">
      <c r="A196" s="1215" t="s">
        <v>903</v>
      </c>
      <c r="B196" s="1216"/>
      <c r="C196" s="1216"/>
      <c r="D196" s="1216"/>
      <c r="E196" s="1216"/>
      <c r="F196" s="1217"/>
      <c r="G196" s="1211" t="s">
        <v>259</v>
      </c>
      <c r="H196" s="1213" t="s">
        <v>752</v>
      </c>
      <c r="I196" s="1213" t="s">
        <v>753</v>
      </c>
      <c r="J196" s="1209" t="s">
        <v>754</v>
      </c>
    </row>
    <row r="197" spans="1:10" s="19" customFormat="1" ht="13.5" thickBot="1">
      <c r="A197" s="1218"/>
      <c r="B197" s="1219"/>
      <c r="C197" s="1219"/>
      <c r="D197" s="1219"/>
      <c r="E197" s="1219"/>
      <c r="F197" s="1220"/>
      <c r="G197" s="1212"/>
      <c r="H197" s="1214"/>
      <c r="I197" s="1214"/>
      <c r="J197" s="1210"/>
    </row>
    <row r="198" spans="1:10" s="19" customFormat="1" ht="12.75">
      <c r="A198" s="705"/>
      <c r="B198" s="705"/>
      <c r="C198" s="705"/>
      <c r="D198" s="705"/>
      <c r="E198" s="705"/>
      <c r="F198" s="705"/>
      <c r="G198" s="706"/>
      <c r="H198" s="707"/>
      <c r="I198" s="707"/>
      <c r="J198" s="707"/>
    </row>
    <row r="199" spans="1:10" s="19" customFormat="1" ht="12.75">
      <c r="A199" s="705"/>
      <c r="B199" s="705"/>
      <c r="C199" s="705"/>
      <c r="D199" s="705"/>
      <c r="E199" s="705"/>
      <c r="F199" s="705"/>
      <c r="G199" s="706"/>
      <c r="H199" s="707"/>
      <c r="I199" s="707"/>
      <c r="J199" s="707"/>
    </row>
    <row r="200" spans="1:11" s="195" customFormat="1" ht="30" customHeight="1">
      <c r="A200" s="193"/>
      <c r="B200" s="198"/>
      <c r="C200" s="194" t="s">
        <v>907</v>
      </c>
      <c r="D200" s="1205" t="s">
        <v>642</v>
      </c>
      <c r="E200" s="1205"/>
      <c r="F200" s="1205"/>
      <c r="G200" s="1205"/>
      <c r="K200" s="196"/>
    </row>
    <row r="201" spans="1:11" s="34" customFormat="1" ht="30" customHeight="1">
      <c r="A201" s="156">
        <v>125</v>
      </c>
      <c r="B201" s="306" t="s">
        <v>345</v>
      </c>
      <c r="C201" s="306" t="s">
        <v>907</v>
      </c>
      <c r="D201" s="306" t="s">
        <v>263</v>
      </c>
      <c r="E201" s="306"/>
      <c r="F201" s="1200" t="s">
        <v>619</v>
      </c>
      <c r="G201" s="1200"/>
      <c r="H201" s="86"/>
      <c r="I201" s="86"/>
      <c r="J201" s="86"/>
      <c r="K201" s="147"/>
    </row>
    <row r="202" spans="1:11" s="34" customFormat="1" ht="40.5" customHeight="1">
      <c r="A202" s="156">
        <v>126</v>
      </c>
      <c r="B202" s="306" t="s">
        <v>345</v>
      </c>
      <c r="C202" s="306" t="s">
        <v>907</v>
      </c>
      <c r="D202" s="306" t="s">
        <v>264</v>
      </c>
      <c r="E202" s="306"/>
      <c r="F202" s="1200" t="s">
        <v>620</v>
      </c>
      <c r="G202" s="1200"/>
      <c r="H202" s="86"/>
      <c r="I202" s="86"/>
      <c r="J202" s="86"/>
      <c r="K202" s="147"/>
    </row>
    <row r="203" spans="1:11" s="34" customFormat="1" ht="30" customHeight="1">
      <c r="A203" s="156">
        <v>127</v>
      </c>
      <c r="B203" s="306" t="s">
        <v>594</v>
      </c>
      <c r="C203" s="306" t="s">
        <v>907</v>
      </c>
      <c r="D203" s="306" t="s">
        <v>265</v>
      </c>
      <c r="E203" s="306"/>
      <c r="F203" s="1200" t="s">
        <v>235</v>
      </c>
      <c r="G203" s="1200"/>
      <c r="H203" s="86">
        <v>46514</v>
      </c>
      <c r="I203" s="86"/>
      <c r="J203" s="86">
        <v>37393</v>
      </c>
      <c r="K203" s="147"/>
    </row>
    <row r="204" spans="1:11" s="34" customFormat="1" ht="30" customHeight="1">
      <c r="A204" s="156">
        <v>128</v>
      </c>
      <c r="B204" s="306" t="s">
        <v>594</v>
      </c>
      <c r="C204" s="306" t="s">
        <v>907</v>
      </c>
      <c r="D204" s="306" t="s">
        <v>266</v>
      </c>
      <c r="E204" s="306"/>
      <c r="F204" s="1200" t="s">
        <v>232</v>
      </c>
      <c r="G204" s="1200"/>
      <c r="H204" s="86"/>
      <c r="I204" s="86"/>
      <c r="J204" s="86"/>
      <c r="K204" s="147"/>
    </row>
    <row r="205" spans="1:11" s="34" customFormat="1" ht="30" customHeight="1">
      <c r="A205" s="156">
        <v>129</v>
      </c>
      <c r="B205" s="306" t="s">
        <v>594</v>
      </c>
      <c r="C205" s="306" t="s">
        <v>907</v>
      </c>
      <c r="D205" s="306" t="s">
        <v>267</v>
      </c>
      <c r="E205" s="306"/>
      <c r="F205" s="1200" t="s">
        <v>630</v>
      </c>
      <c r="G205" s="1200"/>
      <c r="H205" s="86">
        <v>42800</v>
      </c>
      <c r="I205" s="86"/>
      <c r="J205" s="86">
        <v>42800</v>
      </c>
      <c r="K205" s="147"/>
    </row>
    <row r="206" spans="1:10" ht="50.25" customHeight="1">
      <c r="A206" s="142">
        <v>130</v>
      </c>
      <c r="B206" s="306" t="s">
        <v>345</v>
      </c>
      <c r="C206" s="306" t="s">
        <v>907</v>
      </c>
      <c r="D206" s="306" t="s">
        <v>267</v>
      </c>
      <c r="E206" s="306" t="s">
        <v>365</v>
      </c>
      <c r="F206" s="34"/>
      <c r="G206" s="139" t="s">
        <v>650</v>
      </c>
      <c r="H206" s="86"/>
      <c r="I206" s="86"/>
      <c r="J206" s="86"/>
    </row>
    <row r="207" spans="1:11" s="34" customFormat="1" ht="30" customHeight="1">
      <c r="A207" s="156">
        <v>131</v>
      </c>
      <c r="B207" s="306" t="s">
        <v>345</v>
      </c>
      <c r="C207" s="306" t="s">
        <v>907</v>
      </c>
      <c r="D207" s="306" t="s">
        <v>299</v>
      </c>
      <c r="E207" s="306"/>
      <c r="F207" s="1200" t="s">
        <v>236</v>
      </c>
      <c r="G207" s="1200"/>
      <c r="H207" s="86"/>
      <c r="I207" s="86"/>
      <c r="J207" s="86"/>
      <c r="K207" s="147"/>
    </row>
    <row r="208" spans="1:11" s="34" customFormat="1" ht="30" customHeight="1">
      <c r="A208" s="156">
        <v>132</v>
      </c>
      <c r="B208" s="306" t="s">
        <v>345</v>
      </c>
      <c r="C208" s="306" t="s">
        <v>907</v>
      </c>
      <c r="D208" s="306" t="s">
        <v>268</v>
      </c>
      <c r="E208" s="306"/>
      <c r="F208" s="1200" t="s">
        <v>631</v>
      </c>
      <c r="G208" s="1200"/>
      <c r="H208" s="86"/>
      <c r="I208" s="86"/>
      <c r="J208" s="86"/>
      <c r="K208" s="147"/>
    </row>
    <row r="209" spans="1:11" s="34" customFormat="1" ht="30" customHeight="1">
      <c r="A209" s="156">
        <v>133</v>
      </c>
      <c r="B209" s="306" t="s">
        <v>345</v>
      </c>
      <c r="C209" s="306" t="s">
        <v>907</v>
      </c>
      <c r="D209" s="306" t="s">
        <v>269</v>
      </c>
      <c r="E209" s="306"/>
      <c r="F209" s="1200" t="s">
        <v>632</v>
      </c>
      <c r="G209" s="1200"/>
      <c r="H209" s="86"/>
      <c r="I209" s="86"/>
      <c r="J209" s="86"/>
      <c r="K209" s="147"/>
    </row>
    <row r="210" spans="1:10" ht="51">
      <c r="A210" s="142">
        <v>134</v>
      </c>
      <c r="B210" s="306" t="s">
        <v>345</v>
      </c>
      <c r="C210" s="306" t="s">
        <v>907</v>
      </c>
      <c r="D210" s="306" t="s">
        <v>269</v>
      </c>
      <c r="E210" s="306" t="s">
        <v>365</v>
      </c>
      <c r="F210" s="34"/>
      <c r="G210" s="139" t="s">
        <v>633</v>
      </c>
      <c r="H210" s="86"/>
      <c r="I210" s="86"/>
      <c r="J210" s="86"/>
    </row>
    <row r="211" spans="1:11" s="34" customFormat="1" ht="30" customHeight="1">
      <c r="A211" s="156">
        <v>135</v>
      </c>
      <c r="B211" s="306" t="s">
        <v>345</v>
      </c>
      <c r="C211" s="306" t="s">
        <v>907</v>
      </c>
      <c r="D211" s="306" t="s">
        <v>271</v>
      </c>
      <c r="E211" s="306"/>
      <c r="F211" s="1200" t="s">
        <v>634</v>
      </c>
      <c r="G211" s="1200"/>
      <c r="H211" s="86">
        <v>498541</v>
      </c>
      <c r="I211" s="86"/>
      <c r="J211" s="86">
        <v>588284</v>
      </c>
      <c r="K211" s="147"/>
    </row>
    <row r="212" spans="1:10" ht="38.25">
      <c r="A212" s="142">
        <v>136</v>
      </c>
      <c r="B212" s="306" t="s">
        <v>345</v>
      </c>
      <c r="C212" s="306" t="s">
        <v>907</v>
      </c>
      <c r="D212" s="306" t="s">
        <v>271</v>
      </c>
      <c r="E212" s="306" t="s">
        <v>365</v>
      </c>
      <c r="F212" s="34"/>
      <c r="G212" s="139" t="s">
        <v>635</v>
      </c>
      <c r="H212" s="86">
        <v>498541</v>
      </c>
      <c r="I212" s="86"/>
      <c r="J212" s="86">
        <v>588284</v>
      </c>
    </row>
    <row r="213" spans="1:10" ht="38.25">
      <c r="A213" s="142">
        <v>137</v>
      </c>
      <c r="B213" s="306" t="s">
        <v>345</v>
      </c>
      <c r="C213" s="306" t="s">
        <v>907</v>
      </c>
      <c r="D213" s="306" t="s">
        <v>271</v>
      </c>
      <c r="E213" s="306" t="s">
        <v>366</v>
      </c>
      <c r="F213" s="34"/>
      <c r="G213" s="139" t="s">
        <v>636</v>
      </c>
      <c r="H213" s="86"/>
      <c r="I213" s="86"/>
      <c r="J213" s="86"/>
    </row>
    <row r="214" spans="1:10" ht="38.25">
      <c r="A214" s="142">
        <v>138</v>
      </c>
      <c r="B214" s="306" t="s">
        <v>345</v>
      </c>
      <c r="C214" s="306" t="s">
        <v>907</v>
      </c>
      <c r="D214" s="306" t="s">
        <v>271</v>
      </c>
      <c r="E214" s="306" t="s">
        <v>367</v>
      </c>
      <c r="F214" s="34"/>
      <c r="G214" s="139" t="s">
        <v>637</v>
      </c>
      <c r="H214" s="86"/>
      <c r="I214" s="86"/>
      <c r="J214" s="86"/>
    </row>
    <row r="215" spans="1:10" ht="38.25">
      <c r="A215" s="142">
        <v>139</v>
      </c>
      <c r="B215" s="306" t="s">
        <v>345</v>
      </c>
      <c r="C215" s="306" t="s">
        <v>907</v>
      </c>
      <c r="D215" s="306" t="s">
        <v>271</v>
      </c>
      <c r="E215" s="306" t="s">
        <v>368</v>
      </c>
      <c r="F215" s="34"/>
      <c r="G215" s="139" t="s">
        <v>638</v>
      </c>
      <c r="H215" s="86"/>
      <c r="I215" s="86"/>
      <c r="J215" s="86"/>
    </row>
    <row r="216" spans="1:10" ht="38.25">
      <c r="A216" s="142">
        <v>140</v>
      </c>
      <c r="B216" s="306" t="s">
        <v>345</v>
      </c>
      <c r="C216" s="306" t="s">
        <v>907</v>
      </c>
      <c r="D216" s="306" t="s">
        <v>271</v>
      </c>
      <c r="E216" s="306" t="s">
        <v>439</v>
      </c>
      <c r="F216" s="34"/>
      <c r="G216" s="139" t="s">
        <v>237</v>
      </c>
      <c r="H216" s="86"/>
      <c r="I216" s="86"/>
      <c r="J216" s="86"/>
    </row>
    <row r="217" spans="1:10" ht="38.25">
      <c r="A217" s="142">
        <v>141</v>
      </c>
      <c r="B217" s="306" t="s">
        <v>594</v>
      </c>
      <c r="C217" s="306" t="s">
        <v>907</v>
      </c>
      <c r="D217" s="306" t="s">
        <v>271</v>
      </c>
      <c r="E217" s="306" t="s">
        <v>612</v>
      </c>
      <c r="F217" s="34"/>
      <c r="G217" s="139" t="s">
        <v>639</v>
      </c>
      <c r="H217" s="86"/>
      <c r="I217" s="86"/>
      <c r="J217" s="86"/>
    </row>
    <row r="218" spans="1:10" ht="38.25">
      <c r="A218" s="142">
        <v>142</v>
      </c>
      <c r="B218" s="306" t="s">
        <v>345</v>
      </c>
      <c r="C218" s="306" t="s">
        <v>907</v>
      </c>
      <c r="D218" s="306" t="s">
        <v>271</v>
      </c>
      <c r="E218" s="306" t="s">
        <v>614</v>
      </c>
      <c r="F218" s="34"/>
      <c r="G218" s="139" t="s">
        <v>640</v>
      </c>
      <c r="H218" s="86"/>
      <c r="I218" s="86"/>
      <c r="J218" s="86"/>
    </row>
    <row r="219" spans="1:10" ht="26.25" thickBot="1">
      <c r="A219" s="142">
        <v>143</v>
      </c>
      <c r="B219" s="306" t="s">
        <v>345</v>
      </c>
      <c r="C219" s="306" t="s">
        <v>907</v>
      </c>
      <c r="D219" s="306" t="s">
        <v>271</v>
      </c>
      <c r="E219" s="306" t="s">
        <v>591</v>
      </c>
      <c r="F219" s="34"/>
      <c r="G219" s="139" t="s">
        <v>641</v>
      </c>
      <c r="H219" s="86"/>
      <c r="I219" s="86"/>
      <c r="J219" s="86"/>
    </row>
    <row r="220" spans="1:11" s="137" customFormat="1" ht="18.75" customHeight="1" thickBot="1">
      <c r="A220" s="266">
        <v>144</v>
      </c>
      <c r="B220" s="40" t="s">
        <v>594</v>
      </c>
      <c r="C220" s="141" t="s">
        <v>907</v>
      </c>
      <c r="D220" s="141"/>
      <c r="E220" s="141"/>
      <c r="F220" s="140" t="s">
        <v>642</v>
      </c>
      <c r="G220" s="145"/>
      <c r="H220" s="49">
        <f>H211+H203+H205</f>
        <v>587855</v>
      </c>
      <c r="I220" s="49"/>
      <c r="J220" s="49">
        <f>J203+J211+J205</f>
        <v>668477</v>
      </c>
      <c r="K220" s="144"/>
    </row>
    <row r="221" spans="1:11" s="137" customFormat="1" ht="12.75">
      <c r="A221" s="200"/>
      <c r="B221" s="53"/>
      <c r="C221" s="143"/>
      <c r="D221" s="143"/>
      <c r="E221" s="143"/>
      <c r="F221" s="53"/>
      <c r="G221" s="53"/>
      <c r="H221" s="201"/>
      <c r="I221" s="201"/>
      <c r="J221" s="201"/>
      <c r="K221" s="144"/>
    </row>
    <row r="222" spans="1:11" s="137" customFormat="1" ht="12.75">
      <c r="A222" s="200"/>
      <c r="B222" s="53"/>
      <c r="C222" s="143"/>
      <c r="D222" s="143"/>
      <c r="E222" s="143"/>
      <c r="F222" s="53"/>
      <c r="G222" s="53"/>
      <c r="H222" s="201"/>
      <c r="I222" s="201"/>
      <c r="J222" s="201"/>
      <c r="K222" s="144"/>
    </row>
    <row r="223" spans="1:11" s="137" customFormat="1" ht="12.75">
      <c r="A223" s="200"/>
      <c r="B223" s="53"/>
      <c r="C223" s="143"/>
      <c r="D223" s="143"/>
      <c r="E223" s="143"/>
      <c r="F223" s="53"/>
      <c r="G223" s="53"/>
      <c r="H223" s="201"/>
      <c r="I223" s="201"/>
      <c r="J223" s="201"/>
      <c r="K223" s="144"/>
    </row>
    <row r="224" spans="1:11" s="137" customFormat="1" ht="12.75">
      <c r="A224" s="200"/>
      <c r="B224" s="53"/>
      <c r="C224" s="143"/>
      <c r="D224" s="143"/>
      <c r="E224" s="143"/>
      <c r="F224" s="53"/>
      <c r="G224" s="53"/>
      <c r="H224" s="201"/>
      <c r="I224" s="201"/>
      <c r="J224" s="201"/>
      <c r="K224" s="144"/>
    </row>
    <row r="225" spans="1:11" s="137" customFormat="1" ht="12.75">
      <c r="A225" s="200"/>
      <c r="B225" s="53"/>
      <c r="C225" s="143"/>
      <c r="D225" s="143"/>
      <c r="E225" s="143"/>
      <c r="F225" s="53"/>
      <c r="G225" s="53"/>
      <c r="H225" s="201"/>
      <c r="I225" s="201"/>
      <c r="J225" s="201"/>
      <c r="K225" s="144"/>
    </row>
    <row r="226" spans="1:11" s="137" customFormat="1" ht="12.75">
      <c r="A226" s="200"/>
      <c r="B226" s="53"/>
      <c r="C226" s="143"/>
      <c r="D226" s="143"/>
      <c r="E226" s="143"/>
      <c r="F226" s="53"/>
      <c r="G226" s="53"/>
      <c r="H226" s="201"/>
      <c r="I226" s="201"/>
      <c r="J226" s="201"/>
      <c r="K226" s="144"/>
    </row>
    <row r="227" spans="1:11" s="137" customFormat="1" ht="12.75">
      <c r="A227" s="200"/>
      <c r="B227" s="53"/>
      <c r="C227" s="143"/>
      <c r="D227" s="143"/>
      <c r="E227" s="143"/>
      <c r="F227" s="53"/>
      <c r="G227" s="53"/>
      <c r="H227" s="201"/>
      <c r="I227" s="201"/>
      <c r="J227" s="201"/>
      <c r="K227" s="144"/>
    </row>
    <row r="228" spans="1:11" s="137" customFormat="1" ht="12.75">
      <c r="A228" s="200"/>
      <c r="B228" s="53"/>
      <c r="C228" s="143"/>
      <c r="D228" s="143"/>
      <c r="E228" s="143"/>
      <c r="F228" s="53"/>
      <c r="G228" s="53"/>
      <c r="H228" s="201"/>
      <c r="I228" s="201"/>
      <c r="J228" s="201"/>
      <c r="K228" s="144"/>
    </row>
    <row r="229" spans="1:11" s="137" customFormat="1" ht="12.75">
      <c r="A229" s="200"/>
      <c r="B229" s="53"/>
      <c r="C229" s="143"/>
      <c r="D229" s="143"/>
      <c r="E229" s="143"/>
      <c r="F229" s="53"/>
      <c r="G229" s="53"/>
      <c r="H229" s="201"/>
      <c r="I229" s="201"/>
      <c r="J229" s="201"/>
      <c r="K229" s="144"/>
    </row>
    <row r="230" spans="1:11" s="137" customFormat="1" ht="13.5" thickBot="1">
      <c r="A230" s="200"/>
      <c r="B230" s="53"/>
      <c r="C230" s="143"/>
      <c r="D230" s="143"/>
      <c r="E230" s="143"/>
      <c r="F230" s="53"/>
      <c r="G230" s="53"/>
      <c r="H230" s="201"/>
      <c r="I230" s="201"/>
      <c r="J230" s="201"/>
      <c r="K230" s="144"/>
    </row>
    <row r="231" spans="1:10" s="19" customFormat="1" ht="15" customHeight="1">
      <c r="A231" s="1215" t="s">
        <v>903</v>
      </c>
      <c r="B231" s="1216"/>
      <c r="C231" s="1216"/>
      <c r="D231" s="1216"/>
      <c r="E231" s="1216"/>
      <c r="F231" s="1217"/>
      <c r="G231" s="1211" t="s">
        <v>259</v>
      </c>
      <c r="H231" s="1213" t="s">
        <v>752</v>
      </c>
      <c r="I231" s="1213" t="s">
        <v>753</v>
      </c>
      <c r="J231" s="1209" t="s">
        <v>754</v>
      </c>
    </row>
    <row r="232" spans="1:10" s="19" customFormat="1" ht="13.5" thickBot="1">
      <c r="A232" s="1218"/>
      <c r="B232" s="1219"/>
      <c r="C232" s="1219"/>
      <c r="D232" s="1219"/>
      <c r="E232" s="1219"/>
      <c r="F232" s="1220"/>
      <c r="G232" s="1212"/>
      <c r="H232" s="1214"/>
      <c r="I232" s="1214"/>
      <c r="J232" s="1210"/>
    </row>
    <row r="233" spans="1:10" s="19" customFormat="1" ht="12.75">
      <c r="A233" s="705"/>
      <c r="B233" s="705"/>
      <c r="C233" s="705"/>
      <c r="D233" s="705"/>
      <c r="E233" s="705"/>
      <c r="F233" s="705"/>
      <c r="G233" s="706"/>
      <c r="H233" s="707"/>
      <c r="I233" s="707"/>
      <c r="J233" s="707"/>
    </row>
    <row r="234" spans="1:11" s="195" customFormat="1" ht="17.25" customHeight="1">
      <c r="A234" s="193"/>
      <c r="B234" s="198"/>
      <c r="C234" s="194" t="s">
        <v>912</v>
      </c>
      <c r="D234" s="1205" t="s">
        <v>932</v>
      </c>
      <c r="E234" s="1205"/>
      <c r="F234" s="1205"/>
      <c r="G234" s="1205"/>
      <c r="K234" s="196"/>
    </row>
    <row r="235" spans="1:10" ht="12.75">
      <c r="A235" s="142">
        <v>145</v>
      </c>
      <c r="B235" s="33" t="s">
        <v>345</v>
      </c>
      <c r="C235" s="142" t="s">
        <v>912</v>
      </c>
      <c r="D235" s="136" t="s">
        <v>263</v>
      </c>
      <c r="E235" s="142"/>
      <c r="F235" s="134" t="s">
        <v>643</v>
      </c>
      <c r="H235" s="86">
        <v>87204</v>
      </c>
      <c r="I235" s="86"/>
      <c r="J235" s="86">
        <v>111443</v>
      </c>
    </row>
    <row r="236" spans="1:10" ht="24.75" customHeight="1">
      <c r="A236" s="142">
        <v>146</v>
      </c>
      <c r="B236" s="149" t="s">
        <v>345</v>
      </c>
      <c r="C236" s="149" t="s">
        <v>912</v>
      </c>
      <c r="D236" s="136" t="s">
        <v>264</v>
      </c>
      <c r="E236" s="149"/>
      <c r="F236" s="1200" t="s">
        <v>644</v>
      </c>
      <c r="G236" s="1200"/>
      <c r="H236" s="86"/>
      <c r="I236" s="86"/>
      <c r="J236" s="86"/>
    </row>
    <row r="237" spans="1:10" ht="12.75">
      <c r="A237" s="142">
        <v>147</v>
      </c>
      <c r="B237" s="33" t="s">
        <v>345</v>
      </c>
      <c r="C237" s="142" t="s">
        <v>912</v>
      </c>
      <c r="D237" s="136" t="s">
        <v>265</v>
      </c>
      <c r="E237" s="142"/>
      <c r="F237" s="134" t="s">
        <v>645</v>
      </c>
      <c r="H237" s="86">
        <v>1300</v>
      </c>
      <c r="I237" s="86"/>
      <c r="J237" s="86">
        <v>685</v>
      </c>
    </row>
    <row r="238" spans="1:10" ht="12.75">
      <c r="A238" s="142">
        <v>148</v>
      </c>
      <c r="B238" s="33" t="s">
        <v>594</v>
      </c>
      <c r="C238" s="142" t="s">
        <v>912</v>
      </c>
      <c r="D238" s="136" t="s">
        <v>266</v>
      </c>
      <c r="E238" s="142"/>
      <c r="F238" s="134" t="s">
        <v>646</v>
      </c>
      <c r="H238" s="86"/>
      <c r="I238" s="86"/>
      <c r="J238" s="86"/>
    </row>
    <row r="239" spans="1:10" ht="24.75" customHeight="1">
      <c r="A239" s="142">
        <v>149</v>
      </c>
      <c r="B239" s="306" t="s">
        <v>594</v>
      </c>
      <c r="C239" s="306" t="s">
        <v>912</v>
      </c>
      <c r="D239" s="306" t="s">
        <v>267</v>
      </c>
      <c r="E239" s="149"/>
      <c r="F239" s="1200" t="s">
        <v>647</v>
      </c>
      <c r="G239" s="1200"/>
      <c r="H239" s="86"/>
      <c r="I239" s="86"/>
      <c r="J239" s="86"/>
    </row>
    <row r="240" spans="1:10" ht="24.75" customHeight="1">
      <c r="A240" s="142">
        <v>150</v>
      </c>
      <c r="B240" s="306" t="s">
        <v>594</v>
      </c>
      <c r="C240" s="306" t="s">
        <v>912</v>
      </c>
      <c r="D240" s="306" t="s">
        <v>299</v>
      </c>
      <c r="E240" s="149"/>
      <c r="F240" s="1200" t="s">
        <v>567</v>
      </c>
      <c r="G240" s="1200"/>
      <c r="H240" s="86"/>
      <c r="I240" s="86"/>
      <c r="J240" s="86"/>
    </row>
    <row r="241" spans="1:10" ht="24.75" customHeight="1">
      <c r="A241" s="142">
        <v>151</v>
      </c>
      <c r="B241" s="306" t="s">
        <v>594</v>
      </c>
      <c r="C241" s="306" t="s">
        <v>912</v>
      </c>
      <c r="D241" s="306" t="s">
        <v>268</v>
      </c>
      <c r="E241" s="149"/>
      <c r="F241" s="1200" t="s">
        <v>648</v>
      </c>
      <c r="G241" s="1200"/>
      <c r="H241" s="86"/>
      <c r="I241" s="86"/>
      <c r="J241" s="86"/>
    </row>
    <row r="242" spans="1:10" ht="15.75" customHeight="1" thickBot="1">
      <c r="A242" s="142">
        <v>152</v>
      </c>
      <c r="B242" s="306" t="s">
        <v>594</v>
      </c>
      <c r="C242" s="306" t="s">
        <v>912</v>
      </c>
      <c r="D242" s="306" t="s">
        <v>269</v>
      </c>
      <c r="E242" s="149"/>
      <c r="F242" s="1231" t="s">
        <v>951</v>
      </c>
      <c r="G242" s="1231"/>
      <c r="H242" s="86"/>
      <c r="I242" s="86"/>
      <c r="J242" s="86"/>
    </row>
    <row r="243" spans="1:11" s="137" customFormat="1" ht="16.5" customHeight="1" thickBot="1">
      <c r="A243" s="266">
        <v>153</v>
      </c>
      <c r="B243" s="40" t="s">
        <v>594</v>
      </c>
      <c r="C243" s="141" t="s">
        <v>912</v>
      </c>
      <c r="D243" s="141"/>
      <c r="E243" s="141"/>
      <c r="F243" s="140" t="s">
        <v>649</v>
      </c>
      <c r="G243" s="145"/>
      <c r="H243" s="49">
        <f>H235+H237+H242</f>
        <v>88504</v>
      </c>
      <c r="I243" s="49"/>
      <c r="J243" s="49">
        <f>J235+J237</f>
        <v>112128</v>
      </c>
      <c r="K243" s="144"/>
    </row>
    <row r="244" spans="1:11" s="137" customFormat="1" ht="25.5" customHeight="1" thickBot="1">
      <c r="A244" s="266">
        <v>154</v>
      </c>
      <c r="B244" s="40" t="s">
        <v>651</v>
      </c>
      <c r="C244" s="141"/>
      <c r="D244" s="141"/>
      <c r="E244" s="141"/>
      <c r="F244" s="1201" t="s">
        <v>652</v>
      </c>
      <c r="G244" s="1202"/>
      <c r="H244" s="267">
        <f>H187+H220+H243</f>
        <v>692679</v>
      </c>
      <c r="I244" s="138"/>
      <c r="J244" s="267">
        <f>J187+J220+J243</f>
        <v>780605</v>
      </c>
      <c r="K244" s="144"/>
    </row>
    <row r="245" spans="1:11" s="137" customFormat="1" ht="25.5" customHeight="1">
      <c r="A245" s="200"/>
      <c r="B245" s="53"/>
      <c r="C245" s="143"/>
      <c r="D245" s="143"/>
      <c r="E245" s="143"/>
      <c r="F245" s="274"/>
      <c r="G245" s="274"/>
      <c r="H245" s="87"/>
      <c r="I245" s="87"/>
      <c r="J245" s="87"/>
      <c r="K245" s="144"/>
    </row>
    <row r="246" spans="1:11" s="195" customFormat="1" ht="18" customHeight="1">
      <c r="A246" s="193"/>
      <c r="B246" s="607" t="s">
        <v>653</v>
      </c>
      <c r="C246" s="1205" t="s">
        <v>657</v>
      </c>
      <c r="D246" s="1205"/>
      <c r="E246" s="1205"/>
      <c r="F246" s="1205"/>
      <c r="G246" s="1205"/>
      <c r="K246" s="196"/>
    </row>
    <row r="247" spans="1:10" ht="12.75">
      <c r="A247" s="142">
        <v>155</v>
      </c>
      <c r="B247" s="33" t="s">
        <v>952</v>
      </c>
      <c r="C247" s="142"/>
      <c r="D247" s="142" t="s">
        <v>263</v>
      </c>
      <c r="E247" s="142"/>
      <c r="F247" s="134" t="s">
        <v>654</v>
      </c>
      <c r="H247" s="86"/>
      <c r="I247" s="86"/>
      <c r="J247" s="86"/>
    </row>
    <row r="248" spans="1:10" ht="12.75">
      <c r="A248" s="142">
        <v>156</v>
      </c>
      <c r="B248" s="33" t="s">
        <v>952</v>
      </c>
      <c r="C248" s="142"/>
      <c r="D248" s="142" t="s">
        <v>264</v>
      </c>
      <c r="E248" s="142"/>
      <c r="F248" s="134" t="s">
        <v>655</v>
      </c>
      <c r="H248" s="86">
        <v>672749</v>
      </c>
      <c r="J248" s="86">
        <v>808836</v>
      </c>
    </row>
    <row r="249" spans="1:10" ht="15.75" customHeight="1" thickBot="1">
      <c r="A249" s="142">
        <v>157</v>
      </c>
      <c r="B249" s="33" t="s">
        <v>952</v>
      </c>
      <c r="C249" s="142"/>
      <c r="D249" s="142" t="s">
        <v>265</v>
      </c>
      <c r="E249" s="142"/>
      <c r="F249" s="134" t="s">
        <v>656</v>
      </c>
      <c r="H249" s="86">
        <v>2950000</v>
      </c>
      <c r="J249" s="86">
        <v>1005000</v>
      </c>
    </row>
    <row r="250" spans="1:11" s="137" customFormat="1" ht="25.5" customHeight="1" thickBot="1">
      <c r="A250" s="266">
        <v>158</v>
      </c>
      <c r="B250" s="40" t="s">
        <v>653</v>
      </c>
      <c r="C250" s="141"/>
      <c r="D250" s="141"/>
      <c r="E250" s="141"/>
      <c r="F250" s="1201" t="s">
        <v>657</v>
      </c>
      <c r="G250" s="1202"/>
      <c r="H250" s="267">
        <f>H247+H248+H249</f>
        <v>3622749</v>
      </c>
      <c r="I250" s="138"/>
      <c r="J250" s="138">
        <f>J248+J249</f>
        <v>1813836</v>
      </c>
      <c r="K250" s="144"/>
    </row>
    <row r="251" spans="1:13" s="162" customFormat="1" ht="27.75" customHeight="1" thickBot="1">
      <c r="A251" s="158">
        <v>159</v>
      </c>
      <c r="B251" s="1206" t="s">
        <v>658</v>
      </c>
      <c r="C251" s="1207"/>
      <c r="D251" s="1207"/>
      <c r="E251" s="1207"/>
      <c r="F251" s="1207"/>
      <c r="G251" s="1208"/>
      <c r="H251" s="159">
        <f>H164+H244+H250</f>
        <v>117382111</v>
      </c>
      <c r="I251" s="159"/>
      <c r="J251" s="159">
        <f>J164+J244+J250</f>
        <v>114239045</v>
      </c>
      <c r="K251" s="160"/>
      <c r="L251" s="160"/>
      <c r="M251" s="161"/>
    </row>
    <row r="252" spans="3:5" ht="12.75">
      <c r="C252" s="142"/>
      <c r="D252" s="142"/>
      <c r="E252" s="142"/>
    </row>
    <row r="253" spans="3:5" ht="12.75">
      <c r="C253" s="142"/>
      <c r="D253" s="142"/>
      <c r="E253" s="142"/>
    </row>
    <row r="254" spans="3:5" ht="12.75">
      <c r="C254" s="142"/>
      <c r="D254" s="142"/>
      <c r="E254" s="142"/>
    </row>
    <row r="255" spans="3:5" ht="12.75">
      <c r="C255" s="142"/>
      <c r="D255" s="142"/>
      <c r="E255" s="142"/>
    </row>
    <row r="256" spans="3:5" ht="12.75">
      <c r="C256" s="142"/>
      <c r="D256" s="142"/>
      <c r="E256" s="142"/>
    </row>
    <row r="257" spans="3:5" ht="12.75">
      <c r="C257" s="142"/>
      <c r="D257" s="142"/>
      <c r="E257" s="142"/>
    </row>
    <row r="258" spans="3:5" ht="12.75">
      <c r="C258" s="142"/>
      <c r="D258" s="142"/>
      <c r="E258" s="142"/>
    </row>
    <row r="259" spans="3:5" ht="12.75">
      <c r="C259" s="142"/>
      <c r="D259" s="142"/>
      <c r="E259" s="142"/>
    </row>
    <row r="260" spans="3:5" ht="12.75">
      <c r="C260" s="142"/>
      <c r="D260" s="142"/>
      <c r="E260" s="142"/>
    </row>
    <row r="261" spans="3:5" ht="12.75">
      <c r="C261" s="142"/>
      <c r="D261" s="142"/>
      <c r="E261" s="142"/>
    </row>
    <row r="262" spans="3:5" ht="12.75">
      <c r="C262" s="142"/>
      <c r="D262" s="142"/>
      <c r="E262" s="142"/>
    </row>
    <row r="263" spans="3:5" ht="12.75">
      <c r="C263" s="142"/>
      <c r="D263" s="142"/>
      <c r="E263" s="142"/>
    </row>
    <row r="264" spans="3:5" ht="12.75">
      <c r="C264" s="142"/>
      <c r="D264" s="142"/>
      <c r="E264" s="142"/>
    </row>
    <row r="265" spans="3:5" ht="12.75">
      <c r="C265" s="142"/>
      <c r="D265" s="142"/>
      <c r="E265" s="142"/>
    </row>
    <row r="266" spans="3:5" ht="12.75">
      <c r="C266" s="142"/>
      <c r="D266" s="142"/>
      <c r="E266" s="142"/>
    </row>
    <row r="267" spans="3:5" ht="12.75">
      <c r="C267" s="142"/>
      <c r="D267" s="142"/>
      <c r="E267" s="142"/>
    </row>
    <row r="268" spans="3:5" ht="12.75">
      <c r="C268" s="142"/>
      <c r="D268" s="142"/>
      <c r="E268" s="142"/>
    </row>
    <row r="269" spans="3:5" ht="12.75">
      <c r="C269" s="142"/>
      <c r="D269" s="142"/>
      <c r="E269" s="142"/>
    </row>
    <row r="270" spans="3:5" ht="12.75">
      <c r="C270" s="142"/>
      <c r="D270" s="142"/>
      <c r="E270" s="142"/>
    </row>
    <row r="271" spans="3:5" ht="12.75">
      <c r="C271" s="142"/>
      <c r="D271" s="142"/>
      <c r="E271" s="142"/>
    </row>
    <row r="272" spans="3:5" ht="12.75">
      <c r="C272" s="142"/>
      <c r="D272" s="142"/>
      <c r="E272" s="142"/>
    </row>
    <row r="273" spans="3:5" ht="12.75">
      <c r="C273" s="142"/>
      <c r="D273" s="142"/>
      <c r="E273" s="142"/>
    </row>
    <row r="274" spans="3:5" ht="12.75">
      <c r="C274" s="142"/>
      <c r="D274" s="142"/>
      <c r="E274" s="142"/>
    </row>
    <row r="275" spans="3:5" ht="12.75">
      <c r="C275" s="142"/>
      <c r="D275" s="142"/>
      <c r="E275" s="142"/>
    </row>
    <row r="276" spans="3:5" ht="12.75">
      <c r="C276" s="142"/>
      <c r="D276" s="142"/>
      <c r="E276" s="142"/>
    </row>
    <row r="277" spans="3:5" ht="12.75">
      <c r="C277" s="142"/>
      <c r="D277" s="142"/>
      <c r="E277" s="142"/>
    </row>
    <row r="278" spans="3:5" ht="12.75">
      <c r="C278" s="142"/>
      <c r="D278" s="142"/>
      <c r="E278" s="142"/>
    </row>
    <row r="279" spans="3:5" ht="12.75">
      <c r="C279" s="142"/>
      <c r="D279" s="142"/>
      <c r="E279" s="142"/>
    </row>
    <row r="280" spans="3:5" ht="12.75">
      <c r="C280" s="142"/>
      <c r="D280" s="142"/>
      <c r="E280" s="142"/>
    </row>
    <row r="281" spans="3:5" ht="12.75">
      <c r="C281" s="142"/>
      <c r="D281" s="142"/>
      <c r="E281" s="142"/>
    </row>
    <row r="282" spans="3:5" ht="12.75">
      <c r="C282" s="142"/>
      <c r="D282" s="142"/>
      <c r="E282" s="142"/>
    </row>
    <row r="283" spans="3:5" ht="12.75">
      <c r="C283" s="142"/>
      <c r="D283" s="142"/>
      <c r="E283" s="142"/>
    </row>
    <row r="284" spans="3:5" ht="12.75">
      <c r="C284" s="142"/>
      <c r="D284" s="142"/>
      <c r="E284" s="142"/>
    </row>
    <row r="285" spans="3:5" ht="12.75">
      <c r="C285" s="142"/>
      <c r="D285" s="142"/>
      <c r="E285" s="142"/>
    </row>
    <row r="286" spans="3:5" ht="12.75">
      <c r="C286" s="142"/>
      <c r="D286" s="142"/>
      <c r="E286" s="142"/>
    </row>
    <row r="287" spans="3:5" ht="12.75">
      <c r="C287" s="142"/>
      <c r="D287" s="142"/>
      <c r="E287" s="142"/>
    </row>
    <row r="288" spans="3:5" ht="12.75">
      <c r="C288" s="142"/>
      <c r="D288" s="142"/>
      <c r="E288" s="142"/>
    </row>
    <row r="289" spans="3:5" ht="12.75">
      <c r="C289" s="142"/>
      <c r="D289" s="142"/>
      <c r="E289" s="142"/>
    </row>
    <row r="290" spans="3:5" ht="12.75">
      <c r="C290" s="142"/>
      <c r="D290" s="142"/>
      <c r="E290" s="142"/>
    </row>
    <row r="291" spans="3:5" ht="12.75">
      <c r="C291" s="142"/>
      <c r="D291" s="142"/>
      <c r="E291" s="142"/>
    </row>
    <row r="292" spans="3:5" ht="12.75">
      <c r="C292" s="142"/>
      <c r="D292" s="142"/>
      <c r="E292" s="142"/>
    </row>
    <row r="293" spans="3:5" ht="12.75">
      <c r="C293" s="142"/>
      <c r="D293" s="142"/>
      <c r="E293" s="142"/>
    </row>
    <row r="294" spans="3:5" ht="12.75">
      <c r="C294" s="142"/>
      <c r="D294" s="142"/>
      <c r="E294" s="142"/>
    </row>
    <row r="295" spans="3:5" ht="12.75">
      <c r="C295" s="142"/>
      <c r="D295" s="142"/>
      <c r="E295" s="142"/>
    </row>
    <row r="296" spans="3:5" ht="12.75">
      <c r="C296" s="142"/>
      <c r="D296" s="142"/>
      <c r="E296" s="142"/>
    </row>
    <row r="297" spans="3:5" ht="12.75">
      <c r="C297" s="142"/>
      <c r="D297" s="142"/>
      <c r="E297" s="142"/>
    </row>
    <row r="298" spans="3:5" ht="12.75">
      <c r="C298" s="142"/>
      <c r="D298" s="142"/>
      <c r="E298" s="142"/>
    </row>
    <row r="299" spans="3:5" ht="12.75">
      <c r="C299" s="142"/>
      <c r="D299" s="142"/>
      <c r="E299" s="142"/>
    </row>
    <row r="300" spans="3:5" ht="12.75">
      <c r="C300" s="142"/>
      <c r="D300" s="142"/>
      <c r="E300" s="142"/>
    </row>
    <row r="301" spans="3:5" ht="12.75">
      <c r="C301" s="142"/>
      <c r="D301" s="142"/>
      <c r="E301" s="142"/>
    </row>
    <row r="302" spans="3:5" ht="12.75">
      <c r="C302" s="142"/>
      <c r="D302" s="142"/>
      <c r="E302" s="142"/>
    </row>
    <row r="303" spans="3:5" ht="12.75">
      <c r="C303" s="142"/>
      <c r="D303" s="142"/>
      <c r="E303" s="142"/>
    </row>
    <row r="304" spans="3:5" ht="12.75">
      <c r="C304" s="142"/>
      <c r="D304" s="142"/>
      <c r="E304" s="142"/>
    </row>
    <row r="305" spans="3:5" ht="12.75">
      <c r="C305" s="142"/>
      <c r="D305" s="142"/>
      <c r="E305" s="142"/>
    </row>
  </sheetData>
  <sheetProtection password="AF00" sheet="1"/>
  <mergeCells count="110">
    <mergeCell ref="F242:G242"/>
    <mergeCell ref="J152:J153"/>
    <mergeCell ref="F125:G125"/>
    <mergeCell ref="F132:G132"/>
    <mergeCell ref="H231:H232"/>
    <mergeCell ref="I231:I232"/>
    <mergeCell ref="J231:J232"/>
    <mergeCell ref="I152:I153"/>
    <mergeCell ref="H152:H153"/>
    <mergeCell ref="A231:F232"/>
    <mergeCell ref="D167:G167"/>
    <mergeCell ref="C134:G134"/>
    <mergeCell ref="C157:G157"/>
    <mergeCell ref="C166:G166"/>
    <mergeCell ref="F139:G139"/>
    <mergeCell ref="F94:G94"/>
    <mergeCell ref="F96:G96"/>
    <mergeCell ref="B140:G140"/>
    <mergeCell ref="A152:F153"/>
    <mergeCell ref="G152:G153"/>
    <mergeCell ref="F118:G118"/>
    <mergeCell ref="F38:G38"/>
    <mergeCell ref="D111:G111"/>
    <mergeCell ref="C65:G65"/>
    <mergeCell ref="C73:G73"/>
    <mergeCell ref="D75:G75"/>
    <mergeCell ref="D91:G91"/>
    <mergeCell ref="F87:G87"/>
    <mergeCell ref="F92:G92"/>
    <mergeCell ref="F83:G83"/>
    <mergeCell ref="F85:G85"/>
    <mergeCell ref="H62:H63"/>
    <mergeCell ref="I62:I63"/>
    <mergeCell ref="F78:G78"/>
    <mergeCell ref="F80:G80"/>
    <mergeCell ref="F81:G81"/>
    <mergeCell ref="F82:G82"/>
    <mergeCell ref="J62:J63"/>
    <mergeCell ref="F76:G76"/>
    <mergeCell ref="A12:G12"/>
    <mergeCell ref="F71:G71"/>
    <mergeCell ref="A62:F63"/>
    <mergeCell ref="G62:G63"/>
    <mergeCell ref="F40:G40"/>
    <mergeCell ref="F59:G59"/>
    <mergeCell ref="C14:G14"/>
    <mergeCell ref="C42:G42"/>
    <mergeCell ref="J9:J10"/>
    <mergeCell ref="A1:J1"/>
    <mergeCell ref="A4:J4"/>
    <mergeCell ref="H9:H10"/>
    <mergeCell ref="I9:I10"/>
    <mergeCell ref="A9:A10"/>
    <mergeCell ref="B9:G10"/>
    <mergeCell ref="A5:J5"/>
    <mergeCell ref="A6:J6"/>
    <mergeCell ref="A7:J7"/>
    <mergeCell ref="H99:H100"/>
    <mergeCell ref="I99:I100"/>
    <mergeCell ref="J99:J100"/>
    <mergeCell ref="F107:G107"/>
    <mergeCell ref="F102:G102"/>
    <mergeCell ref="F103:G103"/>
    <mergeCell ref="F105:G105"/>
    <mergeCell ref="A99:F100"/>
    <mergeCell ref="G99:G100"/>
    <mergeCell ref="F101:G101"/>
    <mergeCell ref="F121:G121"/>
    <mergeCell ref="F122:G122"/>
    <mergeCell ref="F123:G123"/>
    <mergeCell ref="F201:G201"/>
    <mergeCell ref="F202:G202"/>
    <mergeCell ref="D200:G200"/>
    <mergeCell ref="A155:G155"/>
    <mergeCell ref="F164:G164"/>
    <mergeCell ref="F168:G168"/>
    <mergeCell ref="F169:G169"/>
    <mergeCell ref="F170:G170"/>
    <mergeCell ref="I196:I197"/>
    <mergeCell ref="A196:F197"/>
    <mergeCell ref="G196:G197"/>
    <mergeCell ref="H196:H197"/>
    <mergeCell ref="F171:G171"/>
    <mergeCell ref="F172:G172"/>
    <mergeCell ref="F176:G176"/>
    <mergeCell ref="F178:G178"/>
    <mergeCell ref="F203:G203"/>
    <mergeCell ref="F209:G209"/>
    <mergeCell ref="G231:G232"/>
    <mergeCell ref="F211:G211"/>
    <mergeCell ref="F236:G236"/>
    <mergeCell ref="F239:G239"/>
    <mergeCell ref="F207:G207"/>
    <mergeCell ref="D234:G234"/>
    <mergeCell ref="C246:G246"/>
    <mergeCell ref="F250:G250"/>
    <mergeCell ref="B251:G251"/>
    <mergeCell ref="J196:J197"/>
    <mergeCell ref="F204:G204"/>
    <mergeCell ref="F205:G205"/>
    <mergeCell ref="F240:G240"/>
    <mergeCell ref="F241:G241"/>
    <mergeCell ref="F244:G244"/>
    <mergeCell ref="F208:G208"/>
    <mergeCell ref="F126:G126"/>
    <mergeCell ref="F127:G127"/>
    <mergeCell ref="F128:G128"/>
    <mergeCell ref="F129:G129"/>
    <mergeCell ref="F130:G130"/>
    <mergeCell ref="F131:G131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4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4.375" style="33" customWidth="1"/>
    <col min="2" max="2" width="4.75390625" style="33" customWidth="1"/>
    <col min="3" max="5" width="3.875" style="33" customWidth="1"/>
    <col min="6" max="6" width="2.75390625" style="33" customWidth="1"/>
    <col min="7" max="7" width="2.625" style="33" customWidth="1"/>
    <col min="8" max="8" width="3.625" style="134" customWidth="1"/>
    <col min="9" max="9" width="52.625" style="33" customWidth="1"/>
    <col min="10" max="10" width="17.625" style="33" customWidth="1"/>
    <col min="11" max="12" width="9.125" style="33" customWidth="1"/>
    <col min="13" max="13" width="11.25390625" style="33" bestFit="1" customWidth="1"/>
    <col min="14" max="16384" width="9.125" style="33" customWidth="1"/>
  </cols>
  <sheetData>
    <row r="1" spans="1:7" ht="12" customHeight="1">
      <c r="A1" s="1222"/>
      <c r="B1" s="1222"/>
      <c r="C1" s="135"/>
      <c r="D1" s="135"/>
      <c r="E1" s="135"/>
      <c r="F1" s="135"/>
      <c r="G1" s="135"/>
    </row>
    <row r="2" spans="1:10" ht="12.75">
      <c r="A2" s="1222"/>
      <c r="B2" s="1222"/>
      <c r="C2" s="1222"/>
      <c r="D2" s="1222"/>
      <c r="E2" s="1222"/>
      <c r="F2" s="1222"/>
      <c r="G2" s="1222"/>
      <c r="H2" s="1222"/>
      <c r="I2" s="1222"/>
      <c r="J2" s="1222"/>
    </row>
    <row r="3" spans="1:6" s="38" customFormat="1" ht="12.75">
      <c r="A3" s="90" t="s">
        <v>1159</v>
      </c>
      <c r="C3" s="68"/>
      <c r="D3" s="28"/>
      <c r="E3" s="28"/>
      <c r="F3" s="28"/>
    </row>
    <row r="4" spans="1:6" s="38" customFormat="1" ht="12.75">
      <c r="A4" s="90"/>
      <c r="C4" s="68"/>
      <c r="D4" s="28"/>
      <c r="E4" s="28"/>
      <c r="F4" s="28"/>
    </row>
    <row r="5" spans="1:10" s="12" customFormat="1" ht="15.75">
      <c r="A5" s="1008" t="s">
        <v>581</v>
      </c>
      <c r="B5" s="1008"/>
      <c r="C5" s="1008"/>
      <c r="D5" s="1008"/>
      <c r="E5" s="1008"/>
      <c r="F5" s="1008"/>
      <c r="G5" s="1008"/>
      <c r="H5" s="1008"/>
      <c r="I5" s="1008"/>
      <c r="J5" s="1008"/>
    </row>
    <row r="6" spans="1:10" s="1" customFormat="1" ht="15.75">
      <c r="A6" s="1223" t="s">
        <v>705</v>
      </c>
      <c r="B6" s="1223"/>
      <c r="C6" s="1223"/>
      <c r="D6" s="1223"/>
      <c r="E6" s="1223"/>
      <c r="F6" s="1223"/>
      <c r="G6" s="1223"/>
      <c r="H6" s="1223"/>
      <c r="I6" s="1223"/>
      <c r="J6" s="1223"/>
    </row>
    <row r="7" spans="1:10" s="1" customFormat="1" ht="15.75">
      <c r="A7" s="1223" t="s">
        <v>1066</v>
      </c>
      <c r="B7" s="1223"/>
      <c r="C7" s="1223"/>
      <c r="D7" s="1223"/>
      <c r="E7" s="1223"/>
      <c r="F7" s="1223"/>
      <c r="G7" s="1223"/>
      <c r="H7" s="1223"/>
      <c r="I7" s="1223"/>
      <c r="J7" s="1223"/>
    </row>
    <row r="8" spans="1:10" s="1" customFormat="1" ht="15.75">
      <c r="A8" s="1223"/>
      <c r="B8" s="1066"/>
      <c r="C8" s="1066"/>
      <c r="D8" s="1066"/>
      <c r="E8" s="1066"/>
      <c r="F8" s="1066"/>
      <c r="G8" s="1066"/>
      <c r="H8" s="1066"/>
      <c r="I8" s="1066"/>
      <c r="J8" s="1066"/>
    </row>
    <row r="9" spans="1:10" s="1" customFormat="1" ht="25.5" customHeight="1">
      <c r="A9" s="133" t="s">
        <v>346</v>
      </c>
      <c r="B9" s="286" t="s">
        <v>629</v>
      </c>
      <c r="C9" s="286"/>
      <c r="D9" s="286"/>
      <c r="E9" s="286"/>
      <c r="F9" s="133"/>
      <c r="G9" s="133"/>
      <c r="H9" s="133"/>
      <c r="I9" s="133"/>
      <c r="J9" s="133"/>
    </row>
    <row r="10" ht="14.25" customHeight="1" thickBot="1">
      <c r="J10" s="136" t="s">
        <v>309</v>
      </c>
    </row>
    <row r="11" spans="1:10" ht="15" customHeight="1">
      <c r="A11" s="1243" t="s">
        <v>259</v>
      </c>
      <c r="B11" s="1244"/>
      <c r="C11" s="1244"/>
      <c r="D11" s="1244"/>
      <c r="E11" s="1244"/>
      <c r="F11" s="1244"/>
      <c r="G11" s="1244"/>
      <c r="H11" s="1244"/>
      <c r="I11" s="1245"/>
      <c r="J11" s="1250" t="s">
        <v>754</v>
      </c>
    </row>
    <row r="12" spans="1:10" ht="13.5" thickBot="1">
      <c r="A12" s="1246"/>
      <c r="B12" s="1247"/>
      <c r="C12" s="1247"/>
      <c r="D12" s="1247"/>
      <c r="E12" s="1247"/>
      <c r="F12" s="1247"/>
      <c r="G12" s="1247"/>
      <c r="H12" s="1247"/>
      <c r="I12" s="1248"/>
      <c r="J12" s="1251"/>
    </row>
    <row r="13" spans="1:11" s="163" customFormat="1" ht="12" customHeight="1">
      <c r="A13" s="1249"/>
      <c r="B13" s="1249"/>
      <c r="C13" s="1249"/>
      <c r="D13" s="1249"/>
      <c r="E13" s="1249"/>
      <c r="F13" s="1249"/>
      <c r="G13" s="1249"/>
      <c r="H13" s="1249"/>
      <c r="I13" s="1249"/>
      <c r="K13" s="164"/>
    </row>
    <row r="14" spans="1:11" s="279" customFormat="1" ht="30" customHeight="1">
      <c r="A14" s="892" t="s">
        <v>834</v>
      </c>
      <c r="B14" s="1239" t="s">
        <v>219</v>
      </c>
      <c r="C14" s="1239"/>
      <c r="D14" s="1239"/>
      <c r="E14" s="1239"/>
      <c r="F14" s="1239"/>
      <c r="G14" s="1239"/>
      <c r="H14" s="1239"/>
      <c r="I14" s="1239"/>
      <c r="J14" s="893">
        <f>J17+J24+J53+J77</f>
        <v>98671372</v>
      </c>
      <c r="K14" s="280"/>
    </row>
    <row r="15" spans="1:11" s="268" customFormat="1" ht="12.75">
      <c r="A15" s="894"/>
      <c r="B15" s="1241" t="s">
        <v>188</v>
      </c>
      <c r="C15" s="1241"/>
      <c r="D15" s="1241"/>
      <c r="E15" s="1241"/>
      <c r="F15" s="1241"/>
      <c r="G15" s="1241"/>
      <c r="H15" s="1241"/>
      <c r="I15" s="1241"/>
      <c r="J15" s="896"/>
      <c r="K15" s="269"/>
    </row>
    <row r="16" spans="1:11" s="163" customFormat="1" ht="12" customHeight="1">
      <c r="A16" s="1242"/>
      <c r="B16" s="1242"/>
      <c r="C16" s="1242"/>
      <c r="D16" s="1242"/>
      <c r="E16" s="1242"/>
      <c r="F16" s="1242"/>
      <c r="G16" s="1242"/>
      <c r="H16" s="1242"/>
      <c r="I16" s="1242"/>
      <c r="J16" s="897"/>
      <c r="K16" s="164"/>
    </row>
    <row r="17" spans="1:11" s="195" customFormat="1" ht="15">
      <c r="A17" s="898"/>
      <c r="B17" s="899" t="s">
        <v>346</v>
      </c>
      <c r="C17" s="900" t="s">
        <v>755</v>
      </c>
      <c r="D17" s="900"/>
      <c r="E17" s="901"/>
      <c r="F17" s="901"/>
      <c r="G17" s="901"/>
      <c r="H17" s="902"/>
      <c r="I17" s="902"/>
      <c r="J17" s="903">
        <v>764621</v>
      </c>
      <c r="K17" s="196"/>
    </row>
    <row r="18" spans="1:11" s="268" customFormat="1" ht="12.75">
      <c r="A18" s="894"/>
      <c r="B18" s="904"/>
      <c r="C18" s="905" t="s">
        <v>188</v>
      </c>
      <c r="D18" s="905"/>
      <c r="E18" s="906"/>
      <c r="F18" s="906"/>
      <c r="G18" s="896"/>
      <c r="H18" s="896"/>
      <c r="I18" s="906"/>
      <c r="J18" s="896"/>
      <c r="K18" s="269"/>
    </row>
    <row r="19" spans="1:11" s="275" customFormat="1" ht="12.75">
      <c r="A19" s="907"/>
      <c r="B19" s="908"/>
      <c r="C19" s="907"/>
      <c r="D19" s="907"/>
      <c r="E19" s="908" t="s">
        <v>365</v>
      </c>
      <c r="F19" s="908"/>
      <c r="G19" s="907" t="s">
        <v>849</v>
      </c>
      <c r="H19" s="907"/>
      <c r="I19" s="907"/>
      <c r="J19" s="909"/>
      <c r="K19" s="276"/>
    </row>
    <row r="20" spans="1:11" ht="12.75">
      <c r="A20" s="910"/>
      <c r="B20" s="911"/>
      <c r="C20" s="910"/>
      <c r="D20" s="910"/>
      <c r="E20" s="911"/>
      <c r="F20" s="911" t="s">
        <v>365</v>
      </c>
      <c r="G20" s="910" t="s">
        <v>850</v>
      </c>
      <c r="H20" s="910"/>
      <c r="I20" s="910"/>
      <c r="J20" s="912"/>
      <c r="K20" s="134"/>
    </row>
    <row r="21" spans="1:11" ht="12.75">
      <c r="A21" s="910"/>
      <c r="B21" s="911"/>
      <c r="C21" s="910"/>
      <c r="D21" s="910"/>
      <c r="E21" s="911"/>
      <c r="F21" s="911" t="s">
        <v>366</v>
      </c>
      <c r="G21" s="910" t="s">
        <v>851</v>
      </c>
      <c r="H21" s="910"/>
      <c r="I21" s="910"/>
      <c r="J21" s="912"/>
      <c r="K21" s="134"/>
    </row>
    <row r="22" spans="1:11" s="284" customFormat="1" ht="12.75">
      <c r="A22" s="913"/>
      <c r="B22" s="914"/>
      <c r="C22" s="913"/>
      <c r="D22" s="913"/>
      <c r="E22" s="914" t="s">
        <v>366</v>
      </c>
      <c r="F22" s="914"/>
      <c r="G22" s="913" t="s">
        <v>852</v>
      </c>
      <c r="H22" s="913"/>
      <c r="I22" s="913"/>
      <c r="J22" s="915"/>
      <c r="K22" s="285"/>
    </row>
    <row r="23" spans="1:11" s="163" customFormat="1" ht="12" customHeight="1">
      <c r="A23" s="1242"/>
      <c r="B23" s="1242"/>
      <c r="C23" s="1242"/>
      <c r="D23" s="1242"/>
      <c r="E23" s="1242"/>
      <c r="F23" s="1242"/>
      <c r="G23" s="1242"/>
      <c r="H23" s="1242"/>
      <c r="I23" s="1242"/>
      <c r="J23" s="897"/>
      <c r="K23" s="164"/>
    </row>
    <row r="24" spans="1:11" s="277" customFormat="1" ht="15">
      <c r="A24" s="898"/>
      <c r="B24" s="899" t="s">
        <v>907</v>
      </c>
      <c r="C24" s="900" t="s">
        <v>761</v>
      </c>
      <c r="D24" s="900"/>
      <c r="E24" s="899"/>
      <c r="F24" s="916"/>
      <c r="G24" s="901"/>
      <c r="H24" s="901"/>
      <c r="I24" s="901"/>
      <c r="J24" s="917">
        <f>J26+J32+J37+J42+J47</f>
        <v>96207751</v>
      </c>
      <c r="K24" s="278"/>
    </row>
    <row r="25" spans="1:11" s="195" customFormat="1" ht="15">
      <c r="A25" s="918"/>
      <c r="B25" s="919"/>
      <c r="C25" s="905" t="s">
        <v>188</v>
      </c>
      <c r="D25" s="905"/>
      <c r="E25" s="919"/>
      <c r="F25" s="902"/>
      <c r="G25" s="920"/>
      <c r="H25" s="920"/>
      <c r="I25" s="920"/>
      <c r="J25" s="902"/>
      <c r="K25" s="196"/>
    </row>
    <row r="26" spans="1:11" ht="12.75">
      <c r="A26" s="910"/>
      <c r="B26" s="911"/>
      <c r="C26" s="911" t="s">
        <v>263</v>
      </c>
      <c r="D26" s="910" t="s">
        <v>908</v>
      </c>
      <c r="E26" s="911"/>
      <c r="F26" s="910"/>
      <c r="G26" s="911"/>
      <c r="H26" s="910"/>
      <c r="I26" s="910"/>
      <c r="J26" s="921">
        <v>88613350</v>
      </c>
      <c r="K26" s="134"/>
    </row>
    <row r="27" spans="1:11" ht="12.75">
      <c r="A27" s="910"/>
      <c r="B27" s="911"/>
      <c r="C27" s="911"/>
      <c r="D27" s="905" t="s">
        <v>188</v>
      </c>
      <c r="E27" s="911"/>
      <c r="F27" s="910"/>
      <c r="G27" s="911"/>
      <c r="H27" s="910"/>
      <c r="I27" s="910"/>
      <c r="J27" s="921"/>
      <c r="K27" s="134"/>
    </row>
    <row r="28" spans="1:11" s="275" customFormat="1" ht="12.75">
      <c r="A28" s="907"/>
      <c r="B28" s="908"/>
      <c r="C28" s="908"/>
      <c r="D28" s="907"/>
      <c r="E28" s="908" t="s">
        <v>365</v>
      </c>
      <c r="F28" s="907"/>
      <c r="G28" s="907" t="s">
        <v>849</v>
      </c>
      <c r="H28" s="907"/>
      <c r="I28" s="907"/>
      <c r="J28" s="909">
        <f>J29+J30</f>
        <v>82747159</v>
      </c>
      <c r="K28" s="276"/>
    </row>
    <row r="29" spans="1:11" ht="12.75">
      <c r="A29" s="910"/>
      <c r="B29" s="911"/>
      <c r="C29" s="911"/>
      <c r="D29" s="910"/>
      <c r="E29" s="911"/>
      <c r="F29" s="911" t="s">
        <v>365</v>
      </c>
      <c r="G29" s="910" t="s">
        <v>850</v>
      </c>
      <c r="H29" s="910"/>
      <c r="I29" s="910"/>
      <c r="J29" s="921">
        <v>82316159</v>
      </c>
      <c r="K29" s="134"/>
    </row>
    <row r="30" spans="1:11" ht="12.75">
      <c r="A30" s="910"/>
      <c r="B30" s="911"/>
      <c r="C30" s="911"/>
      <c r="D30" s="910"/>
      <c r="E30" s="911"/>
      <c r="F30" s="911" t="s">
        <v>366</v>
      </c>
      <c r="G30" s="910" t="s">
        <v>851</v>
      </c>
      <c r="H30" s="910"/>
      <c r="I30" s="910"/>
      <c r="J30" s="921">
        <v>431000</v>
      </c>
      <c r="K30" s="134"/>
    </row>
    <row r="31" spans="1:11" s="275" customFormat="1" ht="12.75">
      <c r="A31" s="907"/>
      <c r="B31" s="908"/>
      <c r="C31" s="908"/>
      <c r="D31" s="907"/>
      <c r="E31" s="908" t="s">
        <v>366</v>
      </c>
      <c r="F31" s="907"/>
      <c r="G31" s="907" t="s">
        <v>852</v>
      </c>
      <c r="H31" s="907"/>
      <c r="I31" s="907"/>
      <c r="J31" s="909">
        <v>5866191</v>
      </c>
      <c r="K31" s="276"/>
    </row>
    <row r="32" spans="1:11" ht="12.75">
      <c r="A32" s="910"/>
      <c r="B32" s="911"/>
      <c r="C32" s="911" t="s">
        <v>264</v>
      </c>
      <c r="D32" s="910" t="s">
        <v>756</v>
      </c>
      <c r="E32" s="911"/>
      <c r="F32" s="910"/>
      <c r="G32" s="911"/>
      <c r="H32" s="910"/>
      <c r="I32" s="910"/>
      <c r="J32" s="912">
        <f>J33+J36</f>
        <v>5060901</v>
      </c>
      <c r="K32" s="134"/>
    </row>
    <row r="33" spans="1:11" ht="12.75">
      <c r="A33" s="910"/>
      <c r="B33" s="911"/>
      <c r="C33" s="911"/>
      <c r="D33" s="910"/>
      <c r="E33" s="908" t="s">
        <v>365</v>
      </c>
      <c r="F33" s="907"/>
      <c r="G33" s="907" t="s">
        <v>849</v>
      </c>
      <c r="H33" s="907"/>
      <c r="I33" s="907"/>
      <c r="J33" s="912">
        <f>J34+J35</f>
        <v>639187</v>
      </c>
      <c r="K33" s="134"/>
    </row>
    <row r="34" spans="1:11" ht="12.75">
      <c r="A34" s="910"/>
      <c r="B34" s="911"/>
      <c r="C34" s="911"/>
      <c r="D34" s="910"/>
      <c r="E34" s="911"/>
      <c r="F34" s="911" t="s">
        <v>365</v>
      </c>
      <c r="G34" s="910" t="s">
        <v>850</v>
      </c>
      <c r="H34" s="910"/>
      <c r="I34" s="910"/>
      <c r="J34" s="921"/>
      <c r="K34" s="134"/>
    </row>
    <row r="35" spans="1:11" ht="12.75">
      <c r="A35" s="910"/>
      <c r="B35" s="911"/>
      <c r="C35" s="911"/>
      <c r="D35" s="910"/>
      <c r="E35" s="911"/>
      <c r="F35" s="911" t="s">
        <v>366</v>
      </c>
      <c r="G35" s="910" t="s">
        <v>851</v>
      </c>
      <c r="H35" s="910"/>
      <c r="I35" s="910"/>
      <c r="J35" s="921">
        <v>639187</v>
      </c>
      <c r="K35" s="134"/>
    </row>
    <row r="36" spans="1:11" ht="12.75">
      <c r="A36" s="910"/>
      <c r="B36" s="911"/>
      <c r="C36" s="911"/>
      <c r="D36" s="910"/>
      <c r="E36" s="908" t="s">
        <v>366</v>
      </c>
      <c r="F36" s="907"/>
      <c r="G36" s="907" t="s">
        <v>852</v>
      </c>
      <c r="H36" s="907"/>
      <c r="I36" s="907"/>
      <c r="J36" s="921">
        <v>4421714</v>
      </c>
      <c r="K36" s="134"/>
    </row>
    <row r="37" spans="1:11" ht="12.75">
      <c r="A37" s="910"/>
      <c r="B37" s="911"/>
      <c r="C37" s="911" t="s">
        <v>265</v>
      </c>
      <c r="D37" s="910" t="s">
        <v>909</v>
      </c>
      <c r="E37" s="910"/>
      <c r="F37" s="910"/>
      <c r="G37" s="910"/>
      <c r="H37" s="910"/>
      <c r="I37" s="910"/>
      <c r="J37" s="921"/>
      <c r="K37" s="134"/>
    </row>
    <row r="38" spans="1:11" ht="12.75">
      <c r="A38" s="910"/>
      <c r="B38" s="911"/>
      <c r="C38" s="911"/>
      <c r="D38" s="910"/>
      <c r="E38" s="908" t="s">
        <v>365</v>
      </c>
      <c r="F38" s="907"/>
      <c r="G38" s="907" t="s">
        <v>849</v>
      </c>
      <c r="H38" s="907"/>
      <c r="I38" s="907"/>
      <c r="J38" s="921"/>
      <c r="K38" s="134"/>
    </row>
    <row r="39" spans="1:11" ht="12.75">
      <c r="A39" s="910"/>
      <c r="B39" s="911"/>
      <c r="C39" s="911"/>
      <c r="D39" s="910"/>
      <c r="E39" s="911"/>
      <c r="F39" s="911" t="s">
        <v>365</v>
      </c>
      <c r="G39" s="910" t="s">
        <v>850</v>
      </c>
      <c r="H39" s="910"/>
      <c r="I39" s="910"/>
      <c r="J39" s="921"/>
      <c r="K39" s="134"/>
    </row>
    <row r="40" spans="1:11" ht="12.75">
      <c r="A40" s="910"/>
      <c r="B40" s="911"/>
      <c r="C40" s="911"/>
      <c r="D40" s="910"/>
      <c r="E40" s="911"/>
      <c r="F40" s="911" t="s">
        <v>366</v>
      </c>
      <c r="G40" s="910" t="s">
        <v>851</v>
      </c>
      <c r="H40" s="910"/>
      <c r="I40" s="910"/>
      <c r="J40" s="921"/>
      <c r="K40" s="134"/>
    </row>
    <row r="41" spans="1:11" ht="12.75">
      <c r="A41" s="910"/>
      <c r="B41" s="911"/>
      <c r="C41" s="911"/>
      <c r="D41" s="910"/>
      <c r="E41" s="908" t="s">
        <v>366</v>
      </c>
      <c r="F41" s="907"/>
      <c r="G41" s="907" t="s">
        <v>852</v>
      </c>
      <c r="H41" s="907"/>
      <c r="I41" s="907"/>
      <c r="J41" s="921"/>
      <c r="K41" s="134"/>
    </row>
    <row r="42" spans="1:11" ht="12.75">
      <c r="A42" s="910"/>
      <c r="B42" s="911"/>
      <c r="C42" s="911" t="s">
        <v>266</v>
      </c>
      <c r="D42" s="910" t="s">
        <v>910</v>
      </c>
      <c r="E42" s="910"/>
      <c r="F42" s="910"/>
      <c r="G42" s="910"/>
      <c r="H42" s="910"/>
      <c r="I42" s="910"/>
      <c r="J42" s="912">
        <f>J44</f>
        <v>2533500</v>
      </c>
      <c r="K42" s="134"/>
    </row>
    <row r="43" spans="1:11" ht="12.75">
      <c r="A43" s="910"/>
      <c r="B43" s="911"/>
      <c r="C43" s="911"/>
      <c r="D43" s="910"/>
      <c r="E43" s="908" t="s">
        <v>365</v>
      </c>
      <c r="F43" s="907"/>
      <c r="G43" s="907" t="s">
        <v>849</v>
      </c>
      <c r="H43" s="907"/>
      <c r="I43" s="907"/>
      <c r="J43" s="909"/>
      <c r="K43" s="134"/>
    </row>
    <row r="44" spans="1:11" ht="12.75">
      <c r="A44" s="910"/>
      <c r="B44" s="911"/>
      <c r="C44" s="911"/>
      <c r="D44" s="910"/>
      <c r="E44" s="911"/>
      <c r="F44" s="911" t="s">
        <v>365</v>
      </c>
      <c r="G44" s="910" t="s">
        <v>850</v>
      </c>
      <c r="H44" s="910"/>
      <c r="I44" s="910"/>
      <c r="J44" s="921">
        <v>2533500</v>
      </c>
      <c r="K44" s="134"/>
    </row>
    <row r="45" spans="1:11" ht="12.75">
      <c r="A45" s="910"/>
      <c r="B45" s="911"/>
      <c r="C45" s="911"/>
      <c r="D45" s="910"/>
      <c r="E45" s="911"/>
      <c r="F45" s="911" t="s">
        <v>366</v>
      </c>
      <c r="G45" s="910" t="s">
        <v>851</v>
      </c>
      <c r="H45" s="910"/>
      <c r="I45" s="910"/>
      <c r="J45" s="921"/>
      <c r="K45" s="134"/>
    </row>
    <row r="46" spans="1:11" ht="12.75">
      <c r="A46" s="910"/>
      <c r="B46" s="911"/>
      <c r="C46" s="911"/>
      <c r="D46" s="910"/>
      <c r="E46" s="908" t="s">
        <v>366</v>
      </c>
      <c r="F46" s="907"/>
      <c r="G46" s="907" t="s">
        <v>852</v>
      </c>
      <c r="H46" s="907"/>
      <c r="I46" s="907"/>
      <c r="J46" s="909"/>
      <c r="K46" s="134"/>
    </row>
    <row r="47" spans="1:11" ht="12.75">
      <c r="A47" s="910"/>
      <c r="B47" s="911"/>
      <c r="C47" s="911" t="s">
        <v>267</v>
      </c>
      <c r="D47" s="910" t="s">
        <v>911</v>
      </c>
      <c r="E47" s="910"/>
      <c r="F47" s="910"/>
      <c r="G47" s="910"/>
      <c r="H47" s="910"/>
      <c r="I47" s="910"/>
      <c r="J47" s="921"/>
      <c r="K47" s="134"/>
    </row>
    <row r="48" spans="1:11" ht="12.75">
      <c r="A48" s="910"/>
      <c r="B48" s="911"/>
      <c r="C48" s="911"/>
      <c r="D48" s="910"/>
      <c r="E48" s="908" t="s">
        <v>365</v>
      </c>
      <c r="F48" s="907"/>
      <c r="G48" s="907" t="s">
        <v>849</v>
      </c>
      <c r="H48" s="907"/>
      <c r="I48" s="907"/>
      <c r="J48" s="921"/>
      <c r="K48" s="134"/>
    </row>
    <row r="49" spans="1:11" ht="12.75">
      <c r="A49" s="910"/>
      <c r="B49" s="911"/>
      <c r="C49" s="911"/>
      <c r="D49" s="910"/>
      <c r="E49" s="911"/>
      <c r="F49" s="911" t="s">
        <v>365</v>
      </c>
      <c r="G49" s="910" t="s">
        <v>850</v>
      </c>
      <c r="H49" s="910"/>
      <c r="I49" s="910"/>
      <c r="J49" s="921"/>
      <c r="K49" s="134"/>
    </row>
    <row r="50" spans="1:11" ht="12.75">
      <c r="A50" s="910"/>
      <c r="B50" s="911"/>
      <c r="C50" s="911"/>
      <c r="D50" s="910"/>
      <c r="E50" s="911"/>
      <c r="F50" s="911" t="s">
        <v>366</v>
      </c>
      <c r="G50" s="910" t="s">
        <v>851</v>
      </c>
      <c r="H50" s="910"/>
      <c r="I50" s="910"/>
      <c r="J50" s="921"/>
      <c r="K50" s="134"/>
    </row>
    <row r="51" spans="1:11" s="34" customFormat="1" ht="12.75">
      <c r="A51" s="905"/>
      <c r="B51" s="922"/>
      <c r="C51" s="922"/>
      <c r="D51" s="922"/>
      <c r="E51" s="914" t="s">
        <v>366</v>
      </c>
      <c r="F51" s="913"/>
      <c r="G51" s="913" t="s">
        <v>852</v>
      </c>
      <c r="H51" s="913"/>
      <c r="I51" s="913"/>
      <c r="J51" s="923"/>
      <c r="K51" s="147"/>
    </row>
    <row r="52" spans="1:11" s="163" customFormat="1" ht="12" customHeight="1">
      <c r="A52" s="1242"/>
      <c r="B52" s="1242"/>
      <c r="C52" s="1242"/>
      <c r="D52" s="1242"/>
      <c r="E52" s="1242"/>
      <c r="F52" s="1242"/>
      <c r="G52" s="1242"/>
      <c r="H52" s="1242"/>
      <c r="I52" s="1242"/>
      <c r="J52" s="897"/>
      <c r="K52" s="164"/>
    </row>
    <row r="53" spans="1:11" s="195" customFormat="1" ht="19.5" customHeight="1">
      <c r="A53" s="898"/>
      <c r="B53" s="899" t="s">
        <v>912</v>
      </c>
      <c r="C53" s="900" t="s">
        <v>913</v>
      </c>
      <c r="D53" s="899"/>
      <c r="E53" s="899"/>
      <c r="F53" s="902"/>
      <c r="G53" s="901"/>
      <c r="H53" s="901"/>
      <c r="I53" s="901"/>
      <c r="J53" s="917">
        <f>J55+J65</f>
        <v>1699000</v>
      </c>
      <c r="K53" s="196"/>
    </row>
    <row r="54" spans="1:11" s="195" customFormat="1" ht="15">
      <c r="A54" s="918"/>
      <c r="B54" s="919"/>
      <c r="C54" s="905" t="s">
        <v>188</v>
      </c>
      <c r="D54" s="919"/>
      <c r="E54" s="919"/>
      <c r="F54" s="902"/>
      <c r="G54" s="920"/>
      <c r="H54" s="920"/>
      <c r="I54" s="920"/>
      <c r="J54" s="902"/>
      <c r="K54" s="196"/>
    </row>
    <row r="55" spans="1:11" ht="12.75">
      <c r="A55" s="911"/>
      <c r="B55" s="911"/>
      <c r="C55" s="911" t="s">
        <v>263</v>
      </c>
      <c r="D55" s="910" t="s">
        <v>762</v>
      </c>
      <c r="E55" s="910"/>
      <c r="F55" s="910"/>
      <c r="G55" s="910"/>
      <c r="H55" s="910"/>
      <c r="I55" s="910"/>
      <c r="J55" s="912">
        <f>J56+J59</f>
        <v>1699000</v>
      </c>
      <c r="K55" s="134"/>
    </row>
    <row r="56" spans="1:11" ht="12.75">
      <c r="A56" s="911"/>
      <c r="B56" s="911"/>
      <c r="C56" s="911"/>
      <c r="D56" s="911"/>
      <c r="E56" s="908" t="s">
        <v>365</v>
      </c>
      <c r="F56" s="907"/>
      <c r="G56" s="907" t="s">
        <v>849</v>
      </c>
      <c r="H56" s="907"/>
      <c r="I56" s="907"/>
      <c r="J56" s="921"/>
      <c r="K56" s="134"/>
    </row>
    <row r="57" spans="1:11" ht="12.75">
      <c r="A57" s="911"/>
      <c r="B57" s="911"/>
      <c r="C57" s="911"/>
      <c r="D57" s="911"/>
      <c r="E57" s="911"/>
      <c r="F57" s="911" t="s">
        <v>365</v>
      </c>
      <c r="G57" s="910" t="s">
        <v>850</v>
      </c>
      <c r="H57" s="910"/>
      <c r="I57" s="910"/>
      <c r="J57" s="921"/>
      <c r="K57" s="134"/>
    </row>
    <row r="58" spans="1:11" ht="12.75">
      <c r="A58" s="910"/>
      <c r="B58" s="911"/>
      <c r="C58" s="911"/>
      <c r="D58" s="911"/>
      <c r="E58" s="911"/>
      <c r="F58" s="911" t="s">
        <v>366</v>
      </c>
      <c r="G58" s="910" t="s">
        <v>851</v>
      </c>
      <c r="H58" s="910"/>
      <c r="I58" s="910"/>
      <c r="J58" s="921"/>
      <c r="K58" s="134"/>
    </row>
    <row r="59" spans="1:11" ht="12.75">
      <c r="A59" s="910"/>
      <c r="B59" s="911"/>
      <c r="C59" s="911"/>
      <c r="D59" s="911"/>
      <c r="E59" s="908" t="s">
        <v>366</v>
      </c>
      <c r="F59" s="907"/>
      <c r="G59" s="907" t="s">
        <v>852</v>
      </c>
      <c r="H59" s="907"/>
      <c r="I59" s="907"/>
      <c r="J59" s="921">
        <v>1699000</v>
      </c>
      <c r="K59" s="134"/>
    </row>
    <row r="60" spans="1:10" ht="12.75">
      <c r="A60" s="910"/>
      <c r="B60" s="910"/>
      <c r="C60" s="910"/>
      <c r="D60" s="910"/>
      <c r="E60" s="910"/>
      <c r="F60" s="910"/>
      <c r="G60" s="910"/>
      <c r="H60" s="924"/>
      <c r="I60" s="910"/>
      <c r="J60" s="910"/>
    </row>
    <row r="61" spans="1:10" ht="25.5" customHeight="1" thickBot="1">
      <c r="A61" s="910"/>
      <c r="B61" s="910"/>
      <c r="C61" s="910"/>
      <c r="D61" s="910"/>
      <c r="E61" s="910"/>
      <c r="F61" s="910"/>
      <c r="G61" s="910"/>
      <c r="H61" s="924"/>
      <c r="I61" s="910"/>
      <c r="J61" s="910"/>
    </row>
    <row r="62" spans="1:10" ht="15" customHeight="1">
      <c r="A62" s="1232" t="s">
        <v>259</v>
      </c>
      <c r="B62" s="1232"/>
      <c r="C62" s="1232"/>
      <c r="D62" s="1232"/>
      <c r="E62" s="1232"/>
      <c r="F62" s="1232"/>
      <c r="G62" s="1232"/>
      <c r="H62" s="1232"/>
      <c r="I62" s="1233"/>
      <c r="J62" s="1236" t="s">
        <v>754</v>
      </c>
    </row>
    <row r="63" spans="1:10" ht="13.5" thickBot="1">
      <c r="A63" s="1234"/>
      <c r="B63" s="1234"/>
      <c r="C63" s="1234"/>
      <c r="D63" s="1234"/>
      <c r="E63" s="1234"/>
      <c r="F63" s="1234"/>
      <c r="G63" s="1234"/>
      <c r="H63" s="1234"/>
      <c r="I63" s="1235"/>
      <c r="J63" s="1237"/>
    </row>
    <row r="64" spans="1:10" ht="12.75">
      <c r="A64" s="925"/>
      <c r="B64" s="925"/>
      <c r="C64" s="925"/>
      <c r="D64" s="925"/>
      <c r="E64" s="925"/>
      <c r="F64" s="925"/>
      <c r="G64" s="925"/>
      <c r="H64" s="925"/>
      <c r="I64" s="925"/>
      <c r="J64" s="926"/>
    </row>
    <row r="65" spans="1:11" ht="12.75">
      <c r="A65" s="910"/>
      <c r="B65" s="911"/>
      <c r="C65" s="911" t="s">
        <v>264</v>
      </c>
      <c r="D65" s="910" t="s">
        <v>765</v>
      </c>
      <c r="E65" s="911"/>
      <c r="F65" s="910"/>
      <c r="G65" s="911"/>
      <c r="H65" s="910"/>
      <c r="I65" s="910"/>
      <c r="J65" s="921"/>
      <c r="K65" s="134"/>
    </row>
    <row r="66" spans="1:11" ht="12.75">
      <c r="A66" s="910"/>
      <c r="B66" s="911"/>
      <c r="C66" s="911"/>
      <c r="D66" s="911"/>
      <c r="E66" s="908" t="s">
        <v>365</v>
      </c>
      <c r="F66" s="907"/>
      <c r="G66" s="907" t="s">
        <v>849</v>
      </c>
      <c r="H66" s="907"/>
      <c r="I66" s="907"/>
      <c r="J66" s="921"/>
      <c r="K66" s="134"/>
    </row>
    <row r="67" spans="1:11" ht="12.75">
      <c r="A67" s="910"/>
      <c r="B67" s="911"/>
      <c r="C67" s="911"/>
      <c r="D67" s="911"/>
      <c r="E67" s="911"/>
      <c r="F67" s="911" t="s">
        <v>365</v>
      </c>
      <c r="G67" s="910" t="s">
        <v>850</v>
      </c>
      <c r="H67" s="910"/>
      <c r="I67" s="910"/>
      <c r="J67" s="921"/>
      <c r="K67" s="134"/>
    </row>
    <row r="68" spans="1:11" ht="12.75">
      <c r="A68" s="910"/>
      <c r="B68" s="911"/>
      <c r="C68" s="911"/>
      <c r="D68" s="911"/>
      <c r="E68" s="911"/>
      <c r="F68" s="911" t="s">
        <v>366</v>
      </c>
      <c r="G68" s="910" t="s">
        <v>851</v>
      </c>
      <c r="H68" s="910"/>
      <c r="I68" s="910"/>
      <c r="J68" s="921"/>
      <c r="K68" s="134"/>
    </row>
    <row r="69" spans="1:11" ht="12.75">
      <c r="A69" s="910"/>
      <c r="B69" s="911"/>
      <c r="C69" s="911"/>
      <c r="D69" s="911"/>
      <c r="E69" s="908" t="s">
        <v>366</v>
      </c>
      <c r="F69" s="907"/>
      <c r="G69" s="907" t="s">
        <v>852</v>
      </c>
      <c r="H69" s="907"/>
      <c r="I69" s="907"/>
      <c r="J69" s="921"/>
      <c r="K69" s="134"/>
    </row>
    <row r="70" spans="1:10" ht="12.75">
      <c r="A70" s="925"/>
      <c r="B70" s="925"/>
      <c r="C70" s="925"/>
      <c r="D70" s="925"/>
      <c r="E70" s="925"/>
      <c r="F70" s="925"/>
      <c r="G70" s="925"/>
      <c r="H70" s="925"/>
      <c r="I70" s="925"/>
      <c r="J70" s="926"/>
    </row>
    <row r="71" spans="1:11" ht="12.75">
      <c r="A71" s="910"/>
      <c r="B71" s="911"/>
      <c r="C71" s="911" t="s">
        <v>265</v>
      </c>
      <c r="D71" s="910" t="s">
        <v>914</v>
      </c>
      <c r="E71" s="910"/>
      <c r="F71" s="907"/>
      <c r="G71" s="907"/>
      <c r="H71" s="907"/>
      <c r="I71" s="907"/>
      <c r="J71" s="921"/>
      <c r="K71" s="134"/>
    </row>
    <row r="72" spans="1:11" ht="12.75">
      <c r="A72" s="910"/>
      <c r="B72" s="911"/>
      <c r="C72" s="911"/>
      <c r="D72" s="910"/>
      <c r="E72" s="908" t="s">
        <v>365</v>
      </c>
      <c r="F72" s="907"/>
      <c r="G72" s="907" t="s">
        <v>849</v>
      </c>
      <c r="H72" s="907"/>
      <c r="I72" s="907"/>
      <c r="J72" s="921"/>
      <c r="K72" s="134"/>
    </row>
    <row r="73" spans="1:11" ht="12.75">
      <c r="A73" s="910"/>
      <c r="B73" s="911"/>
      <c r="C73" s="911"/>
      <c r="D73" s="911"/>
      <c r="E73" s="911"/>
      <c r="F73" s="911" t="s">
        <v>365</v>
      </c>
      <c r="G73" s="910" t="s">
        <v>850</v>
      </c>
      <c r="H73" s="910"/>
      <c r="I73" s="910"/>
      <c r="J73" s="921"/>
      <c r="K73" s="134"/>
    </row>
    <row r="74" spans="1:11" ht="12.75">
      <c r="A74" s="910"/>
      <c r="B74" s="911"/>
      <c r="C74" s="911"/>
      <c r="D74" s="911"/>
      <c r="E74" s="911"/>
      <c r="F74" s="911" t="s">
        <v>366</v>
      </c>
      <c r="G74" s="910" t="s">
        <v>851</v>
      </c>
      <c r="H74" s="910"/>
      <c r="I74" s="910"/>
      <c r="J74" s="921"/>
      <c r="K74" s="134"/>
    </row>
    <row r="75" spans="1:11" s="34" customFormat="1" ht="12.75">
      <c r="A75" s="905"/>
      <c r="B75" s="922"/>
      <c r="C75" s="922"/>
      <c r="D75" s="922"/>
      <c r="E75" s="914" t="s">
        <v>366</v>
      </c>
      <c r="F75" s="913"/>
      <c r="G75" s="913" t="s">
        <v>852</v>
      </c>
      <c r="H75" s="913"/>
      <c r="I75" s="913"/>
      <c r="J75" s="923"/>
      <c r="K75" s="147"/>
    </row>
    <row r="76" spans="1:11" s="163" customFormat="1" ht="12" customHeight="1">
      <c r="A76" s="1242"/>
      <c r="B76" s="1242"/>
      <c r="C76" s="1242"/>
      <c r="D76" s="1242"/>
      <c r="E76" s="1242"/>
      <c r="F76" s="1242"/>
      <c r="G76" s="1242"/>
      <c r="H76" s="1242"/>
      <c r="I76" s="1242"/>
      <c r="J76" s="897"/>
      <c r="K76" s="164"/>
    </row>
    <row r="77" spans="1:11" s="195" customFormat="1" ht="19.5" customHeight="1">
      <c r="A77" s="918"/>
      <c r="B77" s="919" t="s">
        <v>915</v>
      </c>
      <c r="C77" s="927" t="s">
        <v>832</v>
      </c>
      <c r="D77" s="919"/>
      <c r="E77" s="919"/>
      <c r="F77" s="902"/>
      <c r="G77" s="920"/>
      <c r="H77" s="920"/>
      <c r="I77" s="920"/>
      <c r="J77" s="902"/>
      <c r="K77" s="196"/>
    </row>
    <row r="78" spans="1:11" s="195" customFormat="1" ht="19.5" customHeight="1">
      <c r="A78" s="918"/>
      <c r="B78" s="919"/>
      <c r="C78" s="905" t="s">
        <v>188</v>
      </c>
      <c r="D78" s="919"/>
      <c r="E78" s="919"/>
      <c r="F78" s="927"/>
      <c r="G78" s="920"/>
      <c r="H78" s="920"/>
      <c r="I78" s="920"/>
      <c r="J78" s="902"/>
      <c r="K78" s="196"/>
    </row>
    <row r="79" spans="1:11" ht="12.75">
      <c r="A79" s="910"/>
      <c r="B79" s="911"/>
      <c r="C79" s="911" t="s">
        <v>263</v>
      </c>
      <c r="D79" s="910" t="s">
        <v>832</v>
      </c>
      <c r="E79" s="908"/>
      <c r="F79" s="907"/>
      <c r="G79" s="907"/>
      <c r="H79" s="907"/>
      <c r="I79" s="907"/>
      <c r="J79" s="921"/>
      <c r="K79" s="134"/>
    </row>
    <row r="80" spans="1:11" ht="12.75">
      <c r="A80" s="910"/>
      <c r="B80" s="911"/>
      <c r="C80" s="911"/>
      <c r="D80" s="911" t="s">
        <v>365</v>
      </c>
      <c r="E80" s="911"/>
      <c r="F80" s="911" t="s">
        <v>849</v>
      </c>
      <c r="G80" s="910"/>
      <c r="H80" s="910"/>
      <c r="I80" s="910"/>
      <c r="J80" s="921"/>
      <c r="K80" s="134"/>
    </row>
    <row r="81" spans="1:11" ht="12.75">
      <c r="A81" s="910"/>
      <c r="B81" s="911"/>
      <c r="C81" s="911"/>
      <c r="D81" s="911"/>
      <c r="E81" s="911" t="s">
        <v>365</v>
      </c>
      <c r="F81" s="910" t="s">
        <v>850</v>
      </c>
      <c r="G81" s="910"/>
      <c r="H81" s="910"/>
      <c r="I81" s="910"/>
      <c r="J81" s="921"/>
      <c r="K81" s="134"/>
    </row>
    <row r="82" spans="1:11" ht="12.75">
      <c r="A82" s="910"/>
      <c r="B82" s="911"/>
      <c r="C82" s="911"/>
      <c r="D82" s="911"/>
      <c r="E82" s="908" t="s">
        <v>366</v>
      </c>
      <c r="F82" s="907" t="s">
        <v>851</v>
      </c>
      <c r="G82" s="907"/>
      <c r="H82" s="907"/>
      <c r="I82" s="907"/>
      <c r="J82" s="921"/>
      <c r="K82" s="134"/>
    </row>
    <row r="83" spans="1:11" ht="12.75">
      <c r="A83" s="910"/>
      <c r="B83" s="911"/>
      <c r="C83" s="911"/>
      <c r="D83" s="910" t="s">
        <v>366</v>
      </c>
      <c r="E83" s="908"/>
      <c r="F83" s="907" t="s">
        <v>852</v>
      </c>
      <c r="G83" s="907"/>
      <c r="H83" s="907"/>
      <c r="I83" s="907"/>
      <c r="J83" s="921"/>
      <c r="K83" s="134"/>
    </row>
    <row r="84" spans="1:11" ht="12.75" customHeight="1">
      <c r="A84" s="910"/>
      <c r="B84" s="911"/>
      <c r="C84" s="911" t="s">
        <v>264</v>
      </c>
      <c r="D84" s="1238" t="s">
        <v>833</v>
      </c>
      <c r="E84" s="1238"/>
      <c r="F84" s="1238"/>
      <c r="G84" s="1238"/>
      <c r="H84" s="1238"/>
      <c r="I84" s="1238"/>
      <c r="J84" s="921"/>
      <c r="K84" s="134"/>
    </row>
    <row r="85" spans="1:11" ht="12.75">
      <c r="A85" s="910"/>
      <c r="B85" s="911"/>
      <c r="C85" s="911"/>
      <c r="D85" s="911" t="s">
        <v>365</v>
      </c>
      <c r="E85" s="911"/>
      <c r="F85" s="911" t="s">
        <v>849</v>
      </c>
      <c r="G85" s="910"/>
      <c r="H85" s="910"/>
      <c r="I85" s="910"/>
      <c r="J85" s="921"/>
      <c r="K85" s="134"/>
    </row>
    <row r="86" spans="1:11" ht="12.75">
      <c r="A86" s="910"/>
      <c r="B86" s="911"/>
      <c r="C86" s="911"/>
      <c r="D86" s="911"/>
      <c r="E86" s="911" t="s">
        <v>365</v>
      </c>
      <c r="F86" s="911" t="s">
        <v>850</v>
      </c>
      <c r="G86" s="910"/>
      <c r="H86" s="910"/>
      <c r="I86" s="910"/>
      <c r="J86" s="921"/>
      <c r="K86" s="134"/>
    </row>
    <row r="87" spans="1:11" ht="12.75">
      <c r="A87" s="910"/>
      <c r="B87" s="911"/>
      <c r="C87" s="911"/>
      <c r="D87" s="911"/>
      <c r="E87" s="908" t="s">
        <v>366</v>
      </c>
      <c r="F87" s="907" t="s">
        <v>851</v>
      </c>
      <c r="G87" s="907"/>
      <c r="H87" s="907"/>
      <c r="I87" s="907"/>
      <c r="J87" s="921"/>
      <c r="K87" s="134"/>
    </row>
    <row r="88" spans="1:11" s="34" customFormat="1" ht="12.75">
      <c r="A88" s="905"/>
      <c r="B88" s="922"/>
      <c r="C88" s="922"/>
      <c r="D88" s="905" t="s">
        <v>366</v>
      </c>
      <c r="E88" s="914"/>
      <c r="F88" s="913" t="s">
        <v>852</v>
      </c>
      <c r="G88" s="913"/>
      <c r="H88" s="913"/>
      <c r="I88" s="913"/>
      <c r="J88" s="923"/>
      <c r="K88" s="147"/>
    </row>
    <row r="89" spans="1:11" s="163" customFormat="1" ht="12" customHeight="1">
      <c r="A89" s="1242"/>
      <c r="B89" s="1242"/>
      <c r="C89" s="1242"/>
      <c r="D89" s="1242"/>
      <c r="E89" s="1242"/>
      <c r="F89" s="1242"/>
      <c r="G89" s="1242"/>
      <c r="H89" s="1242"/>
      <c r="I89" s="1242"/>
      <c r="J89" s="897"/>
      <c r="K89" s="164"/>
    </row>
    <row r="90" spans="1:11" s="279" customFormat="1" ht="26.25" customHeight="1">
      <c r="A90" s="892" t="s">
        <v>441</v>
      </c>
      <c r="B90" s="1239" t="s">
        <v>442</v>
      </c>
      <c r="C90" s="1239"/>
      <c r="D90" s="1239"/>
      <c r="E90" s="1239"/>
      <c r="F90" s="1239"/>
      <c r="G90" s="1239"/>
      <c r="H90" s="1239"/>
      <c r="I90" s="1239"/>
      <c r="J90" s="893">
        <f>J93+J94</f>
        <v>0</v>
      </c>
      <c r="K90" s="280"/>
    </row>
    <row r="91" spans="1:11" s="268" customFormat="1" ht="12.75">
      <c r="A91" s="894"/>
      <c r="B91" s="1241" t="s">
        <v>188</v>
      </c>
      <c r="C91" s="1241"/>
      <c r="D91" s="1241"/>
      <c r="E91" s="1241"/>
      <c r="F91" s="1241"/>
      <c r="G91" s="1241"/>
      <c r="H91" s="1241"/>
      <c r="I91" s="1241"/>
      <c r="J91" s="896"/>
      <c r="K91" s="269"/>
    </row>
    <row r="92" spans="1:11" s="268" customFormat="1" ht="12.75">
      <c r="A92" s="894"/>
      <c r="B92" s="895"/>
      <c r="C92" s="895"/>
      <c r="D92" s="895"/>
      <c r="E92" s="895"/>
      <c r="F92" s="895"/>
      <c r="G92" s="895"/>
      <c r="H92" s="895"/>
      <c r="I92" s="895"/>
      <c r="J92" s="896"/>
      <c r="K92" s="269"/>
    </row>
    <row r="93" spans="1:11" s="199" customFormat="1" ht="15">
      <c r="A93" s="927"/>
      <c r="B93" s="928" t="s">
        <v>346</v>
      </c>
      <c r="C93" s="927" t="s">
        <v>853</v>
      </c>
      <c r="D93" s="928"/>
      <c r="E93" s="928"/>
      <c r="F93" s="927"/>
      <c r="G93" s="928"/>
      <c r="H93" s="920"/>
      <c r="I93" s="920"/>
      <c r="J93" s="929"/>
      <c r="K93" s="209"/>
    </row>
    <row r="94" spans="1:11" s="199" customFormat="1" ht="15">
      <c r="A94" s="927"/>
      <c r="B94" s="928" t="s">
        <v>907</v>
      </c>
      <c r="C94" s="927" t="s">
        <v>854</v>
      </c>
      <c r="D94" s="928"/>
      <c r="E94" s="928"/>
      <c r="F94" s="927"/>
      <c r="G94" s="928"/>
      <c r="H94" s="920"/>
      <c r="I94" s="920"/>
      <c r="J94" s="929"/>
      <c r="K94" s="209"/>
    </row>
    <row r="95" spans="1:11" s="163" customFormat="1" ht="12" customHeight="1">
      <c r="A95" s="1242"/>
      <c r="B95" s="1242"/>
      <c r="C95" s="1242"/>
      <c r="D95" s="1242"/>
      <c r="E95" s="1242"/>
      <c r="F95" s="1242"/>
      <c r="G95" s="1242"/>
      <c r="H95" s="1242"/>
      <c r="I95" s="1242"/>
      <c r="J95" s="897"/>
      <c r="K95" s="164"/>
    </row>
    <row r="96" spans="1:11" s="279" customFormat="1" ht="26.25" customHeight="1">
      <c r="A96" s="892" t="s">
        <v>456</v>
      </c>
      <c r="B96" s="1239" t="s">
        <v>457</v>
      </c>
      <c r="C96" s="1239"/>
      <c r="D96" s="1239"/>
      <c r="E96" s="1239"/>
      <c r="F96" s="1239"/>
      <c r="G96" s="1239"/>
      <c r="H96" s="1239"/>
      <c r="I96" s="1239"/>
      <c r="J96" s="893">
        <f>J98+J99+J100+J101+J102</f>
        <v>15633090</v>
      </c>
      <c r="K96" s="280"/>
    </row>
    <row r="97" spans="1:11" s="268" customFormat="1" ht="12.75">
      <c r="A97" s="894"/>
      <c r="B97" s="1241" t="s">
        <v>188</v>
      </c>
      <c r="C97" s="1241"/>
      <c r="D97" s="1241"/>
      <c r="E97" s="1241"/>
      <c r="F97" s="1241"/>
      <c r="G97" s="1241"/>
      <c r="H97" s="1241"/>
      <c r="I97" s="1241"/>
      <c r="J97" s="896"/>
      <c r="K97" s="269"/>
    </row>
    <row r="98" spans="1:11" s="273" customFormat="1" ht="15">
      <c r="A98" s="930"/>
      <c r="B98" s="931" t="s">
        <v>346</v>
      </c>
      <c r="C98" s="930" t="s">
        <v>855</v>
      </c>
      <c r="D98" s="930"/>
      <c r="E98" s="930"/>
      <c r="F98" s="930"/>
      <c r="G98" s="930"/>
      <c r="H98" s="930"/>
      <c r="I98" s="930"/>
      <c r="J98" s="929"/>
      <c r="K98" s="281"/>
    </row>
    <row r="99" spans="1:11" s="282" customFormat="1" ht="15">
      <c r="A99" s="932"/>
      <c r="B99" s="932" t="s">
        <v>907</v>
      </c>
      <c r="C99" s="933" t="s">
        <v>220</v>
      </c>
      <c r="D99" s="932"/>
      <c r="E99" s="932"/>
      <c r="F99" s="932"/>
      <c r="G99" s="932"/>
      <c r="H99" s="934"/>
      <c r="I99" s="933"/>
      <c r="J99" s="935">
        <v>130695</v>
      </c>
      <c r="K99" s="283"/>
    </row>
    <row r="100" spans="1:11" s="282" customFormat="1" ht="15">
      <c r="A100" s="932"/>
      <c r="B100" s="932" t="s">
        <v>912</v>
      </c>
      <c r="C100" s="933" t="s">
        <v>453</v>
      </c>
      <c r="D100" s="932"/>
      <c r="E100" s="932"/>
      <c r="F100" s="932"/>
      <c r="G100" s="932"/>
      <c r="H100" s="934"/>
      <c r="I100" s="933"/>
      <c r="J100" s="935">
        <v>15502395</v>
      </c>
      <c r="K100" s="283"/>
    </row>
    <row r="101" spans="1:11" s="282" customFormat="1" ht="15">
      <c r="A101" s="932"/>
      <c r="B101" s="932" t="s">
        <v>915</v>
      </c>
      <c r="C101" s="933" t="s">
        <v>454</v>
      </c>
      <c r="D101" s="932"/>
      <c r="E101" s="932"/>
      <c r="F101" s="932"/>
      <c r="G101" s="932"/>
      <c r="H101" s="934"/>
      <c r="I101" s="933"/>
      <c r="J101" s="935"/>
      <c r="K101" s="283"/>
    </row>
    <row r="102" spans="1:11" s="273" customFormat="1" ht="15">
      <c r="A102" s="931"/>
      <c r="B102" s="931" t="s">
        <v>920</v>
      </c>
      <c r="C102" s="930" t="s">
        <v>455</v>
      </c>
      <c r="D102" s="931"/>
      <c r="E102" s="931"/>
      <c r="F102" s="931"/>
      <c r="G102" s="931"/>
      <c r="H102" s="936"/>
      <c r="I102" s="930"/>
      <c r="J102" s="937"/>
      <c r="K102" s="281"/>
    </row>
    <row r="103" spans="1:11" s="163" customFormat="1" ht="12" customHeight="1">
      <c r="A103" s="1242"/>
      <c r="B103" s="1242"/>
      <c r="C103" s="1242"/>
      <c r="D103" s="1242"/>
      <c r="E103" s="1242"/>
      <c r="F103" s="1242"/>
      <c r="G103" s="1242"/>
      <c r="H103" s="1242"/>
      <c r="I103" s="1242"/>
      <c r="J103" s="897"/>
      <c r="K103" s="164"/>
    </row>
    <row r="104" spans="1:11" s="279" customFormat="1" ht="26.25" customHeight="1">
      <c r="A104" s="892" t="s">
        <v>570</v>
      </c>
      <c r="B104" s="1239" t="s">
        <v>571</v>
      </c>
      <c r="C104" s="1239"/>
      <c r="D104" s="1239"/>
      <c r="E104" s="1239"/>
      <c r="F104" s="1239"/>
      <c r="G104" s="1239"/>
      <c r="H104" s="1239"/>
      <c r="I104" s="1239"/>
      <c r="J104" s="893">
        <f>J106+J107+J108</f>
        <v>83881</v>
      </c>
      <c r="K104" s="280"/>
    </row>
    <row r="105" spans="1:11" s="268" customFormat="1" ht="12.75">
      <c r="A105" s="894"/>
      <c r="B105" s="1241" t="s">
        <v>188</v>
      </c>
      <c r="C105" s="1241"/>
      <c r="D105" s="1241"/>
      <c r="E105" s="1241"/>
      <c r="F105" s="1241"/>
      <c r="G105" s="1241"/>
      <c r="H105" s="1241"/>
      <c r="I105" s="1241"/>
      <c r="J105" s="896"/>
      <c r="K105" s="269"/>
    </row>
    <row r="106" spans="1:11" s="195" customFormat="1" ht="15" customHeight="1">
      <c r="A106" s="938"/>
      <c r="B106" s="920" t="s">
        <v>346</v>
      </c>
      <c r="C106" s="1240" t="s">
        <v>506</v>
      </c>
      <c r="D106" s="1240"/>
      <c r="E106" s="1240"/>
      <c r="F106" s="1240"/>
      <c r="G106" s="1240"/>
      <c r="H106" s="1240"/>
      <c r="I106" s="1240"/>
      <c r="J106" s="935">
        <v>45256</v>
      </c>
      <c r="K106" s="196"/>
    </row>
    <row r="107" spans="1:11" s="195" customFormat="1" ht="15">
      <c r="A107" s="938"/>
      <c r="B107" s="920" t="s">
        <v>907</v>
      </c>
      <c r="C107" s="1240" t="s">
        <v>929</v>
      </c>
      <c r="D107" s="1240"/>
      <c r="E107" s="1240"/>
      <c r="F107" s="1240"/>
      <c r="G107" s="1240"/>
      <c r="H107" s="1240"/>
      <c r="I107" s="1240"/>
      <c r="J107" s="935"/>
      <c r="K107" s="196"/>
    </row>
    <row r="108" spans="1:11" s="195" customFormat="1" ht="17.25" customHeight="1">
      <c r="A108" s="938"/>
      <c r="B108" s="920" t="s">
        <v>912</v>
      </c>
      <c r="C108" s="1240" t="s">
        <v>569</v>
      </c>
      <c r="D108" s="1240"/>
      <c r="E108" s="1240"/>
      <c r="F108" s="1240"/>
      <c r="G108" s="1240"/>
      <c r="H108" s="1240"/>
      <c r="I108" s="1240"/>
      <c r="J108" s="935">
        <v>38625</v>
      </c>
      <c r="K108" s="196"/>
    </row>
    <row r="109" spans="1:11" s="163" customFormat="1" ht="12" customHeight="1">
      <c r="A109" s="1242"/>
      <c r="B109" s="1242"/>
      <c r="C109" s="1242"/>
      <c r="D109" s="1242"/>
      <c r="E109" s="1242"/>
      <c r="F109" s="1242"/>
      <c r="G109" s="1242"/>
      <c r="H109" s="1242"/>
      <c r="I109" s="1242"/>
      <c r="J109" s="897"/>
      <c r="K109" s="164"/>
    </row>
    <row r="110" spans="1:11" s="279" customFormat="1" ht="26.25" customHeight="1">
      <c r="A110" s="892" t="s">
        <v>572</v>
      </c>
      <c r="B110" s="1239" t="s">
        <v>573</v>
      </c>
      <c r="C110" s="1239"/>
      <c r="D110" s="1239"/>
      <c r="E110" s="1239"/>
      <c r="F110" s="1239"/>
      <c r="G110" s="1239"/>
      <c r="H110" s="1239"/>
      <c r="I110" s="1239"/>
      <c r="J110" s="893">
        <v>-149298</v>
      </c>
      <c r="K110" s="280"/>
    </row>
    <row r="111" spans="1:11" s="163" customFormat="1" ht="12" customHeight="1">
      <c r="A111" s="1242"/>
      <c r="B111" s="1242"/>
      <c r="C111" s="1242"/>
      <c r="D111" s="1242"/>
      <c r="E111" s="1242"/>
      <c r="F111" s="1242"/>
      <c r="G111" s="1242"/>
      <c r="H111" s="1242"/>
      <c r="I111" s="1242"/>
      <c r="J111" s="897"/>
      <c r="K111" s="164"/>
    </row>
    <row r="112" spans="1:11" s="195" customFormat="1" ht="15">
      <c r="A112" s="938" t="s">
        <v>577</v>
      </c>
      <c r="B112" s="1240" t="s">
        <v>578</v>
      </c>
      <c r="C112" s="1240"/>
      <c r="D112" s="1240"/>
      <c r="E112" s="1240"/>
      <c r="F112" s="1240"/>
      <c r="G112" s="1240"/>
      <c r="H112" s="1240"/>
      <c r="I112" s="1240"/>
      <c r="J112" s="902"/>
      <c r="K112" s="196"/>
    </row>
    <row r="113" spans="1:11" s="195" customFormat="1" ht="15.75" thickBot="1">
      <c r="A113" s="938"/>
      <c r="B113" s="920"/>
      <c r="C113" s="920"/>
      <c r="D113" s="920"/>
      <c r="E113" s="920"/>
      <c r="F113" s="920"/>
      <c r="G113" s="920"/>
      <c r="H113" s="920"/>
      <c r="I113" s="920"/>
      <c r="J113" s="902"/>
      <c r="K113" s="196"/>
    </row>
    <row r="114" spans="1:13" s="162" customFormat="1" ht="27.75" customHeight="1" thickBot="1">
      <c r="A114" s="1255" t="s">
        <v>856</v>
      </c>
      <c r="B114" s="1256"/>
      <c r="C114" s="1256"/>
      <c r="D114" s="1256"/>
      <c r="E114" s="1256"/>
      <c r="F114" s="1256"/>
      <c r="G114" s="1256"/>
      <c r="H114" s="1256"/>
      <c r="I114" s="1257"/>
      <c r="J114" s="939">
        <f>J14+J90+J96+J104+J110</f>
        <v>114239045</v>
      </c>
      <c r="K114" s="160"/>
      <c r="L114" s="160"/>
      <c r="M114" s="161"/>
    </row>
    <row r="115" spans="1:13" s="34" customFormat="1" ht="16.5" customHeight="1">
      <c r="A115" s="940"/>
      <c r="B115" s="940"/>
      <c r="C115" s="940"/>
      <c r="D115" s="940"/>
      <c r="E115" s="940"/>
      <c r="F115" s="940"/>
      <c r="G115" s="940"/>
      <c r="H115" s="940"/>
      <c r="I115" s="941"/>
      <c r="J115" s="926"/>
      <c r="K115" s="147"/>
      <c r="L115" s="147"/>
      <c r="M115" s="151"/>
    </row>
    <row r="116" spans="1:13" s="34" customFormat="1" ht="12.75">
      <c r="A116" s="940"/>
      <c r="B116" s="940"/>
      <c r="C116" s="940"/>
      <c r="D116" s="940"/>
      <c r="E116" s="940"/>
      <c r="F116" s="940"/>
      <c r="G116" s="940"/>
      <c r="H116" s="940"/>
      <c r="I116" s="941"/>
      <c r="J116" s="942"/>
      <c r="K116" s="147"/>
      <c r="L116" s="147"/>
      <c r="M116" s="151"/>
    </row>
    <row r="117" spans="1:13" s="34" customFormat="1" ht="15" customHeight="1" thickBot="1">
      <c r="A117" s="926"/>
      <c r="B117" s="943"/>
      <c r="C117" s="943"/>
      <c r="D117" s="943"/>
      <c r="E117" s="943"/>
      <c r="F117" s="943"/>
      <c r="G117" s="943"/>
      <c r="H117" s="905"/>
      <c r="I117" s="905"/>
      <c r="J117" s="923"/>
      <c r="K117" s="147"/>
      <c r="L117" s="147"/>
      <c r="M117" s="151"/>
    </row>
    <row r="118" spans="1:10" ht="15" customHeight="1">
      <c r="A118" s="1232" t="s">
        <v>259</v>
      </c>
      <c r="B118" s="1232"/>
      <c r="C118" s="1232"/>
      <c r="D118" s="1232"/>
      <c r="E118" s="1232"/>
      <c r="F118" s="1232"/>
      <c r="G118" s="1232"/>
      <c r="H118" s="1232"/>
      <c r="I118" s="1233"/>
      <c r="J118" s="1236" t="s">
        <v>754</v>
      </c>
    </row>
    <row r="119" spans="1:10" ht="13.5" thickBot="1">
      <c r="A119" s="1234"/>
      <c r="B119" s="1234"/>
      <c r="C119" s="1234"/>
      <c r="D119" s="1234"/>
      <c r="E119" s="1234"/>
      <c r="F119" s="1234"/>
      <c r="G119" s="1234"/>
      <c r="H119" s="1234"/>
      <c r="I119" s="1235"/>
      <c r="J119" s="1237"/>
    </row>
    <row r="120" spans="1:11" s="163" customFormat="1" ht="12" customHeight="1">
      <c r="A120" s="1242"/>
      <c r="B120" s="1242"/>
      <c r="C120" s="1242"/>
      <c r="D120" s="1242"/>
      <c r="E120" s="1242"/>
      <c r="F120" s="1242"/>
      <c r="G120" s="1242"/>
      <c r="H120" s="1242"/>
      <c r="I120" s="1242"/>
      <c r="J120" s="897"/>
      <c r="K120" s="164"/>
    </row>
    <row r="121" spans="1:11" s="279" customFormat="1" ht="26.25" customHeight="1">
      <c r="A121" s="892" t="s">
        <v>589</v>
      </c>
      <c r="B121" s="1239" t="s">
        <v>590</v>
      </c>
      <c r="C121" s="1239"/>
      <c r="D121" s="1239"/>
      <c r="E121" s="1239"/>
      <c r="F121" s="1239"/>
      <c r="G121" s="1239"/>
      <c r="H121" s="1239"/>
      <c r="I121" s="1239"/>
      <c r="J121" s="893">
        <f>J123+J124+J125+J126+J127+J128</f>
        <v>111644604</v>
      </c>
      <c r="K121" s="280"/>
    </row>
    <row r="122" spans="1:11" s="268" customFormat="1" ht="12.75">
      <c r="A122" s="894"/>
      <c r="B122" s="1241" t="s">
        <v>188</v>
      </c>
      <c r="C122" s="1241"/>
      <c r="D122" s="1241"/>
      <c r="E122" s="1241"/>
      <c r="F122" s="1241"/>
      <c r="G122" s="1241"/>
      <c r="H122" s="1241"/>
      <c r="I122" s="1241"/>
      <c r="J122" s="896"/>
      <c r="K122" s="269"/>
    </row>
    <row r="123" spans="1:10" ht="12.75">
      <c r="A123" s="910"/>
      <c r="B123" s="944" t="s">
        <v>346</v>
      </c>
      <c r="C123" s="944"/>
      <c r="D123" s="944"/>
      <c r="E123" s="944"/>
      <c r="F123" s="944"/>
      <c r="G123" s="944"/>
      <c r="H123" s="924" t="s">
        <v>582</v>
      </c>
      <c r="I123" s="910"/>
      <c r="J123" s="923">
        <v>159103247</v>
      </c>
    </row>
    <row r="124" spans="1:10" ht="12.75">
      <c r="A124" s="910"/>
      <c r="B124" s="944" t="s">
        <v>907</v>
      </c>
      <c r="C124" s="944"/>
      <c r="D124" s="944"/>
      <c r="E124" s="944"/>
      <c r="F124" s="944"/>
      <c r="G124" s="944"/>
      <c r="H124" s="924" t="s">
        <v>583</v>
      </c>
      <c r="I124" s="910"/>
      <c r="J124" s="923"/>
    </row>
    <row r="125" spans="1:10" ht="12.75">
      <c r="A125" s="910"/>
      <c r="B125" s="944" t="s">
        <v>912</v>
      </c>
      <c r="C125" s="944"/>
      <c r="D125" s="944"/>
      <c r="E125" s="944"/>
      <c r="F125" s="944"/>
      <c r="G125" s="944"/>
      <c r="H125" s="924" t="s">
        <v>584</v>
      </c>
      <c r="I125" s="910"/>
      <c r="J125" s="923">
        <v>5073430</v>
      </c>
    </row>
    <row r="126" spans="1:10" ht="12.75">
      <c r="A126" s="910"/>
      <c r="B126" s="944" t="s">
        <v>915</v>
      </c>
      <c r="C126" s="944"/>
      <c r="D126" s="944"/>
      <c r="E126" s="944"/>
      <c r="F126" s="944"/>
      <c r="G126" s="944"/>
      <c r="H126" s="924" t="s">
        <v>585</v>
      </c>
      <c r="I126" s="910"/>
      <c r="J126" s="923">
        <v>-51109994</v>
      </c>
    </row>
    <row r="127" spans="1:10" ht="12.75">
      <c r="A127" s="910"/>
      <c r="B127" s="944" t="s">
        <v>920</v>
      </c>
      <c r="C127" s="944"/>
      <c r="D127" s="944"/>
      <c r="E127" s="944"/>
      <c r="F127" s="944"/>
      <c r="G127" s="944"/>
      <c r="H127" s="924" t="s">
        <v>586</v>
      </c>
      <c r="I127" s="910"/>
      <c r="J127" s="923"/>
    </row>
    <row r="128" spans="1:10" ht="12.75">
      <c r="A128" s="910"/>
      <c r="B128" s="944" t="s">
        <v>587</v>
      </c>
      <c r="C128" s="944"/>
      <c r="D128" s="944"/>
      <c r="E128" s="944"/>
      <c r="F128" s="944"/>
      <c r="G128" s="944"/>
      <c r="H128" s="924" t="s">
        <v>588</v>
      </c>
      <c r="I128" s="910"/>
      <c r="J128" s="923">
        <v>-1422079</v>
      </c>
    </row>
    <row r="129" spans="1:11" s="163" customFormat="1" ht="12" customHeight="1">
      <c r="A129" s="1242"/>
      <c r="B129" s="1242"/>
      <c r="C129" s="1242"/>
      <c r="D129" s="1242"/>
      <c r="E129" s="1242"/>
      <c r="F129" s="1242"/>
      <c r="G129" s="1242"/>
      <c r="H129" s="1242"/>
      <c r="I129" s="1242"/>
      <c r="J129" s="897"/>
      <c r="K129" s="164"/>
    </row>
    <row r="130" spans="1:11" s="279" customFormat="1" ht="26.25" customHeight="1">
      <c r="A130" s="892" t="s">
        <v>651</v>
      </c>
      <c r="B130" s="1239" t="s">
        <v>930</v>
      </c>
      <c r="C130" s="1239"/>
      <c r="D130" s="1239"/>
      <c r="E130" s="1239"/>
      <c r="F130" s="1239"/>
      <c r="G130" s="1239"/>
      <c r="H130" s="1239"/>
      <c r="I130" s="1239"/>
      <c r="J130" s="893">
        <f>J132+J133+J134</f>
        <v>780605</v>
      </c>
      <c r="K130" s="280"/>
    </row>
    <row r="131" spans="1:11" s="268" customFormat="1" ht="12.75">
      <c r="A131" s="894"/>
      <c r="B131" s="1241" t="s">
        <v>188</v>
      </c>
      <c r="C131" s="1241"/>
      <c r="D131" s="1241"/>
      <c r="E131" s="1241"/>
      <c r="F131" s="1241"/>
      <c r="G131" s="1241"/>
      <c r="H131" s="1241"/>
      <c r="I131" s="1241"/>
      <c r="J131" s="896"/>
      <c r="K131" s="269"/>
    </row>
    <row r="132" spans="1:11" s="195" customFormat="1" ht="17.25" customHeight="1">
      <c r="A132" s="938"/>
      <c r="B132" s="920" t="s">
        <v>346</v>
      </c>
      <c r="C132" s="1240" t="s">
        <v>931</v>
      </c>
      <c r="D132" s="1240"/>
      <c r="E132" s="1240"/>
      <c r="F132" s="1240"/>
      <c r="G132" s="1240"/>
      <c r="H132" s="1240"/>
      <c r="I132" s="1240"/>
      <c r="J132" s="923">
        <v>0</v>
      </c>
      <c r="K132" s="196"/>
    </row>
    <row r="133" spans="1:11" s="195" customFormat="1" ht="15">
      <c r="A133" s="938"/>
      <c r="B133" s="920" t="s">
        <v>907</v>
      </c>
      <c r="C133" s="1240" t="s">
        <v>642</v>
      </c>
      <c r="D133" s="1240"/>
      <c r="E133" s="1240"/>
      <c r="F133" s="1240"/>
      <c r="G133" s="1240"/>
      <c r="H133" s="1240"/>
      <c r="I133" s="1240"/>
      <c r="J133" s="923">
        <v>668477</v>
      </c>
      <c r="K133" s="196"/>
    </row>
    <row r="134" spans="1:11" s="195" customFormat="1" ht="17.25" customHeight="1">
      <c r="A134" s="938"/>
      <c r="B134" s="920" t="s">
        <v>912</v>
      </c>
      <c r="C134" s="1240" t="s">
        <v>932</v>
      </c>
      <c r="D134" s="1240"/>
      <c r="E134" s="1240"/>
      <c r="F134" s="1240"/>
      <c r="G134" s="1240"/>
      <c r="H134" s="1240"/>
      <c r="I134" s="1240"/>
      <c r="J134" s="923">
        <v>112128</v>
      </c>
      <c r="K134" s="196"/>
    </row>
    <row r="135" spans="1:11" s="163" customFormat="1" ht="12" customHeight="1">
      <c r="A135" s="1242"/>
      <c r="B135" s="1242"/>
      <c r="C135" s="1242"/>
      <c r="D135" s="1242"/>
      <c r="E135" s="1242"/>
      <c r="F135" s="1242"/>
      <c r="G135" s="1242"/>
      <c r="H135" s="1242"/>
      <c r="I135" s="1242"/>
      <c r="J135" s="897"/>
      <c r="K135" s="164"/>
    </row>
    <row r="136" spans="1:11" s="279" customFormat="1" ht="26.25" customHeight="1" thickBot="1">
      <c r="A136" s="892" t="s">
        <v>653</v>
      </c>
      <c r="B136" s="1239" t="s">
        <v>657</v>
      </c>
      <c r="C136" s="1239"/>
      <c r="D136" s="1239"/>
      <c r="E136" s="1239"/>
      <c r="F136" s="1239"/>
      <c r="G136" s="1239"/>
      <c r="H136" s="1239"/>
      <c r="I136" s="1239"/>
      <c r="J136" s="893">
        <v>1813836</v>
      </c>
      <c r="K136" s="280"/>
    </row>
    <row r="137" spans="1:13" s="162" customFormat="1" ht="27.75" customHeight="1" thickBot="1">
      <c r="A137" s="1255" t="s">
        <v>857</v>
      </c>
      <c r="B137" s="1256"/>
      <c r="C137" s="1256"/>
      <c r="D137" s="1256"/>
      <c r="E137" s="1256"/>
      <c r="F137" s="1256"/>
      <c r="G137" s="1256"/>
      <c r="H137" s="1256"/>
      <c r="I137" s="1257"/>
      <c r="J137" s="939">
        <f>J121+J130+J136</f>
        <v>114239045</v>
      </c>
      <c r="K137" s="160"/>
      <c r="L137" s="160"/>
      <c r="M137" s="161"/>
    </row>
    <row r="138" spans="1:10" ht="12.75">
      <c r="A138" s="910"/>
      <c r="B138" s="944"/>
      <c r="C138" s="944"/>
      <c r="D138" s="944"/>
      <c r="E138" s="944"/>
      <c r="F138" s="944"/>
      <c r="G138" s="944"/>
      <c r="H138" s="924"/>
      <c r="I138" s="910"/>
      <c r="J138" s="910"/>
    </row>
    <row r="139" spans="1:10" ht="12.75">
      <c r="A139" s="910"/>
      <c r="B139" s="944"/>
      <c r="C139" s="944"/>
      <c r="D139" s="944"/>
      <c r="E139" s="944"/>
      <c r="F139" s="944"/>
      <c r="G139" s="944"/>
      <c r="H139" s="924"/>
      <c r="I139" s="910"/>
      <c r="J139" s="910"/>
    </row>
    <row r="140" spans="1:10" ht="12.75">
      <c r="A140" s="910"/>
      <c r="B140" s="944"/>
      <c r="C140" s="944"/>
      <c r="D140" s="944"/>
      <c r="E140" s="944"/>
      <c r="F140" s="944"/>
      <c r="G140" s="944"/>
      <c r="H140" s="924"/>
      <c r="I140" s="910"/>
      <c r="J140" s="910"/>
    </row>
    <row r="141" spans="1:10" ht="12.75">
      <c r="A141" s="910"/>
      <c r="B141" s="944"/>
      <c r="C141" s="944"/>
      <c r="D141" s="944"/>
      <c r="E141" s="944"/>
      <c r="F141" s="944"/>
      <c r="G141" s="944"/>
      <c r="H141" s="924"/>
      <c r="I141" s="910"/>
      <c r="J141" s="910"/>
    </row>
    <row r="142" spans="1:10" ht="12.75">
      <c r="A142" s="910"/>
      <c r="B142" s="944"/>
      <c r="C142" s="944"/>
      <c r="D142" s="944"/>
      <c r="E142" s="944"/>
      <c r="F142" s="944"/>
      <c r="G142" s="944"/>
      <c r="H142" s="924"/>
      <c r="I142" s="910"/>
      <c r="J142" s="910"/>
    </row>
    <row r="143" spans="1:10" s="1" customFormat="1" ht="15.75">
      <c r="A143" s="945" t="s">
        <v>858</v>
      </c>
      <c r="B143" s="945"/>
      <c r="C143" s="945"/>
      <c r="D143" s="945"/>
      <c r="E143" s="945"/>
      <c r="F143" s="946"/>
      <c r="G143" s="946"/>
      <c r="H143" s="946"/>
      <c r="I143" s="946"/>
      <c r="J143" s="946"/>
    </row>
    <row r="144" spans="1:10" ht="12.75">
      <c r="A144" s="910"/>
      <c r="B144" s="944"/>
      <c r="C144" s="944"/>
      <c r="D144" s="944"/>
      <c r="E144" s="944"/>
      <c r="F144" s="944"/>
      <c r="G144" s="944"/>
      <c r="H144" s="924"/>
      <c r="I144" s="910"/>
      <c r="J144" s="910"/>
    </row>
    <row r="145" spans="1:10" s="287" customFormat="1" ht="14.25">
      <c r="A145" s="947" t="s">
        <v>263</v>
      </c>
      <c r="B145" s="948" t="s">
        <v>691</v>
      </c>
      <c r="C145" s="949"/>
      <c r="D145" s="949"/>
      <c r="E145" s="949"/>
      <c r="F145" s="949"/>
      <c r="G145" s="949"/>
      <c r="H145" s="950"/>
      <c r="I145" s="947"/>
      <c r="J145" s="947"/>
    </row>
    <row r="146" spans="1:10" s="287" customFormat="1" ht="14.25">
      <c r="A146" s="947"/>
      <c r="B146" s="948"/>
      <c r="C146" s="949"/>
      <c r="D146" s="949"/>
      <c r="E146" s="949"/>
      <c r="F146" s="949"/>
      <c r="G146" s="949"/>
      <c r="H146" s="950"/>
      <c r="I146" s="947"/>
      <c r="J146" s="947"/>
    </row>
    <row r="147" spans="1:10" s="287" customFormat="1" ht="14.25">
      <c r="A147" s="947"/>
      <c r="B147" s="948"/>
      <c r="C147" s="949"/>
      <c r="D147" s="949"/>
      <c r="E147" s="949"/>
      <c r="F147" s="949"/>
      <c r="G147" s="949"/>
      <c r="H147" s="950"/>
      <c r="I147" s="947"/>
      <c r="J147" s="947"/>
    </row>
    <row r="148" spans="1:10" ht="13.5" thickBot="1">
      <c r="A148" s="910"/>
      <c r="B148" s="944"/>
      <c r="C148" s="944"/>
      <c r="D148" s="944"/>
      <c r="E148" s="944"/>
      <c r="F148" s="944"/>
      <c r="G148" s="944"/>
      <c r="H148" s="924"/>
      <c r="I148" s="910"/>
      <c r="J148" s="911" t="s">
        <v>966</v>
      </c>
    </row>
    <row r="149" spans="1:10" ht="15" customHeight="1">
      <c r="A149" s="1253" t="s">
        <v>259</v>
      </c>
      <c r="B149" s="1232"/>
      <c r="C149" s="1232"/>
      <c r="D149" s="1232"/>
      <c r="E149" s="1232"/>
      <c r="F149" s="1232"/>
      <c r="G149" s="1232"/>
      <c r="H149" s="1232"/>
      <c r="I149" s="1233"/>
      <c r="J149" s="1236" t="s">
        <v>754</v>
      </c>
    </row>
    <row r="150" spans="1:10" ht="13.5" thickBot="1">
      <c r="A150" s="1254"/>
      <c r="B150" s="1234"/>
      <c r="C150" s="1234"/>
      <c r="D150" s="1234"/>
      <c r="E150" s="1234"/>
      <c r="F150" s="1234"/>
      <c r="G150" s="1234"/>
      <c r="H150" s="1234"/>
      <c r="I150" s="1235"/>
      <c r="J150" s="1237"/>
    </row>
    <row r="151" spans="1:10" s="282" customFormat="1" ht="26.25" customHeight="1">
      <c r="A151" s="933" t="s">
        <v>263</v>
      </c>
      <c r="B151" s="1252" t="s">
        <v>755</v>
      </c>
      <c r="C151" s="1252"/>
      <c r="D151" s="1252"/>
      <c r="E151" s="1252"/>
      <c r="F151" s="1252"/>
      <c r="G151" s="1252"/>
      <c r="H151" s="1252"/>
      <c r="I151" s="1252"/>
      <c r="J151" s="951">
        <v>5894637</v>
      </c>
    </row>
    <row r="152" spans="1:10" s="282" customFormat="1" ht="26.25" customHeight="1">
      <c r="A152" s="933" t="s">
        <v>264</v>
      </c>
      <c r="B152" s="1252" t="s">
        <v>908</v>
      </c>
      <c r="C152" s="1252"/>
      <c r="D152" s="1252"/>
      <c r="E152" s="1252"/>
      <c r="F152" s="1252"/>
      <c r="G152" s="1252"/>
      <c r="H152" s="1252"/>
      <c r="I152" s="1252"/>
      <c r="J152" s="951"/>
    </row>
    <row r="153" spans="1:10" s="282" customFormat="1" ht="26.25" customHeight="1">
      <c r="A153" s="933" t="s">
        <v>265</v>
      </c>
      <c r="B153" s="1252" t="s">
        <v>756</v>
      </c>
      <c r="C153" s="1252"/>
      <c r="D153" s="1252"/>
      <c r="E153" s="1252"/>
      <c r="F153" s="1252"/>
      <c r="G153" s="1252"/>
      <c r="H153" s="1252"/>
      <c r="I153" s="1252"/>
      <c r="J153" s="951">
        <v>3921807</v>
      </c>
    </row>
    <row r="154" spans="1:10" s="282" customFormat="1" ht="26.25" customHeight="1">
      <c r="A154" s="933" t="s">
        <v>266</v>
      </c>
      <c r="B154" s="1252" t="s">
        <v>909</v>
      </c>
      <c r="C154" s="1252"/>
      <c r="D154" s="1252"/>
      <c r="E154" s="1252"/>
      <c r="F154" s="1252"/>
      <c r="G154" s="1252"/>
      <c r="H154" s="1252"/>
      <c r="I154" s="1252"/>
      <c r="J154" s="951"/>
    </row>
    <row r="155" spans="1:10" s="282" customFormat="1" ht="26.25" customHeight="1">
      <c r="A155" s="933" t="s">
        <v>267</v>
      </c>
      <c r="B155" s="1252" t="s">
        <v>910</v>
      </c>
      <c r="C155" s="1252"/>
      <c r="D155" s="1252"/>
      <c r="E155" s="1252"/>
      <c r="F155" s="1252"/>
      <c r="G155" s="1252"/>
      <c r="H155" s="1252"/>
      <c r="I155" s="1252"/>
      <c r="J155" s="951"/>
    </row>
    <row r="156" spans="1:10" s="282" customFormat="1" ht="26.25" customHeight="1" thickBot="1">
      <c r="A156" s="933" t="s">
        <v>299</v>
      </c>
      <c r="B156" s="1252" t="s">
        <v>832</v>
      </c>
      <c r="C156" s="1252"/>
      <c r="D156" s="1252"/>
      <c r="E156" s="1252"/>
      <c r="F156" s="1252"/>
      <c r="G156" s="1252"/>
      <c r="H156" s="1252"/>
      <c r="I156" s="1252"/>
      <c r="J156" s="951"/>
    </row>
    <row r="157" spans="1:10" s="287" customFormat="1" ht="26.25" customHeight="1" thickBot="1">
      <c r="A157" s="952" t="s">
        <v>305</v>
      </c>
      <c r="B157" s="953"/>
      <c r="C157" s="953"/>
      <c r="D157" s="953"/>
      <c r="E157" s="953"/>
      <c r="F157" s="953"/>
      <c r="G157" s="953"/>
      <c r="H157" s="954"/>
      <c r="I157" s="955"/>
      <c r="J157" s="956">
        <f>SUM(J151:J156)</f>
        <v>9816444</v>
      </c>
    </row>
    <row r="158" spans="1:10" ht="12.75">
      <c r="A158" s="910"/>
      <c r="B158" s="944"/>
      <c r="C158" s="944"/>
      <c r="D158" s="944"/>
      <c r="E158" s="944"/>
      <c r="F158" s="944"/>
      <c r="G158" s="944"/>
      <c r="H158" s="924"/>
      <c r="I158" s="910"/>
      <c r="J158" s="910"/>
    </row>
    <row r="159" spans="1:10" ht="12.75">
      <c r="A159" s="910"/>
      <c r="B159" s="944"/>
      <c r="C159" s="944"/>
      <c r="D159" s="944"/>
      <c r="E159" s="944"/>
      <c r="F159" s="944"/>
      <c r="G159" s="944"/>
      <c r="H159" s="924"/>
      <c r="I159" s="910"/>
      <c r="J159" s="910"/>
    </row>
    <row r="160" spans="1:10" ht="12.75">
      <c r="A160" s="910"/>
      <c r="B160" s="944"/>
      <c r="C160" s="944"/>
      <c r="D160" s="944"/>
      <c r="E160" s="944"/>
      <c r="F160" s="944"/>
      <c r="G160" s="944"/>
      <c r="H160" s="924"/>
      <c r="I160" s="910"/>
      <c r="J160" s="910"/>
    </row>
    <row r="161" spans="1:10" ht="12.75">
      <c r="A161" s="910"/>
      <c r="B161" s="944"/>
      <c r="C161" s="944"/>
      <c r="D161" s="944"/>
      <c r="E161" s="944"/>
      <c r="F161" s="944"/>
      <c r="G161" s="944"/>
      <c r="H161" s="924"/>
      <c r="I161" s="910"/>
      <c r="J161" s="910"/>
    </row>
    <row r="162" spans="1:10" ht="12.75">
      <c r="A162" s="910"/>
      <c r="B162" s="944"/>
      <c r="C162" s="944"/>
      <c r="D162" s="944"/>
      <c r="E162" s="944"/>
      <c r="F162" s="944"/>
      <c r="G162" s="944"/>
      <c r="H162" s="924"/>
      <c r="I162" s="910"/>
      <c r="J162" s="910"/>
    </row>
    <row r="163" spans="1:10" ht="12.75">
      <c r="A163" s="910"/>
      <c r="B163" s="944"/>
      <c r="C163" s="944"/>
      <c r="D163" s="944"/>
      <c r="E163" s="944"/>
      <c r="F163" s="944"/>
      <c r="G163" s="944"/>
      <c r="H163" s="924"/>
      <c r="I163" s="910"/>
      <c r="J163" s="910"/>
    </row>
    <row r="164" spans="1:10" ht="12.75">
      <c r="A164" s="910"/>
      <c r="B164" s="944"/>
      <c r="C164" s="944"/>
      <c r="D164" s="944"/>
      <c r="E164" s="944"/>
      <c r="F164" s="944"/>
      <c r="G164" s="944"/>
      <c r="H164" s="924"/>
      <c r="I164" s="910"/>
      <c r="J164" s="910"/>
    </row>
    <row r="165" spans="1:10" ht="12.75">
      <c r="A165" s="910"/>
      <c r="B165" s="944"/>
      <c r="C165" s="944"/>
      <c r="D165" s="944"/>
      <c r="E165" s="944"/>
      <c r="F165" s="944"/>
      <c r="G165" s="944"/>
      <c r="H165" s="924"/>
      <c r="I165" s="910"/>
      <c r="J165" s="910"/>
    </row>
    <row r="166" spans="1:10" s="287" customFormat="1" ht="30" customHeight="1">
      <c r="A166" s="947" t="s">
        <v>264</v>
      </c>
      <c r="B166" s="1260" t="s">
        <v>685</v>
      </c>
      <c r="C166" s="1260"/>
      <c r="D166" s="1260"/>
      <c r="E166" s="1260"/>
      <c r="F166" s="1260"/>
      <c r="G166" s="1260"/>
      <c r="H166" s="1260"/>
      <c r="I166" s="1260"/>
      <c r="J166" s="1260"/>
    </row>
    <row r="167" spans="1:10" ht="12.75">
      <c r="A167" s="910"/>
      <c r="B167" s="944"/>
      <c r="C167" s="944"/>
      <c r="D167" s="944"/>
      <c r="E167" s="944"/>
      <c r="F167" s="944"/>
      <c r="G167" s="944"/>
      <c r="H167" s="924"/>
      <c r="I167" s="910"/>
      <c r="J167" s="910"/>
    </row>
    <row r="168" spans="1:10" ht="13.5" thickBot="1">
      <c r="A168" s="910"/>
      <c r="B168" s="944"/>
      <c r="C168" s="944"/>
      <c r="D168" s="944"/>
      <c r="E168" s="944"/>
      <c r="F168" s="944"/>
      <c r="G168" s="944"/>
      <c r="H168" s="924"/>
      <c r="I168" s="910"/>
      <c r="J168" s="911" t="s">
        <v>686</v>
      </c>
    </row>
    <row r="169" spans="1:10" ht="15" customHeight="1">
      <c r="A169" s="1253" t="s">
        <v>259</v>
      </c>
      <c r="B169" s="1232"/>
      <c r="C169" s="1232"/>
      <c r="D169" s="1232"/>
      <c r="E169" s="1232"/>
      <c r="F169" s="1232"/>
      <c r="G169" s="1232"/>
      <c r="H169" s="1232"/>
      <c r="I169" s="1232"/>
      <c r="J169" s="1236" t="s">
        <v>754</v>
      </c>
    </row>
    <row r="170" spans="1:10" ht="13.5" thickBot="1">
      <c r="A170" s="1254"/>
      <c r="B170" s="1234"/>
      <c r="C170" s="1234"/>
      <c r="D170" s="1234"/>
      <c r="E170" s="1234"/>
      <c r="F170" s="1234"/>
      <c r="G170" s="1234"/>
      <c r="H170" s="1234"/>
      <c r="I170" s="1234"/>
      <c r="J170" s="1237"/>
    </row>
    <row r="171" spans="1:10" s="282" customFormat="1" ht="29.25" customHeight="1">
      <c r="A171" s="933" t="s">
        <v>263</v>
      </c>
      <c r="B171" s="1261" t="s">
        <v>706</v>
      </c>
      <c r="C171" s="1261"/>
      <c r="D171" s="1261"/>
      <c r="E171" s="1261"/>
      <c r="F171" s="1261"/>
      <c r="G171" s="1261"/>
      <c r="H171" s="1261"/>
      <c r="I171" s="1261"/>
      <c r="J171" s="951">
        <v>2</v>
      </c>
    </row>
    <row r="172" spans="1:10" s="282" customFormat="1" ht="29.25" customHeight="1">
      <c r="A172" s="933" t="s">
        <v>264</v>
      </c>
      <c r="B172" s="1261" t="s">
        <v>687</v>
      </c>
      <c r="C172" s="1261"/>
      <c r="D172" s="1261"/>
      <c r="E172" s="1261"/>
      <c r="F172" s="1261"/>
      <c r="G172" s="1261"/>
      <c r="H172" s="1261"/>
      <c r="I172" s="1261"/>
      <c r="J172" s="951">
        <v>35</v>
      </c>
    </row>
    <row r="173" spans="1:10" s="282" customFormat="1" ht="29.25" customHeight="1">
      <c r="A173" s="933" t="s">
        <v>265</v>
      </c>
      <c r="B173" s="1261" t="s">
        <v>688</v>
      </c>
      <c r="C173" s="1261"/>
      <c r="D173" s="1261"/>
      <c r="E173" s="1261"/>
      <c r="F173" s="1261"/>
      <c r="G173" s="1261"/>
      <c r="H173" s="1261"/>
      <c r="I173" s="1261"/>
      <c r="J173" s="951"/>
    </row>
    <row r="174" spans="1:10" s="282" customFormat="1" ht="29.25" customHeight="1" thickBot="1">
      <c r="A174" s="933" t="s">
        <v>266</v>
      </c>
      <c r="B174" s="1261" t="s">
        <v>689</v>
      </c>
      <c r="C174" s="1261"/>
      <c r="D174" s="1261"/>
      <c r="E174" s="1261"/>
      <c r="F174" s="1261"/>
      <c r="G174" s="1261"/>
      <c r="H174" s="1261"/>
      <c r="I174" s="1261"/>
      <c r="J174" s="951"/>
    </row>
    <row r="175" spans="1:10" s="282" customFormat="1" ht="26.25" customHeight="1" thickBot="1">
      <c r="A175" s="1258" t="s">
        <v>305</v>
      </c>
      <c r="B175" s="1259"/>
      <c r="C175" s="1259"/>
      <c r="D175" s="1259"/>
      <c r="E175" s="1259"/>
      <c r="F175" s="1259"/>
      <c r="G175" s="1259"/>
      <c r="H175" s="1259"/>
      <c r="I175" s="1259"/>
      <c r="J175" s="957">
        <f>SUM(J171:J174)</f>
        <v>37</v>
      </c>
    </row>
    <row r="176" spans="1:10" s="282" customFormat="1" ht="15">
      <c r="A176" s="933"/>
      <c r="B176" s="1252"/>
      <c r="C176" s="1252"/>
      <c r="D176" s="1252"/>
      <c r="E176" s="1252"/>
      <c r="F176" s="1252"/>
      <c r="G176" s="1252"/>
      <c r="H176" s="1252"/>
      <c r="I176" s="1252"/>
      <c r="J176" s="951"/>
    </row>
    <row r="177" spans="1:10" s="287" customFormat="1" ht="30" customHeight="1">
      <c r="A177" s="947" t="s">
        <v>265</v>
      </c>
      <c r="B177" s="1260" t="s">
        <v>707</v>
      </c>
      <c r="C177" s="1260"/>
      <c r="D177" s="1260"/>
      <c r="E177" s="1260"/>
      <c r="F177" s="1260"/>
      <c r="G177" s="1260"/>
      <c r="H177" s="1260"/>
      <c r="I177" s="1260"/>
      <c r="J177" s="1260"/>
    </row>
    <row r="178" spans="1:10" ht="12.75">
      <c r="A178" s="910"/>
      <c r="B178" s="944"/>
      <c r="C178" s="944"/>
      <c r="D178" s="944"/>
      <c r="E178" s="944"/>
      <c r="F178" s="944"/>
      <c r="G178" s="944"/>
      <c r="H178" s="924"/>
      <c r="I178" s="910"/>
      <c r="J178" s="910"/>
    </row>
    <row r="179" spans="1:10" ht="13.5" thickBot="1">
      <c r="A179" s="910"/>
      <c r="B179" s="944"/>
      <c r="C179" s="944"/>
      <c r="D179" s="944"/>
      <c r="E179" s="944"/>
      <c r="F179" s="944"/>
      <c r="G179" s="944"/>
      <c r="H179" s="924"/>
      <c r="I179" s="910"/>
      <c r="J179" s="911" t="s">
        <v>971</v>
      </c>
    </row>
    <row r="180" spans="1:10" ht="15" customHeight="1">
      <c r="A180" s="1253" t="s">
        <v>259</v>
      </c>
      <c r="B180" s="1232"/>
      <c r="C180" s="1232"/>
      <c r="D180" s="1232"/>
      <c r="E180" s="1232"/>
      <c r="F180" s="1232"/>
      <c r="G180" s="1232"/>
      <c r="H180" s="1232"/>
      <c r="I180" s="1232"/>
      <c r="J180" s="1236" t="s">
        <v>754</v>
      </c>
    </row>
    <row r="181" spans="1:10" ht="13.5" thickBot="1">
      <c r="A181" s="1254"/>
      <c r="B181" s="1234"/>
      <c r="C181" s="1234"/>
      <c r="D181" s="1234"/>
      <c r="E181" s="1234"/>
      <c r="F181" s="1234"/>
      <c r="G181" s="1234"/>
      <c r="H181" s="1234"/>
      <c r="I181" s="1234"/>
      <c r="J181" s="1237"/>
    </row>
    <row r="182" spans="1:10" s="282" customFormat="1" ht="29.25" customHeight="1">
      <c r="A182" s="933" t="s">
        <v>263</v>
      </c>
      <c r="B182" s="1261" t="s">
        <v>401</v>
      </c>
      <c r="C182" s="1261"/>
      <c r="D182" s="1261"/>
      <c r="E182" s="1261"/>
      <c r="F182" s="1261"/>
      <c r="G182" s="1261"/>
      <c r="H182" s="1261"/>
      <c r="I182" s="1261"/>
      <c r="J182" s="951"/>
    </row>
    <row r="183" spans="1:10" s="282" customFormat="1" ht="29.25" customHeight="1">
      <c r="A183" s="933" t="s">
        <v>264</v>
      </c>
      <c r="B183" s="1261" t="s">
        <v>402</v>
      </c>
      <c r="C183" s="1261"/>
      <c r="D183" s="1261"/>
      <c r="E183" s="1261"/>
      <c r="F183" s="1261"/>
      <c r="G183" s="1261"/>
      <c r="H183" s="1261"/>
      <c r="I183" s="1261"/>
      <c r="J183" s="951"/>
    </row>
    <row r="184" spans="1:10" s="282" customFormat="1" ht="29.25" customHeight="1" thickBot="1">
      <c r="A184" s="933" t="s">
        <v>265</v>
      </c>
      <c r="B184" s="1261" t="s">
        <v>690</v>
      </c>
      <c r="C184" s="1261"/>
      <c r="D184" s="1261"/>
      <c r="E184" s="1261"/>
      <c r="F184" s="1261"/>
      <c r="G184" s="1261"/>
      <c r="H184" s="1261"/>
      <c r="I184" s="1261"/>
      <c r="J184" s="951"/>
    </row>
    <row r="185" spans="1:10" s="282" customFormat="1" ht="26.25" customHeight="1" thickBot="1">
      <c r="A185" s="1258" t="s">
        <v>305</v>
      </c>
      <c r="B185" s="1259"/>
      <c r="C185" s="1259"/>
      <c r="D185" s="1259"/>
      <c r="E185" s="1259"/>
      <c r="F185" s="1259"/>
      <c r="G185" s="1259"/>
      <c r="H185" s="1259"/>
      <c r="I185" s="1259"/>
      <c r="J185" s="957">
        <f>SUM(J182:J184)</f>
        <v>0</v>
      </c>
    </row>
    <row r="186" spans="1:10" s="282" customFormat="1" ht="29.25" customHeight="1">
      <c r="A186" s="933" t="s">
        <v>263</v>
      </c>
      <c r="B186" s="1261" t="s">
        <v>692</v>
      </c>
      <c r="C186" s="1261"/>
      <c r="D186" s="1261"/>
      <c r="E186" s="1261"/>
      <c r="F186" s="1261"/>
      <c r="G186" s="1261"/>
      <c r="H186" s="1261"/>
      <c r="I186" s="1261"/>
      <c r="J186" s="951"/>
    </row>
    <row r="187" spans="1:10" s="282" customFormat="1" ht="29.25" customHeight="1">
      <c r="A187" s="933"/>
      <c r="B187" s="1261" t="s">
        <v>963</v>
      </c>
      <c r="C187" s="1261"/>
      <c r="D187" s="1261"/>
      <c r="E187" s="1261"/>
      <c r="F187" s="1261"/>
      <c r="G187" s="1261"/>
      <c r="H187" s="1261"/>
      <c r="I187" s="1261"/>
      <c r="J187" s="951"/>
    </row>
    <row r="188" spans="1:10" s="282" customFormat="1" ht="29.25" customHeight="1">
      <c r="A188" s="933" t="s">
        <v>264</v>
      </c>
      <c r="B188" s="1261" t="s">
        <v>693</v>
      </c>
      <c r="C188" s="1261"/>
      <c r="D188" s="1261"/>
      <c r="E188" s="1261"/>
      <c r="F188" s="1261"/>
      <c r="G188" s="1261"/>
      <c r="H188" s="1261"/>
      <c r="I188" s="1261"/>
      <c r="J188" s="951"/>
    </row>
    <row r="189" spans="1:10" s="282" customFormat="1" ht="29.25" customHeight="1">
      <c r="A189" s="282" t="s">
        <v>265</v>
      </c>
      <c r="B189" s="1264" t="s">
        <v>403</v>
      </c>
      <c r="C189" s="1264"/>
      <c r="D189" s="1264"/>
      <c r="E189" s="1264"/>
      <c r="F189" s="1264"/>
      <c r="G189" s="1264"/>
      <c r="H189" s="1264"/>
      <c r="I189" s="1264"/>
      <c r="J189" s="81"/>
    </row>
    <row r="190" spans="1:10" s="282" customFormat="1" ht="29.25" customHeight="1">
      <c r="A190" s="282" t="s">
        <v>266</v>
      </c>
      <c r="B190" s="1264" t="s">
        <v>404</v>
      </c>
      <c r="C190" s="1264"/>
      <c r="D190" s="1264"/>
      <c r="E190" s="1264"/>
      <c r="F190" s="1264"/>
      <c r="G190" s="1264"/>
      <c r="H190" s="1264"/>
      <c r="I190" s="1264"/>
      <c r="J190" s="81"/>
    </row>
    <row r="191" spans="1:10" s="282" customFormat="1" ht="29.25" customHeight="1">
      <c r="A191" s="282" t="s">
        <v>267</v>
      </c>
      <c r="B191" s="1264" t="s">
        <v>405</v>
      </c>
      <c r="C191" s="1264"/>
      <c r="D191" s="1264"/>
      <c r="E191" s="1264"/>
      <c r="F191" s="1264"/>
      <c r="G191" s="1264"/>
      <c r="H191" s="1264"/>
      <c r="I191" s="1264"/>
      <c r="J191" s="81"/>
    </row>
    <row r="192" spans="1:10" s="282" customFormat="1" ht="29.25" customHeight="1" thickBot="1">
      <c r="A192" s="282" t="s">
        <v>299</v>
      </c>
      <c r="B192" s="1264" t="s">
        <v>406</v>
      </c>
      <c r="C192" s="1264"/>
      <c r="D192" s="1264"/>
      <c r="E192" s="1264"/>
      <c r="F192" s="1264"/>
      <c r="G192" s="1264"/>
      <c r="H192" s="1264"/>
      <c r="I192" s="1264"/>
      <c r="J192" s="81"/>
    </row>
    <row r="193" spans="1:10" s="282" customFormat="1" ht="26.25" customHeight="1" thickBot="1">
      <c r="A193" s="1262" t="s">
        <v>305</v>
      </c>
      <c r="B193" s="1263"/>
      <c r="C193" s="1263"/>
      <c r="D193" s="1263"/>
      <c r="E193" s="1263"/>
      <c r="F193" s="1263"/>
      <c r="G193" s="1263"/>
      <c r="H193" s="1263"/>
      <c r="I193" s="1263"/>
      <c r="J193" s="288">
        <f>SUM(J186:J188)</f>
        <v>0</v>
      </c>
    </row>
    <row r="194" spans="2:7" ht="12.75">
      <c r="B194" s="142"/>
      <c r="C194" s="142"/>
      <c r="D194" s="142"/>
      <c r="E194" s="142"/>
      <c r="F194" s="142"/>
      <c r="G194" s="142"/>
    </row>
  </sheetData>
  <sheetProtection password="AF00" sheet="1"/>
  <mergeCells count="81">
    <mergeCell ref="A185:I185"/>
    <mergeCell ref="B186:I186"/>
    <mergeCell ref="B187:I187"/>
    <mergeCell ref="B188:I188"/>
    <mergeCell ref="A193:I193"/>
    <mergeCell ref="B189:I189"/>
    <mergeCell ref="B190:I190"/>
    <mergeCell ref="B191:I191"/>
    <mergeCell ref="B192:I192"/>
    <mergeCell ref="B182:I182"/>
    <mergeCell ref="B183:I183"/>
    <mergeCell ref="B184:I184"/>
    <mergeCell ref="B176:I176"/>
    <mergeCell ref="B166:J166"/>
    <mergeCell ref="J169:J170"/>
    <mergeCell ref="A169:I170"/>
    <mergeCell ref="A180:I181"/>
    <mergeCell ref="J180:J181"/>
    <mergeCell ref="A114:I114"/>
    <mergeCell ref="B112:I112"/>
    <mergeCell ref="A175:I175"/>
    <mergeCell ref="B177:J177"/>
    <mergeCell ref="B171:I171"/>
    <mergeCell ref="B172:I172"/>
    <mergeCell ref="B173:I173"/>
    <mergeCell ref="B155:I155"/>
    <mergeCell ref="B156:I156"/>
    <mergeCell ref="B174:I174"/>
    <mergeCell ref="B136:I136"/>
    <mergeCell ref="A137:I137"/>
    <mergeCell ref="B151:I151"/>
    <mergeCell ref="B152:I152"/>
    <mergeCell ref="B153:I153"/>
    <mergeCell ref="B130:I130"/>
    <mergeCell ref="B154:I154"/>
    <mergeCell ref="A149:I150"/>
    <mergeCell ref="J118:J119"/>
    <mergeCell ref="A120:I120"/>
    <mergeCell ref="J149:J150"/>
    <mergeCell ref="C133:I133"/>
    <mergeCell ref="C134:I134"/>
    <mergeCell ref="B131:I131"/>
    <mergeCell ref="C132:I132"/>
    <mergeCell ref="B121:I121"/>
    <mergeCell ref="A1:B1"/>
    <mergeCell ref="A6:J6"/>
    <mergeCell ref="A11:I12"/>
    <mergeCell ref="C106:I106"/>
    <mergeCell ref="B97:I97"/>
    <mergeCell ref="A103:I103"/>
    <mergeCell ref="A13:I13"/>
    <mergeCell ref="B15:I15"/>
    <mergeCell ref="A23:I23"/>
    <mergeCell ref="J11:J12"/>
    <mergeCell ref="B90:I90"/>
    <mergeCell ref="B96:I96"/>
    <mergeCell ref="B104:I104"/>
    <mergeCell ref="A16:I16"/>
    <mergeCell ref="A76:I76"/>
    <mergeCell ref="A89:I89"/>
    <mergeCell ref="A52:I52"/>
    <mergeCell ref="A95:I95"/>
    <mergeCell ref="B91:I91"/>
    <mergeCell ref="C107:I107"/>
    <mergeCell ref="C108:I108"/>
    <mergeCell ref="B105:I105"/>
    <mergeCell ref="B110:I110"/>
    <mergeCell ref="A109:I109"/>
    <mergeCell ref="A135:I135"/>
    <mergeCell ref="B122:I122"/>
    <mergeCell ref="A129:I129"/>
    <mergeCell ref="A111:I111"/>
    <mergeCell ref="A118:I119"/>
    <mergeCell ref="A2:J2"/>
    <mergeCell ref="A5:J5"/>
    <mergeCell ref="A7:J7"/>
    <mergeCell ref="A62:I63"/>
    <mergeCell ref="J62:J63"/>
    <mergeCell ref="D84:I84"/>
    <mergeCell ref="B14:I14"/>
    <mergeCell ref="A8:J8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P31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4.75390625" style="17" customWidth="1"/>
    <col min="2" max="2" width="27.375" style="17" customWidth="1"/>
    <col min="3" max="11" width="14.25390625" style="28" customWidth="1"/>
    <col min="12" max="12" width="15.625" style="28" bestFit="1" customWidth="1"/>
    <col min="13" max="14" width="14.25390625" style="28" customWidth="1"/>
    <col min="15" max="15" width="15.875" style="17" customWidth="1"/>
    <col min="16" max="16384" width="9.125" style="17" customWidth="1"/>
  </cols>
  <sheetData>
    <row r="2" spans="2:14" s="26" customFormat="1" ht="12.75"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</row>
    <row r="3" spans="1:7" s="38" customFormat="1" ht="12.75">
      <c r="A3" s="1278" t="s">
        <v>1160</v>
      </c>
      <c r="B3" s="1053"/>
      <c r="C3" s="1053"/>
      <c r="D3" s="1053"/>
      <c r="E3" s="28"/>
      <c r="F3" s="28"/>
      <c r="G3" s="28"/>
    </row>
    <row r="4" spans="2:7" s="38" customFormat="1" ht="12.75">
      <c r="B4" s="90"/>
      <c r="D4" s="68"/>
      <c r="E4" s="28"/>
      <c r="F4" s="28"/>
      <c r="G4" s="28"/>
    </row>
    <row r="5" spans="2:15" s="6" customFormat="1" ht="14.25">
      <c r="B5" s="1134" t="s">
        <v>295</v>
      </c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</row>
    <row r="6" spans="2:14" s="52" customFormat="1" ht="15">
      <c r="B6" s="1134" t="s">
        <v>1068</v>
      </c>
      <c r="C6" s="1134"/>
      <c r="D6" s="1134"/>
      <c r="E6" s="1134"/>
      <c r="F6" s="1134"/>
      <c r="G6" s="1134"/>
      <c r="H6" s="1134"/>
      <c r="I6" s="1134"/>
      <c r="J6" s="1134"/>
      <c r="K6" s="1134"/>
      <c r="L6" s="1134"/>
      <c r="M6" s="1134"/>
      <c r="N6" s="1134"/>
    </row>
    <row r="7" spans="2:14" s="52" customFormat="1" ht="15">
      <c r="B7" s="608"/>
      <c r="C7" s="1134"/>
      <c r="D7" s="1066"/>
      <c r="E7" s="1066"/>
      <c r="F7" s="1066"/>
      <c r="G7" s="1066"/>
      <c r="H7" s="1066"/>
      <c r="I7" s="1066"/>
      <c r="J7" s="1066"/>
      <c r="K7" s="1066"/>
      <c r="L7" s="1066"/>
      <c r="M7" s="1066"/>
      <c r="N7" s="1066"/>
    </row>
    <row r="8" spans="15:16" ht="13.5" thickBot="1">
      <c r="O8" s="64" t="s">
        <v>309</v>
      </c>
      <c r="P8" s="309"/>
    </row>
    <row r="9" spans="1:15" ht="13.5" thickBot="1">
      <c r="A9" s="1279" t="s">
        <v>1050</v>
      </c>
      <c r="B9" s="1285" t="s">
        <v>310</v>
      </c>
      <c r="C9" s="1288" t="s">
        <v>660</v>
      </c>
      <c r="D9" s="1289"/>
      <c r="E9" s="1289"/>
      <c r="F9" s="1289"/>
      <c r="G9" s="1289"/>
      <c r="H9" s="1290"/>
      <c r="I9" s="1269" t="s">
        <v>694</v>
      </c>
      <c r="J9" s="1270"/>
      <c r="K9" s="1271"/>
      <c r="L9" s="1269" t="s">
        <v>260</v>
      </c>
      <c r="M9" s="1270"/>
      <c r="N9" s="1271"/>
      <c r="O9" s="1282" t="s">
        <v>708</v>
      </c>
    </row>
    <row r="10" spans="1:15" ht="12.75" customHeight="1">
      <c r="A10" s="1280"/>
      <c r="B10" s="1286"/>
      <c r="C10" s="1270" t="s">
        <v>311</v>
      </c>
      <c r="D10" s="1270"/>
      <c r="E10" s="1271"/>
      <c r="F10" s="1269" t="s">
        <v>312</v>
      </c>
      <c r="G10" s="1270"/>
      <c r="H10" s="1271"/>
      <c r="I10" s="1272"/>
      <c r="J10" s="1273"/>
      <c r="K10" s="1274"/>
      <c r="L10" s="1272"/>
      <c r="M10" s="1273"/>
      <c r="N10" s="1274"/>
      <c r="O10" s="1283"/>
    </row>
    <row r="11" spans="1:15" ht="13.5" thickBot="1">
      <c r="A11" s="1280"/>
      <c r="B11" s="1286"/>
      <c r="C11" s="1276"/>
      <c r="D11" s="1276"/>
      <c r="E11" s="1277"/>
      <c r="F11" s="1275"/>
      <c r="G11" s="1276"/>
      <c r="H11" s="1277"/>
      <c r="I11" s="1275"/>
      <c r="J11" s="1276"/>
      <c r="K11" s="1277"/>
      <c r="L11" s="1275"/>
      <c r="M11" s="1276"/>
      <c r="N11" s="1277"/>
      <c r="O11" s="1283"/>
    </row>
    <row r="12" spans="1:15" ht="12.75" customHeight="1">
      <c r="A12" s="1280"/>
      <c r="B12" s="1286"/>
      <c r="C12" s="1271" t="s">
        <v>313</v>
      </c>
      <c r="D12" s="1267" t="s">
        <v>314</v>
      </c>
      <c r="E12" s="1265" t="s">
        <v>315</v>
      </c>
      <c r="F12" s="1265" t="s">
        <v>313</v>
      </c>
      <c r="G12" s="1267" t="s">
        <v>314</v>
      </c>
      <c r="H12" s="1265" t="s">
        <v>315</v>
      </c>
      <c r="I12" s="1265" t="s">
        <v>313</v>
      </c>
      <c r="J12" s="1267" t="s">
        <v>314</v>
      </c>
      <c r="K12" s="1265" t="s">
        <v>315</v>
      </c>
      <c r="L12" s="1265" t="s">
        <v>313</v>
      </c>
      <c r="M12" s="1267" t="s">
        <v>314</v>
      </c>
      <c r="N12" s="1265" t="s">
        <v>315</v>
      </c>
      <c r="O12" s="1283"/>
    </row>
    <row r="13" spans="1:15" ht="13.5" thickBot="1">
      <c r="A13" s="1281"/>
      <c r="B13" s="1287"/>
      <c r="C13" s="1277"/>
      <c r="D13" s="1268"/>
      <c r="E13" s="1266"/>
      <c r="F13" s="1266"/>
      <c r="G13" s="1268"/>
      <c r="H13" s="1266"/>
      <c r="I13" s="1266"/>
      <c r="J13" s="1268"/>
      <c r="K13" s="1266"/>
      <c r="L13" s="1266"/>
      <c r="M13" s="1268"/>
      <c r="N13" s="1266"/>
      <c r="O13" s="1284"/>
    </row>
    <row r="14" spans="1:15" s="26" customFormat="1" ht="31.5" customHeight="1">
      <c r="A14" s="779" t="s">
        <v>731</v>
      </c>
      <c r="B14" s="44" t="s">
        <v>316</v>
      </c>
      <c r="C14" s="29"/>
      <c r="D14" s="29"/>
      <c r="E14" s="29"/>
      <c r="F14" s="890">
        <f>F15</f>
        <v>787402</v>
      </c>
      <c r="G14" s="890">
        <f>G15</f>
        <v>22781</v>
      </c>
      <c r="H14" s="890">
        <f>H15</f>
        <v>764621</v>
      </c>
      <c r="I14" s="29"/>
      <c r="J14" s="29"/>
      <c r="K14" s="29"/>
      <c r="L14" s="29">
        <f aca="true" t="shared" si="0" ref="L14:N15">C14+F14+I14</f>
        <v>787402</v>
      </c>
      <c r="M14" s="29">
        <f t="shared" si="0"/>
        <v>22781</v>
      </c>
      <c r="N14" s="289">
        <f t="shared" si="0"/>
        <v>764621</v>
      </c>
      <c r="O14" s="307">
        <f aca="true" t="shared" si="1" ref="O14:O20">(1-N14/L14)*100</f>
        <v>2.8931854376798682</v>
      </c>
    </row>
    <row r="15" spans="1:15" ht="24.75" customHeight="1">
      <c r="A15" s="775" t="s">
        <v>732</v>
      </c>
      <c r="B15" s="45" t="s">
        <v>1114</v>
      </c>
      <c r="C15" s="30"/>
      <c r="D15" s="30"/>
      <c r="E15" s="30"/>
      <c r="F15" s="891">
        <v>787402</v>
      </c>
      <c r="G15" s="891">
        <v>22781</v>
      </c>
      <c r="H15" s="891">
        <f>F15-G15</f>
        <v>764621</v>
      </c>
      <c r="I15" s="30"/>
      <c r="J15" s="30"/>
      <c r="K15" s="30"/>
      <c r="L15" s="30">
        <f t="shared" si="0"/>
        <v>787402</v>
      </c>
      <c r="M15" s="30">
        <f t="shared" si="0"/>
        <v>22781</v>
      </c>
      <c r="N15" s="290">
        <f t="shared" si="0"/>
        <v>764621</v>
      </c>
      <c r="O15" s="308">
        <f t="shared" si="1"/>
        <v>2.8931854376798682</v>
      </c>
    </row>
    <row r="16" spans="1:15" s="26" customFormat="1" ht="31.5" customHeight="1">
      <c r="A16" s="774" t="s">
        <v>733</v>
      </c>
      <c r="B16" s="44" t="s">
        <v>317</v>
      </c>
      <c r="C16" s="29">
        <f>SUM(C17:C23)</f>
        <v>142341574</v>
      </c>
      <c r="D16" s="29">
        <f aca="true" t="shared" si="2" ref="D16:N16">SUM(D17:D23)</f>
        <v>60025415</v>
      </c>
      <c r="E16" s="29">
        <f t="shared" si="2"/>
        <v>82316159</v>
      </c>
      <c r="F16" s="29">
        <f t="shared" si="2"/>
        <v>431000</v>
      </c>
      <c r="G16" s="29"/>
      <c r="H16" s="29">
        <f t="shared" si="2"/>
        <v>431000</v>
      </c>
      <c r="I16" s="29">
        <f t="shared" si="2"/>
        <v>7327467</v>
      </c>
      <c r="J16" s="29">
        <f t="shared" si="2"/>
        <v>1461276</v>
      </c>
      <c r="K16" s="29">
        <f t="shared" si="2"/>
        <v>5866191</v>
      </c>
      <c r="L16" s="29">
        <f t="shared" si="2"/>
        <v>150100041</v>
      </c>
      <c r="M16" s="29">
        <f t="shared" si="2"/>
        <v>61486691</v>
      </c>
      <c r="N16" s="289">
        <f t="shared" si="2"/>
        <v>88613350</v>
      </c>
      <c r="O16" s="307">
        <f t="shared" si="1"/>
        <v>40.96380693193815</v>
      </c>
    </row>
    <row r="17" spans="1:15" ht="24.75" customHeight="1">
      <c r="A17" s="775" t="s">
        <v>734</v>
      </c>
      <c r="B17" s="45" t="s">
        <v>318</v>
      </c>
      <c r="C17" s="891">
        <v>3044000</v>
      </c>
      <c r="D17" s="891"/>
      <c r="E17" s="891">
        <f>C17-D17</f>
        <v>3044000</v>
      </c>
      <c r="F17" s="30"/>
      <c r="G17" s="30"/>
      <c r="H17" s="30"/>
      <c r="I17" s="891">
        <v>1419065</v>
      </c>
      <c r="J17" s="891"/>
      <c r="K17" s="891">
        <f>I17-J17</f>
        <v>1419065</v>
      </c>
      <c r="L17" s="30">
        <f>C17+F17+I17</f>
        <v>4463065</v>
      </c>
      <c r="M17" s="30"/>
      <c r="N17" s="290">
        <f>E17+H17+K17</f>
        <v>4463065</v>
      </c>
      <c r="O17" s="308">
        <f t="shared" si="1"/>
        <v>0</v>
      </c>
    </row>
    <row r="18" spans="1:15" ht="24.75" customHeight="1">
      <c r="A18" s="775" t="s">
        <v>735</v>
      </c>
      <c r="B18" s="45" t="s">
        <v>319</v>
      </c>
      <c r="C18" s="891">
        <v>151000</v>
      </c>
      <c r="D18" s="891"/>
      <c r="E18" s="891">
        <f>C18-D18</f>
        <v>151000</v>
      </c>
      <c r="F18" s="891">
        <v>431000</v>
      </c>
      <c r="G18" s="891"/>
      <c r="H18" s="891">
        <f>F18-G18</f>
        <v>431000</v>
      </c>
      <c r="I18" s="891">
        <v>813000</v>
      </c>
      <c r="J18" s="891"/>
      <c r="K18" s="891">
        <f>I18-J18</f>
        <v>813000</v>
      </c>
      <c r="L18" s="30">
        <f>C18+F18+I18</f>
        <v>1395000</v>
      </c>
      <c r="M18" s="30"/>
      <c r="N18" s="290">
        <f>E18+H18+K18</f>
        <v>1395000</v>
      </c>
      <c r="O18" s="308">
        <f t="shared" si="1"/>
        <v>0</v>
      </c>
    </row>
    <row r="19" spans="1:15" ht="24.75" customHeight="1">
      <c r="A19" s="775" t="s">
        <v>757</v>
      </c>
      <c r="B19" s="45" t="s">
        <v>320</v>
      </c>
      <c r="C19" s="891">
        <v>12500085</v>
      </c>
      <c r="D19" s="891">
        <v>4021040</v>
      </c>
      <c r="E19" s="891">
        <f>C19-D19</f>
        <v>8479045</v>
      </c>
      <c r="F19" s="30"/>
      <c r="G19" s="30"/>
      <c r="H19" s="30"/>
      <c r="I19" s="891">
        <v>5095402</v>
      </c>
      <c r="J19" s="891">
        <v>1461276</v>
      </c>
      <c r="K19" s="891">
        <f>I19-J19</f>
        <v>3634126</v>
      </c>
      <c r="L19" s="30">
        <f>C19+F19+I19</f>
        <v>17595487</v>
      </c>
      <c r="M19" s="30">
        <f>D19+G19+J19</f>
        <v>5482316</v>
      </c>
      <c r="N19" s="290">
        <f>E19+H19+K19</f>
        <v>12113171</v>
      </c>
      <c r="O19" s="308">
        <f t="shared" si="1"/>
        <v>31.157512150700917</v>
      </c>
    </row>
    <row r="20" spans="1:15" ht="24.75" customHeight="1">
      <c r="A20" s="775" t="s">
        <v>758</v>
      </c>
      <c r="B20" s="45" t="s">
        <v>321</v>
      </c>
      <c r="C20" s="891">
        <v>126646489</v>
      </c>
      <c r="D20" s="891">
        <v>56004375</v>
      </c>
      <c r="E20" s="891">
        <f>C20-D20</f>
        <v>70642114</v>
      </c>
      <c r="F20" s="30"/>
      <c r="G20" s="30"/>
      <c r="H20" s="30"/>
      <c r="I20" s="30"/>
      <c r="J20" s="30"/>
      <c r="K20" s="30"/>
      <c r="L20" s="30">
        <f>C20+F20+I20</f>
        <v>126646489</v>
      </c>
      <c r="M20" s="30">
        <f>D20+G20+J20</f>
        <v>56004375</v>
      </c>
      <c r="N20" s="290">
        <f>E20+H20+K20</f>
        <v>70642114</v>
      </c>
      <c r="O20" s="308">
        <f t="shared" si="1"/>
        <v>44.22102455599855</v>
      </c>
    </row>
    <row r="21" spans="1:15" ht="24.75" customHeight="1">
      <c r="A21" s="775" t="s">
        <v>759</v>
      </c>
      <c r="B21" s="45" t="s">
        <v>333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90"/>
      <c r="O21" s="308"/>
    </row>
    <row r="22" spans="1:15" ht="24.75" customHeight="1">
      <c r="A22" s="775" t="s">
        <v>760</v>
      </c>
      <c r="B22" s="45" t="s">
        <v>334</v>
      </c>
      <c r="C22" s="30"/>
      <c r="D22" s="31"/>
      <c r="E22" s="30"/>
      <c r="F22" s="30"/>
      <c r="G22" s="30"/>
      <c r="H22" s="30"/>
      <c r="I22" s="30"/>
      <c r="J22" s="30"/>
      <c r="K22" s="30"/>
      <c r="L22" s="30"/>
      <c r="M22" s="30"/>
      <c r="N22" s="290"/>
      <c r="O22" s="308"/>
    </row>
    <row r="23" spans="1:15" ht="52.5" customHeight="1">
      <c r="A23" s="776" t="s">
        <v>273</v>
      </c>
      <c r="B23" s="165" t="s">
        <v>709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90"/>
      <c r="O23" s="308"/>
    </row>
    <row r="24" spans="1:15" s="26" customFormat="1" ht="31.5" customHeight="1">
      <c r="A24" s="774" t="s">
        <v>274</v>
      </c>
      <c r="B24" s="46" t="s">
        <v>361</v>
      </c>
      <c r="C24" s="29"/>
      <c r="D24" s="29"/>
      <c r="E24" s="29"/>
      <c r="F24" s="29">
        <f>SUM(F25:F27)</f>
        <v>826790</v>
      </c>
      <c r="G24" s="29">
        <f>SUM(G25:G27)</f>
        <v>187603</v>
      </c>
      <c r="H24" s="29">
        <f>SUM(H25:H27)</f>
        <v>639187</v>
      </c>
      <c r="I24" s="29"/>
      <c r="J24" s="29"/>
      <c r="K24" s="29"/>
      <c r="L24" s="29">
        <f>SUM(L25:L27)</f>
        <v>8808619</v>
      </c>
      <c r="M24" s="29">
        <f>SUM(M25:M27)</f>
        <v>3747718</v>
      </c>
      <c r="N24" s="289">
        <f>SUM(N25:N27)</f>
        <v>5060901</v>
      </c>
      <c r="O24" s="307">
        <f>(1-N24/L24)*100</f>
        <v>42.546033606403</v>
      </c>
    </row>
    <row r="25" spans="1:15" ht="24.75" customHeight="1">
      <c r="A25" s="775" t="s">
        <v>300</v>
      </c>
      <c r="B25" s="47" t="s">
        <v>362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90"/>
      <c r="O25" s="308"/>
    </row>
    <row r="26" spans="1:15" ht="24.75" customHeight="1">
      <c r="A26" s="775" t="s">
        <v>275</v>
      </c>
      <c r="B26" s="47" t="s">
        <v>659</v>
      </c>
      <c r="C26" s="32"/>
      <c r="D26" s="30"/>
      <c r="E26" s="30"/>
      <c r="F26" s="30"/>
      <c r="G26" s="30"/>
      <c r="H26" s="30"/>
      <c r="I26" s="891">
        <v>7981829</v>
      </c>
      <c r="J26" s="891">
        <v>3560115</v>
      </c>
      <c r="K26" s="891">
        <f>I26-J26</f>
        <v>4421714</v>
      </c>
      <c r="L26" s="30">
        <f>C26+F26+I26</f>
        <v>7981829</v>
      </c>
      <c r="M26" s="30">
        <f>D26+G26+J26</f>
        <v>3560115</v>
      </c>
      <c r="N26" s="290">
        <f>E26+H26+K26</f>
        <v>4421714</v>
      </c>
      <c r="O26" s="308">
        <f>(1-N26/L26)*100</f>
        <v>44.602747064613894</v>
      </c>
    </row>
    <row r="27" spans="1:15" ht="24.75" customHeight="1">
      <c r="A27" s="775" t="s">
        <v>276</v>
      </c>
      <c r="B27" s="47" t="s">
        <v>363</v>
      </c>
      <c r="C27" s="32"/>
      <c r="D27" s="30"/>
      <c r="E27" s="30"/>
      <c r="F27" s="891">
        <v>826790</v>
      </c>
      <c r="G27" s="891">
        <v>187603</v>
      </c>
      <c r="H27" s="891">
        <f>F27-G27</f>
        <v>639187</v>
      </c>
      <c r="I27" s="30"/>
      <c r="J27" s="30"/>
      <c r="K27" s="30"/>
      <c r="L27" s="30">
        <f aca="true" t="shared" si="3" ref="L27:N28">C27+F27+I27</f>
        <v>826790</v>
      </c>
      <c r="M27" s="30">
        <f t="shared" si="3"/>
        <v>187603</v>
      </c>
      <c r="N27" s="290">
        <f t="shared" si="3"/>
        <v>639187</v>
      </c>
      <c r="O27" s="308">
        <f>(1-N27/L27)*100</f>
        <v>22.690526010232347</v>
      </c>
    </row>
    <row r="28" spans="1:15" s="26" customFormat="1" ht="31.5" customHeight="1">
      <c r="A28" s="774" t="s">
        <v>277</v>
      </c>
      <c r="B28" s="44" t="s">
        <v>335</v>
      </c>
      <c r="C28" s="29">
        <v>2533500</v>
      </c>
      <c r="D28" s="29"/>
      <c r="E28" s="29">
        <v>2533500</v>
      </c>
      <c r="F28" s="29"/>
      <c r="G28" s="29"/>
      <c r="H28" s="29"/>
      <c r="I28" s="29"/>
      <c r="J28" s="29"/>
      <c r="K28" s="29"/>
      <c r="L28" s="29">
        <f t="shared" si="3"/>
        <v>2533500</v>
      </c>
      <c r="M28" s="29"/>
      <c r="N28" s="289">
        <f t="shared" si="3"/>
        <v>2533500</v>
      </c>
      <c r="O28" s="307">
        <f>(1-N28/L28)*100</f>
        <v>0</v>
      </c>
    </row>
    <row r="29" spans="1:15" s="26" customFormat="1" ht="31.5" customHeight="1">
      <c r="A29" s="774" t="s">
        <v>279</v>
      </c>
      <c r="B29" s="44" t="s">
        <v>913</v>
      </c>
      <c r="C29" s="29">
        <v>1699000</v>
      </c>
      <c r="D29" s="29"/>
      <c r="E29" s="29">
        <v>1699000</v>
      </c>
      <c r="F29" s="29"/>
      <c r="G29" s="29"/>
      <c r="H29" s="29"/>
      <c r="I29" s="29"/>
      <c r="J29" s="29"/>
      <c r="K29" s="29"/>
      <c r="L29" s="29">
        <f>C29+F29+I29</f>
        <v>1699000</v>
      </c>
      <c r="M29" s="29"/>
      <c r="N29" s="289">
        <f>E29+H29+K29</f>
        <v>1699000</v>
      </c>
      <c r="O29" s="308">
        <f>(1-N29/L29)*100</f>
        <v>0</v>
      </c>
    </row>
    <row r="30" spans="1:15" s="26" customFormat="1" ht="31.5" customHeight="1" thickBot="1">
      <c r="A30" s="777" t="s">
        <v>280</v>
      </c>
      <c r="B30" s="46" t="s">
        <v>832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89"/>
      <c r="O30" s="310"/>
    </row>
    <row r="31" spans="1:15" s="26" customFormat="1" ht="50.25" customHeight="1" thickBot="1">
      <c r="A31" s="778" t="s">
        <v>281</v>
      </c>
      <c r="B31" s="48" t="s">
        <v>695</v>
      </c>
      <c r="C31" s="49">
        <f>C14+C16+C24+C28+C29</f>
        <v>146574074</v>
      </c>
      <c r="D31" s="49">
        <f aca="true" t="shared" si="4" ref="D31:N31">D14+D16+D24+D28+D29</f>
        <v>60025415</v>
      </c>
      <c r="E31" s="49">
        <f t="shared" si="4"/>
        <v>86548659</v>
      </c>
      <c r="F31" s="49">
        <f t="shared" si="4"/>
        <v>2045192</v>
      </c>
      <c r="G31" s="49">
        <f t="shared" si="4"/>
        <v>210384</v>
      </c>
      <c r="H31" s="49">
        <f t="shared" si="4"/>
        <v>1834808</v>
      </c>
      <c r="I31" s="49">
        <f t="shared" si="4"/>
        <v>7327467</v>
      </c>
      <c r="J31" s="49">
        <f t="shared" si="4"/>
        <v>1461276</v>
      </c>
      <c r="K31" s="49">
        <f t="shared" si="4"/>
        <v>5866191</v>
      </c>
      <c r="L31" s="49">
        <f t="shared" si="4"/>
        <v>163928562</v>
      </c>
      <c r="M31" s="49">
        <f t="shared" si="4"/>
        <v>65257190</v>
      </c>
      <c r="N31" s="291">
        <f t="shared" si="4"/>
        <v>98671372</v>
      </c>
      <c r="O31" s="311">
        <f>(1-N31/L31)*100</f>
        <v>39.80830991490062</v>
      </c>
    </row>
  </sheetData>
  <sheetProtection password="AF00" sheet="1"/>
  <mergeCells count="25">
    <mergeCell ref="A3:D3"/>
    <mergeCell ref="A9:A13"/>
    <mergeCell ref="C7:N7"/>
    <mergeCell ref="O9:O13"/>
    <mergeCell ref="B5:O5"/>
    <mergeCell ref="B2:N2"/>
    <mergeCell ref="B6:N6"/>
    <mergeCell ref="B9:B13"/>
    <mergeCell ref="C9:H9"/>
    <mergeCell ref="C10:E11"/>
    <mergeCell ref="F10:H11"/>
    <mergeCell ref="C12:C13"/>
    <mergeCell ref="D12:D13"/>
    <mergeCell ref="E12:E13"/>
    <mergeCell ref="F12:F13"/>
    <mergeCell ref="G12:G13"/>
    <mergeCell ref="H12:H13"/>
    <mergeCell ref="I12:I13"/>
    <mergeCell ref="J12:J13"/>
    <mergeCell ref="I9:K11"/>
    <mergeCell ref="L9:N11"/>
    <mergeCell ref="K12:K13"/>
    <mergeCell ref="L12:L13"/>
    <mergeCell ref="M12:M13"/>
    <mergeCell ref="N12:N13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"/>
  <sheetViews>
    <sheetView zoomScalePageLayoutView="0" workbookViewId="0" topLeftCell="A1">
      <selection activeCell="C12" sqref="C12:H12"/>
    </sheetView>
  </sheetViews>
  <sheetFormatPr defaultColWidth="9.00390625" defaultRowHeight="12.75"/>
  <cols>
    <col min="1" max="1" width="13.125" style="9" customWidth="1"/>
    <col min="2" max="2" width="9.125" style="9" customWidth="1"/>
    <col min="3" max="3" width="12.125" style="9" customWidth="1"/>
    <col min="4" max="4" width="5.875" style="9" customWidth="1"/>
    <col min="5" max="5" width="9.125" style="9" hidden="1" customWidth="1"/>
    <col min="6" max="8" width="9.125" style="9" customWidth="1"/>
    <col min="9" max="9" width="6.00390625" style="9" customWidth="1"/>
    <col min="10" max="10" width="15.625" style="2" bestFit="1" customWidth="1"/>
    <col min="11" max="11" width="4.125" style="9" customWidth="1"/>
    <col min="12" max="16384" width="9.125" style="9" customWidth="1"/>
  </cols>
  <sheetData>
    <row r="1" spans="10:11" ht="15.75">
      <c r="J1" s="1292"/>
      <c r="K1" s="1292"/>
    </row>
    <row r="2" spans="10:11" ht="15.75">
      <c r="J2" s="14"/>
      <c r="K2" s="11"/>
    </row>
    <row r="3" spans="10:11" ht="15.75">
      <c r="J3" s="14"/>
      <c r="K3" s="11"/>
    </row>
    <row r="4" spans="10:11" ht="15.75">
      <c r="J4" s="14"/>
      <c r="K4" s="11"/>
    </row>
    <row r="5" spans="1:10" s="33" customFormat="1" ht="12.75">
      <c r="A5" s="1222"/>
      <c r="B5" s="1222"/>
      <c r="C5" s="1222"/>
      <c r="D5" s="1222"/>
      <c r="E5" s="1222"/>
      <c r="F5" s="1222"/>
      <c r="G5" s="1222"/>
      <c r="H5" s="1222"/>
      <c r="I5" s="1222"/>
      <c r="J5" s="1222"/>
    </row>
    <row r="6" spans="1:6" s="38" customFormat="1" ht="12.75">
      <c r="A6" s="90" t="s">
        <v>1161</v>
      </c>
      <c r="C6" s="68"/>
      <c r="D6" s="28"/>
      <c r="E6" s="28"/>
      <c r="F6" s="28"/>
    </row>
    <row r="7" spans="1:6" s="38" customFormat="1" ht="12.75">
      <c r="A7" s="90"/>
      <c r="C7" s="68"/>
      <c r="D7" s="28"/>
      <c r="E7" s="28"/>
      <c r="F7" s="28"/>
    </row>
    <row r="9" spans="1:11" ht="15.75">
      <c r="A9" s="1291" t="s">
        <v>513</v>
      </c>
      <c r="B9" s="1291"/>
      <c r="C9" s="1291"/>
      <c r="D9" s="1291"/>
      <c r="E9" s="1291"/>
      <c r="F9" s="1291"/>
      <c r="G9" s="1291"/>
      <c r="H9" s="1291"/>
      <c r="I9" s="1291"/>
      <c r="J9" s="1291"/>
      <c r="K9" s="1291"/>
    </row>
    <row r="10" spans="1:11" ht="15.75">
      <c r="A10" s="1291" t="s">
        <v>710</v>
      </c>
      <c r="B10" s="1291"/>
      <c r="C10" s="1291"/>
      <c r="D10" s="1291"/>
      <c r="E10" s="1291"/>
      <c r="F10" s="1291"/>
      <c r="G10" s="1291"/>
      <c r="H10" s="1291"/>
      <c r="I10" s="1291"/>
      <c r="J10" s="1291"/>
      <c r="K10" s="1291"/>
    </row>
    <row r="11" spans="1:11" ht="15.75">
      <c r="A11" s="1291" t="s">
        <v>1069</v>
      </c>
      <c r="B11" s="1291"/>
      <c r="C11" s="1291"/>
      <c r="D11" s="1291"/>
      <c r="E11" s="1291"/>
      <c r="F11" s="1291"/>
      <c r="G11" s="1291"/>
      <c r="H11" s="1291"/>
      <c r="I11" s="1291"/>
      <c r="J11" s="1291"/>
      <c r="K11" s="1291"/>
    </row>
    <row r="12" spans="3:8" ht="15.75">
      <c r="C12" s="1008"/>
      <c r="D12" s="1199"/>
      <c r="E12" s="1199"/>
      <c r="F12" s="1199"/>
      <c r="G12" s="1199"/>
      <c r="H12" s="1199"/>
    </row>
    <row r="14" ht="15.75">
      <c r="A14" s="15" t="s">
        <v>240</v>
      </c>
    </row>
    <row r="17" spans="1:4" ht="15.75">
      <c r="A17" s="15" t="s">
        <v>241</v>
      </c>
      <c r="D17" s="8"/>
    </row>
    <row r="19" spans="1:11" ht="15.75">
      <c r="A19" s="9" t="s">
        <v>242</v>
      </c>
      <c r="J19" s="386">
        <v>1699000</v>
      </c>
      <c r="K19" s="387" t="s">
        <v>243</v>
      </c>
    </row>
    <row r="20" spans="1:11" s="8" customFormat="1" ht="15.75">
      <c r="A20" s="8" t="s">
        <v>244</v>
      </c>
      <c r="J20" s="16">
        <f>SUM(J19:J19)</f>
        <v>1699000</v>
      </c>
      <c r="K20" s="8" t="s">
        <v>243</v>
      </c>
    </row>
  </sheetData>
  <sheetProtection password="AF00" sheet="1"/>
  <mergeCells count="6">
    <mergeCell ref="A10:K10"/>
    <mergeCell ref="A11:K11"/>
    <mergeCell ref="J1:K1"/>
    <mergeCell ref="A5:J5"/>
    <mergeCell ref="A9:K9"/>
    <mergeCell ref="C12:H1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3:G3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8.125" style="17" customWidth="1"/>
    <col min="2" max="2" width="5.00390625" style="17" customWidth="1"/>
    <col min="3" max="3" width="62.125" style="17" customWidth="1"/>
    <col min="4" max="4" width="19.125" style="174" customWidth="1"/>
    <col min="5" max="16384" width="9.125" style="17" customWidth="1"/>
  </cols>
  <sheetData>
    <row r="3" spans="1:4" s="167" customFormat="1" ht="12.75">
      <c r="A3" s="1293"/>
      <c r="B3" s="1293"/>
      <c r="C3" s="1294"/>
      <c r="D3" s="1294"/>
    </row>
    <row r="4" spans="1:7" s="33" customFormat="1" ht="12.75">
      <c r="A4" s="1222"/>
      <c r="B4" s="1222"/>
      <c r="C4" s="1222"/>
      <c r="D4" s="1222"/>
      <c r="E4" s="175"/>
      <c r="F4" s="175"/>
      <c r="G4" s="175"/>
    </row>
    <row r="5" spans="1:4" s="38" customFormat="1" ht="12.75">
      <c r="A5" s="90" t="s">
        <v>1162</v>
      </c>
      <c r="C5" s="68"/>
      <c r="D5" s="28"/>
    </row>
    <row r="6" spans="1:4" s="167" customFormat="1" ht="12.75">
      <c r="A6" s="166"/>
      <c r="B6" s="166"/>
      <c r="C6" s="166"/>
      <c r="D6" s="168"/>
    </row>
    <row r="7" spans="1:7" s="1" customFormat="1" ht="15.75">
      <c r="A7" s="1307" t="s">
        <v>513</v>
      </c>
      <c r="B7" s="1307"/>
      <c r="C7" s="1307"/>
      <c r="D7" s="1307"/>
      <c r="E7" s="176"/>
      <c r="F7" s="176"/>
      <c r="G7" s="176"/>
    </row>
    <row r="8" spans="1:4" s="167" customFormat="1" ht="15.75">
      <c r="A8" s="1307" t="s">
        <v>711</v>
      </c>
      <c r="B8" s="1307"/>
      <c r="C8" s="1307"/>
      <c r="D8" s="1307"/>
    </row>
    <row r="9" spans="1:4" s="167" customFormat="1" ht="15.75">
      <c r="A9" s="1307" t="s">
        <v>1066</v>
      </c>
      <c r="B9" s="1307"/>
      <c r="C9" s="1307"/>
      <c r="D9" s="1307"/>
    </row>
    <row r="10" spans="1:4" s="167" customFormat="1" ht="12.75">
      <c r="A10" s="1308"/>
      <c r="B10" s="1309"/>
      <c r="C10" s="1309"/>
      <c r="D10" s="1309"/>
    </row>
    <row r="11" spans="1:4" s="167" customFormat="1" ht="13.5" thickBot="1">
      <c r="A11" s="169"/>
      <c r="B11" s="169"/>
      <c r="C11" s="169"/>
      <c r="D11" s="177" t="s">
        <v>966</v>
      </c>
    </row>
    <row r="12" spans="1:4" s="170" customFormat="1" ht="12.75">
      <c r="A12" s="1295" t="s">
        <v>661</v>
      </c>
      <c r="B12" s="1298" t="s">
        <v>259</v>
      </c>
      <c r="C12" s="1299"/>
      <c r="D12" s="1304" t="s">
        <v>662</v>
      </c>
    </row>
    <row r="13" spans="1:4" s="170" customFormat="1" ht="12.75">
      <c r="A13" s="1296"/>
      <c r="B13" s="1300"/>
      <c r="C13" s="1301"/>
      <c r="D13" s="1305"/>
    </row>
    <row r="14" spans="1:4" s="170" customFormat="1" ht="13.5" thickBot="1">
      <c r="A14" s="1297"/>
      <c r="B14" s="1302"/>
      <c r="C14" s="1303"/>
      <c r="D14" s="1306"/>
    </row>
    <row r="15" spans="1:4" ht="19.5" customHeight="1">
      <c r="A15" s="381" t="s">
        <v>731</v>
      </c>
      <c r="B15" s="378" t="s">
        <v>731</v>
      </c>
      <c r="C15" s="367" t="s">
        <v>663</v>
      </c>
      <c r="D15" s="371">
        <v>22857836</v>
      </c>
    </row>
    <row r="16" spans="1:4" ht="19.5" customHeight="1" thickBot="1">
      <c r="A16" s="382" t="s">
        <v>732</v>
      </c>
      <c r="B16" s="378" t="s">
        <v>732</v>
      </c>
      <c r="C16" s="367" t="s">
        <v>664</v>
      </c>
      <c r="D16" s="372">
        <v>22537902</v>
      </c>
    </row>
    <row r="17" spans="1:4" s="312" customFormat="1" ht="19.5" customHeight="1" thickBot="1">
      <c r="A17" s="383" t="s">
        <v>733</v>
      </c>
      <c r="B17" s="366" t="s">
        <v>346</v>
      </c>
      <c r="C17" s="368" t="s">
        <v>665</v>
      </c>
      <c r="D17" s="373">
        <f>D15-D16</f>
        <v>319934</v>
      </c>
    </row>
    <row r="18" spans="1:4" ht="19.5" customHeight="1">
      <c r="A18" s="382" t="s">
        <v>734</v>
      </c>
      <c r="B18" s="378" t="s">
        <v>733</v>
      </c>
      <c r="C18" s="367" t="s">
        <v>666</v>
      </c>
      <c r="D18" s="372">
        <v>15847837</v>
      </c>
    </row>
    <row r="19" spans="1:4" ht="19.5" customHeight="1" thickBot="1">
      <c r="A19" s="382" t="s">
        <v>735</v>
      </c>
      <c r="B19" s="378" t="s">
        <v>734</v>
      </c>
      <c r="C19" s="367" t="s">
        <v>667</v>
      </c>
      <c r="D19" s="372">
        <v>498541</v>
      </c>
    </row>
    <row r="20" spans="1:4" s="312" customFormat="1" ht="19.5" customHeight="1" thickBot="1">
      <c r="A20" s="383" t="s">
        <v>757</v>
      </c>
      <c r="B20" s="366" t="s">
        <v>907</v>
      </c>
      <c r="C20" s="368" t="s">
        <v>668</v>
      </c>
      <c r="D20" s="374">
        <f>D18-D19</f>
        <v>15349296</v>
      </c>
    </row>
    <row r="21" spans="1:4" s="173" customFormat="1" ht="19.5" customHeight="1" thickBot="1">
      <c r="A21" s="384" t="s">
        <v>758</v>
      </c>
      <c r="B21" s="379" t="s">
        <v>834</v>
      </c>
      <c r="C21" s="369" t="s">
        <v>669</v>
      </c>
      <c r="D21" s="375">
        <f>D17+D20</f>
        <v>15669230</v>
      </c>
    </row>
    <row r="22" spans="1:4" ht="19.5" customHeight="1">
      <c r="A22" s="382" t="s">
        <v>759</v>
      </c>
      <c r="B22" s="378" t="s">
        <v>735</v>
      </c>
      <c r="C22" s="367" t="s">
        <v>670</v>
      </c>
      <c r="D22" s="372"/>
    </row>
    <row r="23" spans="1:4" ht="19.5" customHeight="1" thickBot="1">
      <c r="A23" s="382" t="s">
        <v>760</v>
      </c>
      <c r="B23" s="378" t="s">
        <v>757</v>
      </c>
      <c r="C23" s="367" t="s">
        <v>671</v>
      </c>
      <c r="D23" s="372"/>
    </row>
    <row r="24" spans="1:4" s="312" customFormat="1" ht="19.5" customHeight="1" thickBot="1">
      <c r="A24" s="383" t="s">
        <v>273</v>
      </c>
      <c r="B24" s="366" t="s">
        <v>912</v>
      </c>
      <c r="C24" s="368" t="s">
        <v>672</v>
      </c>
      <c r="D24" s="374"/>
    </row>
    <row r="25" spans="1:4" ht="19.5" customHeight="1">
      <c r="A25" s="382" t="s">
        <v>274</v>
      </c>
      <c r="B25" s="378" t="s">
        <v>758</v>
      </c>
      <c r="C25" s="367" t="s">
        <v>673</v>
      </c>
      <c r="D25" s="372"/>
    </row>
    <row r="26" spans="1:4" ht="19.5" customHeight="1" thickBot="1">
      <c r="A26" s="382" t="s">
        <v>300</v>
      </c>
      <c r="B26" s="378" t="s">
        <v>759</v>
      </c>
      <c r="C26" s="367" t="s">
        <v>674</v>
      </c>
      <c r="D26" s="372"/>
    </row>
    <row r="27" spans="1:4" s="312" customFormat="1" ht="19.5" customHeight="1" thickBot="1">
      <c r="A27" s="383" t="s">
        <v>275</v>
      </c>
      <c r="B27" s="366" t="s">
        <v>915</v>
      </c>
      <c r="C27" s="368" t="s">
        <v>675</v>
      </c>
      <c r="D27" s="374"/>
    </row>
    <row r="28" spans="1:4" s="173" customFormat="1" ht="19.5" customHeight="1" thickBot="1">
      <c r="A28" s="384" t="s">
        <v>276</v>
      </c>
      <c r="B28" s="379" t="s">
        <v>441</v>
      </c>
      <c r="C28" s="369" t="s">
        <v>676</v>
      </c>
      <c r="D28" s="376"/>
    </row>
    <row r="29" spans="1:4" s="173" customFormat="1" ht="19.5" customHeight="1" thickBot="1">
      <c r="A29" s="384" t="s">
        <v>277</v>
      </c>
      <c r="B29" s="379" t="s">
        <v>456</v>
      </c>
      <c r="C29" s="368" t="s">
        <v>677</v>
      </c>
      <c r="D29" s="373">
        <f>D21</f>
        <v>15669230</v>
      </c>
    </row>
    <row r="30" spans="1:4" ht="19.5" customHeight="1" thickBot="1">
      <c r="A30" s="382" t="s">
        <v>279</v>
      </c>
      <c r="B30" s="378" t="s">
        <v>570</v>
      </c>
      <c r="C30" s="367" t="s">
        <v>678</v>
      </c>
      <c r="D30" s="372">
        <v>3098641</v>
      </c>
    </row>
    <row r="31" spans="1:4" s="173" customFormat="1" ht="19.5" customHeight="1" thickBot="1">
      <c r="A31" s="384" t="s">
        <v>280</v>
      </c>
      <c r="B31" s="379" t="s">
        <v>572</v>
      </c>
      <c r="C31" s="368" t="s">
        <v>679</v>
      </c>
      <c r="D31" s="373">
        <f>D29-D30</f>
        <v>12570589</v>
      </c>
    </row>
    <row r="32" spans="1:4" ht="19.5" customHeight="1">
      <c r="A32" s="382" t="s">
        <v>281</v>
      </c>
      <c r="B32" s="378" t="s">
        <v>577</v>
      </c>
      <c r="C32" s="367" t="s">
        <v>238</v>
      </c>
      <c r="D32" s="372"/>
    </row>
    <row r="33" spans="1:4" ht="19.5" customHeight="1" thickBot="1">
      <c r="A33" s="385" t="s">
        <v>282</v>
      </c>
      <c r="B33" s="380" t="s">
        <v>589</v>
      </c>
      <c r="C33" s="370" t="s">
        <v>239</v>
      </c>
      <c r="D33" s="377"/>
    </row>
  </sheetData>
  <sheetProtection password="AF00" sheet="1"/>
  <mergeCells count="9">
    <mergeCell ref="A3:D3"/>
    <mergeCell ref="A12:A14"/>
    <mergeCell ref="B12:C14"/>
    <mergeCell ref="D12:D14"/>
    <mergeCell ref="A4:D4"/>
    <mergeCell ref="A7:D7"/>
    <mergeCell ref="A8:D8"/>
    <mergeCell ref="A9:D9"/>
    <mergeCell ref="A10:D10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69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5.25390625" style="0" customWidth="1"/>
    <col min="2" max="2" width="53.625" style="0" customWidth="1"/>
    <col min="3" max="3" width="13.75390625" style="0" customWidth="1"/>
    <col min="4" max="4" width="13.00390625" style="0" customWidth="1"/>
    <col min="5" max="5" width="13.125" style="0" customWidth="1"/>
  </cols>
  <sheetData>
    <row r="1" spans="1:12" ht="12.75">
      <c r="A1" s="1021" t="s">
        <v>1145</v>
      </c>
      <c r="B1" s="1021"/>
      <c r="C1" s="1021"/>
      <c r="D1" s="1021"/>
      <c r="E1" s="1021"/>
      <c r="F1" s="465"/>
      <c r="G1" s="465"/>
      <c r="H1" s="465"/>
      <c r="I1" s="465"/>
      <c r="J1" s="465"/>
      <c r="K1" s="465"/>
      <c r="L1" s="465"/>
    </row>
    <row r="2" spans="1:5" ht="12.75">
      <c r="A2" s="1022" t="s">
        <v>829</v>
      </c>
      <c r="B2" s="1022"/>
      <c r="C2" s="1022"/>
      <c r="D2" s="1022"/>
      <c r="E2" s="1022"/>
    </row>
    <row r="3" spans="1:5" ht="12.75">
      <c r="A3" s="1022" t="s">
        <v>1066</v>
      </c>
      <c r="B3" s="1022"/>
      <c r="C3" s="1022"/>
      <c r="D3" s="1022"/>
      <c r="E3" s="1022"/>
    </row>
    <row r="4" spans="1:5" ht="14.25">
      <c r="A4" s="1011" t="s">
        <v>17</v>
      </c>
      <c r="B4" s="1011"/>
      <c r="C4" s="1011"/>
      <c r="D4" s="1011"/>
      <c r="E4" s="1011"/>
    </row>
    <row r="5" spans="1:5" ht="12.75" customHeight="1">
      <c r="A5" s="1011"/>
      <c r="B5" s="1011"/>
      <c r="C5" s="1011"/>
      <c r="D5" s="1011"/>
      <c r="E5" s="1011"/>
    </row>
    <row r="6" spans="1:5" ht="14.25" thickBot="1">
      <c r="A6" s="507"/>
      <c r="B6" s="507"/>
      <c r="C6" s="508"/>
      <c r="D6" s="508"/>
      <c r="E6" s="508" t="s">
        <v>967</v>
      </c>
    </row>
    <row r="7" spans="1:5" ht="16.5" customHeight="1">
      <c r="A7" s="1012" t="s">
        <v>19</v>
      </c>
      <c r="B7" s="1014" t="s">
        <v>20</v>
      </c>
      <c r="C7" s="1016" t="s">
        <v>1141</v>
      </c>
      <c r="D7" s="1016"/>
      <c r="E7" s="1017"/>
    </row>
    <row r="8" spans="1:5" ht="24.75" thickBot="1">
      <c r="A8" s="1013"/>
      <c r="B8" s="1015"/>
      <c r="C8" s="509" t="s">
        <v>21</v>
      </c>
      <c r="D8" s="509" t="s">
        <v>22</v>
      </c>
      <c r="E8" s="510" t="s">
        <v>23</v>
      </c>
    </row>
    <row r="9" spans="1:5" ht="13.5" thickBot="1">
      <c r="A9" s="511" t="s">
        <v>24</v>
      </c>
      <c r="B9" s="512" t="s">
        <v>25</v>
      </c>
      <c r="C9" s="512" t="s">
        <v>26</v>
      </c>
      <c r="D9" s="512" t="s">
        <v>27</v>
      </c>
      <c r="E9" s="513" t="s">
        <v>28</v>
      </c>
    </row>
    <row r="10" spans="1:5" ht="13.5" thickBot="1">
      <c r="A10" s="514" t="s">
        <v>263</v>
      </c>
      <c r="B10" s="515" t="s">
        <v>29</v>
      </c>
      <c r="C10" s="516">
        <f>SUM(C11:C16)</f>
        <v>12463524</v>
      </c>
      <c r="D10" s="1004">
        <f>SUM(D11:D16)</f>
        <v>14950989</v>
      </c>
      <c r="E10" s="1005">
        <f>SUM(E11:E16)</f>
        <v>14950989</v>
      </c>
    </row>
    <row r="11" spans="1:5" ht="12.75">
      <c r="A11" s="517" t="s">
        <v>30</v>
      </c>
      <c r="B11" s="518" t="s">
        <v>31</v>
      </c>
      <c r="C11" s="519">
        <v>7233264</v>
      </c>
      <c r="D11" s="519">
        <v>8233264</v>
      </c>
      <c r="E11" s="520">
        <v>8233264</v>
      </c>
    </row>
    <row r="12" spans="1:5" ht="12.75">
      <c r="A12" s="521" t="s">
        <v>32</v>
      </c>
      <c r="B12" s="522" t="s">
        <v>33</v>
      </c>
      <c r="C12" s="523">
        <v>0</v>
      </c>
      <c r="D12" s="523">
        <v>0</v>
      </c>
      <c r="E12" s="524">
        <v>0</v>
      </c>
    </row>
    <row r="13" spans="1:5" ht="12.75">
      <c r="A13" s="521" t="s">
        <v>34</v>
      </c>
      <c r="B13" s="522" t="s">
        <v>35</v>
      </c>
      <c r="C13" s="523">
        <v>4030260</v>
      </c>
      <c r="D13" s="523">
        <v>4279625</v>
      </c>
      <c r="E13" s="524">
        <v>4279625</v>
      </c>
    </row>
    <row r="14" spans="1:5" ht="12.75">
      <c r="A14" s="521" t="s">
        <v>36</v>
      </c>
      <c r="B14" s="522" t="s">
        <v>37</v>
      </c>
      <c r="C14" s="523">
        <v>1200000</v>
      </c>
      <c r="D14" s="523">
        <v>1200000</v>
      </c>
      <c r="E14" s="524">
        <v>1200000</v>
      </c>
    </row>
    <row r="15" spans="1:5" ht="12.75">
      <c r="A15" s="521" t="s">
        <v>38</v>
      </c>
      <c r="B15" s="522" t="s">
        <v>398</v>
      </c>
      <c r="C15" s="523"/>
      <c r="D15" s="523"/>
      <c r="E15" s="524"/>
    </row>
    <row r="16" spans="1:5" ht="13.5" thickBot="1">
      <c r="A16" s="525" t="s">
        <v>39</v>
      </c>
      <c r="B16" s="526" t="s">
        <v>40</v>
      </c>
      <c r="C16" s="527">
        <v>0</v>
      </c>
      <c r="D16" s="527">
        <v>1238100</v>
      </c>
      <c r="E16" s="528">
        <v>1238100</v>
      </c>
    </row>
    <row r="17" spans="1:5" ht="21.75" thickBot="1">
      <c r="A17" s="514" t="s">
        <v>264</v>
      </c>
      <c r="B17" s="529" t="s">
        <v>41</v>
      </c>
      <c r="C17" s="516">
        <f>SUM(C18:C23)</f>
        <v>52200</v>
      </c>
      <c r="D17" s="516">
        <f>SUM(D18:D23)</f>
        <v>2563650</v>
      </c>
      <c r="E17" s="516">
        <f>SUM(E18:E23)</f>
        <v>2563450</v>
      </c>
    </row>
    <row r="18" spans="1:5" ht="12.75">
      <c r="A18" s="517" t="s">
        <v>42</v>
      </c>
      <c r="B18" s="518" t="s">
        <v>43</v>
      </c>
      <c r="C18" s="519">
        <v>0</v>
      </c>
      <c r="D18" s="519">
        <v>0</v>
      </c>
      <c r="E18" s="520">
        <v>0</v>
      </c>
    </row>
    <row r="19" spans="1:5" ht="12.75">
      <c r="A19" s="521" t="s">
        <v>44</v>
      </c>
      <c r="B19" s="522" t="s">
        <v>45</v>
      </c>
      <c r="C19" s="523">
        <v>0</v>
      </c>
      <c r="D19" s="523">
        <v>0</v>
      </c>
      <c r="E19" s="524">
        <v>0</v>
      </c>
    </row>
    <row r="20" spans="1:5" ht="12.75">
      <c r="A20" s="521" t="s">
        <v>46</v>
      </c>
      <c r="B20" s="522" t="s">
        <v>47</v>
      </c>
      <c r="C20" s="523">
        <v>0</v>
      </c>
      <c r="D20" s="523">
        <v>0</v>
      </c>
      <c r="E20" s="524">
        <v>0</v>
      </c>
    </row>
    <row r="21" spans="1:5" ht="12.75">
      <c r="A21" s="521" t="s">
        <v>48</v>
      </c>
      <c r="B21" s="522" t="s">
        <v>49</v>
      </c>
      <c r="C21" s="523">
        <v>0</v>
      </c>
      <c r="D21" s="523">
        <v>0</v>
      </c>
      <c r="E21" s="524">
        <v>0</v>
      </c>
    </row>
    <row r="22" spans="1:5" ht="12.75">
      <c r="A22" s="521" t="s">
        <v>50</v>
      </c>
      <c r="B22" s="522" t="s">
        <v>51</v>
      </c>
      <c r="C22" s="523">
        <v>52200</v>
      </c>
      <c r="D22" s="523">
        <v>2563650</v>
      </c>
      <c r="E22" s="524">
        <v>2563450</v>
      </c>
    </row>
    <row r="23" spans="1:5" ht="13.5" thickBot="1">
      <c r="A23" s="525" t="s">
        <v>52</v>
      </c>
      <c r="B23" s="526" t="s">
        <v>53</v>
      </c>
      <c r="C23" s="527">
        <v>0</v>
      </c>
      <c r="D23" s="527">
        <v>0</v>
      </c>
      <c r="E23" s="528">
        <v>0</v>
      </c>
    </row>
    <row r="24" spans="1:5" ht="21.75" thickBot="1">
      <c r="A24" s="514" t="s">
        <v>265</v>
      </c>
      <c r="B24" s="515" t="s">
        <v>54</v>
      </c>
      <c r="C24" s="516">
        <f>SUM(C25:C30)</f>
        <v>34532111</v>
      </c>
      <c r="D24" s="516">
        <f>SUM(D25:D29)</f>
        <v>35637011</v>
      </c>
      <c r="E24" s="516">
        <f>SUM(E25:E29)</f>
        <v>1104900</v>
      </c>
    </row>
    <row r="25" spans="1:5" ht="12.75">
      <c r="A25" s="517" t="s">
        <v>55</v>
      </c>
      <c r="B25" s="518" t="s">
        <v>56</v>
      </c>
      <c r="C25" s="519">
        <v>34532111</v>
      </c>
      <c r="D25" s="519">
        <v>35637011</v>
      </c>
      <c r="E25" s="520">
        <v>1104900</v>
      </c>
    </row>
    <row r="26" spans="1:5" ht="12.75">
      <c r="A26" s="521" t="s">
        <v>57</v>
      </c>
      <c r="B26" s="522" t="s">
        <v>58</v>
      </c>
      <c r="C26" s="523">
        <v>0</v>
      </c>
      <c r="D26" s="523">
        <v>0</v>
      </c>
      <c r="E26" s="524">
        <v>0</v>
      </c>
    </row>
    <row r="27" spans="1:5" ht="12.75">
      <c r="A27" s="521" t="s">
        <v>59</v>
      </c>
      <c r="B27" s="522" t="s">
        <v>60</v>
      </c>
      <c r="C27" s="523">
        <v>0</v>
      </c>
      <c r="D27" s="523">
        <v>0</v>
      </c>
      <c r="E27" s="524">
        <v>0</v>
      </c>
    </row>
    <row r="28" spans="1:5" ht="12.75">
      <c r="A28" s="521" t="s">
        <v>61</v>
      </c>
      <c r="B28" s="522" t="s">
        <v>62</v>
      </c>
      <c r="C28" s="523">
        <v>0</v>
      </c>
      <c r="D28" s="523"/>
      <c r="E28" s="524"/>
    </row>
    <row r="29" spans="1:5" ht="12.75">
      <c r="A29" s="521" t="s">
        <v>63</v>
      </c>
      <c r="B29" s="522" t="s">
        <v>64</v>
      </c>
      <c r="C29" s="523"/>
      <c r="D29" s="523"/>
      <c r="E29" s="524"/>
    </row>
    <row r="30" spans="1:5" ht="13.5" thickBot="1">
      <c r="A30" s="525" t="s">
        <v>65</v>
      </c>
      <c r="B30" s="530" t="s">
        <v>66</v>
      </c>
      <c r="C30" s="527">
        <v>0</v>
      </c>
      <c r="D30" s="527"/>
      <c r="E30" s="528"/>
    </row>
    <row r="31" spans="1:5" ht="13.5" thickBot="1">
      <c r="A31" s="514" t="s">
        <v>67</v>
      </c>
      <c r="B31" s="515" t="s">
        <v>68</v>
      </c>
      <c r="C31" s="531">
        <f>C32+C35+C37</f>
        <v>1320000</v>
      </c>
      <c r="D31" s="531">
        <f>D32+D35+D37</f>
        <v>1320000</v>
      </c>
      <c r="E31" s="531">
        <f>E32+E35+E37</f>
        <v>2460146</v>
      </c>
    </row>
    <row r="32" spans="1:5" ht="12.75">
      <c r="A32" s="517" t="s">
        <v>69</v>
      </c>
      <c r="B32" s="518" t="s">
        <v>70</v>
      </c>
      <c r="C32" s="532">
        <f>C33+C34</f>
        <v>1100000</v>
      </c>
      <c r="D32" s="532">
        <f>D33+D34</f>
        <v>1100000</v>
      </c>
      <c r="E32" s="532">
        <f>E33+E34</f>
        <v>2211128</v>
      </c>
    </row>
    <row r="33" spans="1:5" ht="22.5">
      <c r="A33" s="521" t="s">
        <v>71</v>
      </c>
      <c r="B33" s="522" t="s">
        <v>72</v>
      </c>
      <c r="C33" s="523">
        <v>100000</v>
      </c>
      <c r="D33" s="523">
        <v>100000</v>
      </c>
      <c r="E33" s="524">
        <v>271453</v>
      </c>
    </row>
    <row r="34" spans="1:5" ht="22.5">
      <c r="A34" s="521" t="s">
        <v>73</v>
      </c>
      <c r="B34" s="522" t="s">
        <v>74</v>
      </c>
      <c r="C34" s="523">
        <v>1000000</v>
      </c>
      <c r="D34" s="523">
        <v>1000000</v>
      </c>
      <c r="E34" s="524">
        <v>1939675</v>
      </c>
    </row>
    <row r="35" spans="1:5" ht="12.75">
      <c r="A35" s="521" t="s">
        <v>75</v>
      </c>
      <c r="B35" s="522" t="s">
        <v>76</v>
      </c>
      <c r="C35" s="523">
        <v>200000</v>
      </c>
      <c r="D35" s="523">
        <v>200000</v>
      </c>
      <c r="E35" s="524">
        <v>246197</v>
      </c>
    </row>
    <row r="36" spans="1:5" ht="12.75">
      <c r="A36" s="521" t="s">
        <v>77</v>
      </c>
      <c r="B36" s="522" t="s">
        <v>421</v>
      </c>
      <c r="C36" s="523">
        <v>0</v>
      </c>
      <c r="D36" s="523">
        <v>0</v>
      </c>
      <c r="E36" s="524">
        <v>0</v>
      </c>
    </row>
    <row r="37" spans="1:5" ht="13.5" thickBot="1">
      <c r="A37" s="525" t="s">
        <v>78</v>
      </c>
      <c r="B37" s="530" t="s">
        <v>422</v>
      </c>
      <c r="C37" s="527">
        <v>20000</v>
      </c>
      <c r="D37" s="527">
        <v>20000</v>
      </c>
      <c r="E37" s="528">
        <v>2821</v>
      </c>
    </row>
    <row r="38" spans="1:5" ht="13.5" thickBot="1">
      <c r="A38" s="514" t="s">
        <v>267</v>
      </c>
      <c r="B38" s="515" t="s">
        <v>79</v>
      </c>
      <c r="C38" s="516">
        <f>SUM(C39:C51)</f>
        <v>11068723</v>
      </c>
      <c r="D38" s="516">
        <f>SUM(D39:D51)</f>
        <v>11142091</v>
      </c>
      <c r="E38" s="516">
        <f>SUM(E39:E51)</f>
        <v>1778351</v>
      </c>
    </row>
    <row r="39" spans="1:5" ht="12.75">
      <c r="A39" s="560" t="s">
        <v>80</v>
      </c>
      <c r="B39" s="595" t="s">
        <v>81</v>
      </c>
      <c r="C39" s="562">
        <v>0</v>
      </c>
      <c r="D39" s="562">
        <v>0</v>
      </c>
      <c r="E39" s="563">
        <v>0</v>
      </c>
    </row>
    <row r="40" spans="1:5" ht="12.75">
      <c r="A40" s="521" t="s">
        <v>82</v>
      </c>
      <c r="B40" s="522" t="s">
        <v>83</v>
      </c>
      <c r="C40" s="523">
        <v>601622</v>
      </c>
      <c r="D40" s="523">
        <v>601622</v>
      </c>
      <c r="E40" s="524">
        <v>596046</v>
      </c>
    </row>
    <row r="41" spans="1:5" ht="12.75">
      <c r="A41" s="521" t="s">
        <v>84</v>
      </c>
      <c r="B41" s="522" t="s">
        <v>85</v>
      </c>
      <c r="C41" s="523">
        <v>0</v>
      </c>
      <c r="D41" s="523"/>
      <c r="E41" s="524"/>
    </row>
    <row r="42" spans="1:5" ht="12.75">
      <c r="A42" s="521" t="s">
        <v>86</v>
      </c>
      <c r="B42" s="522" t="s">
        <v>87</v>
      </c>
      <c r="C42" s="523">
        <v>0</v>
      </c>
      <c r="D42" s="523"/>
      <c r="E42" s="524"/>
    </row>
    <row r="43" spans="1:5" ht="12.75">
      <c r="A43" s="521" t="s">
        <v>88</v>
      </c>
      <c r="B43" s="522" t="s">
        <v>89</v>
      </c>
      <c r="C43" s="523">
        <v>534881</v>
      </c>
      <c r="D43" s="523">
        <v>608249</v>
      </c>
      <c r="E43" s="524">
        <v>708822</v>
      </c>
    </row>
    <row r="44" spans="1:5" ht="13.5" thickBot="1">
      <c r="A44" s="571" t="s">
        <v>90</v>
      </c>
      <c r="B44" s="598" t="s">
        <v>91</v>
      </c>
      <c r="C44" s="573">
        <v>378030</v>
      </c>
      <c r="D44" s="573">
        <v>378030</v>
      </c>
      <c r="E44" s="574">
        <v>429397</v>
      </c>
    </row>
    <row r="45" spans="1:5" ht="87.75" customHeight="1" thickBot="1">
      <c r="A45" s="610"/>
      <c r="B45" s="611"/>
      <c r="C45" s="612"/>
      <c r="D45" s="612"/>
      <c r="E45" s="612"/>
    </row>
    <row r="46" spans="1:5" ht="12.75">
      <c r="A46" s="1012" t="s">
        <v>19</v>
      </c>
      <c r="B46" s="1014" t="s">
        <v>20</v>
      </c>
      <c r="C46" s="1016" t="s">
        <v>1066</v>
      </c>
      <c r="D46" s="1016"/>
      <c r="E46" s="1017"/>
    </row>
    <row r="47" spans="1:5" ht="24.75" thickBot="1">
      <c r="A47" s="1013"/>
      <c r="B47" s="1015"/>
      <c r="C47" s="509" t="s">
        <v>21</v>
      </c>
      <c r="D47" s="509" t="s">
        <v>22</v>
      </c>
      <c r="E47" s="510" t="s">
        <v>23</v>
      </c>
    </row>
    <row r="48" spans="1:5" ht="12.75">
      <c r="A48" s="521" t="s">
        <v>92</v>
      </c>
      <c r="B48" s="522" t="s">
        <v>93</v>
      </c>
      <c r="C48" s="523">
        <v>9552190</v>
      </c>
      <c r="D48" s="523">
        <v>9552190</v>
      </c>
      <c r="E48" s="524">
        <v>0</v>
      </c>
    </row>
    <row r="49" spans="1:5" ht="12.75">
      <c r="A49" s="521" t="s">
        <v>94</v>
      </c>
      <c r="B49" s="522" t="s">
        <v>426</v>
      </c>
      <c r="C49" s="523">
        <v>2000</v>
      </c>
      <c r="D49" s="523">
        <v>2000</v>
      </c>
      <c r="E49" s="524">
        <v>429</v>
      </c>
    </row>
    <row r="50" spans="1:5" ht="12.75">
      <c r="A50" s="521" t="s">
        <v>95</v>
      </c>
      <c r="B50" s="522" t="s">
        <v>96</v>
      </c>
      <c r="C50" s="533">
        <v>0</v>
      </c>
      <c r="D50" s="533">
        <v>0</v>
      </c>
      <c r="E50" s="534"/>
    </row>
    <row r="51" spans="1:5" ht="23.25" thickBot="1">
      <c r="A51" s="525" t="s">
        <v>97</v>
      </c>
      <c r="B51" s="526" t="s">
        <v>580</v>
      </c>
      <c r="C51" s="535"/>
      <c r="D51" s="535"/>
      <c r="E51" s="536">
        <v>43657</v>
      </c>
    </row>
    <row r="52" spans="1:5" ht="13.5" thickBot="1">
      <c r="A52" s="514" t="s">
        <v>299</v>
      </c>
      <c r="B52" s="515" t="s">
        <v>98</v>
      </c>
      <c r="C52" s="516"/>
      <c r="D52" s="516"/>
      <c r="E52" s="537"/>
    </row>
    <row r="53" spans="1:5" ht="12.75">
      <c r="A53" s="517" t="s">
        <v>99</v>
      </c>
      <c r="B53" s="518" t="s">
        <v>100</v>
      </c>
      <c r="C53" s="538">
        <v>0</v>
      </c>
      <c r="D53" s="538">
        <v>0</v>
      </c>
      <c r="E53" s="539">
        <v>0</v>
      </c>
    </row>
    <row r="54" spans="1:5" ht="12.75">
      <c r="A54" s="521" t="s">
        <v>101</v>
      </c>
      <c r="B54" s="522" t="s">
        <v>102</v>
      </c>
      <c r="C54" s="533">
        <v>0</v>
      </c>
      <c r="D54" s="533">
        <v>0</v>
      </c>
      <c r="E54" s="534">
        <v>0</v>
      </c>
    </row>
    <row r="55" spans="1:5" ht="12.75">
      <c r="A55" s="521" t="s">
        <v>103</v>
      </c>
      <c r="B55" s="522" t="s">
        <v>104</v>
      </c>
      <c r="C55" s="533">
        <v>0</v>
      </c>
      <c r="D55" s="533">
        <v>0</v>
      </c>
      <c r="E55" s="534">
        <v>0</v>
      </c>
    </row>
    <row r="56" spans="1:5" ht="12.75">
      <c r="A56" s="521" t="s">
        <v>105</v>
      </c>
      <c r="B56" s="522" t="s">
        <v>106</v>
      </c>
      <c r="C56" s="533">
        <v>0</v>
      </c>
      <c r="D56" s="533">
        <v>0</v>
      </c>
      <c r="E56" s="534">
        <v>0</v>
      </c>
    </row>
    <row r="57" spans="1:5" ht="13.5" thickBot="1">
      <c r="A57" s="525" t="s">
        <v>107</v>
      </c>
      <c r="B57" s="526" t="s">
        <v>108</v>
      </c>
      <c r="C57" s="535">
        <v>0</v>
      </c>
      <c r="D57" s="535">
        <v>0</v>
      </c>
      <c r="E57" s="536">
        <v>0</v>
      </c>
    </row>
    <row r="58" spans="1:5" ht="13.5" thickBot="1">
      <c r="A58" s="514" t="s">
        <v>109</v>
      </c>
      <c r="B58" s="515" t="s">
        <v>110</v>
      </c>
      <c r="C58" s="516"/>
      <c r="D58" s="516">
        <f>SUM(D59:D62)</f>
        <v>0</v>
      </c>
      <c r="E58" s="592">
        <f>SUM(E59:E62)</f>
        <v>0</v>
      </c>
    </row>
    <row r="59" spans="1:5" ht="18" customHeight="1">
      <c r="A59" s="517" t="s">
        <v>111</v>
      </c>
      <c r="B59" s="518" t="s">
        <v>112</v>
      </c>
      <c r="C59" s="519">
        <v>0</v>
      </c>
      <c r="D59" s="519">
        <v>0</v>
      </c>
      <c r="E59" s="520">
        <v>0</v>
      </c>
    </row>
    <row r="60" spans="1:5" ht="22.5">
      <c r="A60" s="521" t="s">
        <v>113</v>
      </c>
      <c r="B60" s="522" t="s">
        <v>114</v>
      </c>
      <c r="C60" s="523">
        <v>0</v>
      </c>
      <c r="D60" s="523"/>
      <c r="E60" s="524"/>
    </row>
    <row r="61" spans="1:5" ht="13.5" customHeight="1">
      <c r="A61" s="521" t="s">
        <v>115</v>
      </c>
      <c r="B61" s="522" t="s">
        <v>116</v>
      </c>
      <c r="C61" s="523">
        <v>0</v>
      </c>
      <c r="D61" s="523">
        <v>0</v>
      </c>
      <c r="E61" s="524">
        <v>0</v>
      </c>
    </row>
    <row r="62" spans="1:5" ht="13.5" thickBot="1">
      <c r="A62" s="525" t="s">
        <v>117</v>
      </c>
      <c r="B62" s="526" t="s">
        <v>118</v>
      </c>
      <c r="C62" s="527">
        <v>0</v>
      </c>
      <c r="D62" s="527">
        <v>0</v>
      </c>
      <c r="E62" s="528">
        <v>0</v>
      </c>
    </row>
    <row r="63" spans="1:5" ht="13.5" thickBot="1">
      <c r="A63" s="514" t="s">
        <v>269</v>
      </c>
      <c r="B63" s="529" t="s">
        <v>119</v>
      </c>
      <c r="C63" s="516"/>
      <c r="D63" s="516"/>
      <c r="E63" s="537"/>
    </row>
    <row r="64" spans="1:5" ht="12.75">
      <c r="A64" s="517" t="s">
        <v>120</v>
      </c>
      <c r="B64" s="518" t="s">
        <v>121</v>
      </c>
      <c r="C64" s="533"/>
      <c r="D64" s="533"/>
      <c r="E64" s="534"/>
    </row>
    <row r="65" spans="1:5" ht="22.5">
      <c r="A65" s="521" t="s">
        <v>122</v>
      </c>
      <c r="B65" s="522" t="s">
        <v>123</v>
      </c>
      <c r="C65" s="533">
        <v>0</v>
      </c>
      <c r="D65" s="533">
        <v>0</v>
      </c>
      <c r="E65" s="534">
        <v>0</v>
      </c>
    </row>
    <row r="66" spans="1:5" ht="12.75">
      <c r="A66" s="521" t="s">
        <v>124</v>
      </c>
      <c r="B66" s="522" t="s">
        <v>125</v>
      </c>
      <c r="C66" s="533">
        <v>0</v>
      </c>
      <c r="D66" s="533">
        <v>0</v>
      </c>
      <c r="E66" s="534">
        <v>0</v>
      </c>
    </row>
    <row r="67" spans="1:5" ht="13.5" thickBot="1">
      <c r="A67" s="525" t="s">
        <v>126</v>
      </c>
      <c r="B67" s="526" t="s">
        <v>127</v>
      </c>
      <c r="C67" s="533">
        <v>0</v>
      </c>
      <c r="D67" s="533">
        <v>0</v>
      </c>
      <c r="E67" s="534">
        <v>0</v>
      </c>
    </row>
    <row r="68" spans="1:5" ht="13.5" thickBot="1">
      <c r="A68" s="514" t="s">
        <v>271</v>
      </c>
      <c r="B68" s="515" t="s">
        <v>128</v>
      </c>
      <c r="C68" s="531">
        <f>C10+C17+C24+C31+C38+C52+C58+C64</f>
        <v>59436558</v>
      </c>
      <c r="D68" s="531">
        <f>D10+D17+D24+D31+D38+D52+D58+D64</f>
        <v>65613741</v>
      </c>
      <c r="E68" s="540">
        <f>E10+E17+E24+E31+E38+E52+E58+E64</f>
        <v>22857836</v>
      </c>
    </row>
    <row r="69" spans="1:5" ht="12.75">
      <c r="A69" s="541"/>
      <c r="B69" s="541"/>
      <c r="C69" s="542"/>
      <c r="D69" s="542"/>
      <c r="E69" s="542"/>
    </row>
    <row r="70" spans="1:5" ht="13.5" thickBot="1">
      <c r="A70" s="541"/>
      <c r="B70" s="541"/>
      <c r="C70" s="542"/>
      <c r="D70" s="542"/>
      <c r="E70" s="542"/>
    </row>
    <row r="71" spans="1:5" ht="12.75">
      <c r="A71" s="1012" t="s">
        <v>19</v>
      </c>
      <c r="B71" s="1014" t="s">
        <v>20</v>
      </c>
      <c r="C71" s="1016" t="s">
        <v>964</v>
      </c>
      <c r="D71" s="1016"/>
      <c r="E71" s="1017"/>
    </row>
    <row r="72" spans="1:5" ht="24.75" thickBot="1">
      <c r="A72" s="1013"/>
      <c r="B72" s="1015"/>
      <c r="C72" s="509" t="s">
        <v>21</v>
      </c>
      <c r="D72" s="509" t="s">
        <v>22</v>
      </c>
      <c r="E72" s="510" t="s">
        <v>23</v>
      </c>
    </row>
    <row r="73" spans="1:5" ht="13.5" thickBot="1">
      <c r="A73" s="511" t="s">
        <v>24</v>
      </c>
      <c r="B73" s="512" t="s">
        <v>25</v>
      </c>
      <c r="C73" s="512" t="s">
        <v>26</v>
      </c>
      <c r="D73" s="512" t="s">
        <v>27</v>
      </c>
      <c r="E73" s="513" t="s">
        <v>28</v>
      </c>
    </row>
    <row r="74" spans="1:5" ht="25.5" customHeight="1" thickBot="1">
      <c r="A74" s="543" t="s">
        <v>129</v>
      </c>
      <c r="B74" s="544" t="s">
        <v>130</v>
      </c>
      <c r="C74" s="545"/>
      <c r="D74" s="545"/>
      <c r="E74" s="546"/>
    </row>
    <row r="75" spans="1:5" ht="22.5">
      <c r="A75" s="517" t="s">
        <v>131</v>
      </c>
      <c r="B75" s="518" t="s">
        <v>132</v>
      </c>
      <c r="C75" s="533">
        <v>0</v>
      </c>
      <c r="D75" s="533">
        <v>0</v>
      </c>
      <c r="E75" s="534">
        <v>0</v>
      </c>
    </row>
    <row r="76" spans="1:5" ht="22.5">
      <c r="A76" s="521" t="s">
        <v>133</v>
      </c>
      <c r="B76" s="522" t="s">
        <v>134</v>
      </c>
      <c r="C76" s="533">
        <v>0</v>
      </c>
      <c r="D76" s="533">
        <v>0</v>
      </c>
      <c r="E76" s="534">
        <v>0</v>
      </c>
    </row>
    <row r="77" spans="1:5" ht="23.25" thickBot="1">
      <c r="A77" s="525" t="s">
        <v>135</v>
      </c>
      <c r="B77" s="547" t="s">
        <v>136</v>
      </c>
      <c r="C77" s="533">
        <v>0</v>
      </c>
      <c r="D77" s="533">
        <v>0</v>
      </c>
      <c r="E77" s="534">
        <v>0</v>
      </c>
    </row>
    <row r="78" spans="1:5" ht="13.5" thickBot="1">
      <c r="A78" s="548" t="s">
        <v>137</v>
      </c>
      <c r="B78" s="529" t="s">
        <v>138</v>
      </c>
      <c r="C78" s="516"/>
      <c r="D78" s="516"/>
      <c r="E78" s="537"/>
    </row>
    <row r="79" spans="1:5" ht="22.5">
      <c r="A79" s="560" t="s">
        <v>139</v>
      </c>
      <c r="B79" s="595" t="s">
        <v>140</v>
      </c>
      <c r="C79" s="596">
        <v>0</v>
      </c>
      <c r="D79" s="596">
        <v>0</v>
      </c>
      <c r="E79" s="597">
        <v>0</v>
      </c>
    </row>
    <row r="80" spans="1:5" ht="22.5">
      <c r="A80" s="521" t="s">
        <v>141</v>
      </c>
      <c r="B80" s="522" t="s">
        <v>142</v>
      </c>
      <c r="C80" s="533">
        <v>0</v>
      </c>
      <c r="D80" s="533">
        <v>0</v>
      </c>
      <c r="E80" s="534">
        <v>0</v>
      </c>
    </row>
    <row r="81" spans="1:5" ht="22.5">
      <c r="A81" s="521" t="s">
        <v>143</v>
      </c>
      <c r="B81" s="522" t="s">
        <v>144</v>
      </c>
      <c r="C81" s="533">
        <v>0</v>
      </c>
      <c r="D81" s="533">
        <v>0</v>
      </c>
      <c r="E81" s="534">
        <v>0</v>
      </c>
    </row>
    <row r="82" spans="1:5" ht="18.75" customHeight="1" thickBot="1">
      <c r="A82" s="571" t="s">
        <v>145</v>
      </c>
      <c r="B82" s="598" t="s">
        <v>146</v>
      </c>
      <c r="C82" s="599">
        <v>0</v>
      </c>
      <c r="D82" s="599">
        <v>0</v>
      </c>
      <c r="E82" s="600">
        <v>0</v>
      </c>
    </row>
    <row r="83" spans="1:5" ht="13.5" thickBot="1">
      <c r="A83" s="548" t="s">
        <v>147</v>
      </c>
      <c r="B83" s="529" t="s">
        <v>148</v>
      </c>
      <c r="C83" s="516">
        <f>SUM(C84:C85)</f>
        <v>4260731</v>
      </c>
      <c r="D83" s="516">
        <f>SUM(D84:D85)</f>
        <v>15259553</v>
      </c>
      <c r="E83" s="516">
        <f>SUM(E84:E85)</f>
        <v>15259553</v>
      </c>
    </row>
    <row r="84" spans="1:5" ht="22.5">
      <c r="A84" s="517" t="s">
        <v>149</v>
      </c>
      <c r="B84" s="518" t="s">
        <v>887</v>
      </c>
      <c r="C84" s="533">
        <v>4260731</v>
      </c>
      <c r="D84" s="533">
        <v>15259553</v>
      </c>
      <c r="E84" s="534">
        <v>15259553</v>
      </c>
    </row>
    <row r="85" spans="1:5" ht="22.5">
      <c r="A85" s="521" t="s">
        <v>150</v>
      </c>
      <c r="B85" s="522" t="s">
        <v>151</v>
      </c>
      <c r="C85" s="533">
        <v>0</v>
      </c>
      <c r="D85" s="533">
        <v>0</v>
      </c>
      <c r="E85" s="534">
        <v>0</v>
      </c>
    </row>
    <row r="86" spans="1:5" ht="44.25" customHeight="1">
      <c r="A86" s="610"/>
      <c r="B86" s="611"/>
      <c r="C86" s="998"/>
      <c r="D86" s="998"/>
      <c r="E86" s="998"/>
    </row>
    <row r="87" spans="1:5" ht="15" customHeight="1">
      <c r="A87" s="1020" t="s">
        <v>19</v>
      </c>
      <c r="B87" s="1023" t="s">
        <v>20</v>
      </c>
      <c r="C87" s="1024" t="s">
        <v>964</v>
      </c>
      <c r="D87" s="1024"/>
      <c r="E87" s="1025"/>
    </row>
    <row r="88" spans="1:5" ht="24.75" thickBot="1">
      <c r="A88" s="1013"/>
      <c r="B88" s="1015"/>
      <c r="C88" s="509" t="s">
        <v>21</v>
      </c>
      <c r="D88" s="509" t="s">
        <v>22</v>
      </c>
      <c r="E88" s="510" t="s">
        <v>23</v>
      </c>
    </row>
    <row r="89" spans="1:5" ht="12.75" customHeight="1" thickBot="1">
      <c r="A89" s="511" t="s">
        <v>24</v>
      </c>
      <c r="B89" s="512" t="s">
        <v>25</v>
      </c>
      <c r="C89" s="512" t="s">
        <v>26</v>
      </c>
      <c r="D89" s="512" t="s">
        <v>27</v>
      </c>
      <c r="E89" s="513" t="s">
        <v>28</v>
      </c>
    </row>
    <row r="90" spans="1:5" ht="12.75" customHeight="1" thickBot="1">
      <c r="A90" s="511">
        <v>13</v>
      </c>
      <c r="B90" s="512" t="s">
        <v>1143</v>
      </c>
      <c r="C90" s="512"/>
      <c r="D90" s="1003">
        <f>D91+D92+D93</f>
        <v>588284</v>
      </c>
      <c r="E90" s="1003">
        <f>E91+E92+E93</f>
        <v>588284</v>
      </c>
    </row>
    <row r="91" spans="1:5" ht="24.75" customHeight="1">
      <c r="A91" s="517" t="s">
        <v>152</v>
      </c>
      <c r="B91" s="1000" t="s">
        <v>1144</v>
      </c>
      <c r="C91" s="999"/>
      <c r="D91" s="1001">
        <v>588284</v>
      </c>
      <c r="E91" s="1002">
        <v>588284</v>
      </c>
    </row>
    <row r="92" spans="1:5" ht="22.5">
      <c r="A92" s="521" t="s">
        <v>153</v>
      </c>
      <c r="B92" s="522" t="s">
        <v>154</v>
      </c>
      <c r="C92" s="533">
        <v>0</v>
      </c>
      <c r="D92" s="533">
        <v>0</v>
      </c>
      <c r="E92" s="534">
        <v>0</v>
      </c>
    </row>
    <row r="93" spans="1:5" ht="23.25" thickBot="1">
      <c r="A93" s="525" t="s">
        <v>155</v>
      </c>
      <c r="B93" s="530" t="s">
        <v>156</v>
      </c>
      <c r="C93" s="533">
        <v>0</v>
      </c>
      <c r="D93" s="533">
        <v>0</v>
      </c>
      <c r="E93" s="534">
        <v>0</v>
      </c>
    </row>
    <row r="94" spans="1:5" ht="13.5" thickBot="1">
      <c r="A94" s="548" t="s">
        <v>157</v>
      </c>
      <c r="B94" s="529" t="s">
        <v>158</v>
      </c>
      <c r="C94" s="516"/>
      <c r="D94" s="516"/>
      <c r="E94" s="537"/>
    </row>
    <row r="95" spans="1:5" ht="22.5">
      <c r="A95" s="549" t="s">
        <v>159</v>
      </c>
      <c r="B95" s="518" t="s">
        <v>160</v>
      </c>
      <c r="C95" s="533">
        <v>0</v>
      </c>
      <c r="D95" s="533">
        <v>0</v>
      </c>
      <c r="E95" s="534">
        <v>0</v>
      </c>
    </row>
    <row r="96" spans="1:5" ht="22.5">
      <c r="A96" s="550" t="s">
        <v>161</v>
      </c>
      <c r="B96" s="522" t="s">
        <v>162</v>
      </c>
      <c r="C96" s="533">
        <v>0</v>
      </c>
      <c r="D96" s="533">
        <v>0</v>
      </c>
      <c r="E96" s="534">
        <v>0</v>
      </c>
    </row>
    <row r="97" spans="1:5" ht="22.5">
      <c r="A97" s="550" t="s">
        <v>163</v>
      </c>
      <c r="B97" s="522" t="s">
        <v>164</v>
      </c>
      <c r="C97" s="533">
        <v>0</v>
      </c>
      <c r="D97" s="533">
        <v>0</v>
      </c>
      <c r="E97" s="534">
        <v>0</v>
      </c>
    </row>
    <row r="98" spans="1:5" ht="21" customHeight="1" thickBot="1">
      <c r="A98" s="551" t="s">
        <v>165</v>
      </c>
      <c r="B98" s="530" t="s">
        <v>166</v>
      </c>
      <c r="C98" s="533">
        <v>0</v>
      </c>
      <c r="D98" s="533">
        <v>0</v>
      </c>
      <c r="E98" s="534">
        <v>0</v>
      </c>
    </row>
    <row r="99" spans="1:5" ht="13.5" thickBot="1">
      <c r="A99" s="548" t="s">
        <v>167</v>
      </c>
      <c r="B99" s="529" t="s">
        <v>168</v>
      </c>
      <c r="C99" s="552">
        <v>0</v>
      </c>
      <c r="D99" s="552">
        <v>0</v>
      </c>
      <c r="E99" s="553">
        <v>0</v>
      </c>
    </row>
    <row r="100" spans="1:5" ht="13.5" thickBot="1">
      <c r="A100" s="548" t="s">
        <v>169</v>
      </c>
      <c r="B100" s="554" t="s">
        <v>170</v>
      </c>
      <c r="C100" s="531">
        <f>C74+C78+C83+C94+C99</f>
        <v>4260731</v>
      </c>
      <c r="D100" s="531">
        <f>D74+D78+D83+D94+D99+D90</f>
        <v>15847837</v>
      </c>
      <c r="E100" s="531">
        <f>E74+E78+E83+E94+E99+E90</f>
        <v>15847837</v>
      </c>
    </row>
    <row r="101" spans="1:5" ht="21.75" thickBot="1">
      <c r="A101" s="543" t="s">
        <v>171</v>
      </c>
      <c r="B101" s="555" t="s">
        <v>172</v>
      </c>
      <c r="C101" s="531">
        <f>C68+C100</f>
        <v>63697289</v>
      </c>
      <c r="D101" s="531">
        <f>D68+D100</f>
        <v>81461578</v>
      </c>
      <c r="E101" s="531">
        <f>E68+E100</f>
        <v>38705673</v>
      </c>
    </row>
    <row r="102" spans="1:5" ht="16.5" thickBot="1">
      <c r="A102" s="1019" t="s">
        <v>766</v>
      </c>
      <c r="B102" s="1019"/>
      <c r="C102" s="1019"/>
      <c r="D102" s="1019"/>
      <c r="E102" s="1019"/>
    </row>
    <row r="103" spans="1:5" ht="12.75">
      <c r="A103" s="1012" t="s">
        <v>19</v>
      </c>
      <c r="B103" s="1014" t="s">
        <v>767</v>
      </c>
      <c r="C103" s="1016" t="s">
        <v>1066</v>
      </c>
      <c r="D103" s="1016"/>
      <c r="E103" s="1017"/>
    </row>
    <row r="104" spans="1:5" ht="25.5" customHeight="1" thickBot="1">
      <c r="A104" s="1013"/>
      <c r="B104" s="1015"/>
      <c r="C104" s="509" t="s">
        <v>21</v>
      </c>
      <c r="D104" s="509" t="s">
        <v>22</v>
      </c>
      <c r="E104" s="510" t="s">
        <v>23</v>
      </c>
    </row>
    <row r="105" spans="1:5" ht="13.5" thickBot="1">
      <c r="A105" s="511" t="s">
        <v>24</v>
      </c>
      <c r="B105" s="512" t="s">
        <v>25</v>
      </c>
      <c r="C105" s="512" t="s">
        <v>26</v>
      </c>
      <c r="D105" s="512" t="s">
        <v>27</v>
      </c>
      <c r="E105" s="556" t="s">
        <v>28</v>
      </c>
    </row>
    <row r="106" spans="1:5" ht="13.5" thickBot="1">
      <c r="A106" s="557" t="s">
        <v>263</v>
      </c>
      <c r="B106" s="558" t="s">
        <v>768</v>
      </c>
      <c r="C106" s="559">
        <f>C107+C108+C109+C110+C111</f>
        <v>27015280</v>
      </c>
      <c r="D106" s="559">
        <f>D107+D108+D109+D110+D111</f>
        <v>30998837</v>
      </c>
      <c r="E106" s="559">
        <f>E107+E108+E109+E110+E111</f>
        <v>19662011</v>
      </c>
    </row>
    <row r="107" spans="1:5" ht="12.75">
      <c r="A107" s="560" t="s">
        <v>30</v>
      </c>
      <c r="B107" s="561" t="s">
        <v>769</v>
      </c>
      <c r="C107" s="562">
        <v>6398146</v>
      </c>
      <c r="D107" s="562">
        <v>8791821</v>
      </c>
      <c r="E107" s="563">
        <v>8306327</v>
      </c>
    </row>
    <row r="108" spans="1:5" ht="12.75">
      <c r="A108" s="521" t="s">
        <v>32</v>
      </c>
      <c r="B108" s="564" t="s">
        <v>870</v>
      </c>
      <c r="C108" s="523">
        <v>1568436</v>
      </c>
      <c r="D108" s="523">
        <v>1869256</v>
      </c>
      <c r="E108" s="524">
        <v>1693782</v>
      </c>
    </row>
    <row r="109" spans="1:5" ht="12.75">
      <c r="A109" s="521" t="s">
        <v>34</v>
      </c>
      <c r="B109" s="564" t="s">
        <v>770</v>
      </c>
      <c r="C109" s="527">
        <v>17379898</v>
      </c>
      <c r="D109" s="527">
        <v>18235574</v>
      </c>
      <c r="E109" s="528">
        <v>7864002</v>
      </c>
    </row>
    <row r="110" spans="1:5" ht="12.75">
      <c r="A110" s="521" t="s">
        <v>36</v>
      </c>
      <c r="B110" s="565" t="s">
        <v>872</v>
      </c>
      <c r="C110" s="527">
        <v>1522200</v>
      </c>
      <c r="D110" s="527">
        <v>1472200</v>
      </c>
      <c r="E110" s="528">
        <v>1283154</v>
      </c>
    </row>
    <row r="111" spans="1:5" ht="12.75">
      <c r="A111" s="521" t="s">
        <v>771</v>
      </c>
      <c r="B111" s="566" t="s">
        <v>873</v>
      </c>
      <c r="C111" s="527">
        <v>146600</v>
      </c>
      <c r="D111" s="527">
        <v>629986</v>
      </c>
      <c r="E111" s="528">
        <v>514746</v>
      </c>
    </row>
    <row r="112" spans="1:5" ht="12.75">
      <c r="A112" s="521" t="s">
        <v>39</v>
      </c>
      <c r="B112" s="564" t="s">
        <v>772</v>
      </c>
      <c r="C112" s="527">
        <v>0</v>
      </c>
      <c r="D112" s="527">
        <v>33386</v>
      </c>
      <c r="E112" s="528">
        <v>33386</v>
      </c>
    </row>
    <row r="113" spans="1:5" ht="12.75">
      <c r="A113" s="521" t="s">
        <v>773</v>
      </c>
      <c r="B113" s="567" t="s">
        <v>774</v>
      </c>
      <c r="C113" s="527">
        <v>0</v>
      </c>
      <c r="D113" s="527">
        <v>0</v>
      </c>
      <c r="E113" s="528">
        <v>0</v>
      </c>
    </row>
    <row r="114" spans="1:5" ht="22.5">
      <c r="A114" s="521" t="s">
        <v>775</v>
      </c>
      <c r="B114" s="568" t="s">
        <v>776</v>
      </c>
      <c r="C114" s="527"/>
      <c r="D114" s="527"/>
      <c r="E114" s="528"/>
    </row>
    <row r="115" spans="1:5" ht="22.5">
      <c r="A115" s="521" t="s">
        <v>777</v>
      </c>
      <c r="B115" s="568" t="s">
        <v>778</v>
      </c>
      <c r="C115" s="527">
        <v>0</v>
      </c>
      <c r="D115" s="527">
        <v>0</v>
      </c>
      <c r="E115" s="528">
        <v>0</v>
      </c>
    </row>
    <row r="116" spans="1:5" ht="22.5">
      <c r="A116" s="521" t="s">
        <v>779</v>
      </c>
      <c r="B116" s="567" t="s">
        <v>780</v>
      </c>
      <c r="C116" s="527">
        <v>0</v>
      </c>
      <c r="D116" s="527"/>
      <c r="E116" s="528"/>
    </row>
    <row r="117" spans="1:5" ht="22.5">
      <c r="A117" s="521" t="s">
        <v>781</v>
      </c>
      <c r="B117" s="567" t="s">
        <v>782</v>
      </c>
      <c r="C117" s="527">
        <v>0</v>
      </c>
      <c r="D117" s="527">
        <v>0</v>
      </c>
      <c r="E117" s="528">
        <v>0</v>
      </c>
    </row>
    <row r="118" spans="1:5" ht="22.5">
      <c r="A118" s="521" t="s">
        <v>783</v>
      </c>
      <c r="B118" s="568" t="s">
        <v>784</v>
      </c>
      <c r="C118" s="527">
        <v>0</v>
      </c>
      <c r="D118" s="527">
        <v>0</v>
      </c>
      <c r="E118" s="528">
        <v>0</v>
      </c>
    </row>
    <row r="119" spans="1:5" ht="17.25" customHeight="1">
      <c r="A119" s="569" t="s">
        <v>785</v>
      </c>
      <c r="B119" s="570" t="s">
        <v>786</v>
      </c>
      <c r="C119" s="527">
        <v>0</v>
      </c>
      <c r="D119" s="527">
        <v>0</v>
      </c>
      <c r="E119" s="528">
        <v>0</v>
      </c>
    </row>
    <row r="120" spans="1:5" ht="17.25" customHeight="1">
      <c r="A120" s="521" t="s">
        <v>787</v>
      </c>
      <c r="B120" s="570" t="s">
        <v>788</v>
      </c>
      <c r="C120" s="527">
        <v>0</v>
      </c>
      <c r="D120" s="527">
        <v>0</v>
      </c>
      <c r="E120" s="528">
        <v>0</v>
      </c>
    </row>
    <row r="121" spans="1:5" ht="23.25" thickBot="1">
      <c r="A121" s="571" t="s">
        <v>789</v>
      </c>
      <c r="B121" s="572" t="s">
        <v>790</v>
      </c>
      <c r="C121" s="573">
        <v>146600</v>
      </c>
      <c r="D121" s="573">
        <v>546600</v>
      </c>
      <c r="E121" s="574">
        <v>431360</v>
      </c>
    </row>
    <row r="122" spans="1:5" ht="13.5" thickBot="1">
      <c r="A122" s="514" t="s">
        <v>264</v>
      </c>
      <c r="B122" s="575" t="s">
        <v>791</v>
      </c>
      <c r="C122" s="516">
        <f>C123+C125+C127</f>
        <v>36183468</v>
      </c>
      <c r="D122" s="516">
        <f>D123+D125+D127</f>
        <v>40587617</v>
      </c>
      <c r="E122" s="592">
        <f>E123+E125+E127</f>
        <v>2875891</v>
      </c>
    </row>
    <row r="123" spans="1:5" ht="13.5" thickBot="1">
      <c r="A123" s="569" t="s">
        <v>42</v>
      </c>
      <c r="B123" s="576" t="s">
        <v>335</v>
      </c>
      <c r="C123" s="581">
        <v>35366295</v>
      </c>
      <c r="D123" s="581">
        <v>38764993</v>
      </c>
      <c r="E123" s="582">
        <v>2058718</v>
      </c>
    </row>
    <row r="124" spans="1:5" ht="13.5" thickBot="1">
      <c r="A124" s="601" t="s">
        <v>44</v>
      </c>
      <c r="B124" s="602" t="s">
        <v>792</v>
      </c>
      <c r="C124" s="603">
        <v>0</v>
      </c>
      <c r="D124" s="603"/>
      <c r="E124" s="604"/>
    </row>
    <row r="125" spans="1:5" ht="12.75">
      <c r="A125" s="517" t="s">
        <v>46</v>
      </c>
      <c r="B125" s="561" t="s">
        <v>883</v>
      </c>
      <c r="C125" s="519">
        <v>817173</v>
      </c>
      <c r="D125" s="519">
        <v>1822624</v>
      </c>
      <c r="E125" s="520">
        <v>817173</v>
      </c>
    </row>
    <row r="126" spans="1:5" ht="12.75">
      <c r="A126" s="521" t="s">
        <v>48</v>
      </c>
      <c r="B126" s="576" t="s">
        <v>793</v>
      </c>
      <c r="C126" s="523">
        <v>0</v>
      </c>
      <c r="D126" s="523">
        <v>0</v>
      </c>
      <c r="E126" s="524">
        <v>0</v>
      </c>
    </row>
    <row r="127" spans="1:5" ht="12.75">
      <c r="A127" s="517" t="s">
        <v>50</v>
      </c>
      <c r="B127" s="530" t="s">
        <v>884</v>
      </c>
      <c r="C127" s="523"/>
      <c r="D127" s="523"/>
      <c r="E127" s="524"/>
    </row>
    <row r="128" spans="1:5" ht="12.75">
      <c r="A128" s="517" t="s">
        <v>52</v>
      </c>
      <c r="B128" s="577" t="s">
        <v>794</v>
      </c>
      <c r="C128" s="523">
        <v>0</v>
      </c>
      <c r="D128" s="523">
        <v>0</v>
      </c>
      <c r="E128" s="524">
        <v>0</v>
      </c>
    </row>
    <row r="129" spans="1:5" ht="36.75" customHeight="1" thickBot="1">
      <c r="A129" s="1019"/>
      <c r="B129" s="1019"/>
      <c r="C129" s="1019"/>
      <c r="D129" s="1019"/>
      <c r="E129" s="1019"/>
    </row>
    <row r="130" spans="1:5" ht="12.75" customHeight="1">
      <c r="A130" s="1012" t="s">
        <v>19</v>
      </c>
      <c r="B130" s="1014" t="s">
        <v>767</v>
      </c>
      <c r="C130" s="1016" t="s">
        <v>1066</v>
      </c>
      <c r="D130" s="1016"/>
      <c r="E130" s="1017"/>
    </row>
    <row r="131" spans="1:5" ht="24.75" thickBot="1">
      <c r="A131" s="1013"/>
      <c r="B131" s="1015"/>
      <c r="C131" s="509" t="s">
        <v>21</v>
      </c>
      <c r="D131" s="509" t="s">
        <v>22</v>
      </c>
      <c r="E131" s="510" t="s">
        <v>23</v>
      </c>
    </row>
    <row r="132" spans="1:5" ht="13.5" thickBot="1">
      <c r="A132" s="511" t="s">
        <v>24</v>
      </c>
      <c r="B132" s="512" t="s">
        <v>25</v>
      </c>
      <c r="C132" s="512" t="s">
        <v>26</v>
      </c>
      <c r="D132" s="512" t="s">
        <v>27</v>
      </c>
      <c r="E132" s="556" t="s">
        <v>28</v>
      </c>
    </row>
    <row r="133" spans="1:5" ht="22.5">
      <c r="A133" s="517" t="s">
        <v>795</v>
      </c>
      <c r="B133" s="568" t="s">
        <v>796</v>
      </c>
      <c r="C133" s="523">
        <v>0</v>
      </c>
      <c r="D133" s="523">
        <v>0</v>
      </c>
      <c r="E133" s="524">
        <v>0</v>
      </c>
    </row>
    <row r="134" spans="1:5" ht="22.5">
      <c r="A134" s="517" t="s">
        <v>797</v>
      </c>
      <c r="B134" s="568" t="s">
        <v>784</v>
      </c>
      <c r="C134" s="523">
        <v>0</v>
      </c>
      <c r="D134" s="523"/>
      <c r="E134" s="524">
        <v>0</v>
      </c>
    </row>
    <row r="135" spans="1:5" ht="22.5">
      <c r="A135" s="517" t="s">
        <v>798</v>
      </c>
      <c r="B135" s="568" t="s">
        <v>799</v>
      </c>
      <c r="C135" s="523"/>
      <c r="D135" s="523">
        <v>0</v>
      </c>
      <c r="E135" s="524">
        <v>0</v>
      </c>
    </row>
    <row r="136" spans="1:5" ht="23.25" thickBot="1">
      <c r="A136" s="593" t="s">
        <v>800</v>
      </c>
      <c r="B136" s="572" t="s">
        <v>801</v>
      </c>
      <c r="C136" s="573">
        <v>0</v>
      </c>
      <c r="D136" s="573">
        <v>0</v>
      </c>
      <c r="E136" s="574">
        <v>0</v>
      </c>
    </row>
    <row r="137" spans="1:5" ht="13.5" thickBot="1">
      <c r="A137" s="514" t="s">
        <v>265</v>
      </c>
      <c r="B137" s="578" t="s">
        <v>802</v>
      </c>
      <c r="C137" s="516">
        <f>SUM(C138:C139)</f>
        <v>0</v>
      </c>
      <c r="D137" s="516">
        <f>D138</f>
        <v>8788299</v>
      </c>
      <c r="E137" s="537"/>
    </row>
    <row r="138" spans="1:5" ht="12.75">
      <c r="A138" s="517" t="s">
        <v>55</v>
      </c>
      <c r="B138" s="579" t="s">
        <v>803</v>
      </c>
      <c r="C138" s="519"/>
      <c r="D138" s="519">
        <v>8788299</v>
      </c>
      <c r="E138" s="520">
        <v>0</v>
      </c>
    </row>
    <row r="139" spans="1:5" ht="13.5" thickBot="1">
      <c r="A139" s="525" t="s">
        <v>57</v>
      </c>
      <c r="B139" s="576" t="s">
        <v>804</v>
      </c>
      <c r="C139" s="527">
        <v>0</v>
      </c>
      <c r="D139" s="527">
        <v>0</v>
      </c>
      <c r="E139" s="528">
        <v>0</v>
      </c>
    </row>
    <row r="140" spans="1:5" ht="13.5" thickBot="1">
      <c r="A140" s="514" t="s">
        <v>266</v>
      </c>
      <c r="B140" s="578" t="s">
        <v>805</v>
      </c>
      <c r="C140" s="516">
        <f>C137+C122+C106</f>
        <v>63198748</v>
      </c>
      <c r="D140" s="516">
        <f>D137+D122+D106</f>
        <v>80374753</v>
      </c>
      <c r="E140" s="592">
        <f>E137+E122+E106</f>
        <v>22537902</v>
      </c>
    </row>
    <row r="141" spans="1:5" ht="13.5" thickBot="1">
      <c r="A141" s="514" t="s">
        <v>267</v>
      </c>
      <c r="B141" s="578" t="s">
        <v>806</v>
      </c>
      <c r="C141" s="516"/>
      <c r="D141" s="516"/>
      <c r="E141" s="537"/>
    </row>
    <row r="142" spans="1:5" ht="12.75">
      <c r="A142" s="517" t="s">
        <v>80</v>
      </c>
      <c r="B142" s="579" t="s">
        <v>807</v>
      </c>
      <c r="C142" s="523">
        <v>0</v>
      </c>
      <c r="D142" s="523">
        <v>0</v>
      </c>
      <c r="E142" s="524">
        <v>0</v>
      </c>
    </row>
    <row r="143" spans="1:5" ht="12.75">
      <c r="A143" s="517" t="s">
        <v>82</v>
      </c>
      <c r="B143" s="579" t="s">
        <v>808</v>
      </c>
      <c r="C143" s="523">
        <v>0</v>
      </c>
      <c r="D143" s="523">
        <v>0</v>
      </c>
      <c r="E143" s="524">
        <v>0</v>
      </c>
    </row>
    <row r="144" spans="1:5" ht="13.5" thickBot="1">
      <c r="A144" s="569" t="s">
        <v>84</v>
      </c>
      <c r="B144" s="580" t="s">
        <v>809</v>
      </c>
      <c r="C144" s="523">
        <v>0</v>
      </c>
      <c r="D144" s="523">
        <v>0</v>
      </c>
      <c r="E144" s="524">
        <v>0</v>
      </c>
    </row>
    <row r="145" spans="1:5" ht="13.5" thickBot="1">
      <c r="A145" s="514" t="s">
        <v>299</v>
      </c>
      <c r="B145" s="578" t="s">
        <v>810</v>
      </c>
      <c r="C145" s="516"/>
      <c r="D145" s="516"/>
      <c r="E145" s="537"/>
    </row>
    <row r="146" spans="1:5" ht="12.75">
      <c r="A146" s="517" t="s">
        <v>99</v>
      </c>
      <c r="B146" s="579" t="s">
        <v>811</v>
      </c>
      <c r="C146" s="523">
        <v>0</v>
      </c>
      <c r="D146" s="523">
        <v>0</v>
      </c>
      <c r="E146" s="524">
        <v>0</v>
      </c>
    </row>
    <row r="147" spans="1:5" ht="12.75">
      <c r="A147" s="517" t="s">
        <v>101</v>
      </c>
      <c r="B147" s="579" t="s">
        <v>812</v>
      </c>
      <c r="C147" s="523">
        <v>0</v>
      </c>
      <c r="D147" s="523">
        <v>0</v>
      </c>
      <c r="E147" s="524">
        <v>0</v>
      </c>
    </row>
    <row r="148" spans="1:5" ht="12.75">
      <c r="A148" s="517" t="s">
        <v>103</v>
      </c>
      <c r="B148" s="579" t="s">
        <v>813</v>
      </c>
      <c r="C148" s="523">
        <v>0</v>
      </c>
      <c r="D148" s="523">
        <v>0</v>
      </c>
      <c r="E148" s="524">
        <v>0</v>
      </c>
    </row>
    <row r="149" spans="1:5" ht="13.5" thickBot="1">
      <c r="A149" s="569" t="s">
        <v>105</v>
      </c>
      <c r="B149" s="580" t="s">
        <v>814</v>
      </c>
      <c r="C149" s="523">
        <v>0</v>
      </c>
      <c r="D149" s="523">
        <v>0</v>
      </c>
      <c r="E149" s="524">
        <v>0</v>
      </c>
    </row>
    <row r="150" spans="1:5" ht="13.5" thickBot="1">
      <c r="A150" s="514" t="s">
        <v>268</v>
      </c>
      <c r="B150" s="578" t="s">
        <v>815</v>
      </c>
      <c r="C150" s="531">
        <f>SUM(C151:C154)</f>
        <v>498541</v>
      </c>
      <c r="D150" s="531">
        <f>D151+D152+D153+D154</f>
        <v>1086825</v>
      </c>
      <c r="E150" s="531">
        <f>E151+E152+E153+E154</f>
        <v>498541</v>
      </c>
    </row>
    <row r="151" spans="1:5" ht="12.75">
      <c r="A151" s="517" t="s">
        <v>111</v>
      </c>
      <c r="B151" s="579" t="s">
        <v>816</v>
      </c>
      <c r="C151" s="523">
        <v>0</v>
      </c>
      <c r="D151" s="523">
        <v>0</v>
      </c>
      <c r="E151" s="524">
        <v>0</v>
      </c>
    </row>
    <row r="152" spans="1:5" ht="12.75">
      <c r="A152" s="517" t="s">
        <v>113</v>
      </c>
      <c r="B152" s="579" t="s">
        <v>890</v>
      </c>
      <c r="C152" s="523">
        <v>498541</v>
      </c>
      <c r="D152" s="523">
        <v>1086825</v>
      </c>
      <c r="E152" s="524">
        <v>498541</v>
      </c>
    </row>
    <row r="153" spans="1:5" ht="12.75">
      <c r="A153" s="517" t="s">
        <v>115</v>
      </c>
      <c r="B153" s="579" t="s">
        <v>817</v>
      </c>
      <c r="C153" s="523">
        <v>0</v>
      </c>
      <c r="D153" s="523">
        <v>0</v>
      </c>
      <c r="E153" s="524">
        <v>0</v>
      </c>
    </row>
    <row r="154" spans="1:5" ht="13.5" thickBot="1">
      <c r="A154" s="593" t="s">
        <v>117</v>
      </c>
      <c r="B154" s="594" t="s">
        <v>818</v>
      </c>
      <c r="C154" s="573">
        <v>0</v>
      </c>
      <c r="D154" s="573">
        <v>0</v>
      </c>
      <c r="E154" s="574">
        <v>0</v>
      </c>
    </row>
    <row r="155" spans="1:5" ht="13.5" thickBot="1">
      <c r="A155" s="514" t="s">
        <v>269</v>
      </c>
      <c r="B155" s="578" t="s">
        <v>819</v>
      </c>
      <c r="C155" s="583"/>
      <c r="D155" s="583"/>
      <c r="E155" s="584"/>
    </row>
    <row r="156" spans="1:5" ht="12.75">
      <c r="A156" s="517" t="s">
        <v>120</v>
      </c>
      <c r="B156" s="579" t="s">
        <v>820</v>
      </c>
      <c r="C156" s="523">
        <v>0</v>
      </c>
      <c r="D156" s="523">
        <v>0</v>
      </c>
      <c r="E156" s="524">
        <v>0</v>
      </c>
    </row>
    <row r="157" spans="1:5" ht="12.75">
      <c r="A157" s="517" t="s">
        <v>122</v>
      </c>
      <c r="B157" s="579" t="s">
        <v>821</v>
      </c>
      <c r="C157" s="523">
        <v>0</v>
      </c>
      <c r="D157" s="523">
        <v>0</v>
      </c>
      <c r="E157" s="524">
        <v>0</v>
      </c>
    </row>
    <row r="158" spans="1:5" ht="12.75">
      <c r="A158" s="517" t="s">
        <v>124</v>
      </c>
      <c r="B158" s="579" t="s">
        <v>822</v>
      </c>
      <c r="C158" s="523">
        <v>0</v>
      </c>
      <c r="D158" s="523">
        <v>0</v>
      </c>
      <c r="E158" s="524">
        <v>0</v>
      </c>
    </row>
    <row r="159" spans="1:5" ht="13.5" thickBot="1">
      <c r="A159" s="517" t="s">
        <v>126</v>
      </c>
      <c r="B159" s="579" t="s">
        <v>823</v>
      </c>
      <c r="C159" s="523">
        <v>0</v>
      </c>
      <c r="D159" s="523">
        <v>0</v>
      </c>
      <c r="E159" s="524">
        <v>0</v>
      </c>
    </row>
    <row r="160" spans="1:5" ht="13.5" thickBot="1">
      <c r="A160" s="514" t="s">
        <v>271</v>
      </c>
      <c r="B160" s="578" t="s">
        <v>824</v>
      </c>
      <c r="C160" s="585">
        <f>C150</f>
        <v>498541</v>
      </c>
      <c r="D160" s="585">
        <f>D150</f>
        <v>1086825</v>
      </c>
      <c r="E160" s="585">
        <f>E150</f>
        <v>498541</v>
      </c>
    </row>
    <row r="161" spans="1:5" ht="15" customHeight="1" thickBot="1">
      <c r="A161" s="586" t="s">
        <v>273</v>
      </c>
      <c r="B161" s="587" t="s">
        <v>825</v>
      </c>
      <c r="C161" s="585">
        <f>C140+C160</f>
        <v>63697289</v>
      </c>
      <c r="D161" s="585">
        <f>D140+D160</f>
        <v>81461578</v>
      </c>
      <c r="E161" s="585">
        <f>E140+E160</f>
        <v>23036443</v>
      </c>
    </row>
    <row r="162" spans="1:5" ht="15.75">
      <c r="A162" s="588"/>
      <c r="B162" s="588"/>
      <c r="C162" s="589"/>
      <c r="D162" s="589"/>
      <c r="E162" s="589"/>
    </row>
    <row r="163" spans="1:5" ht="15.75">
      <c r="A163" s="588"/>
      <c r="B163" s="588"/>
      <c r="C163" s="589"/>
      <c r="D163" s="589"/>
      <c r="E163" s="589"/>
    </row>
    <row r="166" spans="1:5" ht="15.75">
      <c r="A166" s="1018" t="s">
        <v>826</v>
      </c>
      <c r="B166" s="1018"/>
      <c r="C166" s="1018"/>
      <c r="D166" s="1018"/>
      <c r="E166" s="1018"/>
    </row>
    <row r="167" spans="1:5" ht="16.5" thickBot="1">
      <c r="A167" s="590"/>
      <c r="B167" s="590"/>
      <c r="C167" s="591"/>
      <c r="D167" s="589"/>
      <c r="E167" s="508" t="s">
        <v>18</v>
      </c>
    </row>
    <row r="168" spans="1:5" ht="26.25" customHeight="1" thickBot="1">
      <c r="A168" s="514">
        <v>1</v>
      </c>
      <c r="B168" s="575" t="s">
        <v>827</v>
      </c>
      <c r="C168" s="592">
        <f>C68-C140</f>
        <v>-3762190</v>
      </c>
      <c r="D168" s="592">
        <f>D68-D140</f>
        <v>-14761012</v>
      </c>
      <c r="E168" s="592">
        <f>E68-E140</f>
        <v>319934</v>
      </c>
    </row>
    <row r="169" spans="1:5" ht="24.75" customHeight="1" thickBot="1">
      <c r="A169" s="514" t="s">
        <v>264</v>
      </c>
      <c r="B169" s="575" t="s">
        <v>828</v>
      </c>
      <c r="C169" s="592">
        <f>C100-C160</f>
        <v>3762190</v>
      </c>
      <c r="D169" s="592">
        <f>D100-D160</f>
        <v>14761012</v>
      </c>
      <c r="E169" s="592">
        <f>E100-E160</f>
        <v>15349296</v>
      </c>
    </row>
  </sheetData>
  <sheetProtection password="AF00" sheet="1"/>
  <mergeCells count="26">
    <mergeCell ref="B87:B88"/>
    <mergeCell ref="C87:E87"/>
    <mergeCell ref="A129:E129"/>
    <mergeCell ref="A130:A131"/>
    <mergeCell ref="B130:B131"/>
    <mergeCell ref="C130:E130"/>
    <mergeCell ref="A1:E1"/>
    <mergeCell ref="A71:A72"/>
    <mergeCell ref="B71:B72"/>
    <mergeCell ref="C71:E71"/>
    <mergeCell ref="A4:E4"/>
    <mergeCell ref="A7:A8"/>
    <mergeCell ref="B7:B8"/>
    <mergeCell ref="C7:E7"/>
    <mergeCell ref="A3:E3"/>
    <mergeCell ref="A2:E2"/>
    <mergeCell ref="A5:E5"/>
    <mergeCell ref="A46:A47"/>
    <mergeCell ref="B46:B47"/>
    <mergeCell ref="C46:E46"/>
    <mergeCell ref="A166:E166"/>
    <mergeCell ref="A102:E102"/>
    <mergeCell ref="A103:A104"/>
    <mergeCell ref="B103:B104"/>
    <mergeCell ref="C103:E103"/>
    <mergeCell ref="A87:A88"/>
  </mergeCells>
  <printOptions/>
  <pageMargins left="0.22" right="0.34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56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8.125" style="17" customWidth="1"/>
    <col min="2" max="2" width="4.75390625" style="17" customWidth="1"/>
    <col min="3" max="4" width="2.625" style="17" customWidth="1"/>
    <col min="5" max="5" width="60.00390625" style="17" customWidth="1"/>
    <col min="6" max="6" width="18.125" style="17" customWidth="1"/>
    <col min="7" max="8" width="9.125" style="17" customWidth="1"/>
    <col min="9" max="9" width="9.25390625" style="17" bestFit="1" customWidth="1"/>
    <col min="10" max="16384" width="9.125" style="17" customWidth="1"/>
  </cols>
  <sheetData>
    <row r="2" spans="1:11" s="33" customFormat="1" ht="12.75">
      <c r="A2" s="1222"/>
      <c r="B2" s="1222"/>
      <c r="C2" s="1222"/>
      <c r="D2" s="1222"/>
      <c r="E2" s="1222"/>
      <c r="F2" s="1222"/>
      <c r="G2" s="175"/>
      <c r="H2" s="175"/>
      <c r="I2" s="175"/>
      <c r="J2" s="175"/>
      <c r="K2" s="175"/>
    </row>
    <row r="3" spans="1:7" s="38" customFormat="1" ht="12.75">
      <c r="A3" s="90" t="s">
        <v>1163</v>
      </c>
      <c r="B3" s="90"/>
      <c r="C3" s="90"/>
      <c r="D3" s="90"/>
      <c r="F3" s="28"/>
      <c r="G3" s="28"/>
    </row>
    <row r="4" spans="1:7" s="38" customFormat="1" ht="12.75">
      <c r="A4" s="90"/>
      <c r="B4" s="90"/>
      <c r="C4" s="90"/>
      <c r="D4" s="90"/>
      <c r="F4" s="28"/>
      <c r="G4" s="28"/>
    </row>
    <row r="5" spans="1:6" s="167" customFormat="1" ht="15.75">
      <c r="A5" s="1223" t="s">
        <v>513</v>
      </c>
      <c r="B5" s="1223"/>
      <c r="C5" s="1223"/>
      <c r="D5" s="1223"/>
      <c r="E5" s="1223"/>
      <c r="F5" s="1223"/>
    </row>
    <row r="6" spans="1:11" s="1" customFormat="1" ht="15.75">
      <c r="A6" s="1223" t="s">
        <v>712</v>
      </c>
      <c r="B6" s="1223"/>
      <c r="C6" s="1223"/>
      <c r="D6" s="1223"/>
      <c r="E6" s="1223"/>
      <c r="F6" s="1223"/>
      <c r="G6" s="176"/>
      <c r="H6" s="176"/>
      <c r="I6" s="176"/>
      <c r="J6" s="176"/>
      <c r="K6" s="176"/>
    </row>
    <row r="7" spans="1:11" s="1" customFormat="1" ht="15.75">
      <c r="A7" s="1223" t="s">
        <v>1066</v>
      </c>
      <c r="B7" s="1223"/>
      <c r="C7" s="1223"/>
      <c r="D7" s="1223"/>
      <c r="E7" s="1223"/>
      <c r="F7" s="1223"/>
      <c r="G7" s="176"/>
      <c r="H7" s="176"/>
      <c r="I7" s="176"/>
      <c r="J7" s="176"/>
      <c r="K7" s="176"/>
    </row>
    <row r="8" spans="1:11" s="1" customFormat="1" ht="15.75">
      <c r="A8" s="1223"/>
      <c r="B8" s="1066"/>
      <c r="C8" s="1066"/>
      <c r="D8" s="1066"/>
      <c r="E8" s="1066"/>
      <c r="F8" s="1066"/>
      <c r="G8" s="176"/>
      <c r="H8" s="176"/>
      <c r="I8" s="176"/>
      <c r="J8" s="176"/>
      <c r="K8" s="176"/>
    </row>
    <row r="9" spans="1:11" s="1" customFormat="1" ht="16.5" thickBot="1">
      <c r="A9" s="133"/>
      <c r="B9" s="133"/>
      <c r="C9" s="133"/>
      <c r="D9" s="133"/>
      <c r="E9" s="133"/>
      <c r="F9" s="192" t="s">
        <v>971</v>
      </c>
      <c r="G9" s="176"/>
      <c r="H9" s="176"/>
      <c r="I9" s="176"/>
      <c r="J9" s="176"/>
      <c r="K9" s="176"/>
    </row>
    <row r="10" spans="1:6" s="170" customFormat="1" ht="12.75">
      <c r="A10" s="1295" t="s">
        <v>661</v>
      </c>
      <c r="B10" s="1298" t="s">
        <v>259</v>
      </c>
      <c r="C10" s="1321"/>
      <c r="D10" s="1321"/>
      <c r="E10" s="1299"/>
      <c r="F10" s="1304" t="s">
        <v>662</v>
      </c>
    </row>
    <row r="11" spans="1:6" s="170" customFormat="1" ht="12.75">
      <c r="A11" s="1296"/>
      <c r="B11" s="1300"/>
      <c r="C11" s="1322"/>
      <c r="D11" s="1322"/>
      <c r="E11" s="1301"/>
      <c r="F11" s="1305"/>
    </row>
    <row r="12" spans="1:6" s="170" customFormat="1" ht="13.5" thickBot="1">
      <c r="A12" s="1297"/>
      <c r="B12" s="1302"/>
      <c r="C12" s="1323"/>
      <c r="D12" s="1323"/>
      <c r="E12" s="1303"/>
      <c r="F12" s="1306"/>
    </row>
    <row r="13" spans="1:6" ht="12.75">
      <c r="A13" s="171" t="s">
        <v>731</v>
      </c>
      <c r="B13" s="183" t="s">
        <v>731</v>
      </c>
      <c r="C13" s="183"/>
      <c r="D13" s="1314" t="s">
        <v>684</v>
      </c>
      <c r="E13" s="1314"/>
      <c r="F13" s="179">
        <v>2402411</v>
      </c>
    </row>
    <row r="14" spans="1:6" ht="12.75">
      <c r="A14" s="171" t="s">
        <v>732</v>
      </c>
      <c r="B14" s="178" t="s">
        <v>732</v>
      </c>
      <c r="C14" s="183"/>
      <c r="D14" s="1314" t="s">
        <v>719</v>
      </c>
      <c r="E14" s="1314"/>
      <c r="F14" s="179">
        <v>708822</v>
      </c>
    </row>
    <row r="15" spans="1:6" ht="13.5" thickBot="1">
      <c r="A15" s="171" t="s">
        <v>733</v>
      </c>
      <c r="B15" s="178" t="s">
        <v>733</v>
      </c>
      <c r="C15" s="178"/>
      <c r="D15" s="1314" t="s">
        <v>720</v>
      </c>
      <c r="E15" s="1314"/>
      <c r="F15" s="179">
        <v>596046</v>
      </c>
    </row>
    <row r="16" spans="1:6" ht="13.5" thickBot="1">
      <c r="A16" s="181" t="s">
        <v>734</v>
      </c>
      <c r="B16" s="181" t="s">
        <v>346</v>
      </c>
      <c r="C16" s="182"/>
      <c r="D16" s="1310" t="s">
        <v>189</v>
      </c>
      <c r="E16" s="1311"/>
      <c r="F16" s="180">
        <f>SUM(F13:F15)</f>
        <v>3707279</v>
      </c>
    </row>
    <row r="17" spans="1:6" ht="12.75">
      <c r="A17" s="171" t="s">
        <v>735</v>
      </c>
      <c r="B17" s="178" t="s">
        <v>734</v>
      </c>
      <c r="C17" s="183"/>
      <c r="D17" s="1314" t="s">
        <v>190</v>
      </c>
      <c r="E17" s="1314"/>
      <c r="F17" s="179">
        <v>0</v>
      </c>
    </row>
    <row r="18" spans="1:6" ht="13.5" thickBot="1">
      <c r="A18" s="171" t="s">
        <v>757</v>
      </c>
      <c r="B18" s="178" t="s">
        <v>735</v>
      </c>
      <c r="C18" s="183"/>
      <c r="D18" s="1314" t="s">
        <v>191</v>
      </c>
      <c r="E18" s="1314"/>
      <c r="F18" s="179">
        <v>0</v>
      </c>
    </row>
    <row r="19" spans="1:6" ht="13.5" thickBot="1">
      <c r="A19" s="181" t="s">
        <v>758</v>
      </c>
      <c r="B19" s="181" t="s">
        <v>907</v>
      </c>
      <c r="C19" s="182"/>
      <c r="D19" s="1310" t="s">
        <v>192</v>
      </c>
      <c r="E19" s="1311"/>
      <c r="F19" s="180">
        <v>0</v>
      </c>
    </row>
    <row r="20" spans="1:6" ht="12.75">
      <c r="A20" s="171" t="s">
        <v>759</v>
      </c>
      <c r="B20" s="178" t="s">
        <v>757</v>
      </c>
      <c r="C20" s="183"/>
      <c r="D20" s="1314" t="s">
        <v>193</v>
      </c>
      <c r="E20" s="1314"/>
      <c r="F20" s="179">
        <v>14950989</v>
      </c>
    </row>
    <row r="21" spans="1:6" ht="12.75">
      <c r="A21" s="171" t="s">
        <v>760</v>
      </c>
      <c r="B21" s="178" t="s">
        <v>758</v>
      </c>
      <c r="C21" s="183"/>
      <c r="D21" s="1314" t="s">
        <v>194</v>
      </c>
      <c r="E21" s="1314"/>
      <c r="F21" s="179">
        <v>2563450</v>
      </c>
    </row>
    <row r="22" spans="1:6" ht="12.75">
      <c r="A22" s="171" t="s">
        <v>273</v>
      </c>
      <c r="B22" s="178" t="s">
        <v>759</v>
      </c>
      <c r="C22" s="183"/>
      <c r="D22" s="1320" t="s">
        <v>217</v>
      </c>
      <c r="E22" s="1319"/>
      <c r="F22" s="179">
        <v>3249900</v>
      </c>
    </row>
    <row r="23" spans="1:6" ht="13.5" thickBot="1">
      <c r="A23" s="171" t="s">
        <v>274</v>
      </c>
      <c r="B23" s="178" t="s">
        <v>760</v>
      </c>
      <c r="C23" s="183"/>
      <c r="D23" s="1314" t="s">
        <v>195</v>
      </c>
      <c r="E23" s="1314"/>
      <c r="F23" s="179">
        <v>111955</v>
      </c>
    </row>
    <row r="24" spans="1:6" ht="13.5" thickBot="1">
      <c r="A24" s="181" t="s">
        <v>274</v>
      </c>
      <c r="B24" s="181" t="s">
        <v>912</v>
      </c>
      <c r="C24" s="182"/>
      <c r="D24" s="1310" t="s">
        <v>196</v>
      </c>
      <c r="E24" s="1311"/>
      <c r="F24" s="180">
        <f>SUM(F20:F23)</f>
        <v>20876294</v>
      </c>
    </row>
    <row r="25" spans="1:6" ht="12.75">
      <c r="A25" s="171" t="s">
        <v>300</v>
      </c>
      <c r="B25" s="178" t="s">
        <v>273</v>
      </c>
      <c r="C25" s="183"/>
      <c r="D25" s="1314" t="s">
        <v>197</v>
      </c>
      <c r="E25" s="1314"/>
      <c r="F25" s="179">
        <v>1058453</v>
      </c>
    </row>
    <row r="26" spans="1:6" ht="12.75">
      <c r="A26" s="171" t="s">
        <v>275</v>
      </c>
      <c r="B26" s="178" t="s">
        <v>274</v>
      </c>
      <c r="C26" s="183"/>
      <c r="D26" s="1314" t="s">
        <v>198</v>
      </c>
      <c r="E26" s="1314"/>
      <c r="F26" s="179">
        <v>5010152</v>
      </c>
    </row>
    <row r="27" spans="1:6" ht="12.75">
      <c r="A27" s="171" t="s">
        <v>276</v>
      </c>
      <c r="B27" s="178" t="s">
        <v>300</v>
      </c>
      <c r="C27" s="183"/>
      <c r="D27" s="1314" t="s">
        <v>199</v>
      </c>
      <c r="E27" s="1314"/>
      <c r="F27" s="179"/>
    </row>
    <row r="28" spans="1:6" ht="13.5" thickBot="1">
      <c r="A28" s="171" t="s">
        <v>277</v>
      </c>
      <c r="B28" s="178" t="s">
        <v>275</v>
      </c>
      <c r="C28" s="183"/>
      <c r="D28" s="1314" t="s">
        <v>200</v>
      </c>
      <c r="E28" s="1314"/>
      <c r="F28" s="179"/>
    </row>
    <row r="29" spans="1:6" ht="13.5" thickBot="1">
      <c r="A29" s="181" t="s">
        <v>279</v>
      </c>
      <c r="B29" s="181" t="s">
        <v>915</v>
      </c>
      <c r="C29" s="182"/>
      <c r="D29" s="1310" t="s">
        <v>201</v>
      </c>
      <c r="E29" s="1311"/>
      <c r="F29" s="180">
        <f>SUM(F25:F28)</f>
        <v>6068605</v>
      </c>
    </row>
    <row r="30" spans="1:6" ht="12.75">
      <c r="A30" s="171" t="s">
        <v>280</v>
      </c>
      <c r="B30" s="178" t="s">
        <v>276</v>
      </c>
      <c r="C30" s="183"/>
      <c r="D30" s="1314" t="s">
        <v>202</v>
      </c>
      <c r="E30" s="1314"/>
      <c r="F30" s="179">
        <v>3628399</v>
      </c>
    </row>
    <row r="31" spans="1:6" ht="12.75">
      <c r="A31" s="171" t="s">
        <v>281</v>
      </c>
      <c r="B31" s="178" t="s">
        <v>277</v>
      </c>
      <c r="C31" s="183"/>
      <c r="D31" s="1314" t="s">
        <v>203</v>
      </c>
      <c r="E31" s="1314"/>
      <c r="F31" s="179">
        <v>4808409</v>
      </c>
    </row>
    <row r="32" spans="1:6" ht="13.5" thickBot="1">
      <c r="A32" s="171" t="s">
        <v>282</v>
      </c>
      <c r="B32" s="183" t="s">
        <v>279</v>
      </c>
      <c r="C32" s="183"/>
      <c r="D32" s="1314" t="s">
        <v>204</v>
      </c>
      <c r="E32" s="1314"/>
      <c r="F32" s="179">
        <v>1699388</v>
      </c>
    </row>
    <row r="33" spans="1:6" ht="13.5" thickBot="1">
      <c r="A33" s="181" t="s">
        <v>283</v>
      </c>
      <c r="B33" s="181" t="s">
        <v>920</v>
      </c>
      <c r="C33" s="182"/>
      <c r="D33" s="1310" t="s">
        <v>205</v>
      </c>
      <c r="E33" s="1311"/>
      <c r="F33" s="180">
        <f>SUM(F30:F32)</f>
        <v>10136196</v>
      </c>
    </row>
    <row r="34" spans="1:6" ht="13.5" thickBot="1">
      <c r="A34" s="181" t="s">
        <v>284</v>
      </c>
      <c r="B34" s="181" t="s">
        <v>587</v>
      </c>
      <c r="C34" s="182"/>
      <c r="D34" s="1310" t="s">
        <v>206</v>
      </c>
      <c r="E34" s="1311"/>
      <c r="F34" s="180">
        <v>6000411</v>
      </c>
    </row>
    <row r="35" spans="1:6" ht="13.5" thickBot="1">
      <c r="A35" s="181" t="s">
        <v>736</v>
      </c>
      <c r="B35" s="181" t="s">
        <v>901</v>
      </c>
      <c r="C35" s="182"/>
      <c r="D35" s="1310" t="s">
        <v>207</v>
      </c>
      <c r="E35" s="1311"/>
      <c r="F35" s="180">
        <v>3800869</v>
      </c>
    </row>
    <row r="36" spans="1:9" s="27" customFormat="1" ht="26.25" customHeight="1" thickBot="1">
      <c r="A36" s="184" t="s">
        <v>737</v>
      </c>
      <c r="B36" s="185" t="s">
        <v>834</v>
      </c>
      <c r="C36" s="186"/>
      <c r="D36" s="1312" t="s">
        <v>208</v>
      </c>
      <c r="E36" s="1313"/>
      <c r="F36" s="187">
        <f>F16+F24-F29-F33-F34-F35</f>
        <v>-1422508</v>
      </c>
      <c r="I36" s="388"/>
    </row>
    <row r="37" spans="1:6" ht="12.75">
      <c r="A37" s="171" t="s">
        <v>738</v>
      </c>
      <c r="B37" s="183" t="s">
        <v>280</v>
      </c>
      <c r="C37" s="183"/>
      <c r="D37" s="1314" t="s">
        <v>209</v>
      </c>
      <c r="E37" s="1314"/>
      <c r="F37" s="179"/>
    </row>
    <row r="38" spans="1:6" ht="12" customHeight="1">
      <c r="A38" s="171" t="s">
        <v>739</v>
      </c>
      <c r="B38" s="183" t="s">
        <v>281</v>
      </c>
      <c r="C38" s="183"/>
      <c r="D38" s="1314" t="s">
        <v>987</v>
      </c>
      <c r="E38" s="1319"/>
      <c r="F38" s="179"/>
    </row>
    <row r="39" spans="1:6" ht="27.75" customHeight="1">
      <c r="A39" s="171" t="s">
        <v>740</v>
      </c>
      <c r="B39" s="183" t="s">
        <v>282</v>
      </c>
      <c r="C39" s="183"/>
      <c r="D39" s="1314" t="s">
        <v>988</v>
      </c>
      <c r="E39" s="1315"/>
      <c r="F39" s="179"/>
    </row>
    <row r="40" spans="1:6" ht="12.75">
      <c r="A40" s="171" t="s">
        <v>741</v>
      </c>
      <c r="B40" s="178" t="s">
        <v>283</v>
      </c>
      <c r="C40" s="183"/>
      <c r="D40" s="1314" t="s">
        <v>989</v>
      </c>
      <c r="E40" s="1314"/>
      <c r="F40" s="179">
        <v>429</v>
      </c>
    </row>
    <row r="41" spans="1:6" ht="12.75">
      <c r="A41" s="171" t="s">
        <v>742</v>
      </c>
      <c r="B41" s="178" t="s">
        <v>284</v>
      </c>
      <c r="C41" s="183"/>
      <c r="D41" s="1314" t="s">
        <v>210</v>
      </c>
      <c r="E41" s="1314"/>
      <c r="F41" s="179"/>
    </row>
    <row r="42" spans="1:6" ht="25.5">
      <c r="A42" s="171" t="s">
        <v>743</v>
      </c>
      <c r="B42" s="171" t="s">
        <v>284</v>
      </c>
      <c r="C42" s="171" t="s">
        <v>365</v>
      </c>
      <c r="D42" s="171"/>
      <c r="E42" s="172" t="s">
        <v>992</v>
      </c>
      <c r="F42" s="179"/>
    </row>
    <row r="43" spans="1:6" ht="26.25" thickBot="1">
      <c r="A43" s="171"/>
      <c r="B43" s="171" t="s">
        <v>284</v>
      </c>
      <c r="C43" s="171" t="s">
        <v>990</v>
      </c>
      <c r="D43" s="171"/>
      <c r="E43" s="711" t="s">
        <v>991</v>
      </c>
      <c r="F43" s="179"/>
    </row>
    <row r="44" spans="1:6" ht="13.5" thickBot="1">
      <c r="A44" s="181" t="s">
        <v>744</v>
      </c>
      <c r="B44" s="181" t="s">
        <v>902</v>
      </c>
      <c r="C44" s="182"/>
      <c r="D44" s="1310" t="s">
        <v>211</v>
      </c>
      <c r="E44" s="1311"/>
      <c r="F44" s="180">
        <f>F40</f>
        <v>429</v>
      </c>
    </row>
    <row r="45" spans="1:6" ht="12.75">
      <c r="A45" s="714" t="s">
        <v>745</v>
      </c>
      <c r="B45" s="714" t="s">
        <v>736</v>
      </c>
      <c r="C45" s="712"/>
      <c r="D45" s="1314" t="s">
        <v>993</v>
      </c>
      <c r="E45" s="1314"/>
      <c r="F45" s="713"/>
    </row>
    <row r="46" spans="1:6" ht="27.75" customHeight="1">
      <c r="A46" s="714" t="s">
        <v>746</v>
      </c>
      <c r="B46" s="714" t="s">
        <v>737</v>
      </c>
      <c r="C46" s="712"/>
      <c r="D46" s="1314" t="s">
        <v>994</v>
      </c>
      <c r="E46" s="1315"/>
      <c r="F46" s="713"/>
    </row>
    <row r="47" spans="1:6" ht="12.75">
      <c r="A47" s="171" t="s">
        <v>747</v>
      </c>
      <c r="B47" s="183" t="s">
        <v>738</v>
      </c>
      <c r="C47" s="183"/>
      <c r="D47" s="1314" t="s">
        <v>212</v>
      </c>
      <c r="E47" s="1314"/>
      <c r="F47" s="179"/>
    </row>
    <row r="48" spans="1:6" ht="12.75">
      <c r="A48" s="171" t="s">
        <v>748</v>
      </c>
      <c r="B48" s="183" t="s">
        <v>739</v>
      </c>
      <c r="C48" s="183"/>
      <c r="D48" s="1314" t="s">
        <v>213</v>
      </c>
      <c r="E48" s="1314"/>
      <c r="F48" s="179"/>
    </row>
    <row r="49" spans="1:6" ht="12.75">
      <c r="A49" s="171" t="s">
        <v>749</v>
      </c>
      <c r="B49" s="183" t="s">
        <v>739</v>
      </c>
      <c r="C49" s="183" t="s">
        <v>365</v>
      </c>
      <c r="D49" s="1316" t="s">
        <v>995</v>
      </c>
      <c r="E49" s="1315"/>
      <c r="F49" s="179"/>
    </row>
    <row r="50" spans="1:6" ht="12.75">
      <c r="A50" s="171" t="s">
        <v>750</v>
      </c>
      <c r="B50" s="183" t="s">
        <v>739</v>
      </c>
      <c r="C50" s="183" t="s">
        <v>366</v>
      </c>
      <c r="D50" s="1316" t="s">
        <v>996</v>
      </c>
      <c r="E50" s="1315"/>
      <c r="F50" s="179"/>
    </row>
    <row r="51" spans="1:6" ht="12.75">
      <c r="A51" s="171" t="s">
        <v>751</v>
      </c>
      <c r="B51" s="183" t="s">
        <v>740</v>
      </c>
      <c r="C51" s="183"/>
      <c r="D51" s="1314" t="s">
        <v>214</v>
      </c>
      <c r="E51" s="1314"/>
      <c r="F51" s="179"/>
    </row>
    <row r="52" spans="1:6" ht="25.5">
      <c r="A52" s="171" t="s">
        <v>443</v>
      </c>
      <c r="B52" s="183" t="s">
        <v>740</v>
      </c>
      <c r="C52" s="183" t="s">
        <v>365</v>
      </c>
      <c r="D52" s="701"/>
      <c r="E52" s="715" t="s">
        <v>997</v>
      </c>
      <c r="F52" s="179"/>
    </row>
    <row r="53" spans="1:6" ht="26.25" thickBot="1">
      <c r="A53" s="171" t="s">
        <v>444</v>
      </c>
      <c r="B53" s="171" t="s">
        <v>284</v>
      </c>
      <c r="C53" s="171" t="s">
        <v>365</v>
      </c>
      <c r="D53" s="171"/>
      <c r="E53" s="172" t="s">
        <v>998</v>
      </c>
      <c r="F53" s="179"/>
    </row>
    <row r="54" spans="1:6" ht="13.5" thickBot="1">
      <c r="A54" s="181" t="s">
        <v>445</v>
      </c>
      <c r="B54" s="181" t="s">
        <v>683</v>
      </c>
      <c r="C54" s="182"/>
      <c r="D54" s="1310" t="s">
        <v>215</v>
      </c>
      <c r="E54" s="1311" t="s">
        <v>680</v>
      </c>
      <c r="F54" s="180"/>
    </row>
    <row r="55" spans="1:6" s="27" customFormat="1" ht="26.25" customHeight="1" thickBot="1">
      <c r="A55" s="184" t="s">
        <v>446</v>
      </c>
      <c r="B55" s="185" t="s">
        <v>441</v>
      </c>
      <c r="C55" s="186"/>
      <c r="D55" s="1312" t="s">
        <v>216</v>
      </c>
      <c r="E55" s="1313" t="s">
        <v>681</v>
      </c>
      <c r="F55" s="187">
        <f>F44-F54</f>
        <v>429</v>
      </c>
    </row>
    <row r="56" spans="1:6" s="9" customFormat="1" ht="18.75" customHeight="1" thickBot="1">
      <c r="A56" s="188" t="s">
        <v>446</v>
      </c>
      <c r="B56" s="189" t="s">
        <v>999</v>
      </c>
      <c r="C56" s="190"/>
      <c r="D56" s="1317" t="s">
        <v>218</v>
      </c>
      <c r="E56" s="1318" t="s">
        <v>682</v>
      </c>
      <c r="F56" s="191">
        <f>F36+F55</f>
        <v>-1422079</v>
      </c>
    </row>
  </sheetData>
  <sheetProtection password="AF00" sheet="1"/>
  <mergeCells count="48">
    <mergeCell ref="A5:F5"/>
    <mergeCell ref="A7:F7"/>
    <mergeCell ref="A10:A12"/>
    <mergeCell ref="B10:E12"/>
    <mergeCell ref="F10:F12"/>
    <mergeCell ref="D13:E13"/>
    <mergeCell ref="A8:F8"/>
    <mergeCell ref="D14:E14"/>
    <mergeCell ref="D15:E15"/>
    <mergeCell ref="D16:E16"/>
    <mergeCell ref="D17:E17"/>
    <mergeCell ref="D18:E18"/>
    <mergeCell ref="D19:E19"/>
    <mergeCell ref="D31:E31"/>
    <mergeCell ref="D32:E32"/>
    <mergeCell ref="D20:E20"/>
    <mergeCell ref="D21:E21"/>
    <mergeCell ref="D23:E23"/>
    <mergeCell ref="D24:E24"/>
    <mergeCell ref="D25:E25"/>
    <mergeCell ref="D26:E26"/>
    <mergeCell ref="D22:E22"/>
    <mergeCell ref="D56:E56"/>
    <mergeCell ref="D37:E37"/>
    <mergeCell ref="D40:E40"/>
    <mergeCell ref="D41:E41"/>
    <mergeCell ref="D38:E38"/>
    <mergeCell ref="D39:E39"/>
    <mergeCell ref="D54:E54"/>
    <mergeCell ref="D55:E55"/>
    <mergeCell ref="D44:E44"/>
    <mergeCell ref="D47:E47"/>
    <mergeCell ref="D48:E48"/>
    <mergeCell ref="D51:E51"/>
    <mergeCell ref="D45:E45"/>
    <mergeCell ref="D46:E46"/>
    <mergeCell ref="D49:E49"/>
    <mergeCell ref="D50:E50"/>
    <mergeCell ref="A2:F2"/>
    <mergeCell ref="A6:F6"/>
    <mergeCell ref="D33:E33"/>
    <mergeCell ref="D34:E34"/>
    <mergeCell ref="D35:E35"/>
    <mergeCell ref="D36:E36"/>
    <mergeCell ref="D27:E27"/>
    <mergeCell ref="D28:E28"/>
    <mergeCell ref="D29:E29"/>
    <mergeCell ref="D30:E30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N20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.625" style="54" customWidth="1"/>
    <col min="2" max="3" width="9.125" style="9" customWidth="1"/>
    <col min="4" max="4" width="17.625" style="9" customWidth="1"/>
    <col min="5" max="5" width="13.875" style="9" customWidth="1"/>
    <col min="6" max="6" width="9.125" style="9" customWidth="1"/>
    <col min="7" max="7" width="14.25390625" style="9" customWidth="1"/>
    <col min="8" max="8" width="13.125" style="9" customWidth="1"/>
    <col min="9" max="16384" width="9.125" style="54" customWidth="1"/>
  </cols>
  <sheetData>
    <row r="2" spans="2:14" s="33" customFormat="1" ht="12.75">
      <c r="B2" s="1222"/>
      <c r="C2" s="1222"/>
      <c r="D2" s="1222"/>
      <c r="E2" s="1222"/>
      <c r="F2" s="1222"/>
      <c r="G2" s="1222"/>
      <c r="H2" s="1222"/>
      <c r="I2" s="175"/>
      <c r="J2" s="175"/>
      <c r="K2" s="175"/>
      <c r="L2" s="175"/>
      <c r="M2" s="175"/>
      <c r="N2" s="175"/>
    </row>
    <row r="3" spans="2:10" s="38" customFormat="1" ht="12.75">
      <c r="B3" s="90" t="s">
        <v>1164</v>
      </c>
      <c r="C3" s="90"/>
      <c r="D3" s="90"/>
      <c r="E3" s="90"/>
      <c r="G3" s="68"/>
      <c r="H3" s="28"/>
      <c r="I3" s="28"/>
      <c r="J3" s="28"/>
    </row>
    <row r="5" spans="2:8" ht="15.75">
      <c r="B5" s="1022"/>
      <c r="C5" s="1022"/>
      <c r="D5" s="1022"/>
      <c r="E5" s="1022"/>
      <c r="F5" s="1022"/>
      <c r="G5" s="1022"/>
      <c r="H5" s="1022"/>
    </row>
    <row r="6" spans="2:8" ht="15.75">
      <c r="B6" s="1008" t="s">
        <v>581</v>
      </c>
      <c r="C6" s="1008"/>
      <c r="D6" s="1008"/>
      <c r="E6" s="1008"/>
      <c r="F6" s="1008"/>
      <c r="G6" s="1008"/>
      <c r="H6" s="1008"/>
    </row>
    <row r="7" spans="2:8" ht="15.75">
      <c r="B7" s="1008" t="s">
        <v>1070</v>
      </c>
      <c r="C7" s="1008"/>
      <c r="D7" s="1008"/>
      <c r="E7" s="1008"/>
      <c r="F7" s="1008"/>
      <c r="G7" s="1008"/>
      <c r="H7" s="1008"/>
    </row>
    <row r="8" spans="2:8" ht="15.75">
      <c r="B8" s="1008"/>
      <c r="C8" s="1066"/>
      <c r="D8" s="1066"/>
      <c r="E8" s="1066"/>
      <c r="F8" s="1066"/>
      <c r="G8" s="1066"/>
      <c r="H8" s="1066"/>
    </row>
    <row r="9" ht="16.5" thickBot="1">
      <c r="H9" s="613" t="s">
        <v>961</v>
      </c>
    </row>
    <row r="10" spans="1:8" s="233" customFormat="1" ht="12.75">
      <c r="A10" s="1324" t="s">
        <v>1001</v>
      </c>
      <c r="B10" s="1340" t="s">
        <v>16</v>
      </c>
      <c r="C10" s="1340"/>
      <c r="D10" s="1341"/>
      <c r="E10" s="1326" t="s">
        <v>1136</v>
      </c>
      <c r="F10" s="1326" t="s">
        <v>371</v>
      </c>
      <c r="G10" s="1326" t="s">
        <v>1137</v>
      </c>
      <c r="H10" s="1326" t="s">
        <v>1138</v>
      </c>
    </row>
    <row r="11" spans="1:8" s="233" customFormat="1" ht="12.75">
      <c r="A11" s="1325"/>
      <c r="B11" s="1342"/>
      <c r="C11" s="1342"/>
      <c r="D11" s="1343"/>
      <c r="E11" s="1327"/>
      <c r="F11" s="1327"/>
      <c r="G11" s="1327"/>
      <c r="H11" s="1327"/>
    </row>
    <row r="12" spans="1:8" s="233" customFormat="1" ht="29.25" customHeight="1" thickBot="1">
      <c r="A12" s="1325"/>
      <c r="B12" s="1344"/>
      <c r="C12" s="1344"/>
      <c r="D12" s="1345"/>
      <c r="E12" s="1328"/>
      <c r="F12" s="1328"/>
      <c r="G12" s="1328"/>
      <c r="H12" s="1328"/>
    </row>
    <row r="13" spans="1:8" s="233" customFormat="1" ht="25.5" customHeight="1">
      <c r="A13" s="716" t="s">
        <v>263</v>
      </c>
      <c r="B13" s="260" t="s">
        <v>713</v>
      </c>
      <c r="C13" s="257"/>
      <c r="D13" s="257"/>
      <c r="E13" s="259"/>
      <c r="F13" s="259"/>
      <c r="G13" s="259"/>
      <c r="H13" s="259"/>
    </row>
    <row r="14" spans="1:8" s="233" customFormat="1" ht="22.5" customHeight="1" thickBot="1">
      <c r="A14" s="716" t="s">
        <v>264</v>
      </c>
      <c r="B14" s="1336" t="s">
        <v>1000</v>
      </c>
      <c r="C14" s="1336" t="s">
        <v>337</v>
      </c>
      <c r="D14" s="1337" t="s">
        <v>337</v>
      </c>
      <c r="E14" s="258">
        <v>1</v>
      </c>
      <c r="F14" s="258"/>
      <c r="G14" s="258">
        <v>1</v>
      </c>
      <c r="H14" s="315">
        <v>1</v>
      </c>
    </row>
    <row r="15" spans="1:8" s="227" customFormat="1" ht="24" customHeight="1" thickBot="1">
      <c r="A15" s="717" t="s">
        <v>265</v>
      </c>
      <c r="B15" s="1329" t="s">
        <v>184</v>
      </c>
      <c r="C15" s="1330"/>
      <c r="D15" s="1331"/>
      <c r="E15" s="263">
        <f>SUM(E14:E14)</f>
        <v>1</v>
      </c>
      <c r="F15" s="263"/>
      <c r="G15" s="263">
        <f>SUM(G14:G14)</f>
        <v>1</v>
      </c>
      <c r="H15" s="316">
        <f>SUM(H14:H14)</f>
        <v>1</v>
      </c>
    </row>
    <row r="16" spans="1:8" s="233" customFormat="1" ht="25.5" customHeight="1">
      <c r="A16" s="716" t="s">
        <v>266</v>
      </c>
      <c r="B16" s="260" t="s">
        <v>185</v>
      </c>
      <c r="C16" s="257"/>
      <c r="D16" s="257"/>
      <c r="E16" s="259"/>
      <c r="F16" s="259"/>
      <c r="G16" s="259"/>
      <c r="H16" s="259"/>
    </row>
    <row r="17" spans="1:8" s="262" customFormat="1" ht="27" customHeight="1">
      <c r="A17" s="718" t="s">
        <v>267</v>
      </c>
      <c r="B17" s="1334" t="s">
        <v>726</v>
      </c>
      <c r="C17" s="1334"/>
      <c r="D17" s="1335"/>
      <c r="E17" s="261"/>
      <c r="F17" s="261"/>
      <c r="G17" s="261"/>
      <c r="H17" s="317"/>
    </row>
    <row r="18" spans="1:8" s="262" customFormat="1" ht="27" customHeight="1" thickBot="1">
      <c r="A18" s="718" t="s">
        <v>299</v>
      </c>
      <c r="B18" s="1338" t="s">
        <v>728</v>
      </c>
      <c r="C18" s="1338"/>
      <c r="D18" s="1339"/>
      <c r="E18" s="313"/>
      <c r="F18" s="313"/>
      <c r="G18" s="313"/>
      <c r="H18" s="317">
        <v>2</v>
      </c>
    </row>
    <row r="19" spans="1:8" s="227" customFormat="1" ht="24" customHeight="1" thickBot="1">
      <c r="A19" s="717" t="s">
        <v>268</v>
      </c>
      <c r="B19" s="1329" t="s">
        <v>714</v>
      </c>
      <c r="C19" s="1330"/>
      <c r="D19" s="1331"/>
      <c r="E19" s="263"/>
      <c r="F19" s="263"/>
      <c r="G19" s="263"/>
      <c r="H19" s="992">
        <v>2</v>
      </c>
    </row>
    <row r="20" spans="1:8" s="265" customFormat="1" ht="32.25" customHeight="1" thickBot="1">
      <c r="A20" s="719" t="s">
        <v>269</v>
      </c>
      <c r="B20" s="1332" t="s">
        <v>186</v>
      </c>
      <c r="C20" s="1332"/>
      <c r="D20" s="1333"/>
      <c r="E20" s="264">
        <f>E15+E19</f>
        <v>1</v>
      </c>
      <c r="F20" s="264"/>
      <c r="G20" s="264">
        <f>G15+G19</f>
        <v>1</v>
      </c>
      <c r="H20" s="993">
        <f>H15+H19</f>
        <v>3</v>
      </c>
    </row>
  </sheetData>
  <sheetProtection password="AF00" sheet="1"/>
  <mergeCells count="17">
    <mergeCell ref="B19:D19"/>
    <mergeCell ref="B20:D20"/>
    <mergeCell ref="B15:D15"/>
    <mergeCell ref="B2:H2"/>
    <mergeCell ref="B17:D17"/>
    <mergeCell ref="B14:D14"/>
    <mergeCell ref="F10:F12"/>
    <mergeCell ref="B18:D18"/>
    <mergeCell ref="B10:D12"/>
    <mergeCell ref="A10:A12"/>
    <mergeCell ref="G10:G12"/>
    <mergeCell ref="B5:H5"/>
    <mergeCell ref="B6:H6"/>
    <mergeCell ref="B7:H7"/>
    <mergeCell ref="H10:H12"/>
    <mergeCell ref="E10:E12"/>
    <mergeCell ref="B8:H8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M96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2" width="9.125" style="20" customWidth="1"/>
    <col min="3" max="3" width="17.625" style="20" customWidth="1"/>
    <col min="4" max="4" width="22.875" style="20" customWidth="1"/>
    <col min="5" max="6" width="10.375" style="20" customWidth="1"/>
    <col min="7" max="7" width="20.875" style="20" customWidth="1"/>
    <col min="8" max="12" width="10.375" style="20" customWidth="1"/>
    <col min="13" max="13" width="10.875" style="20" customWidth="1"/>
    <col min="14" max="16384" width="9.125" style="20" customWidth="1"/>
  </cols>
  <sheetData>
    <row r="1" spans="11:13" ht="12.75" customHeight="1">
      <c r="K1" s="1428"/>
      <c r="L1" s="1428"/>
      <c r="M1" s="1428"/>
    </row>
    <row r="2" spans="1:13" ht="12.75">
      <c r="A2" s="1429"/>
      <c r="B2" s="1429"/>
      <c r="C2" s="1429"/>
      <c r="D2" s="1429"/>
      <c r="E2" s="1429"/>
      <c r="F2" s="1429"/>
      <c r="G2" s="1429"/>
      <c r="H2" s="1429"/>
      <c r="I2" s="1429"/>
      <c r="J2" s="1429"/>
      <c r="K2" s="1429"/>
      <c r="L2" s="1429"/>
      <c r="M2" s="1429"/>
    </row>
    <row r="3" spans="1:13" ht="15.75">
      <c r="A3" s="39" t="s">
        <v>1165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5.75">
      <c r="A4" s="7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s="22" customFormat="1" ht="15.75">
      <c r="A5" s="1378" t="s">
        <v>581</v>
      </c>
      <c r="B5" s="1378"/>
      <c r="C5" s="1378"/>
      <c r="D5" s="1378"/>
      <c r="E5" s="1378"/>
      <c r="F5" s="1378"/>
      <c r="G5" s="1378"/>
      <c r="H5" s="1378"/>
      <c r="I5" s="1378"/>
      <c r="J5" s="1378"/>
      <c r="K5" s="1378"/>
      <c r="L5" s="1378"/>
      <c r="M5" s="1378"/>
    </row>
    <row r="6" spans="1:13" s="22" customFormat="1" ht="15.75">
      <c r="A6" s="1378" t="s">
        <v>715</v>
      </c>
      <c r="B6" s="1378"/>
      <c r="C6" s="1378"/>
      <c r="D6" s="1378"/>
      <c r="E6" s="1378"/>
      <c r="F6" s="1378"/>
      <c r="G6" s="1378"/>
      <c r="H6" s="1378"/>
      <c r="I6" s="1378"/>
      <c r="J6" s="1378"/>
      <c r="K6" s="1378"/>
      <c r="L6" s="1378"/>
      <c r="M6" s="1378"/>
    </row>
    <row r="7" spans="1:13" s="22" customFormat="1" ht="15.75">
      <c r="A7" s="1378" t="s">
        <v>1066</v>
      </c>
      <c r="B7" s="1378"/>
      <c r="C7" s="1378"/>
      <c r="D7" s="1378"/>
      <c r="E7" s="1378"/>
      <c r="F7" s="1378"/>
      <c r="G7" s="1378"/>
      <c r="H7" s="1378"/>
      <c r="I7" s="1378"/>
      <c r="J7" s="1378"/>
      <c r="K7" s="1378"/>
      <c r="L7" s="1378"/>
      <c r="M7" s="1378"/>
    </row>
    <row r="8" spans="1:13" ht="17.25" customHeight="1">
      <c r="A8" s="1378"/>
      <c r="B8" s="1435"/>
      <c r="C8" s="1435"/>
      <c r="D8" s="1435"/>
      <c r="E8" s="1435"/>
      <c r="F8" s="1435"/>
      <c r="G8" s="1435"/>
      <c r="H8" s="1435"/>
      <c r="I8" s="1435"/>
      <c r="J8" s="1435"/>
      <c r="K8" s="1435"/>
      <c r="L8" s="1435"/>
      <c r="M8" s="1435"/>
    </row>
    <row r="9" spans="1:13" s="22" customFormat="1" ht="15.75">
      <c r="A9" s="245" t="s">
        <v>377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</row>
    <row r="10" spans="1:13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.75">
      <c r="A11" s="247" t="s">
        <v>407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6.5" thickBot="1">
      <c r="A13" s="1386" t="s">
        <v>246</v>
      </c>
      <c r="B13" s="1387"/>
      <c r="C13" s="1387"/>
      <c r="D13" s="1379" t="s">
        <v>962</v>
      </c>
      <c r="E13" s="1380"/>
      <c r="F13" s="1381"/>
      <c r="G13" s="1379" t="s">
        <v>247</v>
      </c>
      <c r="H13" s="1380"/>
      <c r="I13" s="1381"/>
      <c r="J13" s="1379" t="s">
        <v>248</v>
      </c>
      <c r="K13" s="1380"/>
      <c r="L13" s="1381"/>
      <c r="M13" s="1383" t="s">
        <v>249</v>
      </c>
    </row>
    <row r="14" spans="1:13" ht="15.75">
      <c r="A14" s="1388"/>
      <c r="B14" s="1389"/>
      <c r="C14" s="1389"/>
      <c r="D14" s="248" t="s">
        <v>250</v>
      </c>
      <c r="E14" s="249" t="s">
        <v>251</v>
      </c>
      <c r="F14" s="250" t="s">
        <v>252</v>
      </c>
      <c r="G14" s="249" t="s">
        <v>253</v>
      </c>
      <c r="H14" s="249" t="s">
        <v>251</v>
      </c>
      <c r="I14" s="250" t="s">
        <v>254</v>
      </c>
      <c r="J14" s="249" t="s">
        <v>253</v>
      </c>
      <c r="K14" s="250" t="s">
        <v>251</v>
      </c>
      <c r="L14" s="249" t="s">
        <v>254</v>
      </c>
      <c r="M14" s="1384"/>
    </row>
    <row r="15" spans="1:13" ht="16.5" thickBot="1">
      <c r="A15" s="1388"/>
      <c r="B15" s="1389"/>
      <c r="C15" s="1389"/>
      <c r="D15" s="251" t="s">
        <v>255</v>
      </c>
      <c r="E15" s="252" t="s">
        <v>256</v>
      </c>
      <c r="F15" s="146" t="s">
        <v>257</v>
      </c>
      <c r="G15" s="253" t="s">
        <v>255</v>
      </c>
      <c r="H15" s="252" t="s">
        <v>256</v>
      </c>
      <c r="I15" s="146" t="s">
        <v>257</v>
      </c>
      <c r="J15" s="253" t="s">
        <v>255</v>
      </c>
      <c r="K15" s="146" t="s">
        <v>256</v>
      </c>
      <c r="L15" s="252" t="s">
        <v>257</v>
      </c>
      <c r="M15" s="1385"/>
    </row>
    <row r="16" spans="1:13" ht="7.5" customHeight="1">
      <c r="A16" s="1365"/>
      <c r="B16" s="1366"/>
      <c r="C16" s="1367"/>
      <c r="D16" s="1356"/>
      <c r="E16" s="1359"/>
      <c r="F16" s="1362"/>
      <c r="G16" s="1420"/>
      <c r="H16" s="1417"/>
      <c r="I16" s="1425"/>
      <c r="J16" s="1359"/>
      <c r="K16" s="1359"/>
      <c r="L16" s="1359"/>
      <c r="M16" s="1382"/>
    </row>
    <row r="17" spans="1:13" ht="7.5" customHeight="1">
      <c r="A17" s="1368"/>
      <c r="B17" s="1369"/>
      <c r="C17" s="1370"/>
      <c r="D17" s="1357"/>
      <c r="E17" s="1360"/>
      <c r="F17" s="1363"/>
      <c r="G17" s="1421"/>
      <c r="H17" s="1418"/>
      <c r="I17" s="1360"/>
      <c r="J17" s="1360"/>
      <c r="K17" s="1360"/>
      <c r="L17" s="1360"/>
      <c r="M17" s="1360"/>
    </row>
    <row r="18" spans="1:13" ht="15.75" customHeight="1" thickBot="1">
      <c r="A18" s="1371"/>
      <c r="B18" s="1372"/>
      <c r="C18" s="1373"/>
      <c r="D18" s="1358"/>
      <c r="E18" s="1361"/>
      <c r="F18" s="1364"/>
      <c r="G18" s="1422"/>
      <c r="H18" s="1419"/>
      <c r="I18" s="1426"/>
      <c r="J18" s="1361"/>
      <c r="K18" s="1361"/>
      <c r="L18" s="1361"/>
      <c r="M18" s="1361"/>
    </row>
    <row r="19" spans="1:13" s="26" customFormat="1" ht="12.75" customHeight="1">
      <c r="A19" s="1400" t="s">
        <v>305</v>
      </c>
      <c r="B19" s="1423"/>
      <c r="C19" s="1401"/>
      <c r="D19" s="1374"/>
      <c r="E19" s="1374"/>
      <c r="F19" s="1376">
        <f>SUM(F16)</f>
        <v>0</v>
      </c>
      <c r="G19" s="1374"/>
      <c r="H19" s="1374"/>
      <c r="I19" s="1374"/>
      <c r="J19" s="1374"/>
      <c r="K19" s="1374"/>
      <c r="L19" s="1374"/>
      <c r="M19" s="1427">
        <f>M16</f>
        <v>0</v>
      </c>
    </row>
    <row r="20" spans="1:13" s="26" customFormat="1" ht="13.5" customHeight="1" thickBot="1">
      <c r="A20" s="1402"/>
      <c r="B20" s="1424"/>
      <c r="C20" s="1403"/>
      <c r="D20" s="1375"/>
      <c r="E20" s="1375"/>
      <c r="F20" s="1377"/>
      <c r="G20" s="1375"/>
      <c r="H20" s="1375"/>
      <c r="I20" s="1375"/>
      <c r="J20" s="1375"/>
      <c r="K20" s="1375"/>
      <c r="L20" s="1375"/>
      <c r="M20" s="1375"/>
    </row>
    <row r="21" spans="1:13" ht="12" customHeight="1">
      <c r="A21" s="21"/>
      <c r="B21" s="21"/>
      <c r="C21" s="21"/>
      <c r="D21" s="21"/>
      <c r="E21" s="21"/>
      <c r="F21" s="63"/>
      <c r="G21" s="21"/>
      <c r="H21" s="21"/>
      <c r="I21" s="21"/>
      <c r="J21" s="21"/>
      <c r="K21" s="21"/>
      <c r="L21" s="21"/>
      <c r="M21" s="21"/>
    </row>
    <row r="22" spans="1:6" s="247" customFormat="1" ht="15.75" customHeight="1">
      <c r="A22" s="247" t="s">
        <v>921</v>
      </c>
      <c r="F22" s="35"/>
    </row>
    <row r="23" spans="1:13" ht="18" customHeight="1">
      <c r="A23" s="254" t="s">
        <v>922</v>
      </c>
      <c r="B23" s="254"/>
      <c r="C23" s="254"/>
      <c r="D23" s="254"/>
      <c r="E23" s="254"/>
      <c r="F23" s="36"/>
      <c r="G23" s="255" t="s">
        <v>257</v>
      </c>
      <c r="H23" s="21"/>
      <c r="I23" s="21"/>
      <c r="J23" s="21"/>
      <c r="K23" s="21"/>
      <c r="L23" s="21"/>
      <c r="M23" s="21"/>
    </row>
    <row r="24" spans="1:13" ht="15" customHeight="1">
      <c r="A24" s="254" t="s">
        <v>923</v>
      </c>
      <c r="B24" s="254"/>
      <c r="C24" s="254"/>
      <c r="D24" s="254"/>
      <c r="E24" s="254"/>
      <c r="F24" s="36"/>
      <c r="G24" s="255" t="s">
        <v>257</v>
      </c>
      <c r="H24" s="21"/>
      <c r="I24" s="21"/>
      <c r="J24" s="21"/>
      <c r="K24" s="21"/>
      <c r="L24" s="21"/>
      <c r="M24" s="21"/>
    </row>
    <row r="25" spans="1:13" ht="17.25" customHeight="1">
      <c r="A25" s="254" t="s">
        <v>378</v>
      </c>
      <c r="B25" s="254"/>
      <c r="C25" s="254"/>
      <c r="D25" s="254"/>
      <c r="E25" s="254"/>
      <c r="F25" s="463"/>
      <c r="G25" s="462" t="s">
        <v>257</v>
      </c>
      <c r="H25" s="21"/>
      <c r="I25" s="21"/>
      <c r="J25" s="21"/>
      <c r="K25" s="21"/>
      <c r="L25" s="21"/>
      <c r="M25" s="21"/>
    </row>
    <row r="26" spans="1:13" ht="13.5" customHeight="1">
      <c r="A26" s="254" t="s">
        <v>924</v>
      </c>
      <c r="B26" s="254"/>
      <c r="C26" s="254"/>
      <c r="D26" s="254"/>
      <c r="E26" s="254"/>
      <c r="F26" s="37"/>
      <c r="G26" s="256" t="s">
        <v>257</v>
      </c>
      <c r="H26" s="21"/>
      <c r="I26" s="21"/>
      <c r="J26" s="21"/>
      <c r="K26" s="21"/>
      <c r="L26" s="21"/>
      <c r="M26" s="21"/>
    </row>
    <row r="27" spans="1:13" ht="13.5" customHeight="1">
      <c r="A27" s="254"/>
      <c r="B27" s="254"/>
      <c r="C27" s="254"/>
      <c r="D27" s="254"/>
      <c r="E27" s="254"/>
      <c r="F27" s="37"/>
      <c r="G27" s="256"/>
      <c r="H27" s="21"/>
      <c r="I27" s="21"/>
      <c r="J27" s="21"/>
      <c r="K27" s="21"/>
      <c r="L27" s="21"/>
      <c r="M27" s="21"/>
    </row>
    <row r="28" spans="1:13" ht="15.75">
      <c r="A28" s="247" t="s">
        <v>379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3.5" customHeight="1">
      <c r="A29" s="254"/>
      <c r="B29" s="254"/>
      <c r="C29" s="254"/>
      <c r="D29" s="254"/>
      <c r="E29" s="254"/>
      <c r="F29" s="37"/>
      <c r="G29" s="256"/>
      <c r="H29" s="21"/>
      <c r="I29" s="21"/>
      <c r="J29" s="21"/>
      <c r="K29" s="21"/>
      <c r="L29" s="21"/>
      <c r="M29" s="21"/>
    </row>
    <row r="30" spans="1:13" ht="13.5" customHeight="1" thickBot="1">
      <c r="A30" s="254"/>
      <c r="B30" s="254"/>
      <c r="C30" s="254"/>
      <c r="D30" s="254"/>
      <c r="E30" s="254"/>
      <c r="F30" s="37"/>
      <c r="G30" s="256"/>
      <c r="H30" s="21"/>
      <c r="I30" s="21"/>
      <c r="J30" s="21"/>
      <c r="K30" s="21"/>
      <c r="L30" s="21"/>
      <c r="M30" s="21"/>
    </row>
    <row r="31" spans="1:13" ht="16.5" thickBot="1">
      <c r="A31" s="1386" t="s">
        <v>246</v>
      </c>
      <c r="B31" s="1387"/>
      <c r="C31" s="1387"/>
      <c r="D31" s="1379" t="s">
        <v>962</v>
      </c>
      <c r="E31" s="1380"/>
      <c r="F31" s="1381"/>
      <c r="G31" s="1379" t="s">
        <v>247</v>
      </c>
      <c r="H31" s="1380"/>
      <c r="I31" s="1381"/>
      <c r="J31" s="1379" t="s">
        <v>248</v>
      </c>
      <c r="K31" s="1380"/>
      <c r="L31" s="1381"/>
      <c r="M31" s="1383" t="s">
        <v>249</v>
      </c>
    </row>
    <row r="32" spans="1:13" ht="15.75">
      <c r="A32" s="1388"/>
      <c r="B32" s="1389"/>
      <c r="C32" s="1389"/>
      <c r="D32" s="248" t="s">
        <v>250</v>
      </c>
      <c r="E32" s="249" t="s">
        <v>251</v>
      </c>
      <c r="F32" s="250" t="s">
        <v>252</v>
      </c>
      <c r="G32" s="249" t="s">
        <v>253</v>
      </c>
      <c r="H32" s="249" t="s">
        <v>251</v>
      </c>
      <c r="I32" s="250" t="s">
        <v>254</v>
      </c>
      <c r="J32" s="249" t="s">
        <v>253</v>
      </c>
      <c r="K32" s="250" t="s">
        <v>251</v>
      </c>
      <c r="L32" s="249" t="s">
        <v>254</v>
      </c>
      <c r="M32" s="1384"/>
    </row>
    <row r="33" spans="1:13" ht="16.5" thickBot="1">
      <c r="A33" s="1388"/>
      <c r="B33" s="1389"/>
      <c r="C33" s="1389"/>
      <c r="D33" s="251" t="s">
        <v>255</v>
      </c>
      <c r="E33" s="252" t="s">
        <v>256</v>
      </c>
      <c r="F33" s="146" t="s">
        <v>257</v>
      </c>
      <c r="G33" s="253" t="s">
        <v>255</v>
      </c>
      <c r="H33" s="252" t="s">
        <v>256</v>
      </c>
      <c r="I33" s="146" t="s">
        <v>257</v>
      </c>
      <c r="J33" s="253" t="s">
        <v>255</v>
      </c>
      <c r="K33" s="146" t="s">
        <v>256</v>
      </c>
      <c r="L33" s="252" t="s">
        <v>257</v>
      </c>
      <c r="M33" s="1385"/>
    </row>
    <row r="34" spans="1:13" ht="7.5" customHeight="1">
      <c r="A34" s="1346" t="s">
        <v>408</v>
      </c>
      <c r="B34" s="1347"/>
      <c r="C34" s="1348"/>
      <c r="D34" s="1356" t="s">
        <v>409</v>
      </c>
      <c r="E34" s="1359"/>
      <c r="F34" s="1362">
        <v>84</v>
      </c>
      <c r="G34" s="1355"/>
      <c r="H34" s="1355"/>
      <c r="I34" s="1355"/>
      <c r="J34" s="1359"/>
      <c r="K34" s="1359"/>
      <c r="L34" s="1359"/>
      <c r="M34" s="1382">
        <f>L34+I34+F34</f>
        <v>84</v>
      </c>
    </row>
    <row r="35" spans="1:13" ht="7.5" customHeight="1">
      <c r="A35" s="1349"/>
      <c r="B35" s="1350"/>
      <c r="C35" s="1351"/>
      <c r="D35" s="1357"/>
      <c r="E35" s="1360"/>
      <c r="F35" s="1363"/>
      <c r="G35" s="1355"/>
      <c r="H35" s="1355"/>
      <c r="I35" s="1355"/>
      <c r="J35" s="1360"/>
      <c r="K35" s="1360"/>
      <c r="L35" s="1360"/>
      <c r="M35" s="1360"/>
    </row>
    <row r="36" spans="1:13" ht="7.5" customHeight="1">
      <c r="A36" s="1352"/>
      <c r="B36" s="1353"/>
      <c r="C36" s="1354"/>
      <c r="D36" s="1358"/>
      <c r="E36" s="1361"/>
      <c r="F36" s="1364"/>
      <c r="G36" s="1355"/>
      <c r="H36" s="1355"/>
      <c r="I36" s="1355"/>
      <c r="J36" s="1361"/>
      <c r="K36" s="1361"/>
      <c r="L36" s="1361"/>
      <c r="M36" s="1361"/>
    </row>
    <row r="37" spans="1:13" ht="7.5" customHeight="1">
      <c r="A37" s="1346" t="s">
        <v>410</v>
      </c>
      <c r="B37" s="1347"/>
      <c r="C37" s="1348"/>
      <c r="D37" s="1356" t="s">
        <v>411</v>
      </c>
      <c r="E37" s="1359"/>
      <c r="F37" s="1362"/>
      <c r="G37" s="1355"/>
      <c r="H37" s="1355"/>
      <c r="I37" s="1355"/>
      <c r="J37" s="1359"/>
      <c r="K37" s="1359"/>
      <c r="L37" s="1359"/>
      <c r="M37" s="1382"/>
    </row>
    <row r="38" spans="1:13" ht="7.5" customHeight="1">
      <c r="A38" s="1349"/>
      <c r="B38" s="1350"/>
      <c r="C38" s="1351"/>
      <c r="D38" s="1357"/>
      <c r="E38" s="1360"/>
      <c r="F38" s="1363"/>
      <c r="G38" s="1355"/>
      <c r="H38" s="1355"/>
      <c r="I38" s="1355"/>
      <c r="J38" s="1360"/>
      <c r="K38" s="1360"/>
      <c r="L38" s="1360"/>
      <c r="M38" s="1360"/>
    </row>
    <row r="39" spans="1:13" ht="7.5" customHeight="1">
      <c r="A39" s="1352"/>
      <c r="B39" s="1353"/>
      <c r="C39" s="1354"/>
      <c r="D39" s="1358"/>
      <c r="E39" s="1361"/>
      <c r="F39" s="1364"/>
      <c r="G39" s="1355"/>
      <c r="H39" s="1355"/>
      <c r="I39" s="1355"/>
      <c r="J39" s="1361"/>
      <c r="K39" s="1361"/>
      <c r="L39" s="1361"/>
      <c r="M39" s="1361"/>
    </row>
    <row r="40" spans="1:13" ht="7.5" customHeight="1">
      <c r="A40" s="1346" t="s">
        <v>925</v>
      </c>
      <c r="B40" s="1347"/>
      <c r="C40" s="1348"/>
      <c r="D40" s="1356" t="s">
        <v>926</v>
      </c>
      <c r="E40" s="1359"/>
      <c r="F40" s="1362"/>
      <c r="G40" s="1355"/>
      <c r="H40" s="1355"/>
      <c r="I40" s="1355"/>
      <c r="J40" s="1359"/>
      <c r="K40" s="1359"/>
      <c r="L40" s="1359"/>
      <c r="M40" s="1382">
        <f>L40+I40+F40</f>
        <v>0</v>
      </c>
    </row>
    <row r="41" spans="1:13" ht="7.5" customHeight="1">
      <c r="A41" s="1349"/>
      <c r="B41" s="1350"/>
      <c r="C41" s="1351"/>
      <c r="D41" s="1357"/>
      <c r="E41" s="1360"/>
      <c r="F41" s="1363"/>
      <c r="G41" s="1355"/>
      <c r="H41" s="1355"/>
      <c r="I41" s="1355"/>
      <c r="J41" s="1360"/>
      <c r="K41" s="1360"/>
      <c r="L41" s="1360"/>
      <c r="M41" s="1360"/>
    </row>
    <row r="42" spans="1:13" ht="7.5" customHeight="1">
      <c r="A42" s="1352"/>
      <c r="B42" s="1353"/>
      <c r="C42" s="1354"/>
      <c r="D42" s="1358"/>
      <c r="E42" s="1361"/>
      <c r="F42" s="1364"/>
      <c r="G42" s="1355"/>
      <c r="H42" s="1355"/>
      <c r="I42" s="1355"/>
      <c r="J42" s="1361"/>
      <c r="K42" s="1361"/>
      <c r="L42" s="1361"/>
      <c r="M42" s="1361"/>
    </row>
    <row r="43" spans="1:13" ht="7.5" customHeight="1">
      <c r="A43" s="1346" t="s">
        <v>927</v>
      </c>
      <c r="B43" s="1347"/>
      <c r="C43" s="1348"/>
      <c r="D43" s="1356"/>
      <c r="E43" s="1359"/>
      <c r="F43" s="1362"/>
      <c r="G43" s="1430" t="s">
        <v>412</v>
      </c>
      <c r="H43" s="1355"/>
      <c r="I43" s="1431"/>
      <c r="J43" s="1359"/>
      <c r="K43" s="1359"/>
      <c r="L43" s="1359"/>
      <c r="M43" s="1382">
        <f>L43+I43+F43</f>
        <v>0</v>
      </c>
    </row>
    <row r="44" spans="1:13" ht="7.5" customHeight="1">
      <c r="A44" s="1349"/>
      <c r="B44" s="1350"/>
      <c r="C44" s="1351"/>
      <c r="D44" s="1357"/>
      <c r="E44" s="1360"/>
      <c r="F44" s="1363"/>
      <c r="G44" s="1430"/>
      <c r="H44" s="1355"/>
      <c r="I44" s="1431"/>
      <c r="J44" s="1360"/>
      <c r="K44" s="1360"/>
      <c r="L44" s="1360"/>
      <c r="M44" s="1360"/>
    </row>
    <row r="45" spans="1:13" ht="7.5" customHeight="1">
      <c r="A45" s="1352"/>
      <c r="B45" s="1353"/>
      <c r="C45" s="1354"/>
      <c r="D45" s="1358"/>
      <c r="E45" s="1361"/>
      <c r="F45" s="1364"/>
      <c r="G45" s="1430"/>
      <c r="H45" s="1355"/>
      <c r="I45" s="1431"/>
      <c r="J45" s="1361"/>
      <c r="K45" s="1361"/>
      <c r="L45" s="1361"/>
      <c r="M45" s="1361"/>
    </row>
    <row r="46" spans="1:13" ht="7.5" customHeight="1">
      <c r="A46" s="1346" t="s">
        <v>927</v>
      </c>
      <c r="B46" s="1347"/>
      <c r="C46" s="1348"/>
      <c r="D46" s="1356"/>
      <c r="E46" s="1359"/>
      <c r="F46" s="1362"/>
      <c r="G46" s="1430" t="s">
        <v>928</v>
      </c>
      <c r="H46" s="1355"/>
      <c r="I46" s="1431"/>
      <c r="J46" s="1359"/>
      <c r="K46" s="1359"/>
      <c r="L46" s="1359"/>
      <c r="M46" s="1382">
        <f>L46+I46+F46</f>
        <v>0</v>
      </c>
    </row>
    <row r="47" spans="1:13" ht="7.5" customHeight="1">
      <c r="A47" s="1349"/>
      <c r="B47" s="1350"/>
      <c r="C47" s="1351"/>
      <c r="D47" s="1357"/>
      <c r="E47" s="1360"/>
      <c r="F47" s="1363"/>
      <c r="G47" s="1430"/>
      <c r="H47" s="1355"/>
      <c r="I47" s="1431"/>
      <c r="J47" s="1360"/>
      <c r="K47" s="1360"/>
      <c r="L47" s="1360"/>
      <c r="M47" s="1360"/>
    </row>
    <row r="48" spans="1:13" ht="7.5" customHeight="1">
      <c r="A48" s="1352"/>
      <c r="B48" s="1353"/>
      <c r="C48" s="1354"/>
      <c r="D48" s="1358"/>
      <c r="E48" s="1361"/>
      <c r="F48" s="1364"/>
      <c r="G48" s="1430"/>
      <c r="H48" s="1355"/>
      <c r="I48" s="1431"/>
      <c r="J48" s="1361"/>
      <c r="K48" s="1361"/>
      <c r="L48" s="1361"/>
      <c r="M48" s="1361"/>
    </row>
    <row r="49" spans="1:13" ht="7.5" customHeight="1">
      <c r="A49" s="1346" t="s">
        <v>927</v>
      </c>
      <c r="B49" s="1347"/>
      <c r="C49" s="1348"/>
      <c r="D49" s="1356"/>
      <c r="E49" s="1359"/>
      <c r="F49" s="1362"/>
      <c r="G49" s="1430" t="s">
        <v>412</v>
      </c>
      <c r="H49" s="1355"/>
      <c r="I49" s="1431"/>
      <c r="J49" s="1359"/>
      <c r="K49" s="1359"/>
      <c r="L49" s="1359"/>
      <c r="M49" s="1382"/>
    </row>
    <row r="50" spans="1:13" ht="7.5" customHeight="1">
      <c r="A50" s="1349"/>
      <c r="B50" s="1350"/>
      <c r="C50" s="1351"/>
      <c r="D50" s="1357"/>
      <c r="E50" s="1360"/>
      <c r="F50" s="1363"/>
      <c r="G50" s="1430"/>
      <c r="H50" s="1355"/>
      <c r="I50" s="1431"/>
      <c r="J50" s="1360"/>
      <c r="K50" s="1360"/>
      <c r="L50" s="1360"/>
      <c r="M50" s="1360"/>
    </row>
    <row r="51" spans="1:13" ht="7.5" customHeight="1">
      <c r="A51" s="1352"/>
      <c r="B51" s="1353"/>
      <c r="C51" s="1354"/>
      <c r="D51" s="1358"/>
      <c r="E51" s="1361"/>
      <c r="F51" s="1364"/>
      <c r="G51" s="1430"/>
      <c r="H51" s="1355"/>
      <c r="I51" s="1431"/>
      <c r="J51" s="1361"/>
      <c r="K51" s="1361"/>
      <c r="L51" s="1361"/>
      <c r="M51" s="1361"/>
    </row>
    <row r="52" spans="1:13" ht="7.5" customHeight="1">
      <c r="A52" s="1346" t="s">
        <v>927</v>
      </c>
      <c r="B52" s="1347"/>
      <c r="C52" s="1348"/>
      <c r="D52" s="1356"/>
      <c r="E52" s="1359"/>
      <c r="F52" s="1362"/>
      <c r="G52" s="1430" t="s">
        <v>928</v>
      </c>
      <c r="H52" s="1355"/>
      <c r="I52" s="1431"/>
      <c r="J52" s="1359"/>
      <c r="K52" s="1359"/>
      <c r="L52" s="1359"/>
      <c r="M52" s="1382"/>
    </row>
    <row r="53" spans="1:13" ht="7.5" customHeight="1">
      <c r="A53" s="1349"/>
      <c r="B53" s="1350"/>
      <c r="C53" s="1351"/>
      <c r="D53" s="1357"/>
      <c r="E53" s="1360"/>
      <c r="F53" s="1363"/>
      <c r="G53" s="1430"/>
      <c r="H53" s="1355"/>
      <c r="I53" s="1431"/>
      <c r="J53" s="1360"/>
      <c r="K53" s="1360"/>
      <c r="L53" s="1360"/>
      <c r="M53" s="1360"/>
    </row>
    <row r="54" spans="1:13" ht="7.5" customHeight="1" thickBot="1">
      <c r="A54" s="1352"/>
      <c r="B54" s="1353"/>
      <c r="C54" s="1354"/>
      <c r="D54" s="1358"/>
      <c r="E54" s="1361"/>
      <c r="F54" s="1364"/>
      <c r="G54" s="1430"/>
      <c r="H54" s="1355"/>
      <c r="I54" s="1431"/>
      <c r="J54" s="1361"/>
      <c r="K54" s="1361"/>
      <c r="L54" s="1361"/>
      <c r="M54" s="1361"/>
    </row>
    <row r="55" spans="1:13" s="26" customFormat="1" ht="12.75" customHeight="1">
      <c r="A55" s="1400" t="s">
        <v>305</v>
      </c>
      <c r="B55" s="1423"/>
      <c r="C55" s="1401"/>
      <c r="D55" s="1374"/>
      <c r="E55" s="1374"/>
      <c r="F55" s="1376">
        <f>SUM(F34:F54)</f>
        <v>84</v>
      </c>
      <c r="G55" s="1374"/>
      <c r="H55" s="1374"/>
      <c r="I55" s="1376">
        <f>SUM(I34:I54)</f>
        <v>0</v>
      </c>
      <c r="J55" s="1374"/>
      <c r="K55" s="1374"/>
      <c r="L55" s="1374"/>
      <c r="M55" s="1376">
        <f>SUM(M34:M54)</f>
        <v>84</v>
      </c>
    </row>
    <row r="56" spans="1:13" s="26" customFormat="1" ht="13.5" customHeight="1" thickBot="1">
      <c r="A56" s="1402"/>
      <c r="B56" s="1424"/>
      <c r="C56" s="1403"/>
      <c r="D56" s="1375"/>
      <c r="E56" s="1375"/>
      <c r="F56" s="1377"/>
      <c r="G56" s="1375"/>
      <c r="H56" s="1375"/>
      <c r="I56" s="1377"/>
      <c r="J56" s="1375"/>
      <c r="K56" s="1375"/>
      <c r="L56" s="1375"/>
      <c r="M56" s="1377"/>
    </row>
    <row r="57" spans="1:13" ht="13.5" customHeight="1">
      <c r="A57" s="254"/>
      <c r="B57" s="254"/>
      <c r="C57" s="254"/>
      <c r="D57" s="254"/>
      <c r="E57" s="254"/>
      <c r="F57" s="37"/>
      <c r="G57" s="256"/>
      <c r="H57" s="21"/>
      <c r="I57" s="21"/>
      <c r="J57" s="21"/>
      <c r="K57" s="21"/>
      <c r="L57" s="21"/>
      <c r="M57" s="21"/>
    </row>
    <row r="58" spans="1:13" ht="13.5" customHeight="1">
      <c r="A58" s="254"/>
      <c r="B58" s="254"/>
      <c r="C58" s="254"/>
      <c r="D58" s="254"/>
      <c r="E58" s="254"/>
      <c r="F58" s="37"/>
      <c r="G58" s="256"/>
      <c r="H58" s="21"/>
      <c r="I58" s="21"/>
      <c r="J58" s="21"/>
      <c r="K58" s="21"/>
      <c r="L58" s="21"/>
      <c r="M58" s="21"/>
    </row>
    <row r="59" spans="1:13" ht="13.5" customHeight="1">
      <c r="A59" s="254"/>
      <c r="B59" s="254"/>
      <c r="C59" s="254"/>
      <c r="D59" s="254"/>
      <c r="E59" s="254"/>
      <c r="F59" s="37"/>
      <c r="G59" s="256"/>
      <c r="H59" s="21"/>
      <c r="I59" s="21"/>
      <c r="J59" s="21"/>
      <c r="K59" s="21"/>
      <c r="L59" s="21"/>
      <c r="M59" s="21"/>
    </row>
    <row r="60" spans="1:13" ht="15.75">
      <c r="A60" s="18" t="s">
        <v>285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2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5.75">
      <c r="A62" s="18" t="s">
        <v>347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36.75" customHeight="1" thickBo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1" ht="36.75" customHeight="1">
      <c r="A64" s="1386" t="s">
        <v>246</v>
      </c>
      <c r="B64" s="1387"/>
      <c r="C64" s="1387"/>
      <c r="D64" s="1386" t="s">
        <v>286</v>
      </c>
      <c r="E64" s="1383"/>
      <c r="F64" s="1386" t="s">
        <v>348</v>
      </c>
      <c r="G64" s="1383"/>
      <c r="H64" s="1386" t="s">
        <v>287</v>
      </c>
      <c r="I64" s="1383"/>
      <c r="J64" s="1386" t="s">
        <v>181</v>
      </c>
      <c r="K64" s="1383"/>
    </row>
    <row r="65" spans="1:11" ht="36.75" customHeight="1">
      <c r="A65" s="1388"/>
      <c r="B65" s="1389"/>
      <c r="C65" s="1389"/>
      <c r="D65" s="1388"/>
      <c r="E65" s="1384"/>
      <c r="F65" s="1388"/>
      <c r="G65" s="1384"/>
      <c r="H65" s="1388"/>
      <c r="I65" s="1384"/>
      <c r="J65" s="1388"/>
      <c r="K65" s="1384"/>
    </row>
    <row r="66" spans="1:11" ht="36.75" customHeight="1" thickBot="1">
      <c r="A66" s="1404"/>
      <c r="B66" s="1407"/>
      <c r="C66" s="1407"/>
      <c r="D66" s="1404"/>
      <c r="E66" s="1385"/>
      <c r="F66" s="1404"/>
      <c r="G66" s="1385"/>
      <c r="H66" s="1404"/>
      <c r="I66" s="1385"/>
      <c r="J66" s="1404"/>
      <c r="K66" s="1385"/>
    </row>
    <row r="67" spans="1:12" s="22" customFormat="1" ht="25.5" customHeight="1" thickBot="1">
      <c r="A67" s="1360" t="s">
        <v>288</v>
      </c>
      <c r="B67" s="1360"/>
      <c r="C67" s="1360"/>
      <c r="D67" s="1360" t="s">
        <v>292</v>
      </c>
      <c r="E67" s="1360"/>
      <c r="F67" s="1405" t="s">
        <v>292</v>
      </c>
      <c r="G67" s="1406"/>
      <c r="H67" s="1405" t="s">
        <v>292</v>
      </c>
      <c r="I67" s="1406"/>
      <c r="J67" s="1360" t="s">
        <v>292</v>
      </c>
      <c r="K67" s="1360"/>
      <c r="L67" s="23"/>
    </row>
    <row r="68" spans="1:13" s="26" customFormat="1" ht="12.75" customHeight="1">
      <c r="A68" s="1400" t="s">
        <v>305</v>
      </c>
      <c r="B68" s="1423"/>
      <c r="C68" s="1401"/>
      <c r="D68" s="1400"/>
      <c r="E68" s="1401"/>
      <c r="F68" s="1400"/>
      <c r="G68" s="1401"/>
      <c r="H68" s="1400"/>
      <c r="I68" s="1401"/>
      <c r="J68" s="1400" t="s">
        <v>292</v>
      </c>
      <c r="K68" s="1401"/>
      <c r="L68" s="1434"/>
      <c r="M68" s="1434"/>
    </row>
    <row r="69" spans="1:13" s="26" customFormat="1" ht="13.5" customHeight="1" thickBot="1">
      <c r="A69" s="1402"/>
      <c r="B69" s="1424"/>
      <c r="C69" s="1403"/>
      <c r="D69" s="1402"/>
      <c r="E69" s="1403"/>
      <c r="F69" s="1402"/>
      <c r="G69" s="1403"/>
      <c r="H69" s="1402"/>
      <c r="I69" s="1403"/>
      <c r="J69" s="1402"/>
      <c r="K69" s="1403"/>
      <c r="L69" s="1434"/>
      <c r="M69" s="1434"/>
    </row>
    <row r="71" spans="1:13" ht="15.75">
      <c r="A71" s="18" t="s">
        <v>289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ht="13.5" thickBot="1"/>
    <row r="73" spans="1:11" ht="12.75" customHeight="1">
      <c r="A73" s="1386" t="s">
        <v>246</v>
      </c>
      <c r="B73" s="1387"/>
      <c r="C73" s="1387"/>
      <c r="D73" s="1386" t="s">
        <v>286</v>
      </c>
      <c r="E73" s="1383"/>
      <c r="F73" s="1386" t="s">
        <v>349</v>
      </c>
      <c r="G73" s="1383"/>
      <c r="H73" s="1386" t="s">
        <v>287</v>
      </c>
      <c r="I73" s="1383"/>
      <c r="J73" s="1386" t="s">
        <v>181</v>
      </c>
      <c r="K73" s="1383"/>
    </row>
    <row r="74" spans="1:11" ht="12.75" customHeight="1">
      <c r="A74" s="1388"/>
      <c r="B74" s="1389"/>
      <c r="C74" s="1389"/>
      <c r="D74" s="1388"/>
      <c r="E74" s="1384"/>
      <c r="F74" s="1388"/>
      <c r="G74" s="1384"/>
      <c r="H74" s="1388"/>
      <c r="I74" s="1384"/>
      <c r="J74" s="1388"/>
      <c r="K74" s="1384"/>
    </row>
    <row r="75" spans="1:11" ht="13.5" customHeight="1" thickBot="1">
      <c r="A75" s="1404"/>
      <c r="B75" s="1407"/>
      <c r="C75" s="1407"/>
      <c r="D75" s="1404"/>
      <c r="E75" s="1385"/>
      <c r="F75" s="1404"/>
      <c r="G75" s="1385"/>
      <c r="H75" s="1404"/>
      <c r="I75" s="1385"/>
      <c r="J75" s="1404"/>
      <c r="K75" s="1385"/>
    </row>
    <row r="76" spans="1:12" s="22" customFormat="1" ht="25.5" customHeight="1" thickBot="1">
      <c r="A76" s="1360" t="s">
        <v>290</v>
      </c>
      <c r="B76" s="1360"/>
      <c r="C76" s="1360"/>
      <c r="D76" s="1360" t="s">
        <v>182</v>
      </c>
      <c r="E76" s="1360"/>
      <c r="F76" s="1432" t="s">
        <v>292</v>
      </c>
      <c r="G76" s="1433"/>
      <c r="H76" s="1432"/>
      <c r="I76" s="1433"/>
      <c r="J76" s="1363"/>
      <c r="K76" s="1363"/>
      <c r="L76" s="23"/>
    </row>
    <row r="77" spans="1:13" ht="12.75" customHeight="1">
      <c r="A77" s="1390" t="s">
        <v>305</v>
      </c>
      <c r="B77" s="1391"/>
      <c r="C77" s="1392"/>
      <c r="D77" s="1396"/>
      <c r="E77" s="1397"/>
      <c r="F77" s="1413">
        <f>SUM(F76)</f>
        <v>0</v>
      </c>
      <c r="G77" s="1414"/>
      <c r="H77" s="1408">
        <f>SUM(H76)</f>
        <v>0</v>
      </c>
      <c r="I77" s="1409"/>
      <c r="J77" s="1408">
        <f>SUM(J76)</f>
        <v>0</v>
      </c>
      <c r="K77" s="1409"/>
      <c r="L77" s="1412"/>
      <c r="M77" s="1412"/>
    </row>
    <row r="78" spans="1:13" ht="13.5" customHeight="1" thickBot="1">
      <c r="A78" s="1393"/>
      <c r="B78" s="1394"/>
      <c r="C78" s="1395"/>
      <c r="D78" s="1398"/>
      <c r="E78" s="1399"/>
      <c r="F78" s="1415"/>
      <c r="G78" s="1416"/>
      <c r="H78" s="1410"/>
      <c r="I78" s="1411"/>
      <c r="J78" s="1410"/>
      <c r="K78" s="1411"/>
      <c r="L78" s="1412"/>
      <c r="M78" s="1412"/>
    </row>
    <row r="80" spans="1:13" ht="15.75">
      <c r="A80" s="18" t="s">
        <v>291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ht="13.5" thickBot="1"/>
    <row r="82" spans="1:11" ht="12.75" customHeight="1">
      <c r="A82" s="1386" t="s">
        <v>246</v>
      </c>
      <c r="B82" s="1387"/>
      <c r="C82" s="1387"/>
      <c r="D82" s="1386" t="s">
        <v>286</v>
      </c>
      <c r="E82" s="1383"/>
      <c r="F82" s="1386" t="s">
        <v>348</v>
      </c>
      <c r="G82" s="1383"/>
      <c r="H82" s="1386" t="s">
        <v>287</v>
      </c>
      <c r="I82" s="1383"/>
      <c r="J82" s="1386" t="s">
        <v>181</v>
      </c>
      <c r="K82" s="1383"/>
    </row>
    <row r="83" spans="1:11" ht="12.75" customHeight="1">
      <c r="A83" s="1388"/>
      <c r="B83" s="1389"/>
      <c r="C83" s="1389"/>
      <c r="D83" s="1388"/>
      <c r="E83" s="1384"/>
      <c r="F83" s="1388"/>
      <c r="G83" s="1384"/>
      <c r="H83" s="1388"/>
      <c r="I83" s="1384"/>
      <c r="J83" s="1388"/>
      <c r="K83" s="1384"/>
    </row>
    <row r="84" spans="1:11" ht="13.5" customHeight="1" thickBot="1">
      <c r="A84" s="1404"/>
      <c r="B84" s="1407"/>
      <c r="C84" s="1407"/>
      <c r="D84" s="1404"/>
      <c r="E84" s="1385"/>
      <c r="F84" s="1404"/>
      <c r="G84" s="1385"/>
      <c r="H84" s="1404"/>
      <c r="I84" s="1385"/>
      <c r="J84" s="1404"/>
      <c r="K84" s="1385"/>
    </row>
    <row r="85" spans="1:12" s="22" customFormat="1" ht="25.5" customHeight="1" thickBot="1">
      <c r="A85" s="1360" t="s">
        <v>290</v>
      </c>
      <c r="B85" s="1360"/>
      <c r="C85" s="1360"/>
      <c r="D85" s="1360" t="s">
        <v>183</v>
      </c>
      <c r="E85" s="1360"/>
      <c r="F85" s="1405" t="s">
        <v>292</v>
      </c>
      <c r="G85" s="1406"/>
      <c r="H85" s="1405"/>
      <c r="I85" s="1406"/>
      <c r="J85" s="1360"/>
      <c r="K85" s="1360"/>
      <c r="L85" s="23"/>
    </row>
    <row r="86" spans="1:13" ht="12.75" customHeight="1">
      <c r="A86" s="1390" t="s">
        <v>305</v>
      </c>
      <c r="B86" s="1391"/>
      <c r="C86" s="1392"/>
      <c r="D86" s="1396"/>
      <c r="E86" s="1397"/>
      <c r="F86" s="1396"/>
      <c r="G86" s="1397"/>
      <c r="H86" s="1400">
        <f>SUM(H85)</f>
        <v>0</v>
      </c>
      <c r="I86" s="1401"/>
      <c r="J86" s="1400">
        <f>SUM(J85)</f>
        <v>0</v>
      </c>
      <c r="K86" s="1401"/>
      <c r="L86" s="1412"/>
      <c r="M86" s="1412"/>
    </row>
    <row r="87" spans="1:13" ht="13.5" customHeight="1" thickBot="1">
      <c r="A87" s="1393"/>
      <c r="B87" s="1394"/>
      <c r="C87" s="1395"/>
      <c r="D87" s="1398"/>
      <c r="E87" s="1399"/>
      <c r="F87" s="1398"/>
      <c r="G87" s="1399"/>
      <c r="H87" s="1402"/>
      <c r="I87" s="1403"/>
      <c r="J87" s="1402"/>
      <c r="K87" s="1403"/>
      <c r="L87" s="1412"/>
      <c r="M87" s="1412"/>
    </row>
    <row r="89" spans="1:13" ht="15.75">
      <c r="A89" s="18" t="s">
        <v>350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ht="13.5" thickBot="1"/>
    <row r="91" spans="1:11" ht="12.75" customHeight="1">
      <c r="A91" s="1386" t="s">
        <v>246</v>
      </c>
      <c r="B91" s="1387"/>
      <c r="C91" s="1387"/>
      <c r="D91" s="1386" t="s">
        <v>286</v>
      </c>
      <c r="E91" s="1383"/>
      <c r="F91" s="1386" t="s">
        <v>348</v>
      </c>
      <c r="G91" s="1383"/>
      <c r="H91" s="1386" t="s">
        <v>287</v>
      </c>
      <c r="I91" s="1383"/>
      <c r="J91" s="1386" t="s">
        <v>181</v>
      </c>
      <c r="K91" s="1383"/>
    </row>
    <row r="92" spans="1:11" ht="12.75" customHeight="1">
      <c r="A92" s="1388"/>
      <c r="B92" s="1389"/>
      <c r="C92" s="1389"/>
      <c r="D92" s="1388"/>
      <c r="E92" s="1384"/>
      <c r="F92" s="1388"/>
      <c r="G92" s="1384"/>
      <c r="H92" s="1388"/>
      <c r="I92" s="1384"/>
      <c r="J92" s="1388"/>
      <c r="K92" s="1384"/>
    </row>
    <row r="93" spans="1:11" ht="13.5" customHeight="1" thickBot="1">
      <c r="A93" s="1404"/>
      <c r="B93" s="1407"/>
      <c r="C93" s="1407"/>
      <c r="D93" s="1404"/>
      <c r="E93" s="1385"/>
      <c r="F93" s="1404"/>
      <c r="G93" s="1385"/>
      <c r="H93" s="1404"/>
      <c r="I93" s="1385"/>
      <c r="J93" s="1404"/>
      <c r="K93" s="1385"/>
    </row>
    <row r="94" spans="1:12" s="22" customFormat="1" ht="25.5" customHeight="1" thickBot="1">
      <c r="A94" s="1360" t="s">
        <v>290</v>
      </c>
      <c r="B94" s="1360"/>
      <c r="C94" s="1360"/>
      <c r="D94" s="1360"/>
      <c r="E94" s="1360"/>
      <c r="F94" s="1405" t="s">
        <v>292</v>
      </c>
      <c r="G94" s="1406"/>
      <c r="H94" s="1405"/>
      <c r="I94" s="1406"/>
      <c r="J94" s="1360"/>
      <c r="K94" s="1360"/>
      <c r="L94" s="23"/>
    </row>
    <row r="95" spans="1:13" ht="12.75" customHeight="1">
      <c r="A95" s="1390" t="s">
        <v>305</v>
      </c>
      <c r="B95" s="1391"/>
      <c r="C95" s="1392"/>
      <c r="D95" s="1396"/>
      <c r="E95" s="1397"/>
      <c r="F95" s="1396"/>
      <c r="G95" s="1397"/>
      <c r="H95" s="1400">
        <f>SUM(H94)</f>
        <v>0</v>
      </c>
      <c r="I95" s="1401"/>
      <c r="J95" s="1400">
        <f>SUM(J94)</f>
        <v>0</v>
      </c>
      <c r="K95" s="1401"/>
      <c r="L95" s="1412"/>
      <c r="M95" s="1412"/>
    </row>
    <row r="96" spans="1:13" ht="13.5" customHeight="1" thickBot="1">
      <c r="A96" s="1393"/>
      <c r="B96" s="1394"/>
      <c r="C96" s="1395"/>
      <c r="D96" s="1398"/>
      <c r="E96" s="1399"/>
      <c r="F96" s="1398"/>
      <c r="G96" s="1399"/>
      <c r="H96" s="1402"/>
      <c r="I96" s="1403"/>
      <c r="J96" s="1402"/>
      <c r="K96" s="1403"/>
      <c r="L96" s="1412"/>
      <c r="M96" s="1412"/>
    </row>
  </sheetData>
  <sheetProtection password="AF00" sheet="1"/>
  <mergeCells count="194">
    <mergeCell ref="A8:M8"/>
    <mergeCell ref="J95:K96"/>
    <mergeCell ref="L95:L96"/>
    <mergeCell ref="M95:M96"/>
    <mergeCell ref="A95:C96"/>
    <mergeCell ref="D95:E96"/>
    <mergeCell ref="F95:G96"/>
    <mergeCell ref="H95:I96"/>
    <mergeCell ref="J91:K93"/>
    <mergeCell ref="A94:C94"/>
    <mergeCell ref="D94:E94"/>
    <mergeCell ref="F94:G94"/>
    <mergeCell ref="H94:I94"/>
    <mergeCell ref="J94:K94"/>
    <mergeCell ref="A91:C93"/>
    <mergeCell ref="D91:E93"/>
    <mergeCell ref="F91:G93"/>
    <mergeCell ref="H91:I93"/>
    <mergeCell ref="A76:C76"/>
    <mergeCell ref="D76:E76"/>
    <mergeCell ref="F76:G76"/>
    <mergeCell ref="H76:I76"/>
    <mergeCell ref="L68:L69"/>
    <mergeCell ref="M68:M69"/>
    <mergeCell ref="A73:C75"/>
    <mergeCell ref="D73:E75"/>
    <mergeCell ref="F73:G75"/>
    <mergeCell ref="H73:I75"/>
    <mergeCell ref="J73:K75"/>
    <mergeCell ref="H67:I67"/>
    <mergeCell ref="J67:K67"/>
    <mergeCell ref="A68:C69"/>
    <mergeCell ref="D68:E69"/>
    <mergeCell ref="F68:G69"/>
    <mergeCell ref="H68:I69"/>
    <mergeCell ref="J68:K69"/>
    <mergeCell ref="K55:K56"/>
    <mergeCell ref="L55:L56"/>
    <mergeCell ref="M55:M56"/>
    <mergeCell ref="A64:C66"/>
    <mergeCell ref="D64:E66"/>
    <mergeCell ref="F64:G66"/>
    <mergeCell ref="H64:I66"/>
    <mergeCell ref="J64:K66"/>
    <mergeCell ref="G55:G56"/>
    <mergeCell ref="H55:H56"/>
    <mergeCell ref="I55:I56"/>
    <mergeCell ref="J55:J56"/>
    <mergeCell ref="A55:C56"/>
    <mergeCell ref="D55:D56"/>
    <mergeCell ref="E55:E56"/>
    <mergeCell ref="F55:F56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J43:J45"/>
    <mergeCell ref="A46:C48"/>
    <mergeCell ref="D46:D48"/>
    <mergeCell ref="E46:E48"/>
    <mergeCell ref="F46:F48"/>
    <mergeCell ref="G46:G48"/>
    <mergeCell ref="H46:H48"/>
    <mergeCell ref="I46:I48"/>
    <mergeCell ref="L40:L42"/>
    <mergeCell ref="M40:M42"/>
    <mergeCell ref="A43:C45"/>
    <mergeCell ref="D43:D45"/>
    <mergeCell ref="E43:E45"/>
    <mergeCell ref="F43:F45"/>
    <mergeCell ref="G43:G45"/>
    <mergeCell ref="H43:H45"/>
    <mergeCell ref="I43:I45"/>
    <mergeCell ref="K1:M1"/>
    <mergeCell ref="A2:M2"/>
    <mergeCell ref="A40:C42"/>
    <mergeCell ref="D40:D42"/>
    <mergeCell ref="E40:E42"/>
    <mergeCell ref="F40:F42"/>
    <mergeCell ref="G40:G42"/>
    <mergeCell ref="H40:H42"/>
    <mergeCell ref="I40:I42"/>
    <mergeCell ref="J40:J42"/>
    <mergeCell ref="A5:M5"/>
    <mergeCell ref="A7:M7"/>
    <mergeCell ref="J76:K76"/>
    <mergeCell ref="A67:C67"/>
    <mergeCell ref="D67:E67"/>
    <mergeCell ref="F67:G67"/>
    <mergeCell ref="K40:K42"/>
    <mergeCell ref="K34:K36"/>
    <mergeCell ref="K37:K39"/>
    <mergeCell ref="L37:L39"/>
    <mergeCell ref="J34:J36"/>
    <mergeCell ref="J37:J39"/>
    <mergeCell ref="L34:L36"/>
    <mergeCell ref="M34:M36"/>
    <mergeCell ref="M37:M39"/>
    <mergeCell ref="I16:I18"/>
    <mergeCell ref="J16:J18"/>
    <mergeCell ref="M19:M20"/>
    <mergeCell ref="M31:M33"/>
    <mergeCell ref="I34:I36"/>
    <mergeCell ref="A31:C33"/>
    <mergeCell ref="D31:F31"/>
    <mergeCell ref="G31:I31"/>
    <mergeCell ref="J31:L31"/>
    <mergeCell ref="D16:D18"/>
    <mergeCell ref="E16:E18"/>
    <mergeCell ref="F16:F18"/>
    <mergeCell ref="L19:L20"/>
    <mergeCell ref="G16:G18"/>
    <mergeCell ref="A19:C20"/>
    <mergeCell ref="A77:C78"/>
    <mergeCell ref="D77:E78"/>
    <mergeCell ref="F77:G78"/>
    <mergeCell ref="H16:H18"/>
    <mergeCell ref="A34:C36"/>
    <mergeCell ref="D34:D36"/>
    <mergeCell ref="E34:E36"/>
    <mergeCell ref="F34:F36"/>
    <mergeCell ref="G34:G36"/>
    <mergeCell ref="H34:H36"/>
    <mergeCell ref="H77:I78"/>
    <mergeCell ref="L86:L87"/>
    <mergeCell ref="M86:M87"/>
    <mergeCell ref="J77:K78"/>
    <mergeCell ref="L77:L78"/>
    <mergeCell ref="M77:M78"/>
    <mergeCell ref="J82:K84"/>
    <mergeCell ref="J85:K85"/>
    <mergeCell ref="J86:K87"/>
    <mergeCell ref="A86:C87"/>
    <mergeCell ref="D86:E87"/>
    <mergeCell ref="F86:G87"/>
    <mergeCell ref="H86:I87"/>
    <mergeCell ref="F82:G84"/>
    <mergeCell ref="H82:I84"/>
    <mergeCell ref="F85:G85"/>
    <mergeCell ref="H85:I85"/>
    <mergeCell ref="A82:C84"/>
    <mergeCell ref="D82:E84"/>
    <mergeCell ref="A85:C85"/>
    <mergeCell ref="D85:E85"/>
    <mergeCell ref="A6:M6"/>
    <mergeCell ref="D13:F13"/>
    <mergeCell ref="G13:I13"/>
    <mergeCell ref="J13:L13"/>
    <mergeCell ref="L16:L18"/>
    <mergeCell ref="M16:M18"/>
    <mergeCell ref="M13:M15"/>
    <mergeCell ref="A13:C15"/>
    <mergeCell ref="K16:K18"/>
    <mergeCell ref="A16:C18"/>
    <mergeCell ref="D19:D20"/>
    <mergeCell ref="E19:E20"/>
    <mergeCell ref="F19:F20"/>
    <mergeCell ref="G19:G20"/>
    <mergeCell ref="H19:H20"/>
    <mergeCell ref="K19:K20"/>
    <mergeCell ref="I19:I20"/>
    <mergeCell ref="J19:J20"/>
    <mergeCell ref="A37:C39"/>
    <mergeCell ref="G37:G39"/>
    <mergeCell ref="H37:H39"/>
    <mergeCell ref="I37:I39"/>
    <mergeCell ref="D37:D39"/>
    <mergeCell ref="E37:E39"/>
    <mergeCell ref="F37:F39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2:I40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5.75390625" style="42" customWidth="1"/>
    <col min="2" max="2" width="57.75390625" style="42" customWidth="1"/>
    <col min="3" max="4" width="20.75390625" style="42" customWidth="1"/>
    <col min="5" max="16384" width="9.125" style="22" customWidth="1"/>
  </cols>
  <sheetData>
    <row r="2" spans="1:4" ht="15.75">
      <c r="A2" s="1437"/>
      <c r="B2" s="1437"/>
      <c r="C2" s="1437"/>
      <c r="D2" s="1437"/>
    </row>
    <row r="3" spans="1:9" s="38" customFormat="1" ht="12.75">
      <c r="A3" s="90" t="s">
        <v>1166</v>
      </c>
      <c r="B3" s="90"/>
      <c r="C3" s="90"/>
      <c r="D3" s="90"/>
      <c r="F3" s="68"/>
      <c r="G3" s="28"/>
      <c r="H3" s="28"/>
      <c r="I3" s="28"/>
    </row>
    <row r="4" spans="1:4" ht="15.75">
      <c r="A4" s="55"/>
      <c r="B4" s="55"/>
      <c r="C4" s="55"/>
      <c r="D4" s="55"/>
    </row>
    <row r="5" spans="1:4" ht="15.75">
      <c r="A5" s="1438" t="s">
        <v>295</v>
      </c>
      <c r="B5" s="1438"/>
      <c r="C5" s="1438"/>
      <c r="D5" s="1438"/>
    </row>
    <row r="6" spans="1:4" ht="15.75">
      <c r="A6" s="1436" t="s">
        <v>716</v>
      </c>
      <c r="B6" s="1436"/>
      <c r="C6" s="1436"/>
      <c r="D6" s="1436"/>
    </row>
    <row r="7" spans="1:4" ht="15.75">
      <c r="A7" s="1436" t="s">
        <v>717</v>
      </c>
      <c r="B7" s="1436"/>
      <c r="C7" s="1436"/>
      <c r="D7" s="1436"/>
    </row>
    <row r="8" spans="1:4" ht="15.75">
      <c r="A8" s="1436" t="s">
        <v>1071</v>
      </c>
      <c r="B8" s="1436"/>
      <c r="C8" s="1436"/>
      <c r="D8" s="1436"/>
    </row>
    <row r="9" spans="1:4" ht="15.75">
      <c r="A9" s="1450"/>
      <c r="B9" s="1099"/>
      <c r="C9" s="1099"/>
      <c r="D9" s="1099"/>
    </row>
    <row r="10" spans="1:4" ht="16.5" thickBot="1">
      <c r="A10" s="56"/>
      <c r="B10" s="56"/>
      <c r="C10" s="57"/>
      <c r="D10" s="609" t="s">
        <v>969</v>
      </c>
    </row>
    <row r="11" spans="1:4" s="20" customFormat="1" ht="15.75" customHeight="1">
      <c r="A11" s="217" t="s">
        <v>262</v>
      </c>
      <c r="B11" s="1439" t="s">
        <v>352</v>
      </c>
      <c r="C11" s="1442" t="s">
        <v>372</v>
      </c>
      <c r="D11" s="1443"/>
    </row>
    <row r="12" spans="1:4" s="20" customFormat="1" ht="35.25" customHeight="1" thickBot="1">
      <c r="A12" s="218"/>
      <c r="B12" s="1440"/>
      <c r="C12" s="1444"/>
      <c r="D12" s="1445"/>
    </row>
    <row r="13" spans="1:4" s="20" customFormat="1" ht="12.75">
      <c r="A13" s="218"/>
      <c r="B13" s="1440"/>
      <c r="C13" s="1446" t="s">
        <v>1139</v>
      </c>
      <c r="D13" s="1448" t="s">
        <v>1140</v>
      </c>
    </row>
    <row r="14" spans="1:4" s="20" customFormat="1" ht="27.75" customHeight="1" thickBot="1">
      <c r="A14" s="219" t="s">
        <v>261</v>
      </c>
      <c r="B14" s="1441"/>
      <c r="C14" s="1447"/>
      <c r="D14" s="1449"/>
    </row>
    <row r="15" spans="1:4" s="20" customFormat="1" ht="12.75">
      <c r="A15" s="220" t="s">
        <v>263</v>
      </c>
      <c r="B15" s="43" t="s">
        <v>373</v>
      </c>
      <c r="C15" s="221">
        <f>100000+1000000+200000</f>
        <v>1300000</v>
      </c>
      <c r="D15" s="221">
        <v>2457325</v>
      </c>
    </row>
    <row r="16" spans="1:4" s="20" customFormat="1" ht="25.5">
      <c r="A16" s="220" t="s">
        <v>264</v>
      </c>
      <c r="B16" s="210" t="s">
        <v>933</v>
      </c>
      <c r="C16" s="222"/>
      <c r="D16" s="222"/>
    </row>
    <row r="17" spans="1:4" s="224" customFormat="1" ht="12.75">
      <c r="A17" s="220" t="s">
        <v>265</v>
      </c>
      <c r="B17" s="211" t="s">
        <v>934</v>
      </c>
      <c r="C17" s="223"/>
      <c r="D17" s="223"/>
    </row>
    <row r="18" spans="1:4" s="224" customFormat="1" ht="25.5">
      <c r="A18" s="220" t="s">
        <v>266</v>
      </c>
      <c r="B18" s="210" t="s">
        <v>935</v>
      </c>
      <c r="C18" s="223"/>
      <c r="D18" s="223"/>
    </row>
    <row r="19" spans="1:4" s="224" customFormat="1" ht="12.75">
      <c r="A19" s="220" t="s">
        <v>267</v>
      </c>
      <c r="B19" s="211" t="s">
        <v>174</v>
      </c>
      <c r="C19" s="223">
        <v>20000</v>
      </c>
      <c r="D19" s="223">
        <v>2821</v>
      </c>
    </row>
    <row r="20" spans="1:4" s="224" customFormat="1" ht="12.75">
      <c r="A20" s="220" t="s">
        <v>299</v>
      </c>
      <c r="B20" s="212" t="s">
        <v>374</v>
      </c>
      <c r="C20" s="236"/>
      <c r="D20" s="236"/>
    </row>
    <row r="21" spans="1:4" s="235" customFormat="1" ht="13.5">
      <c r="A21" s="234" t="s">
        <v>268</v>
      </c>
      <c r="B21" s="213" t="s">
        <v>375</v>
      </c>
      <c r="C21" s="226">
        <f>SUM(C15:C20)</f>
        <v>1320000</v>
      </c>
      <c r="D21" s="226">
        <f>SUM(D15:D20)</f>
        <v>2460146</v>
      </c>
    </row>
    <row r="22" spans="1:4" s="240" customFormat="1" ht="24" customHeight="1">
      <c r="A22" s="237" t="s">
        <v>269</v>
      </c>
      <c r="B22" s="238" t="s">
        <v>376</v>
      </c>
      <c r="C22" s="239">
        <f>C21*0.5</f>
        <v>660000</v>
      </c>
      <c r="D22" s="239">
        <f>D21*0.5</f>
        <v>1230073</v>
      </c>
    </row>
    <row r="23" spans="1:2" s="229" customFormat="1" ht="25.5">
      <c r="A23" s="228" t="s">
        <v>271</v>
      </c>
      <c r="B23" s="214" t="s">
        <v>175</v>
      </c>
    </row>
    <row r="24" spans="1:4" s="224" customFormat="1" ht="31.5" customHeight="1">
      <c r="A24" s="230" t="s">
        <v>273</v>
      </c>
      <c r="B24" s="214" t="s">
        <v>176</v>
      </c>
      <c r="C24" s="223"/>
      <c r="D24" s="223"/>
    </row>
    <row r="25" spans="1:4" s="224" customFormat="1" ht="12.75">
      <c r="A25" s="230" t="s">
        <v>274</v>
      </c>
      <c r="B25" s="105" t="s">
        <v>177</v>
      </c>
      <c r="C25" s="223"/>
      <c r="D25" s="223"/>
    </row>
    <row r="26" spans="1:4" s="224" customFormat="1" ht="25.5">
      <c r="A26" s="230" t="s">
        <v>300</v>
      </c>
      <c r="B26" s="215" t="s">
        <v>178</v>
      </c>
      <c r="C26" s="223"/>
      <c r="D26" s="223"/>
    </row>
    <row r="27" spans="1:4" s="224" customFormat="1" ht="38.25">
      <c r="A27" s="230" t="s">
        <v>275</v>
      </c>
      <c r="B27" s="215" t="s">
        <v>718</v>
      </c>
      <c r="C27" s="223"/>
      <c r="D27" s="223"/>
    </row>
    <row r="28" spans="1:4" s="224" customFormat="1" ht="25.5">
      <c r="A28" s="230" t="s">
        <v>276</v>
      </c>
      <c r="B28" s="215" t="s">
        <v>179</v>
      </c>
      <c r="C28" s="223"/>
      <c r="D28" s="223"/>
    </row>
    <row r="29" spans="1:4" s="224" customFormat="1" ht="25.5">
      <c r="A29" s="230" t="s">
        <v>277</v>
      </c>
      <c r="B29" s="215" t="s">
        <v>180</v>
      </c>
      <c r="C29" s="231"/>
      <c r="D29" s="231"/>
    </row>
    <row r="30" spans="1:4" s="227" customFormat="1" ht="13.5">
      <c r="A30" s="225" t="s">
        <v>279</v>
      </c>
      <c r="B30" s="216" t="s">
        <v>891</v>
      </c>
      <c r="C30" s="232">
        <f>SUM(C24:C29)</f>
        <v>0</v>
      </c>
      <c r="D30" s="232">
        <f>SUM(D24:D29)</f>
        <v>0</v>
      </c>
    </row>
    <row r="31" spans="1:4" s="244" customFormat="1" ht="29.25">
      <c r="A31" s="241" t="s">
        <v>280</v>
      </c>
      <c r="B31" s="242" t="s">
        <v>892</v>
      </c>
      <c r="C31" s="243">
        <f>C22-C30</f>
        <v>660000</v>
      </c>
      <c r="D31" s="243">
        <f>D22-D30</f>
        <v>1230073</v>
      </c>
    </row>
    <row r="32" spans="1:4" s="60" customFormat="1" ht="15.75">
      <c r="A32" s="61"/>
      <c r="B32" s="58"/>
      <c r="C32" s="59"/>
      <c r="D32" s="59"/>
    </row>
    <row r="33" spans="1:4" s="60" customFormat="1" ht="15.75">
      <c r="A33" s="61"/>
      <c r="B33" s="58"/>
      <c r="C33" s="59"/>
      <c r="D33" s="59"/>
    </row>
    <row r="34" spans="1:4" s="60" customFormat="1" ht="15.75">
      <c r="A34" s="61"/>
      <c r="B34" s="58"/>
      <c r="C34" s="59"/>
      <c r="D34" s="59"/>
    </row>
    <row r="35" spans="1:4" s="60" customFormat="1" ht="15.75">
      <c r="A35" s="58"/>
      <c r="B35" s="58"/>
      <c r="C35" s="59"/>
      <c r="D35" s="59"/>
    </row>
    <row r="36" spans="1:4" s="60" customFormat="1" ht="15.75">
      <c r="A36" s="58"/>
      <c r="B36" s="58"/>
      <c r="C36" s="59"/>
      <c r="D36" s="59"/>
    </row>
    <row r="37" spans="1:4" s="60" customFormat="1" ht="15.75">
      <c r="A37" s="58"/>
      <c r="B37" s="58"/>
      <c r="C37" s="59"/>
      <c r="D37" s="59"/>
    </row>
    <row r="38" spans="1:4" s="60" customFormat="1" ht="15.75">
      <c r="A38" s="58"/>
      <c r="B38" s="62"/>
      <c r="C38" s="59"/>
      <c r="D38" s="59"/>
    </row>
    <row r="39" spans="1:4" s="60" customFormat="1" ht="15.75">
      <c r="A39" s="58"/>
      <c r="B39" s="58"/>
      <c r="C39" s="59"/>
      <c r="D39" s="59"/>
    </row>
    <row r="40" spans="1:4" s="60" customFormat="1" ht="15.75">
      <c r="A40" s="58"/>
      <c r="B40" s="58"/>
      <c r="C40" s="59"/>
      <c r="D40" s="59"/>
    </row>
  </sheetData>
  <sheetProtection password="AF00" sheet="1"/>
  <mergeCells count="10">
    <mergeCell ref="A8:D8"/>
    <mergeCell ref="A2:D2"/>
    <mergeCell ref="A6:D6"/>
    <mergeCell ref="A7:D7"/>
    <mergeCell ref="A5:D5"/>
    <mergeCell ref="B11:B14"/>
    <mergeCell ref="C11:D12"/>
    <mergeCell ref="C13:C14"/>
    <mergeCell ref="D13:D14"/>
    <mergeCell ref="A9:D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2:P19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5.25390625" style="0" customWidth="1"/>
    <col min="2" max="2" width="31.375" style="0" customWidth="1"/>
    <col min="3" max="3" width="8.375" style="0" customWidth="1"/>
    <col min="4" max="4" width="13.125" style="0" customWidth="1"/>
    <col min="5" max="5" width="11.25390625" style="0" customWidth="1"/>
    <col min="6" max="6" width="8.125" style="0" customWidth="1"/>
    <col min="7" max="7" width="7.625" style="0" customWidth="1"/>
    <col min="8" max="8" width="10.625" style="0" customWidth="1"/>
    <col min="9" max="10" width="7.875" style="0" customWidth="1"/>
    <col min="11" max="11" width="11.125" style="0" customWidth="1"/>
    <col min="12" max="12" width="8.375" style="0" customWidth="1"/>
    <col min="13" max="13" width="7.75390625" style="0" customWidth="1"/>
    <col min="14" max="14" width="10.375" style="0" customWidth="1"/>
    <col min="15" max="15" width="10.75390625" style="0" customWidth="1"/>
    <col min="16" max="16" width="11.00390625" style="0" customWidth="1"/>
  </cols>
  <sheetData>
    <row r="2" spans="1:16" ht="12.75">
      <c r="A2" s="1030" t="s">
        <v>1167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</row>
    <row r="3" spans="1:16" ht="22.5" customHeight="1">
      <c r="A3" s="991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</row>
    <row r="4" spans="1:16" ht="15.75">
      <c r="A4" s="1470"/>
      <c r="B4" s="1470"/>
      <c r="C4" s="1470"/>
      <c r="D4" s="1470"/>
      <c r="E4" s="1470"/>
      <c r="F4" s="1470"/>
      <c r="G4" s="1470"/>
      <c r="H4" s="1470"/>
      <c r="I4" s="1470"/>
      <c r="J4" s="1470"/>
      <c r="K4" s="1470"/>
      <c r="L4" s="1470"/>
      <c r="M4" s="1470"/>
      <c r="N4" s="1470"/>
      <c r="O4" s="1470"/>
      <c r="P4" s="1470"/>
    </row>
    <row r="5" spans="1:16" ht="15.75">
      <c r="A5" s="1470" t="s">
        <v>581</v>
      </c>
      <c r="B5" s="1470"/>
      <c r="C5" s="1470"/>
      <c r="D5" s="1470"/>
      <c r="E5" s="1470"/>
      <c r="F5" s="1470"/>
      <c r="G5" s="1470"/>
      <c r="H5" s="1470"/>
      <c r="I5" s="1470"/>
      <c r="J5" s="1470"/>
      <c r="K5" s="1470"/>
      <c r="L5" s="1470"/>
      <c r="M5" s="1470"/>
      <c r="N5" s="1470"/>
      <c r="O5" s="1470"/>
      <c r="P5" s="1470"/>
    </row>
    <row r="6" spans="1:16" ht="14.25">
      <c r="A6" s="1471" t="s">
        <v>621</v>
      </c>
      <c r="B6" s="1471"/>
      <c r="C6" s="1471"/>
      <c r="D6" s="1471"/>
      <c r="E6" s="1471"/>
      <c r="F6" s="1471"/>
      <c r="G6" s="1471"/>
      <c r="H6" s="1471"/>
      <c r="I6" s="1471"/>
      <c r="J6" s="1471"/>
      <c r="K6" s="1471"/>
      <c r="L6" s="1471"/>
      <c r="M6" s="1471"/>
      <c r="N6" s="1471"/>
      <c r="O6" s="1471"/>
      <c r="P6" s="1471"/>
    </row>
    <row r="7" spans="1:16" ht="14.25">
      <c r="A7" s="1471" t="s">
        <v>1142</v>
      </c>
      <c r="B7" s="1471"/>
      <c r="C7" s="1471"/>
      <c r="D7" s="1471"/>
      <c r="E7" s="1471"/>
      <c r="F7" s="1471"/>
      <c r="G7" s="1471"/>
      <c r="H7" s="1471"/>
      <c r="I7" s="1471"/>
      <c r="J7" s="1471"/>
      <c r="K7" s="1471"/>
      <c r="L7" s="1471"/>
      <c r="M7" s="1471"/>
      <c r="N7" s="1471"/>
      <c r="O7" s="1471"/>
      <c r="P7" s="1471"/>
    </row>
    <row r="8" spans="1:16" ht="14.25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478"/>
      <c r="P8" s="478"/>
    </row>
    <row r="9" spans="1:16" ht="16.5" thickBot="1">
      <c r="A9" s="791"/>
      <c r="B9" s="791"/>
      <c r="C9" s="791"/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2" t="s">
        <v>293</v>
      </c>
    </row>
    <row r="10" spans="1:16" ht="12.75" customHeight="1">
      <c r="A10" s="1472" t="s">
        <v>622</v>
      </c>
      <c r="B10" s="1472" t="s">
        <v>623</v>
      </c>
      <c r="C10" s="1472" t="s">
        <v>624</v>
      </c>
      <c r="D10" s="1472" t="s">
        <v>1040</v>
      </c>
      <c r="E10" s="1451" t="s">
        <v>1041</v>
      </c>
      <c r="F10" s="1463"/>
      <c r="G10" s="1121"/>
      <c r="H10" s="1451" t="s">
        <v>1042</v>
      </c>
      <c r="I10" s="1463"/>
      <c r="J10" s="1121"/>
      <c r="K10" s="1451" t="s">
        <v>305</v>
      </c>
      <c r="L10" s="1463"/>
      <c r="M10" s="1121"/>
      <c r="N10" s="1451" t="s">
        <v>186</v>
      </c>
      <c r="O10" s="1452"/>
      <c r="P10" s="1453"/>
    </row>
    <row r="11" spans="1:16" ht="13.5" customHeight="1" thickBot="1">
      <c r="A11" s="1466"/>
      <c r="B11" s="1466"/>
      <c r="C11" s="1466"/>
      <c r="D11" s="1466"/>
      <c r="E11" s="1464"/>
      <c r="F11" s="1465"/>
      <c r="G11" s="1038"/>
      <c r="H11" s="1464"/>
      <c r="I11" s="1465"/>
      <c r="J11" s="1038"/>
      <c r="K11" s="1464"/>
      <c r="L11" s="1465"/>
      <c r="M11" s="1038"/>
      <c r="N11" s="1454"/>
      <c r="O11" s="1455"/>
      <c r="P11" s="1456"/>
    </row>
    <row r="12" spans="1:16" ht="12.75">
      <c r="A12" s="1466"/>
      <c r="B12" s="1466"/>
      <c r="C12" s="1466"/>
      <c r="D12" s="1466"/>
      <c r="E12" s="1466" t="s">
        <v>1047</v>
      </c>
      <c r="F12" s="1474" t="s">
        <v>1043</v>
      </c>
      <c r="G12" s="1477" t="s">
        <v>1044</v>
      </c>
      <c r="H12" s="1457" t="s">
        <v>1047</v>
      </c>
      <c r="I12" s="1479" t="s">
        <v>1043</v>
      </c>
      <c r="J12" s="1479" t="s">
        <v>1044</v>
      </c>
      <c r="K12" s="1457" t="s">
        <v>1048</v>
      </c>
      <c r="L12" s="1479" t="s">
        <v>1043</v>
      </c>
      <c r="M12" s="1479" t="s">
        <v>1044</v>
      </c>
      <c r="N12" s="1468" t="s">
        <v>626</v>
      </c>
      <c r="O12" s="1468" t="s">
        <v>627</v>
      </c>
      <c r="P12" s="1453" t="s">
        <v>625</v>
      </c>
    </row>
    <row r="13" spans="1:16" ht="30" customHeight="1" thickBot="1">
      <c r="A13" s="1473"/>
      <c r="B13" s="1473"/>
      <c r="C13" s="1473"/>
      <c r="D13" s="1473"/>
      <c r="E13" s="1036"/>
      <c r="F13" s="1475"/>
      <c r="G13" s="1478"/>
      <c r="H13" s="1036"/>
      <c r="I13" s="1480"/>
      <c r="J13" s="1478"/>
      <c r="K13" s="1036"/>
      <c r="L13" s="1480"/>
      <c r="M13" s="1478"/>
      <c r="N13" s="1469"/>
      <c r="O13" s="1469"/>
      <c r="P13" s="1456"/>
    </row>
    <row r="14" spans="1:16" ht="12.75" customHeight="1">
      <c r="A14" s="1485" t="s">
        <v>263</v>
      </c>
      <c r="B14" s="1488" t="s">
        <v>628</v>
      </c>
      <c r="C14" s="1491">
        <v>85</v>
      </c>
      <c r="D14" s="1494" t="s">
        <v>1046</v>
      </c>
      <c r="E14" s="1467">
        <v>1336</v>
      </c>
      <c r="F14" s="1497"/>
      <c r="G14" s="1500"/>
      <c r="H14" s="1481">
        <v>2703</v>
      </c>
      <c r="I14" s="1481"/>
      <c r="J14" s="1458"/>
      <c r="K14" s="1458">
        <f>E14+H14</f>
        <v>4039</v>
      </c>
      <c r="L14" s="1503"/>
      <c r="M14" s="1458"/>
      <c r="N14" s="1525">
        <v>1336</v>
      </c>
      <c r="O14" s="1506">
        <v>2703</v>
      </c>
      <c r="P14" s="1509">
        <f>SUM(N14:O16)</f>
        <v>4039</v>
      </c>
    </row>
    <row r="15" spans="1:16" ht="12.75" customHeight="1">
      <c r="A15" s="1486"/>
      <c r="B15" s="1489"/>
      <c r="C15" s="1492"/>
      <c r="D15" s="1495"/>
      <c r="E15" s="1088"/>
      <c r="F15" s="1498"/>
      <c r="G15" s="1501"/>
      <c r="H15" s="1088"/>
      <c r="I15" s="1482"/>
      <c r="J15" s="1474"/>
      <c r="K15" s="1088"/>
      <c r="L15" s="1504"/>
      <c r="M15" s="1474"/>
      <c r="N15" s="1526"/>
      <c r="O15" s="1507"/>
      <c r="P15" s="1510"/>
    </row>
    <row r="16" spans="1:16" ht="54" customHeight="1" thickBot="1">
      <c r="A16" s="1487"/>
      <c r="B16" s="1490"/>
      <c r="C16" s="1493"/>
      <c r="D16" s="1496"/>
      <c r="E16" s="1459"/>
      <c r="F16" s="1499"/>
      <c r="G16" s="1502"/>
      <c r="H16" s="1459"/>
      <c r="I16" s="1483"/>
      <c r="J16" s="1476"/>
      <c r="K16" s="1459"/>
      <c r="L16" s="1505"/>
      <c r="M16" s="1476"/>
      <c r="N16" s="1527"/>
      <c r="O16" s="1508"/>
      <c r="P16" s="1511"/>
    </row>
    <row r="17" spans="1:16" ht="13.5" thickTop="1">
      <c r="A17" s="1512" t="s">
        <v>264</v>
      </c>
      <c r="B17" s="1514" t="s">
        <v>1045</v>
      </c>
      <c r="C17" s="1516"/>
      <c r="D17" s="1495"/>
      <c r="E17" s="1484">
        <f>E14</f>
        <v>1336</v>
      </c>
      <c r="F17" s="1519"/>
      <c r="G17" s="1531"/>
      <c r="H17" s="1460">
        <f>H14</f>
        <v>2703</v>
      </c>
      <c r="I17" s="1531"/>
      <c r="J17" s="1531"/>
      <c r="K17" s="1460">
        <f>K14</f>
        <v>4039</v>
      </c>
      <c r="L17" s="1531"/>
      <c r="M17" s="1531"/>
      <c r="N17" s="1522">
        <f>E17</f>
        <v>1336</v>
      </c>
      <c r="O17" s="1522">
        <f>H17</f>
        <v>2703</v>
      </c>
      <c r="P17" s="1528">
        <f>O17+N17</f>
        <v>4039</v>
      </c>
    </row>
    <row r="18" spans="1:16" ht="12.75">
      <c r="A18" s="1486"/>
      <c r="B18" s="1514"/>
      <c r="C18" s="1516"/>
      <c r="D18" s="1495"/>
      <c r="E18" s="1461"/>
      <c r="F18" s="1520"/>
      <c r="G18" s="1474"/>
      <c r="H18" s="1461"/>
      <c r="I18" s="1474"/>
      <c r="J18" s="1474"/>
      <c r="K18" s="1461"/>
      <c r="L18" s="1474"/>
      <c r="M18" s="1474"/>
      <c r="N18" s="1523"/>
      <c r="O18" s="1523"/>
      <c r="P18" s="1529"/>
    </row>
    <row r="19" spans="1:16" ht="13.5" thickBot="1">
      <c r="A19" s="1513"/>
      <c r="B19" s="1515"/>
      <c r="C19" s="1517"/>
      <c r="D19" s="1518"/>
      <c r="E19" s="1462"/>
      <c r="F19" s="1521"/>
      <c r="G19" s="1475"/>
      <c r="H19" s="1462"/>
      <c r="I19" s="1475"/>
      <c r="J19" s="1475"/>
      <c r="K19" s="1462"/>
      <c r="L19" s="1475"/>
      <c r="M19" s="1475"/>
      <c r="N19" s="1524"/>
      <c r="O19" s="1524"/>
      <c r="P19" s="1530"/>
    </row>
  </sheetData>
  <sheetProtection password="AF00" sheet="1"/>
  <mergeCells count="57">
    <mergeCell ref="N14:N16"/>
    <mergeCell ref="H17:H19"/>
    <mergeCell ref="A2:P2"/>
    <mergeCell ref="P17:P19"/>
    <mergeCell ref="G17:G19"/>
    <mergeCell ref="I17:I19"/>
    <mergeCell ref="J17:J19"/>
    <mergeCell ref="L17:L19"/>
    <mergeCell ref="M17:M19"/>
    <mergeCell ref="N17:N19"/>
    <mergeCell ref="M14:M16"/>
    <mergeCell ref="L14:L16"/>
    <mergeCell ref="O14:O16"/>
    <mergeCell ref="P14:P16"/>
    <mergeCell ref="A17:A19"/>
    <mergeCell ref="B17:B19"/>
    <mergeCell ref="C17:C19"/>
    <mergeCell ref="D17:D19"/>
    <mergeCell ref="F17:F19"/>
    <mergeCell ref="O17:O19"/>
    <mergeCell ref="M12:M13"/>
    <mergeCell ref="E17:E19"/>
    <mergeCell ref="O12:O13"/>
    <mergeCell ref="P12:P13"/>
    <mergeCell ref="A14:A16"/>
    <mergeCell ref="B14:B16"/>
    <mergeCell ref="C14:C16"/>
    <mergeCell ref="D14:D16"/>
    <mergeCell ref="F14:F16"/>
    <mergeCell ref="G14:G16"/>
    <mergeCell ref="J14:J16"/>
    <mergeCell ref="G12:G13"/>
    <mergeCell ref="I12:I13"/>
    <mergeCell ref="J12:J13"/>
    <mergeCell ref="L12:L13"/>
    <mergeCell ref="I14:I16"/>
    <mergeCell ref="H14:H16"/>
    <mergeCell ref="A4:P4"/>
    <mergeCell ref="A5:P5"/>
    <mergeCell ref="A6:P6"/>
    <mergeCell ref="A7:P7"/>
    <mergeCell ref="A10:A13"/>
    <mergeCell ref="B10:B13"/>
    <mergeCell ref="C10:C13"/>
    <mergeCell ref="K10:M11"/>
    <mergeCell ref="F12:F13"/>
    <mergeCell ref="D10:D13"/>
    <mergeCell ref="N10:P11"/>
    <mergeCell ref="K12:K13"/>
    <mergeCell ref="K14:K16"/>
    <mergeCell ref="K17:K19"/>
    <mergeCell ref="E10:G11"/>
    <mergeCell ref="E12:E13"/>
    <mergeCell ref="E14:E16"/>
    <mergeCell ref="H10:J11"/>
    <mergeCell ref="H12:H13"/>
    <mergeCell ref="N12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2:H18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7.125" style="0" customWidth="1"/>
    <col min="2" max="2" width="23.875" style="0" customWidth="1"/>
    <col min="3" max="3" width="19.875" style="0" customWidth="1"/>
    <col min="4" max="4" width="16.125" style="0" customWidth="1"/>
    <col min="5" max="5" width="18.75390625" style="0" customWidth="1"/>
    <col min="6" max="6" width="20.625" style="0" customWidth="1"/>
    <col min="7" max="7" width="18.875" style="0" customWidth="1"/>
    <col min="8" max="8" width="17.625" style="0" customWidth="1"/>
  </cols>
  <sheetData>
    <row r="2" spans="1:8" ht="12.75">
      <c r="A2" s="1030" t="s">
        <v>1168</v>
      </c>
      <c r="B2" s="1030"/>
      <c r="C2" s="1030"/>
      <c r="D2" s="1030"/>
      <c r="E2" s="1030"/>
      <c r="F2" s="1030"/>
      <c r="G2" s="1030"/>
      <c r="H2" s="1030"/>
    </row>
    <row r="4" spans="1:8" ht="19.5" customHeight="1">
      <c r="A4" s="1199"/>
      <c r="B4" s="1199"/>
      <c r="C4" s="1199"/>
      <c r="D4" s="1199"/>
      <c r="E4" s="1199"/>
      <c r="F4" s="1199"/>
      <c r="G4" s="1199"/>
      <c r="H4" s="1199"/>
    </row>
    <row r="5" spans="1:8" ht="15.75">
      <c r="A5" s="1532" t="s">
        <v>1072</v>
      </c>
      <c r="B5" s="1435"/>
      <c r="C5" s="1435"/>
      <c r="D5" s="1435"/>
      <c r="E5" s="1435"/>
      <c r="F5" s="1435"/>
      <c r="G5" s="1435"/>
      <c r="H5" s="1435"/>
    </row>
    <row r="6" spans="1:8" ht="12.75">
      <c r="A6" s="727"/>
      <c r="B6" s="727"/>
      <c r="C6" s="727"/>
      <c r="D6" s="727"/>
      <c r="E6" s="727"/>
      <c r="F6" s="727"/>
      <c r="G6" s="727"/>
      <c r="H6" s="727"/>
    </row>
    <row r="9" spans="1:8" ht="18.75" customHeight="1">
      <c r="A9" s="1533" t="s">
        <v>1009</v>
      </c>
      <c r="B9" s="1534"/>
      <c r="C9" s="1534"/>
      <c r="D9" s="1534"/>
      <c r="E9" s="1534"/>
      <c r="F9" s="1534"/>
      <c r="G9" s="1534"/>
      <c r="H9" s="1534"/>
    </row>
    <row r="11" spans="1:8" ht="16.5" customHeight="1" thickBot="1">
      <c r="A11" s="1535" t="s">
        <v>965</v>
      </c>
      <c r="B11" s="1536"/>
      <c r="C11" s="1536"/>
      <c r="D11" s="1536"/>
      <c r="E11" s="1536"/>
      <c r="F11" s="1536"/>
      <c r="G11" s="1536"/>
      <c r="H11" s="1536"/>
    </row>
    <row r="12" spans="1:8" ht="45.75" thickBot="1">
      <c r="A12" s="729" t="s">
        <v>1010</v>
      </c>
      <c r="B12" s="729" t="s">
        <v>259</v>
      </c>
      <c r="C12" s="729" t="s">
        <v>1011</v>
      </c>
      <c r="D12" s="729" t="s">
        <v>1012</v>
      </c>
      <c r="E12" s="730" t="s">
        <v>1013</v>
      </c>
      <c r="F12" s="730" t="s">
        <v>1014</v>
      </c>
      <c r="G12" s="730" t="s">
        <v>1015</v>
      </c>
      <c r="H12" s="730" t="s">
        <v>1016</v>
      </c>
    </row>
    <row r="13" spans="1:8" ht="15.75" thickBot="1">
      <c r="A13" s="730">
        <v>1</v>
      </c>
      <c r="B13" s="730">
        <v>2</v>
      </c>
      <c r="C13" s="730">
        <v>3</v>
      </c>
      <c r="D13" s="730">
        <v>4</v>
      </c>
      <c r="E13" s="730">
        <v>5</v>
      </c>
      <c r="F13" s="730">
        <v>6</v>
      </c>
      <c r="G13" s="730">
        <v>7</v>
      </c>
      <c r="H13" s="730">
        <v>8</v>
      </c>
    </row>
    <row r="14" spans="1:8" ht="20.25" customHeight="1">
      <c r="A14" s="731" t="s">
        <v>1020</v>
      </c>
      <c r="B14" s="732" t="s">
        <v>557</v>
      </c>
      <c r="C14" s="733">
        <v>23625</v>
      </c>
      <c r="D14" s="733">
        <v>0</v>
      </c>
      <c r="E14" s="733">
        <v>0</v>
      </c>
      <c r="F14" s="733">
        <v>0</v>
      </c>
      <c r="G14" s="733">
        <v>23625</v>
      </c>
      <c r="H14" s="734">
        <v>0</v>
      </c>
    </row>
    <row r="15" spans="1:8" ht="21" customHeight="1">
      <c r="A15" s="735" t="s">
        <v>1021</v>
      </c>
      <c r="B15" s="736" t="s">
        <v>762</v>
      </c>
      <c r="C15" s="737">
        <v>7900000</v>
      </c>
      <c r="D15" s="737">
        <v>6201000</v>
      </c>
      <c r="E15" s="737">
        <v>0</v>
      </c>
      <c r="F15" s="737">
        <v>0</v>
      </c>
      <c r="G15" s="737">
        <v>7900000</v>
      </c>
      <c r="H15" s="738">
        <v>6201000</v>
      </c>
    </row>
    <row r="16" spans="1:8" ht="30.75" customHeight="1">
      <c r="A16" s="735" t="s">
        <v>1022</v>
      </c>
      <c r="B16" s="736" t="s">
        <v>1017</v>
      </c>
      <c r="C16" s="737">
        <v>14958319</v>
      </c>
      <c r="D16" s="737">
        <v>0</v>
      </c>
      <c r="E16" s="737">
        <v>0</v>
      </c>
      <c r="F16" s="737">
        <v>0</v>
      </c>
      <c r="G16" s="737">
        <v>15502395</v>
      </c>
      <c r="H16" s="738">
        <v>0</v>
      </c>
    </row>
    <row r="17" spans="1:8" ht="49.5" customHeight="1" thickBot="1">
      <c r="A17" s="739" t="s">
        <v>1023</v>
      </c>
      <c r="B17" s="740" t="s">
        <v>1018</v>
      </c>
      <c r="C17" s="741">
        <v>205955</v>
      </c>
      <c r="D17" s="741">
        <v>158560</v>
      </c>
      <c r="E17" s="741">
        <v>12702</v>
      </c>
      <c r="F17" s="741">
        <v>68298</v>
      </c>
      <c r="G17" s="741">
        <v>148220</v>
      </c>
      <c r="H17" s="742">
        <v>102964</v>
      </c>
    </row>
    <row r="18" spans="1:8" ht="13.5" thickBot="1">
      <c r="A18" s="743" t="s">
        <v>1024</v>
      </c>
      <c r="B18" s="744" t="s">
        <v>1019</v>
      </c>
      <c r="C18" s="745">
        <f aca="true" t="shared" si="0" ref="C18:H18">SUM(C14:C17)</f>
        <v>23087899</v>
      </c>
      <c r="D18" s="745">
        <f t="shared" si="0"/>
        <v>6359560</v>
      </c>
      <c r="E18" s="745">
        <f t="shared" si="0"/>
        <v>12702</v>
      </c>
      <c r="F18" s="745">
        <f t="shared" si="0"/>
        <v>68298</v>
      </c>
      <c r="G18" s="745">
        <f t="shared" si="0"/>
        <v>23574240</v>
      </c>
      <c r="H18" s="745">
        <f t="shared" si="0"/>
        <v>6303964</v>
      </c>
    </row>
  </sheetData>
  <sheetProtection password="AF00" sheet="1"/>
  <mergeCells count="5">
    <mergeCell ref="A2:H2"/>
    <mergeCell ref="A4:H4"/>
    <mergeCell ref="A5:H5"/>
    <mergeCell ref="A9:H9"/>
    <mergeCell ref="A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2:H22"/>
  <sheetViews>
    <sheetView zoomScalePageLayoutView="0" workbookViewId="0" topLeftCell="A1">
      <selection activeCell="G18" sqref="G18"/>
    </sheetView>
  </sheetViews>
  <sheetFormatPr defaultColWidth="9.00390625" defaultRowHeight="12.75"/>
  <cols>
    <col min="2" max="2" width="70.875" style="0" customWidth="1"/>
    <col min="3" max="3" width="21.625" style="0" customWidth="1"/>
  </cols>
  <sheetData>
    <row r="2" spans="1:8" ht="12.75">
      <c r="A2" s="1030" t="s">
        <v>1169</v>
      </c>
      <c r="B2" s="1030"/>
      <c r="C2" s="1030"/>
      <c r="D2" s="465"/>
      <c r="E2" s="465"/>
      <c r="F2" s="465"/>
      <c r="G2" s="465"/>
      <c r="H2" s="465"/>
    </row>
    <row r="4" spans="1:8" ht="12.75">
      <c r="A4" s="1199"/>
      <c r="B4" s="1066"/>
      <c r="C4" s="1066"/>
      <c r="D4" s="727"/>
      <c r="E4" s="727"/>
      <c r="F4" s="727"/>
      <c r="G4" s="727"/>
      <c r="H4" s="727"/>
    </row>
    <row r="5" spans="1:8" ht="36" customHeight="1">
      <c r="A5" s="1537" t="s">
        <v>1072</v>
      </c>
      <c r="B5" s="1538"/>
      <c r="C5" s="1538"/>
      <c r="D5" s="728"/>
      <c r="E5" s="728"/>
      <c r="F5" s="728"/>
      <c r="G5" s="728"/>
      <c r="H5" s="728"/>
    </row>
    <row r="8" spans="1:3" ht="19.5" customHeight="1">
      <c r="A8" s="1539" t="s">
        <v>1025</v>
      </c>
      <c r="B8" s="1540"/>
      <c r="C8" s="1540"/>
    </row>
    <row r="9" spans="1:3" ht="15">
      <c r="A9" s="747"/>
      <c r="B9" s="748"/>
      <c r="C9" s="748"/>
    </row>
    <row r="10" spans="1:3" ht="15">
      <c r="A10" s="747"/>
      <c r="B10" s="748"/>
      <c r="C10" s="748"/>
    </row>
    <row r="11" spans="1:3" ht="13.5" thickBot="1">
      <c r="A11" s="1541" t="s">
        <v>965</v>
      </c>
      <c r="B11" s="1542"/>
      <c r="C11" s="1542"/>
    </row>
    <row r="12" spans="1:3" ht="19.5" customHeight="1">
      <c r="A12" s="749" t="s">
        <v>1001</v>
      </c>
      <c r="B12" s="750" t="s">
        <v>259</v>
      </c>
      <c r="C12" s="751" t="s">
        <v>1026</v>
      </c>
    </row>
    <row r="13" spans="1:3" ht="15.75" thickBot="1">
      <c r="A13" s="752">
        <v>1</v>
      </c>
      <c r="B13" s="753">
        <v>2</v>
      </c>
      <c r="C13" s="754">
        <v>3</v>
      </c>
    </row>
    <row r="14" spans="1:3" ht="58.5" customHeight="1">
      <c r="A14" s="731" t="s">
        <v>1024</v>
      </c>
      <c r="B14" s="732" t="s">
        <v>1027</v>
      </c>
      <c r="C14" s="734">
        <v>496811</v>
      </c>
    </row>
    <row r="15" spans="1:3" ht="38.25">
      <c r="A15" s="735" t="s">
        <v>1028</v>
      </c>
      <c r="B15" s="736" t="s">
        <v>1029</v>
      </c>
      <c r="C15" s="738">
        <v>110877</v>
      </c>
    </row>
    <row r="16" spans="1:3" ht="38.25">
      <c r="A16" s="735" t="s">
        <v>1030</v>
      </c>
      <c r="B16" s="736" t="s">
        <v>1031</v>
      </c>
      <c r="C16" s="738">
        <v>629292</v>
      </c>
    </row>
    <row r="17" spans="1:3" ht="56.25" customHeight="1">
      <c r="A17" s="739" t="s">
        <v>1032</v>
      </c>
      <c r="B17" s="740" t="s">
        <v>1033</v>
      </c>
      <c r="C17" s="742">
        <v>118966</v>
      </c>
    </row>
    <row r="18" spans="1:3" ht="56.25" customHeight="1">
      <c r="A18" s="739"/>
      <c r="B18" s="838" t="s">
        <v>1081</v>
      </c>
      <c r="C18" s="742">
        <v>118966</v>
      </c>
    </row>
    <row r="19" spans="1:3" ht="56.25" customHeight="1">
      <c r="A19" s="739"/>
      <c r="B19" s="838" t="s">
        <v>1082</v>
      </c>
      <c r="C19" s="742">
        <v>23362</v>
      </c>
    </row>
    <row r="20" spans="1:3" ht="29.25" customHeight="1">
      <c r="A20" s="739"/>
      <c r="B20" s="838" t="s">
        <v>1083</v>
      </c>
      <c r="C20" s="742">
        <v>11819</v>
      </c>
    </row>
    <row r="21" spans="1:3" ht="20.25" customHeight="1">
      <c r="A21" s="780" t="s">
        <v>736</v>
      </c>
      <c r="B21" s="781" t="s">
        <v>1037</v>
      </c>
      <c r="C21" s="782">
        <v>196335</v>
      </c>
    </row>
    <row r="22" spans="1:3" ht="20.25" customHeight="1" thickBot="1">
      <c r="A22" s="783" t="s">
        <v>737</v>
      </c>
      <c r="B22" s="784" t="s">
        <v>1038</v>
      </c>
      <c r="C22" s="785">
        <v>7895592</v>
      </c>
    </row>
  </sheetData>
  <sheetProtection password="AF00" sheet="1"/>
  <mergeCells count="5">
    <mergeCell ref="A2:C2"/>
    <mergeCell ref="A4:C4"/>
    <mergeCell ref="A5:C5"/>
    <mergeCell ref="A8:C8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2:C17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64.375" style="0" customWidth="1"/>
    <col min="3" max="3" width="18.00390625" style="0" customWidth="1"/>
  </cols>
  <sheetData>
    <row r="2" spans="1:3" ht="12.75">
      <c r="A2" s="1030" t="s">
        <v>1170</v>
      </c>
      <c r="B2" s="1030"/>
      <c r="C2" s="1030"/>
    </row>
    <row r="3" ht="15" customHeight="1"/>
    <row r="4" spans="1:3" ht="12.75">
      <c r="A4" s="1199"/>
      <c r="B4" s="1066"/>
      <c r="C4" s="1066"/>
    </row>
    <row r="5" spans="1:3" ht="42.75" customHeight="1">
      <c r="A5" s="1537" t="s">
        <v>1072</v>
      </c>
      <c r="B5" s="1538"/>
      <c r="C5" s="1538"/>
    </row>
    <row r="8" spans="1:3" ht="41.25" customHeight="1">
      <c r="A8" s="1539" t="s">
        <v>1034</v>
      </c>
      <c r="B8" s="1543"/>
      <c r="C8" s="1543"/>
    </row>
    <row r="9" spans="1:3" ht="15.75" customHeight="1">
      <c r="A9" s="746"/>
      <c r="B9" s="755"/>
      <c r="C9" s="755"/>
    </row>
    <row r="10" spans="1:3" ht="12.75" customHeight="1" thickBot="1">
      <c r="A10" s="1544" t="s">
        <v>965</v>
      </c>
      <c r="B10" s="1545"/>
      <c r="C10" s="1545"/>
    </row>
    <row r="11" spans="1:3" ht="15.75" thickBot="1">
      <c r="A11" s="730" t="s">
        <v>1035</v>
      </c>
      <c r="B11" s="730" t="s">
        <v>259</v>
      </c>
      <c r="C11" s="730" t="s">
        <v>1026</v>
      </c>
    </row>
    <row r="12" spans="1:3" ht="15.75" thickBot="1">
      <c r="A12" s="730">
        <v>1</v>
      </c>
      <c r="B12" s="730">
        <v>2</v>
      </c>
      <c r="C12" s="730">
        <v>3</v>
      </c>
    </row>
    <row r="13" spans="1:3" ht="39" customHeight="1">
      <c r="A13" s="787" t="s">
        <v>1020</v>
      </c>
      <c r="B13" s="786" t="s">
        <v>1039</v>
      </c>
      <c r="C13" s="788">
        <v>33060</v>
      </c>
    </row>
    <row r="14" spans="1:3" ht="54.75" customHeight="1">
      <c r="A14" s="996">
        <v>14</v>
      </c>
      <c r="B14" s="994" t="s">
        <v>1084</v>
      </c>
      <c r="C14" s="845">
        <v>33060</v>
      </c>
    </row>
    <row r="15" spans="1:3" ht="27.75" customHeight="1">
      <c r="A15" s="997">
        <v>21</v>
      </c>
      <c r="B15" s="995" t="s">
        <v>1085</v>
      </c>
      <c r="C15" s="840">
        <v>33060</v>
      </c>
    </row>
    <row r="16" spans="1:3" ht="26.25" thickBot="1">
      <c r="A16" s="841">
        <v>22</v>
      </c>
      <c r="B16" s="839" t="s">
        <v>1086</v>
      </c>
      <c r="C16" s="842">
        <v>33060</v>
      </c>
    </row>
    <row r="17" spans="1:3" ht="30" customHeight="1" thickBot="1">
      <c r="A17" s="843">
        <v>24</v>
      </c>
      <c r="B17" s="789" t="s">
        <v>1087</v>
      </c>
      <c r="C17" s="844">
        <v>33060</v>
      </c>
    </row>
  </sheetData>
  <sheetProtection password="AF00" sheet="1"/>
  <mergeCells count="5">
    <mergeCell ref="A2:C2"/>
    <mergeCell ref="A4:C4"/>
    <mergeCell ref="A5:C5"/>
    <mergeCell ref="A8:C8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2:I25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3" width="12.25390625" style="0" customWidth="1"/>
    <col min="4" max="4" width="16.00390625" style="0" customWidth="1"/>
    <col min="5" max="5" width="16.75390625" style="0" customWidth="1"/>
    <col min="6" max="6" width="7.875" style="0" customWidth="1"/>
    <col min="7" max="7" width="14.625" style="0" customWidth="1"/>
    <col min="8" max="8" width="16.00390625" style="0" customWidth="1"/>
    <col min="9" max="9" width="17.25390625" style="0" customWidth="1"/>
  </cols>
  <sheetData>
    <row r="2" spans="1:3" ht="12.75">
      <c r="A2" s="1030" t="s">
        <v>1171</v>
      </c>
      <c r="B2" s="1030"/>
      <c r="C2" s="1030"/>
    </row>
    <row r="4" spans="1:9" ht="16.5" customHeight="1">
      <c r="A4" s="1199"/>
      <c r="B4" s="1066"/>
      <c r="C4" s="1066"/>
      <c r="D4" s="1053"/>
      <c r="E4" s="1053"/>
      <c r="F4" s="1053"/>
      <c r="G4" s="1053"/>
      <c r="H4" s="1053"/>
      <c r="I4" s="1053"/>
    </row>
    <row r="5" spans="1:9" ht="25.5" customHeight="1">
      <c r="A5" s="1537" t="s">
        <v>1072</v>
      </c>
      <c r="B5" s="1538"/>
      <c r="C5" s="1538"/>
      <c r="D5" s="1053"/>
      <c r="E5" s="1053"/>
      <c r="F5" s="1053"/>
      <c r="G5" s="1053"/>
      <c r="H5" s="1053"/>
      <c r="I5" s="1053"/>
    </row>
    <row r="9" spans="1:9" ht="12.75">
      <c r="A9" s="1546" t="s">
        <v>1065</v>
      </c>
      <c r="B9" s="1546"/>
      <c r="C9" s="1546"/>
      <c r="D9" s="1546"/>
      <c r="E9" s="1546"/>
      <c r="F9" s="1546"/>
      <c r="G9" s="1546"/>
      <c r="H9" s="1546"/>
      <c r="I9" s="1546"/>
    </row>
    <row r="11" spans="1:9" ht="35.25" customHeight="1" thickBot="1">
      <c r="A11" s="1542" t="s">
        <v>965</v>
      </c>
      <c r="B11" s="1542"/>
      <c r="C11" s="1542"/>
      <c r="D11" s="1542"/>
      <c r="E11" s="1542"/>
      <c r="F11" s="1542"/>
      <c r="G11" s="1542"/>
      <c r="H11" s="1542"/>
      <c r="I11" s="1542"/>
    </row>
    <row r="12" spans="1:9" ht="53.25" customHeight="1">
      <c r="A12" s="795" t="s">
        <v>1036</v>
      </c>
      <c r="B12" s="796" t="s">
        <v>259</v>
      </c>
      <c r="C12" s="796" t="s">
        <v>755</v>
      </c>
      <c r="D12" s="796" t="s">
        <v>1051</v>
      </c>
      <c r="E12" s="796" t="s">
        <v>1052</v>
      </c>
      <c r="F12" s="796" t="s">
        <v>909</v>
      </c>
      <c r="G12" s="796" t="s">
        <v>1053</v>
      </c>
      <c r="H12" s="796" t="s">
        <v>832</v>
      </c>
      <c r="I12" s="797" t="s">
        <v>1054</v>
      </c>
    </row>
    <row r="13" spans="1:9" ht="13.5" thickBot="1">
      <c r="A13" s="798">
        <v>1</v>
      </c>
      <c r="B13" s="799">
        <v>2</v>
      </c>
      <c r="C13" s="799">
        <v>3</v>
      </c>
      <c r="D13" s="799">
        <v>4</v>
      </c>
      <c r="E13" s="799">
        <v>5</v>
      </c>
      <c r="F13" s="799">
        <v>6</v>
      </c>
      <c r="G13" s="799">
        <v>7</v>
      </c>
      <c r="H13" s="799">
        <v>8</v>
      </c>
      <c r="I13" s="800">
        <v>9</v>
      </c>
    </row>
    <row r="14" spans="1:9" ht="30.75" customHeight="1" thickBot="1">
      <c r="A14" s="801">
        <v>1</v>
      </c>
      <c r="B14" s="802" t="s">
        <v>1055</v>
      </c>
      <c r="C14" s="803">
        <v>5894637</v>
      </c>
      <c r="D14" s="803">
        <v>149256598</v>
      </c>
      <c r="E14" s="803">
        <v>13158376</v>
      </c>
      <c r="F14" s="804">
        <v>0</v>
      </c>
      <c r="G14" s="803">
        <v>2533500</v>
      </c>
      <c r="H14" s="804">
        <v>0</v>
      </c>
      <c r="I14" s="805">
        <f>SUM(C14:H14)</f>
        <v>170843111</v>
      </c>
    </row>
    <row r="15" spans="1:9" ht="25.5" customHeight="1" thickBot="1">
      <c r="A15" s="829">
        <v>2</v>
      </c>
      <c r="B15" s="830" t="s">
        <v>1079</v>
      </c>
      <c r="C15" s="831">
        <v>787402</v>
      </c>
      <c r="D15" s="831">
        <v>0</v>
      </c>
      <c r="E15" s="831">
        <v>0</v>
      </c>
      <c r="F15" s="832">
        <v>0</v>
      </c>
      <c r="G15" s="831">
        <v>0</v>
      </c>
      <c r="H15" s="832">
        <v>0</v>
      </c>
      <c r="I15" s="833">
        <f>SUM(C15:H15)</f>
        <v>787402</v>
      </c>
    </row>
    <row r="16" spans="1:9" ht="21.75" customHeight="1" thickBot="1">
      <c r="A16" s="806">
        <v>4</v>
      </c>
      <c r="B16" s="807" t="s">
        <v>1056</v>
      </c>
      <c r="C16" s="808">
        <v>0</v>
      </c>
      <c r="D16" s="809">
        <v>643443</v>
      </c>
      <c r="E16" s="809">
        <v>833636</v>
      </c>
      <c r="F16" s="808">
        <v>0</v>
      </c>
      <c r="G16" s="808">
        <v>0</v>
      </c>
      <c r="H16" s="808">
        <v>0</v>
      </c>
      <c r="I16" s="833">
        <f aca="true" t="shared" si="0" ref="I16:I25">SUM(C16:H16)</f>
        <v>1477079</v>
      </c>
    </row>
    <row r="17" spans="1:9" ht="21.75" customHeight="1">
      <c r="A17" s="834">
        <v>5</v>
      </c>
      <c r="B17" s="835" t="s">
        <v>1080</v>
      </c>
      <c r="C17" s="836">
        <v>0</v>
      </c>
      <c r="D17" s="837">
        <v>200000</v>
      </c>
      <c r="E17" s="837">
        <v>0</v>
      </c>
      <c r="F17" s="836">
        <v>0</v>
      </c>
      <c r="G17" s="836">
        <v>0</v>
      </c>
      <c r="H17" s="836">
        <v>0</v>
      </c>
      <c r="I17" s="833">
        <f t="shared" si="0"/>
        <v>200000</v>
      </c>
    </row>
    <row r="18" spans="1:9" ht="22.5" customHeight="1" thickBot="1">
      <c r="A18" s="813">
        <v>8</v>
      </c>
      <c r="B18" s="814" t="s">
        <v>1057</v>
      </c>
      <c r="C18" s="815">
        <f aca="true" t="shared" si="1" ref="C18:I18">SUM(C15:C17)</f>
        <v>787402</v>
      </c>
      <c r="D18" s="815">
        <f t="shared" si="1"/>
        <v>843443</v>
      </c>
      <c r="E18" s="815">
        <f t="shared" si="1"/>
        <v>833636</v>
      </c>
      <c r="F18" s="815">
        <f t="shared" si="1"/>
        <v>0</v>
      </c>
      <c r="G18" s="815">
        <f t="shared" si="1"/>
        <v>0</v>
      </c>
      <c r="H18" s="815">
        <f t="shared" si="1"/>
        <v>0</v>
      </c>
      <c r="I18" s="815">
        <f t="shared" si="1"/>
        <v>2464481</v>
      </c>
    </row>
    <row r="19" spans="1:9" ht="24.75" customHeight="1" thickBot="1">
      <c r="A19" s="816">
        <v>15</v>
      </c>
      <c r="B19" s="817" t="s">
        <v>1058</v>
      </c>
      <c r="C19" s="818">
        <f aca="true" t="shared" si="2" ref="C19:I19">C14+C18</f>
        <v>6682039</v>
      </c>
      <c r="D19" s="818">
        <f t="shared" si="2"/>
        <v>150100041</v>
      </c>
      <c r="E19" s="818">
        <f t="shared" si="2"/>
        <v>13992012</v>
      </c>
      <c r="F19" s="818">
        <f t="shared" si="2"/>
        <v>0</v>
      </c>
      <c r="G19" s="818">
        <f t="shared" si="2"/>
        <v>2533500</v>
      </c>
      <c r="H19" s="818">
        <f t="shared" si="2"/>
        <v>0</v>
      </c>
      <c r="I19" s="818">
        <f t="shared" si="2"/>
        <v>173307592</v>
      </c>
    </row>
    <row r="20" spans="1:9" ht="30" customHeight="1" thickBot="1">
      <c r="A20" s="801">
        <v>16</v>
      </c>
      <c r="B20" s="802" t="s">
        <v>1059</v>
      </c>
      <c r="C20" s="803">
        <v>5894637</v>
      </c>
      <c r="D20" s="803">
        <v>57299876</v>
      </c>
      <c r="E20" s="803">
        <v>7140296</v>
      </c>
      <c r="F20" s="804">
        <v>0</v>
      </c>
      <c r="G20" s="804">
        <v>0</v>
      </c>
      <c r="H20" s="804">
        <v>0</v>
      </c>
      <c r="I20" s="805">
        <f t="shared" si="0"/>
        <v>70334809</v>
      </c>
    </row>
    <row r="21" spans="1:9" ht="24.75" customHeight="1">
      <c r="A21" s="806">
        <v>17</v>
      </c>
      <c r="B21" s="807" t="s">
        <v>1060</v>
      </c>
      <c r="C21" s="808">
        <v>22781</v>
      </c>
      <c r="D21" s="809">
        <v>4186815</v>
      </c>
      <c r="E21" s="809">
        <v>1790815</v>
      </c>
      <c r="F21" s="808">
        <v>0</v>
      </c>
      <c r="G21" s="808">
        <v>0</v>
      </c>
      <c r="H21" s="808">
        <v>0</v>
      </c>
      <c r="I21" s="833">
        <f t="shared" si="0"/>
        <v>6000411</v>
      </c>
    </row>
    <row r="22" spans="1:9" ht="34.5" customHeight="1">
      <c r="A22" s="810">
        <v>19</v>
      </c>
      <c r="B22" s="811" t="s">
        <v>1061</v>
      </c>
      <c r="C22" s="812">
        <f>C20+C21</f>
        <v>5917418</v>
      </c>
      <c r="D22" s="812">
        <f aca="true" t="shared" si="3" ref="D22:I22">D20+D21</f>
        <v>61486691</v>
      </c>
      <c r="E22" s="812">
        <f t="shared" si="3"/>
        <v>8931111</v>
      </c>
      <c r="F22" s="812">
        <f t="shared" si="3"/>
        <v>0</v>
      </c>
      <c r="G22" s="812">
        <f t="shared" si="3"/>
        <v>0</v>
      </c>
      <c r="H22" s="812">
        <f t="shared" si="3"/>
        <v>0</v>
      </c>
      <c r="I22" s="812">
        <f t="shared" si="3"/>
        <v>76335220</v>
      </c>
    </row>
    <row r="23" spans="1:9" ht="23.25" customHeight="1" thickBot="1">
      <c r="A23" s="813">
        <v>24</v>
      </c>
      <c r="B23" s="814" t="s">
        <v>1062</v>
      </c>
      <c r="C23" s="815">
        <f>C22</f>
        <v>5917418</v>
      </c>
      <c r="D23" s="815">
        <f aca="true" t="shared" si="4" ref="D23:I23">D22</f>
        <v>61486691</v>
      </c>
      <c r="E23" s="815">
        <f t="shared" si="4"/>
        <v>8931111</v>
      </c>
      <c r="F23" s="815">
        <f t="shared" si="4"/>
        <v>0</v>
      </c>
      <c r="G23" s="815">
        <f t="shared" si="4"/>
        <v>0</v>
      </c>
      <c r="H23" s="815">
        <f t="shared" si="4"/>
        <v>0</v>
      </c>
      <c r="I23" s="815">
        <f t="shared" si="4"/>
        <v>76335220</v>
      </c>
    </row>
    <row r="24" spans="1:9" ht="24" customHeight="1" thickBot="1">
      <c r="A24" s="816">
        <v>25</v>
      </c>
      <c r="B24" s="817" t="s">
        <v>1063</v>
      </c>
      <c r="C24" s="818">
        <f>C19-C23</f>
        <v>764621</v>
      </c>
      <c r="D24" s="818">
        <f aca="true" t="shared" si="5" ref="D24:I24">D19-D23</f>
        <v>88613350</v>
      </c>
      <c r="E24" s="818">
        <f t="shared" si="5"/>
        <v>5060901</v>
      </c>
      <c r="F24" s="818">
        <f t="shared" si="5"/>
        <v>0</v>
      </c>
      <c r="G24" s="818">
        <f t="shared" si="5"/>
        <v>2533500</v>
      </c>
      <c r="H24" s="818">
        <f t="shared" si="5"/>
        <v>0</v>
      </c>
      <c r="I24" s="818">
        <f t="shared" si="5"/>
        <v>96972372</v>
      </c>
    </row>
    <row r="25" spans="1:9" ht="24" customHeight="1" thickBot="1">
      <c r="A25" s="819">
        <v>26</v>
      </c>
      <c r="B25" s="820" t="s">
        <v>1064</v>
      </c>
      <c r="C25" s="821">
        <v>5894637</v>
      </c>
      <c r="D25" s="822">
        <v>0</v>
      </c>
      <c r="E25" s="821">
        <v>3921807</v>
      </c>
      <c r="F25" s="822">
        <v>0</v>
      </c>
      <c r="G25" s="822">
        <v>0</v>
      </c>
      <c r="H25" s="822">
        <v>0</v>
      </c>
      <c r="I25" s="833">
        <f t="shared" si="0"/>
        <v>9816444</v>
      </c>
    </row>
  </sheetData>
  <sheetProtection password="AF00" sheet="1"/>
  <mergeCells count="5">
    <mergeCell ref="A11:I11"/>
    <mergeCell ref="A9:I9"/>
    <mergeCell ref="A2:C2"/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96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3.00390625" style="0" customWidth="1"/>
    <col min="2" max="2" width="2.25390625" style="0" customWidth="1"/>
    <col min="3" max="3" width="2.625" style="0" customWidth="1"/>
    <col min="4" max="4" width="2.75390625" style="0" customWidth="1"/>
    <col min="5" max="5" width="3.25390625" style="0" customWidth="1"/>
    <col min="6" max="6" width="47.25390625" style="0" customWidth="1"/>
    <col min="7" max="7" width="13.75390625" style="0" customWidth="1"/>
    <col min="8" max="8" width="15.25390625" style="0" customWidth="1"/>
    <col min="9" max="9" width="13.625" style="0" customWidth="1"/>
    <col min="10" max="10" width="10.125" style="0" customWidth="1"/>
  </cols>
  <sheetData>
    <row r="1" spans="1:10" ht="12.75">
      <c r="A1" s="1021" t="s">
        <v>1146</v>
      </c>
      <c r="B1" s="1021"/>
      <c r="C1" s="1021"/>
      <c r="D1" s="1021"/>
      <c r="E1" s="1021"/>
      <c r="F1" s="1021"/>
      <c r="G1" s="1021"/>
      <c r="H1" s="1021"/>
      <c r="I1" s="1021"/>
      <c r="J1" s="1021"/>
    </row>
    <row r="2" spans="1:10" ht="2.25" customHeight="1">
      <c r="A2" s="1031"/>
      <c r="B2" s="1031"/>
      <c r="C2" s="1031"/>
      <c r="D2" s="1031"/>
      <c r="E2" s="1031"/>
      <c r="F2" s="1031"/>
      <c r="G2" s="1031"/>
      <c r="H2" s="1031"/>
      <c r="I2" s="1031"/>
      <c r="J2" s="1031"/>
    </row>
    <row r="3" spans="1:10" ht="15.75">
      <c r="A3" s="1031" t="s">
        <v>581</v>
      </c>
      <c r="B3" s="1031"/>
      <c r="C3" s="1031"/>
      <c r="D3" s="1031"/>
      <c r="E3" s="1031"/>
      <c r="F3" s="1031"/>
      <c r="G3" s="1031"/>
      <c r="H3" s="1031"/>
      <c r="I3" s="1031"/>
      <c r="J3" s="1031"/>
    </row>
    <row r="4" spans="1:10" ht="15.75">
      <c r="A4" s="1031" t="s">
        <v>514</v>
      </c>
      <c r="B4" s="1031"/>
      <c r="C4" s="1031"/>
      <c r="D4" s="1031"/>
      <c r="E4" s="1031"/>
      <c r="F4" s="1031"/>
      <c r="G4" s="1031"/>
      <c r="H4" s="1031"/>
      <c r="I4" s="1031"/>
      <c r="J4" s="1031"/>
    </row>
    <row r="5" spans="1:10" ht="16.5">
      <c r="A5" s="1032" t="s">
        <v>1066</v>
      </c>
      <c r="B5" s="1032"/>
      <c r="C5" s="1032"/>
      <c r="D5" s="1032"/>
      <c r="E5" s="1032"/>
      <c r="F5" s="1032"/>
      <c r="G5" s="1032"/>
      <c r="H5" s="1032"/>
      <c r="I5" s="1032"/>
      <c r="J5" s="1032"/>
    </row>
    <row r="6" spans="1:10" ht="17.25" customHeight="1">
      <c r="A6" s="1032"/>
      <c r="B6" s="1032"/>
      <c r="C6" s="1032"/>
      <c r="D6" s="1032"/>
      <c r="E6" s="1032"/>
      <c r="F6" s="1032"/>
      <c r="G6" s="1032"/>
      <c r="H6" s="1032"/>
      <c r="I6" s="1032"/>
      <c r="J6" s="1032"/>
    </row>
    <row r="7" spans="1:10" ht="13.5" customHeight="1" thickBot="1">
      <c r="A7" s="319"/>
      <c r="B7" s="319"/>
      <c r="C7" s="318"/>
      <c r="D7" s="318"/>
      <c r="E7" s="318"/>
      <c r="F7" s="320"/>
      <c r="G7" s="321"/>
      <c r="H7" s="1033" t="s">
        <v>966</v>
      </c>
      <c r="I7" s="1034"/>
      <c r="J7" s="1034"/>
    </row>
    <row r="8" spans="1:10" ht="16.5" customHeight="1">
      <c r="A8" s="1044" t="s">
        <v>370</v>
      </c>
      <c r="B8" s="1045"/>
      <c r="C8" s="1045"/>
      <c r="D8" s="1045"/>
      <c r="E8" s="1045"/>
      <c r="F8" s="1046"/>
      <c r="G8" s="343" t="s">
        <v>532</v>
      </c>
      <c r="H8" s="344" t="s">
        <v>894</v>
      </c>
      <c r="I8" s="1039" t="s">
        <v>297</v>
      </c>
      <c r="J8" s="1035" t="s">
        <v>515</v>
      </c>
    </row>
    <row r="9" spans="1:10" ht="18" customHeight="1" thickBot="1">
      <c r="A9" s="1047"/>
      <c r="B9" s="1048"/>
      <c r="C9" s="1048"/>
      <c r="D9" s="1048"/>
      <c r="E9" s="1048"/>
      <c r="F9" s="1049"/>
      <c r="G9" s="1037" t="s">
        <v>258</v>
      </c>
      <c r="H9" s="1038"/>
      <c r="I9" s="1040"/>
      <c r="J9" s="1036"/>
    </row>
    <row r="10" spans="1:10" ht="32.25" customHeight="1">
      <c r="A10" s="323" t="s">
        <v>346</v>
      </c>
      <c r="B10" s="1028" t="s">
        <v>381</v>
      </c>
      <c r="C10" s="1028"/>
      <c r="D10" s="1028"/>
      <c r="E10" s="1028"/>
      <c r="F10" s="1028"/>
      <c r="G10" s="969"/>
      <c r="H10" s="970"/>
      <c r="I10" s="970"/>
      <c r="J10" s="325"/>
    </row>
    <row r="11" spans="1:10" ht="16.5">
      <c r="A11" s="326"/>
      <c r="B11" s="326" t="s">
        <v>346</v>
      </c>
      <c r="C11" s="326" t="s">
        <v>382</v>
      </c>
      <c r="D11" s="326"/>
      <c r="E11" s="326"/>
      <c r="F11" s="326"/>
      <c r="G11" s="971"/>
      <c r="H11" s="971"/>
      <c r="I11" s="971"/>
      <c r="J11" s="326"/>
    </row>
    <row r="12" spans="1:10" ht="21" customHeight="1">
      <c r="A12" s="326"/>
      <c r="B12" s="326"/>
      <c r="C12" s="328" t="s">
        <v>346</v>
      </c>
      <c r="D12" s="1028" t="s">
        <v>383</v>
      </c>
      <c r="E12" s="1028"/>
      <c r="F12" s="1028"/>
      <c r="G12" s="970"/>
      <c r="H12" s="970"/>
      <c r="I12" s="970"/>
      <c r="J12" s="325"/>
    </row>
    <row r="13" spans="1:10" ht="17.25" customHeight="1">
      <c r="A13" s="326"/>
      <c r="B13" s="326"/>
      <c r="C13" s="326"/>
      <c r="D13" s="323" t="s">
        <v>263</v>
      </c>
      <c r="E13" s="1028" t="s">
        <v>384</v>
      </c>
      <c r="F13" s="1028"/>
      <c r="G13" s="970"/>
      <c r="H13" s="970"/>
      <c r="I13" s="970"/>
      <c r="J13" s="325"/>
    </row>
    <row r="14" spans="1:10" ht="33">
      <c r="A14" s="329"/>
      <c r="B14" s="329"/>
      <c r="C14" s="329"/>
      <c r="D14" s="329"/>
      <c r="E14" s="332" t="s">
        <v>366</v>
      </c>
      <c r="F14" s="333" t="s">
        <v>899</v>
      </c>
      <c r="G14" s="972"/>
      <c r="H14" s="972"/>
      <c r="I14" s="972"/>
      <c r="J14" s="331"/>
    </row>
    <row r="15" spans="1:10" ht="33">
      <c r="A15" s="329"/>
      <c r="B15" s="329"/>
      <c r="C15" s="329"/>
      <c r="D15" s="329"/>
      <c r="E15" s="332" t="s">
        <v>385</v>
      </c>
      <c r="F15" s="333" t="s">
        <v>386</v>
      </c>
      <c r="G15" s="973">
        <v>863010</v>
      </c>
      <c r="H15" s="973">
        <v>863010</v>
      </c>
      <c r="I15" s="973">
        <v>863010</v>
      </c>
      <c r="J15" s="331">
        <f>I15/H15*100</f>
        <v>100</v>
      </c>
    </row>
    <row r="16" spans="1:10" ht="16.5">
      <c r="A16" s="329"/>
      <c r="B16" s="329"/>
      <c r="C16" s="329"/>
      <c r="D16" s="329"/>
      <c r="E16" s="329" t="s">
        <v>387</v>
      </c>
      <c r="F16" s="333" t="s">
        <v>388</v>
      </c>
      <c r="G16" s="973">
        <v>576000</v>
      </c>
      <c r="H16" s="973">
        <v>576000</v>
      </c>
      <c r="I16" s="973">
        <v>576000</v>
      </c>
      <c r="J16" s="331">
        <f aca="true" t="shared" si="0" ref="J16:J51">I16/H16*100</f>
        <v>100</v>
      </c>
    </row>
    <row r="17" spans="1:10" ht="21" customHeight="1">
      <c r="A17" s="329"/>
      <c r="B17" s="329"/>
      <c r="C17" s="329"/>
      <c r="D17" s="329"/>
      <c r="E17" s="332" t="s">
        <v>389</v>
      </c>
      <c r="F17" s="333" t="s">
        <v>390</v>
      </c>
      <c r="G17" s="973"/>
      <c r="H17" s="973"/>
      <c r="I17" s="973"/>
      <c r="J17" s="331"/>
    </row>
    <row r="18" spans="1:10" ht="16.5">
      <c r="A18" s="329"/>
      <c r="B18" s="329"/>
      <c r="C18" s="329"/>
      <c r="D18" s="329"/>
      <c r="E18" s="329" t="s">
        <v>391</v>
      </c>
      <c r="F18" s="333" t="s">
        <v>392</v>
      </c>
      <c r="G18" s="973">
        <v>808120</v>
      </c>
      <c r="H18" s="973">
        <v>808120</v>
      </c>
      <c r="I18" s="973">
        <v>808120</v>
      </c>
      <c r="J18" s="331">
        <f t="shared" si="0"/>
        <v>100</v>
      </c>
    </row>
    <row r="19" spans="1:10" ht="16.5">
      <c r="A19" s="329"/>
      <c r="B19" s="329"/>
      <c r="C19" s="329"/>
      <c r="D19" s="329"/>
      <c r="E19" s="334" t="s">
        <v>367</v>
      </c>
      <c r="F19" s="334" t="s">
        <v>516</v>
      </c>
      <c r="G19" s="973">
        <v>5000000</v>
      </c>
      <c r="H19" s="973">
        <v>5000000</v>
      </c>
      <c r="I19" s="973">
        <v>5000000</v>
      </c>
      <c r="J19" s="331">
        <f t="shared" si="0"/>
        <v>100</v>
      </c>
    </row>
    <row r="20" spans="1:10" ht="16.5">
      <c r="A20" s="329"/>
      <c r="B20" s="329"/>
      <c r="C20" s="329"/>
      <c r="D20" s="329"/>
      <c r="E20" s="334"/>
      <c r="F20" s="334" t="s">
        <v>1118</v>
      </c>
      <c r="G20" s="973">
        <v>-57216</v>
      </c>
      <c r="H20" s="973">
        <v>-57216</v>
      </c>
      <c r="I20" s="973">
        <v>-57216</v>
      </c>
      <c r="J20" s="331">
        <f t="shared" si="0"/>
        <v>100</v>
      </c>
    </row>
    <row r="21" spans="1:10" ht="16.5">
      <c r="A21" s="329"/>
      <c r="B21" s="329"/>
      <c r="C21" s="329"/>
      <c r="D21" s="329"/>
      <c r="E21" s="334" t="s">
        <v>368</v>
      </c>
      <c r="F21" s="334" t="s">
        <v>1117</v>
      </c>
      <c r="G21" s="973">
        <v>43350</v>
      </c>
      <c r="H21" s="973">
        <v>43350</v>
      </c>
      <c r="I21" s="973">
        <v>43350</v>
      </c>
      <c r="J21" s="331">
        <f t="shared" si="0"/>
        <v>100</v>
      </c>
    </row>
    <row r="22" spans="1:10" ht="16.5">
      <c r="A22" s="329"/>
      <c r="B22" s="329"/>
      <c r="C22" s="329"/>
      <c r="D22" s="329"/>
      <c r="E22" s="334" t="s">
        <v>439</v>
      </c>
      <c r="F22" s="334" t="s">
        <v>1126</v>
      </c>
      <c r="G22" s="973"/>
      <c r="H22" s="973">
        <v>1000000</v>
      </c>
      <c r="I22" s="973">
        <v>1000000</v>
      </c>
      <c r="J22" s="331">
        <f t="shared" si="0"/>
        <v>100</v>
      </c>
    </row>
    <row r="23" spans="1:10" ht="21.75" customHeight="1">
      <c r="A23" s="329"/>
      <c r="B23" s="329"/>
      <c r="C23" s="335"/>
      <c r="D23" s="1050" t="s">
        <v>393</v>
      </c>
      <c r="E23" s="1050"/>
      <c r="F23" s="1050"/>
      <c r="G23" s="974">
        <f>SUM(G15:G22)</f>
        <v>7233264</v>
      </c>
      <c r="H23" s="974">
        <f>SUM(H15:H22)</f>
        <v>8233264</v>
      </c>
      <c r="I23" s="974">
        <f>SUM(I15:I22)</f>
        <v>8233264</v>
      </c>
      <c r="J23" s="340">
        <f t="shared" si="0"/>
        <v>100</v>
      </c>
    </row>
    <row r="24" spans="1:10" ht="31.5" customHeight="1">
      <c r="A24" s="329"/>
      <c r="B24" s="329"/>
      <c r="C24" s="328" t="s">
        <v>265</v>
      </c>
      <c r="D24" s="1028" t="s">
        <v>517</v>
      </c>
      <c r="E24" s="1028"/>
      <c r="F24" s="1028"/>
      <c r="G24" s="975"/>
      <c r="H24" s="975"/>
      <c r="I24" s="975"/>
      <c r="J24" s="331"/>
    </row>
    <row r="25" spans="1:10" ht="16.5">
      <c r="A25" s="329"/>
      <c r="B25" s="329"/>
      <c r="C25" s="329"/>
      <c r="D25" s="329" t="s">
        <v>263</v>
      </c>
      <c r="E25" s="329" t="s">
        <v>948</v>
      </c>
      <c r="F25" s="329"/>
      <c r="G25" s="973"/>
      <c r="H25" s="973"/>
      <c r="I25" s="973"/>
      <c r="J25" s="331"/>
    </row>
    <row r="26" spans="1:10" ht="16.5">
      <c r="A26" s="329"/>
      <c r="B26" s="329"/>
      <c r="C26" s="329"/>
      <c r="D26" s="329" t="s">
        <v>264</v>
      </c>
      <c r="E26" s="329" t="s">
        <v>949</v>
      </c>
      <c r="F26" s="329"/>
      <c r="G26" s="973">
        <v>1124000</v>
      </c>
      <c r="H26" s="973">
        <v>1124000</v>
      </c>
      <c r="I26" s="973">
        <v>1124000</v>
      </c>
      <c r="J26" s="331">
        <f t="shared" si="0"/>
        <v>100</v>
      </c>
    </row>
    <row r="27" spans="1:10" ht="16.5">
      <c r="A27" s="329"/>
      <c r="B27" s="329"/>
      <c r="C27" s="329"/>
      <c r="D27" s="329" t="s">
        <v>265</v>
      </c>
      <c r="E27" s="329" t="s">
        <v>1002</v>
      </c>
      <c r="F27" s="329"/>
      <c r="G27" s="973">
        <v>332160</v>
      </c>
      <c r="H27" s="973">
        <v>387520</v>
      </c>
      <c r="I27" s="973">
        <v>387520</v>
      </c>
      <c r="J27" s="331">
        <f t="shared" si="0"/>
        <v>100</v>
      </c>
    </row>
    <row r="28" spans="1:10" ht="16.5">
      <c r="A28" s="329"/>
      <c r="B28" s="329"/>
      <c r="C28" s="329"/>
      <c r="D28" s="329"/>
      <c r="E28" s="329" t="s">
        <v>1003</v>
      </c>
      <c r="F28" s="329"/>
      <c r="G28" s="973">
        <v>2500000</v>
      </c>
      <c r="H28" s="973">
        <v>2500000</v>
      </c>
      <c r="I28" s="973">
        <v>2500000</v>
      </c>
      <c r="J28" s="331">
        <f t="shared" si="0"/>
        <v>100</v>
      </c>
    </row>
    <row r="29" spans="1:10" ht="33" customHeight="1">
      <c r="A29" s="329"/>
      <c r="B29" s="329"/>
      <c r="C29" s="329"/>
      <c r="D29" s="720" t="s">
        <v>267</v>
      </c>
      <c r="E29" s="1042" t="s">
        <v>1005</v>
      </c>
      <c r="F29" s="1043"/>
      <c r="G29" s="973">
        <v>74100</v>
      </c>
      <c r="H29" s="973">
        <v>74100</v>
      </c>
      <c r="I29" s="973">
        <v>74100</v>
      </c>
      <c r="J29" s="331">
        <f t="shared" si="0"/>
        <v>100</v>
      </c>
    </row>
    <row r="30" spans="1:10" ht="15" customHeight="1">
      <c r="A30" s="329"/>
      <c r="B30" s="329"/>
      <c r="C30" s="329"/>
      <c r="D30" s="329" t="s">
        <v>299</v>
      </c>
      <c r="E30" s="329" t="s">
        <v>1007</v>
      </c>
      <c r="F30" s="329"/>
      <c r="G30" s="973"/>
      <c r="H30" s="973">
        <v>194005</v>
      </c>
      <c r="I30" s="973">
        <v>194005</v>
      </c>
      <c r="J30" s="331">
        <f>I30/H30*100</f>
        <v>100</v>
      </c>
    </row>
    <row r="31" spans="1:10" ht="30" customHeight="1">
      <c r="A31" s="336"/>
      <c r="B31" s="336"/>
      <c r="C31" s="1041" t="s">
        <v>394</v>
      </c>
      <c r="D31" s="1041"/>
      <c r="E31" s="1041"/>
      <c r="F31" s="1041"/>
      <c r="G31" s="976">
        <f>G25+G26+G27+G28+G29</f>
        <v>4030260</v>
      </c>
      <c r="H31" s="976">
        <f>H25+H26+H27+H28+H29+H30</f>
        <v>4279625</v>
      </c>
      <c r="I31" s="976">
        <f>I25+I26+I27+I28+I29+I30</f>
        <v>4279625</v>
      </c>
      <c r="J31" s="340">
        <f t="shared" si="0"/>
        <v>100</v>
      </c>
    </row>
    <row r="32" spans="1:10" ht="33" customHeight="1">
      <c r="A32" s="329"/>
      <c r="B32" s="329"/>
      <c r="C32" s="323" t="s">
        <v>266</v>
      </c>
      <c r="D32" s="1028" t="s">
        <v>395</v>
      </c>
      <c r="E32" s="1028"/>
      <c r="F32" s="1028"/>
      <c r="G32" s="975"/>
      <c r="H32" s="975"/>
      <c r="I32" s="975"/>
      <c r="J32" s="331"/>
    </row>
    <row r="33" spans="1:10" ht="16.5">
      <c r="A33" s="329"/>
      <c r="B33" s="329"/>
      <c r="C33" s="329"/>
      <c r="D33" s="332" t="s">
        <v>263</v>
      </c>
      <c r="E33" s="1027" t="s">
        <v>900</v>
      </c>
      <c r="F33" s="1027"/>
      <c r="G33" s="972"/>
      <c r="H33" s="972"/>
      <c r="I33" s="972"/>
      <c r="J33" s="331"/>
    </row>
    <row r="34" spans="1:10" ht="33">
      <c r="A34" s="329"/>
      <c r="B34" s="329"/>
      <c r="C34" s="329"/>
      <c r="D34" s="329"/>
      <c r="E34" s="332" t="s">
        <v>368</v>
      </c>
      <c r="F34" s="333" t="s">
        <v>396</v>
      </c>
      <c r="G34" s="973">
        <v>1200000</v>
      </c>
      <c r="H34" s="972">
        <v>1200000</v>
      </c>
      <c r="I34" s="972">
        <v>1200000</v>
      </c>
      <c r="J34" s="331">
        <f t="shared" si="0"/>
        <v>100</v>
      </c>
    </row>
    <row r="35" spans="1:10" ht="31.5" customHeight="1">
      <c r="A35" s="336"/>
      <c r="B35" s="336"/>
      <c r="C35" s="1041" t="s">
        <v>397</v>
      </c>
      <c r="D35" s="1041"/>
      <c r="E35" s="1041"/>
      <c r="F35" s="1041"/>
      <c r="G35" s="976">
        <f>G34</f>
        <v>1200000</v>
      </c>
      <c r="H35" s="976">
        <f>H34</f>
        <v>1200000</v>
      </c>
      <c r="I35" s="976">
        <f>I34</f>
        <v>1200000</v>
      </c>
      <c r="J35" s="340">
        <f t="shared" si="0"/>
        <v>100</v>
      </c>
    </row>
    <row r="36" spans="1:10" ht="16.5">
      <c r="A36" s="329"/>
      <c r="B36" s="326"/>
      <c r="C36" s="326" t="s">
        <v>267</v>
      </c>
      <c r="D36" s="1051" t="s">
        <v>518</v>
      </c>
      <c r="E36" s="1051"/>
      <c r="F36" s="1051"/>
      <c r="G36" s="973">
        <v>0</v>
      </c>
      <c r="H36" s="973">
        <v>0</v>
      </c>
      <c r="I36" s="973">
        <v>0</v>
      </c>
      <c r="J36" s="331"/>
    </row>
    <row r="37" spans="1:10" ht="16.5">
      <c r="A37" s="329"/>
      <c r="B37" s="329"/>
      <c r="C37" s="337" t="s">
        <v>299</v>
      </c>
      <c r="D37" s="326" t="s">
        <v>398</v>
      </c>
      <c r="E37" s="338"/>
      <c r="F37" s="338"/>
      <c r="G37" s="977"/>
      <c r="H37" s="977"/>
      <c r="I37" s="977"/>
      <c r="J37" s="331"/>
    </row>
    <row r="38" spans="1:10" ht="16.5">
      <c r="A38" s="329"/>
      <c r="B38" s="329"/>
      <c r="C38" s="320"/>
      <c r="D38" s="338" t="s">
        <v>263</v>
      </c>
      <c r="E38" s="339" t="s">
        <v>399</v>
      </c>
      <c r="F38" s="338"/>
      <c r="G38" s="977"/>
      <c r="H38" s="977"/>
      <c r="I38" s="977">
        <v>0</v>
      </c>
      <c r="J38" s="331"/>
    </row>
    <row r="39" spans="1:10" ht="38.25" customHeight="1">
      <c r="A39" s="329"/>
      <c r="B39" s="329"/>
      <c r="C39" s="721" t="s">
        <v>268</v>
      </c>
      <c r="D39" s="1054" t="s">
        <v>1129</v>
      </c>
      <c r="E39" s="1055"/>
      <c r="F39" s="1055"/>
      <c r="G39" s="977"/>
      <c r="H39" s="977"/>
      <c r="I39" s="977"/>
      <c r="J39" s="331"/>
    </row>
    <row r="40" spans="1:10" ht="16.5">
      <c r="A40" s="326"/>
      <c r="B40" s="326"/>
      <c r="C40" s="320"/>
      <c r="D40" s="338" t="s">
        <v>263</v>
      </c>
      <c r="E40" s="1052" t="s">
        <v>1127</v>
      </c>
      <c r="F40" s="1053"/>
      <c r="G40" s="977"/>
      <c r="H40" s="977">
        <v>882500</v>
      </c>
      <c r="I40" s="977">
        <v>882500</v>
      </c>
      <c r="J40" s="331">
        <f t="shared" si="0"/>
        <v>100</v>
      </c>
    </row>
    <row r="41" spans="1:10" ht="39" customHeight="1">
      <c r="A41" s="326"/>
      <c r="B41" s="326"/>
      <c r="C41" s="320"/>
      <c r="D41" s="338" t="s">
        <v>264</v>
      </c>
      <c r="E41" s="1056" t="s">
        <v>1128</v>
      </c>
      <c r="F41" s="1043"/>
      <c r="G41" s="977"/>
      <c r="H41" s="977">
        <v>355600</v>
      </c>
      <c r="I41" s="977">
        <v>355600</v>
      </c>
      <c r="J41" s="331">
        <f t="shared" si="0"/>
        <v>100</v>
      </c>
    </row>
    <row r="42" spans="1:10" ht="39" customHeight="1">
      <c r="A42" s="326"/>
      <c r="B42" s="326"/>
      <c r="C42" s="1026" t="s">
        <v>1129</v>
      </c>
      <c r="D42" s="1026"/>
      <c r="E42" s="1026"/>
      <c r="F42" s="1026"/>
      <c r="G42" s="977">
        <v>0</v>
      </c>
      <c r="H42" s="978">
        <f>SUM(H40:H41)</f>
        <v>1238100</v>
      </c>
      <c r="I42" s="978">
        <f>SUM(I40:I41)</f>
        <v>1238100</v>
      </c>
      <c r="J42" s="340">
        <f t="shared" si="0"/>
        <v>100</v>
      </c>
    </row>
    <row r="43" spans="1:10" ht="33.75" customHeight="1">
      <c r="A43" s="326"/>
      <c r="B43" s="1028" t="s">
        <v>519</v>
      </c>
      <c r="C43" s="1028"/>
      <c r="D43" s="1028"/>
      <c r="E43" s="1028"/>
      <c r="F43" s="1028"/>
      <c r="G43" s="966">
        <f>G23+G31+G35+G36+G38</f>
        <v>12463524</v>
      </c>
      <c r="H43" s="966">
        <f>H23+H31+H35+H36+H38+H40+H41</f>
        <v>14950989</v>
      </c>
      <c r="I43" s="966">
        <f>I23+I31+I35+I36+I38+I40+I41</f>
        <v>14950989</v>
      </c>
      <c r="J43" s="340">
        <f t="shared" si="0"/>
        <v>100</v>
      </c>
    </row>
    <row r="44" spans="1:10" ht="18" customHeight="1">
      <c r="A44" s="338"/>
      <c r="B44" s="328" t="s">
        <v>907</v>
      </c>
      <c r="C44" s="1028" t="s">
        <v>400</v>
      </c>
      <c r="D44" s="1028"/>
      <c r="E44" s="1028"/>
      <c r="F44" s="1028"/>
      <c r="G44" s="969"/>
      <c r="H44" s="970"/>
      <c r="I44" s="970"/>
      <c r="J44" s="331"/>
    </row>
    <row r="45" spans="1:10" ht="16.5">
      <c r="A45" s="338"/>
      <c r="B45" s="338"/>
      <c r="C45" s="320" t="s">
        <v>263</v>
      </c>
      <c r="D45" s="341" t="s">
        <v>520</v>
      </c>
      <c r="E45" s="338"/>
      <c r="F45" s="338"/>
      <c r="G45" s="979">
        <v>52200</v>
      </c>
      <c r="H45" s="979">
        <v>52200</v>
      </c>
      <c r="I45" s="979">
        <v>52000</v>
      </c>
      <c r="J45" s="331">
        <f t="shared" si="0"/>
        <v>99.61685823754789</v>
      </c>
    </row>
    <row r="46" spans="1:10" ht="16.5">
      <c r="A46" s="338"/>
      <c r="B46" s="338"/>
      <c r="C46" s="338" t="s">
        <v>264</v>
      </c>
      <c r="D46" s="1029" t="s">
        <v>521</v>
      </c>
      <c r="E46" s="1029"/>
      <c r="F46" s="1029"/>
      <c r="G46" s="977">
        <v>0</v>
      </c>
      <c r="H46" s="977">
        <v>2170636</v>
      </c>
      <c r="I46" s="977">
        <v>2170638</v>
      </c>
      <c r="J46" s="331">
        <f t="shared" si="0"/>
        <v>100.00009213889385</v>
      </c>
    </row>
    <row r="47" spans="1:10" ht="16.5">
      <c r="A47" s="338"/>
      <c r="B47" s="338"/>
      <c r="C47" s="338" t="s">
        <v>265</v>
      </c>
      <c r="D47" s="1029" t="s">
        <v>1119</v>
      </c>
      <c r="E47" s="1029"/>
      <c r="F47" s="1029"/>
      <c r="G47" s="977">
        <v>0</v>
      </c>
      <c r="H47" s="977">
        <v>0</v>
      </c>
      <c r="I47" s="977">
        <v>0</v>
      </c>
      <c r="J47" s="331"/>
    </row>
    <row r="48" spans="1:10" ht="16.5">
      <c r="A48" s="338"/>
      <c r="B48" s="338"/>
      <c r="C48" t="s">
        <v>266</v>
      </c>
      <c r="D48" s="1030" t="s">
        <v>1120</v>
      </c>
      <c r="E48" s="1030"/>
      <c r="F48" s="1030"/>
      <c r="G48" s="979">
        <v>0</v>
      </c>
      <c r="H48" s="979">
        <v>221010</v>
      </c>
      <c r="I48" s="979">
        <v>221008</v>
      </c>
      <c r="J48" s="331">
        <f>I48/H48*100</f>
        <v>99.99909506357179</v>
      </c>
    </row>
    <row r="49" spans="1:10" ht="16.5">
      <c r="A49" s="338"/>
      <c r="B49" s="338"/>
      <c r="C49" t="s">
        <v>267</v>
      </c>
      <c r="D49" s="1030" t="s">
        <v>1121</v>
      </c>
      <c r="E49" s="1030"/>
      <c r="F49" s="1030"/>
      <c r="G49" s="979">
        <v>0</v>
      </c>
      <c r="H49" s="979">
        <v>119804</v>
      </c>
      <c r="I49" s="979">
        <v>119804</v>
      </c>
      <c r="J49" s="331">
        <f>I49/H49*100</f>
        <v>100</v>
      </c>
    </row>
    <row r="50" spans="1:10" ht="33" customHeight="1">
      <c r="A50" s="338"/>
      <c r="B50" s="1028" t="s">
        <v>413</v>
      </c>
      <c r="C50" s="1028"/>
      <c r="D50" s="1028"/>
      <c r="E50" s="1028"/>
      <c r="F50" s="1028"/>
      <c r="G50" s="966">
        <f>SUM(G45:G49)</f>
        <v>52200</v>
      </c>
      <c r="H50" s="966">
        <f>H45+H46+H47+H48+H49</f>
        <v>2563650</v>
      </c>
      <c r="I50" s="966">
        <f>I45+I46+I47+I48+I49</f>
        <v>2563450</v>
      </c>
      <c r="J50" s="340">
        <f t="shared" si="0"/>
        <v>99.99219862305696</v>
      </c>
    </row>
    <row r="51" spans="1:10" ht="35.25" customHeight="1">
      <c r="A51" s="1028" t="s">
        <v>414</v>
      </c>
      <c r="B51" s="1028"/>
      <c r="C51" s="1028"/>
      <c r="D51" s="1028"/>
      <c r="E51" s="1028"/>
      <c r="F51" s="1028"/>
      <c r="G51" s="980">
        <f>G43+G50</f>
        <v>12515724</v>
      </c>
      <c r="H51" s="981">
        <f>H43+H50</f>
        <v>17514639</v>
      </c>
      <c r="I51" s="981">
        <f>I43+I50</f>
        <v>17514439</v>
      </c>
      <c r="J51" s="340">
        <f t="shared" si="0"/>
        <v>99.99885809807442</v>
      </c>
    </row>
    <row r="52" spans="1:10" ht="35.25" customHeight="1">
      <c r="A52" s="328" t="s">
        <v>907</v>
      </c>
      <c r="B52" s="1028" t="s">
        <v>415</v>
      </c>
      <c r="C52" s="1028"/>
      <c r="D52" s="1028"/>
      <c r="E52" s="1028"/>
      <c r="F52" s="1028"/>
      <c r="G52" s="982"/>
      <c r="H52" s="975"/>
      <c r="I52" s="975"/>
      <c r="J52" s="331"/>
    </row>
    <row r="53" spans="1:10" ht="27" customHeight="1">
      <c r="A53" s="328"/>
      <c r="B53" s="324" t="s">
        <v>263</v>
      </c>
      <c r="C53" s="1028" t="s">
        <v>522</v>
      </c>
      <c r="D53" s="1028"/>
      <c r="E53" s="1028"/>
      <c r="F53" s="1028"/>
      <c r="G53" s="965"/>
      <c r="H53" s="975"/>
      <c r="I53" s="975"/>
      <c r="J53" s="331"/>
    </row>
    <row r="54" spans="1:10" ht="33.75" customHeight="1">
      <c r="A54" s="328"/>
      <c r="B54" s="324"/>
      <c r="C54" s="722" t="s">
        <v>263</v>
      </c>
      <c r="D54" s="1027" t="s">
        <v>1122</v>
      </c>
      <c r="E54" s="1057"/>
      <c r="F54" s="1057"/>
      <c r="G54" s="983">
        <v>31078900</v>
      </c>
      <c r="H54" s="972">
        <v>31078900</v>
      </c>
      <c r="I54" s="972"/>
      <c r="J54" s="331">
        <f aca="true" t="shared" si="1" ref="J54:J60">I54/H54*100</f>
        <v>0</v>
      </c>
    </row>
    <row r="55" spans="1:10" ht="33.75" customHeight="1">
      <c r="A55" s="328"/>
      <c r="B55" s="324"/>
      <c r="C55" s="722" t="s">
        <v>264</v>
      </c>
      <c r="D55" s="1027" t="s">
        <v>1123</v>
      </c>
      <c r="E55" s="1057"/>
      <c r="F55" s="1057"/>
      <c r="G55" s="983">
        <v>3453211</v>
      </c>
      <c r="H55" s="972">
        <v>3453211</v>
      </c>
      <c r="I55" s="972"/>
      <c r="J55" s="331">
        <f t="shared" si="1"/>
        <v>0</v>
      </c>
    </row>
    <row r="56" spans="1:10" ht="33.75" customHeight="1">
      <c r="A56" s="328"/>
      <c r="B56" s="324"/>
      <c r="C56" s="722" t="s">
        <v>265</v>
      </c>
      <c r="D56" s="1027" t="s">
        <v>1130</v>
      </c>
      <c r="E56" s="1027"/>
      <c r="F56" s="1027"/>
      <c r="G56" s="983"/>
      <c r="H56" s="972">
        <v>55000</v>
      </c>
      <c r="I56" s="972">
        <v>55000</v>
      </c>
      <c r="J56" s="331">
        <f t="shared" si="1"/>
        <v>100</v>
      </c>
    </row>
    <row r="57" spans="1:10" ht="33.75" customHeight="1">
      <c r="A57" s="328"/>
      <c r="B57" s="324"/>
      <c r="C57" s="722" t="s">
        <v>266</v>
      </c>
      <c r="D57" s="1027" t="s">
        <v>1131</v>
      </c>
      <c r="E57" s="1027"/>
      <c r="F57" s="1027"/>
      <c r="G57" s="983"/>
      <c r="H57" s="972">
        <v>750000</v>
      </c>
      <c r="I57" s="972">
        <v>750000</v>
      </c>
      <c r="J57" s="331">
        <f t="shared" si="1"/>
        <v>100</v>
      </c>
    </row>
    <row r="58" spans="1:10" ht="33.75" customHeight="1">
      <c r="A58" s="328"/>
      <c r="B58" s="324"/>
      <c r="C58" s="722" t="s">
        <v>267</v>
      </c>
      <c r="D58" s="1027" t="s">
        <v>1132</v>
      </c>
      <c r="E58" s="1027"/>
      <c r="F58" s="1027"/>
      <c r="G58" s="983"/>
      <c r="H58" s="972">
        <v>299900</v>
      </c>
      <c r="I58" s="972">
        <v>299900</v>
      </c>
      <c r="J58" s="331">
        <f t="shared" si="1"/>
        <v>100</v>
      </c>
    </row>
    <row r="59" spans="1:10" ht="39" customHeight="1">
      <c r="A59" s="328"/>
      <c r="B59" s="324"/>
      <c r="C59" s="1028" t="s">
        <v>523</v>
      </c>
      <c r="D59" s="1028"/>
      <c r="E59" s="1028"/>
      <c r="F59" s="1028"/>
      <c r="G59" s="968">
        <f>SUM(G54:G55)</f>
        <v>34532111</v>
      </c>
      <c r="H59" s="968">
        <f>SUM(H54:H58)</f>
        <v>35637011</v>
      </c>
      <c r="I59" s="968">
        <f>SUM(I54:I58)</f>
        <v>1104900</v>
      </c>
      <c r="J59" s="340">
        <f t="shared" si="1"/>
        <v>3.1004283720652106</v>
      </c>
    </row>
    <row r="60" spans="1:10" ht="46.5" customHeight="1">
      <c r="A60" s="1028" t="s">
        <v>524</v>
      </c>
      <c r="B60" s="1028"/>
      <c r="C60" s="1028"/>
      <c r="D60" s="1028"/>
      <c r="E60" s="1028"/>
      <c r="F60" s="1028"/>
      <c r="G60" s="966">
        <f>G59</f>
        <v>34532111</v>
      </c>
      <c r="H60" s="966">
        <f>H59</f>
        <v>35637011</v>
      </c>
      <c r="I60" s="966">
        <f>I59</f>
        <v>1104900</v>
      </c>
      <c r="J60" s="340">
        <f t="shared" si="1"/>
        <v>3.1004283720652106</v>
      </c>
    </row>
    <row r="61" spans="1:10" ht="16.5">
      <c r="A61" s="324"/>
      <c r="B61" s="324"/>
      <c r="C61" s="324"/>
      <c r="D61" s="324"/>
      <c r="E61" s="324"/>
      <c r="F61" s="324"/>
      <c r="G61" s="966"/>
      <c r="H61" s="966"/>
      <c r="I61" s="966"/>
      <c r="J61" s="331"/>
    </row>
    <row r="62" spans="1:10" ht="16.5">
      <c r="A62" s="326" t="s">
        <v>912</v>
      </c>
      <c r="B62" s="326" t="s">
        <v>416</v>
      </c>
      <c r="C62" s="326"/>
      <c r="D62" s="326"/>
      <c r="E62" s="326"/>
      <c r="F62" s="326"/>
      <c r="G62" s="984"/>
      <c r="H62" s="985"/>
      <c r="I62" s="985"/>
      <c r="J62" s="331"/>
    </row>
    <row r="63" spans="1:10" ht="16.5">
      <c r="A63" s="326"/>
      <c r="B63" s="326" t="s">
        <v>263</v>
      </c>
      <c r="C63" s="326" t="s">
        <v>525</v>
      </c>
      <c r="D63" s="326"/>
      <c r="E63" s="326"/>
      <c r="F63" s="326"/>
      <c r="G63" s="984"/>
      <c r="H63" s="985"/>
      <c r="I63" s="985"/>
      <c r="J63" s="331"/>
    </row>
    <row r="64" spans="1:10" ht="16.5">
      <c r="A64" s="326"/>
      <c r="B64" s="326"/>
      <c r="C64" s="329" t="s">
        <v>263</v>
      </c>
      <c r="D64" s="329" t="s">
        <v>526</v>
      </c>
      <c r="E64" s="329"/>
      <c r="F64" s="329"/>
      <c r="G64" s="977">
        <v>100000</v>
      </c>
      <c r="H64" s="973">
        <v>100000</v>
      </c>
      <c r="I64" s="973">
        <v>271453</v>
      </c>
      <c r="J64" s="331">
        <f>I64/H64*100</f>
        <v>271.453</v>
      </c>
    </row>
    <row r="65" spans="1:10" ht="16.5">
      <c r="A65" s="326"/>
      <c r="B65" s="326" t="s">
        <v>264</v>
      </c>
      <c r="C65" s="326" t="s">
        <v>417</v>
      </c>
      <c r="D65" s="326"/>
      <c r="E65" s="326"/>
      <c r="F65" s="326"/>
      <c r="G65" s="984"/>
      <c r="H65" s="985"/>
      <c r="I65" s="985"/>
      <c r="J65" s="331"/>
    </row>
    <row r="66" spans="1:10" ht="16.5">
      <c r="A66" s="329"/>
      <c r="B66" s="329"/>
      <c r="C66" s="329" t="s">
        <v>263</v>
      </c>
      <c r="D66" s="329" t="s">
        <v>418</v>
      </c>
      <c r="E66" s="329"/>
      <c r="F66" s="329"/>
      <c r="G66" s="977">
        <v>1000000</v>
      </c>
      <c r="H66" s="973">
        <v>1000000</v>
      </c>
      <c r="I66" s="973">
        <v>1939675</v>
      </c>
      <c r="J66" s="331">
        <f>I66/H66*100</f>
        <v>193.9675</v>
      </c>
    </row>
    <row r="67" spans="1:10" ht="16.5">
      <c r="A67" s="326"/>
      <c r="B67" s="326" t="s">
        <v>265</v>
      </c>
      <c r="C67" s="326" t="s">
        <v>419</v>
      </c>
      <c r="D67" s="326"/>
      <c r="E67" s="326"/>
      <c r="F67" s="326"/>
      <c r="G67" s="977"/>
      <c r="H67" s="985"/>
      <c r="I67" s="985"/>
      <c r="J67" s="331"/>
    </row>
    <row r="68" spans="1:10" ht="16.5">
      <c r="A68" s="329"/>
      <c r="B68" s="329"/>
      <c r="C68" s="329" t="s">
        <v>263</v>
      </c>
      <c r="D68" s="329" t="s">
        <v>420</v>
      </c>
      <c r="E68" s="329"/>
      <c r="F68" s="329"/>
      <c r="G68" s="977">
        <v>200000</v>
      </c>
      <c r="H68" s="973">
        <v>200000</v>
      </c>
      <c r="I68" s="973">
        <v>246197</v>
      </c>
      <c r="J68" s="331">
        <f>I68/H68*100</f>
        <v>123.0985</v>
      </c>
    </row>
    <row r="69" spans="1:10" ht="16.5">
      <c r="A69" s="329"/>
      <c r="B69" s="326" t="s">
        <v>266</v>
      </c>
      <c r="C69" s="326" t="s">
        <v>421</v>
      </c>
      <c r="D69" s="329"/>
      <c r="E69" s="329"/>
      <c r="F69" s="329"/>
      <c r="G69" s="977"/>
      <c r="H69" s="973"/>
      <c r="I69" s="973"/>
      <c r="J69" s="331"/>
    </row>
    <row r="70" spans="1:10" ht="16.5">
      <c r="A70" s="326"/>
      <c r="B70" s="326" t="s">
        <v>267</v>
      </c>
      <c r="C70" s="326" t="s">
        <v>422</v>
      </c>
      <c r="D70" s="326"/>
      <c r="E70" s="326"/>
      <c r="F70" s="326"/>
      <c r="G70" s="977"/>
      <c r="H70" s="985"/>
      <c r="I70" s="985"/>
      <c r="J70" s="331"/>
    </row>
    <row r="71" spans="1:10" ht="16.5">
      <c r="A71" s="326"/>
      <c r="B71" s="326"/>
      <c r="C71" s="329" t="s">
        <v>527</v>
      </c>
      <c r="D71" s="329" t="s">
        <v>423</v>
      </c>
      <c r="E71" s="329"/>
      <c r="F71" s="326"/>
      <c r="G71" s="977">
        <v>10000</v>
      </c>
      <c r="H71" s="973">
        <v>10000</v>
      </c>
      <c r="I71" s="973"/>
      <c r="J71" s="331"/>
    </row>
    <row r="72" spans="1:10" ht="16.5">
      <c r="A72" s="329"/>
      <c r="B72" s="329"/>
      <c r="C72" s="329" t="s">
        <v>264</v>
      </c>
      <c r="D72" s="329" t="s">
        <v>424</v>
      </c>
      <c r="E72" s="329"/>
      <c r="F72" s="329"/>
      <c r="G72" s="977">
        <v>10000</v>
      </c>
      <c r="H72" s="973">
        <v>10000</v>
      </c>
      <c r="I72" s="973">
        <v>2821</v>
      </c>
      <c r="J72" s="331">
        <f>I72/H72*100</f>
        <v>28.21</v>
      </c>
    </row>
    <row r="73" spans="1:10" ht="16.5">
      <c r="A73" s="326" t="s">
        <v>369</v>
      </c>
      <c r="B73" s="338"/>
      <c r="C73" s="338"/>
      <c r="D73" s="338"/>
      <c r="E73" s="338"/>
      <c r="F73" s="338"/>
      <c r="G73" s="966">
        <f>G66+G68+G64+G71+G72</f>
        <v>1320000</v>
      </c>
      <c r="H73" s="966">
        <f>H66+H68+H64+H71+H72</f>
        <v>1320000</v>
      </c>
      <c r="I73" s="966">
        <f>I66+I68+I64+I71+I72</f>
        <v>2460146</v>
      </c>
      <c r="J73" s="340">
        <f>I73/H73*100</f>
        <v>186.37469696969697</v>
      </c>
    </row>
    <row r="74" spans="7:10" ht="9" customHeight="1">
      <c r="G74" s="986"/>
      <c r="H74" s="986"/>
      <c r="I74" s="986"/>
      <c r="J74" s="331"/>
    </row>
    <row r="75" spans="1:10" ht="16.5">
      <c r="A75" s="326" t="s">
        <v>425</v>
      </c>
      <c r="B75" s="326" t="s">
        <v>364</v>
      </c>
      <c r="C75" s="326"/>
      <c r="D75" s="326"/>
      <c r="E75" s="326"/>
      <c r="F75" s="326"/>
      <c r="G75" s="984"/>
      <c r="H75" s="985"/>
      <c r="I75" s="985"/>
      <c r="J75" s="331"/>
    </row>
    <row r="76" spans="1:10" ht="16.5">
      <c r="A76" s="338"/>
      <c r="B76" s="338"/>
      <c r="C76" s="338"/>
      <c r="D76" s="338"/>
      <c r="E76" s="338"/>
      <c r="F76" s="338"/>
      <c r="G76" s="977"/>
      <c r="H76" s="977"/>
      <c r="I76" s="977"/>
      <c r="J76" s="331"/>
    </row>
    <row r="77" spans="1:10" ht="16.5">
      <c r="A77" s="338"/>
      <c r="B77" s="338" t="s">
        <v>263</v>
      </c>
      <c r="C77" s="1052" t="s">
        <v>528</v>
      </c>
      <c r="D77" s="1052"/>
      <c r="E77" s="1052"/>
      <c r="F77" s="1052"/>
      <c r="G77" s="977"/>
      <c r="H77" s="977"/>
      <c r="I77" s="977"/>
      <c r="J77" s="331"/>
    </row>
    <row r="78" spans="1:10" ht="16.5">
      <c r="A78" s="338"/>
      <c r="B78" s="338"/>
      <c r="C78" s="339" t="s">
        <v>263</v>
      </c>
      <c r="D78" s="339" t="s">
        <v>529</v>
      </c>
      <c r="E78" s="339"/>
      <c r="F78" s="339"/>
      <c r="G78" s="977">
        <v>601622</v>
      </c>
      <c r="H78" s="977">
        <v>601622</v>
      </c>
      <c r="I78" s="977">
        <v>596046</v>
      </c>
      <c r="J78" s="331">
        <f>I78/H78*100</f>
        <v>99.07317219117651</v>
      </c>
    </row>
    <row r="79" spans="1:10" ht="16.5">
      <c r="A79" s="338"/>
      <c r="B79" s="338"/>
      <c r="C79" s="339" t="s">
        <v>264</v>
      </c>
      <c r="D79" s="339" t="s">
        <v>530</v>
      </c>
      <c r="E79" s="339"/>
      <c r="F79" s="339"/>
      <c r="G79" s="977"/>
      <c r="H79" s="977"/>
      <c r="I79" s="977"/>
      <c r="J79" s="331"/>
    </row>
    <row r="80" spans="1:10" ht="16.5">
      <c r="A80" s="338"/>
      <c r="B80" s="338"/>
      <c r="C80" s="339" t="s">
        <v>265</v>
      </c>
      <c r="D80" s="339" t="s">
        <v>531</v>
      </c>
      <c r="E80" s="339"/>
      <c r="F80" s="339"/>
      <c r="G80" s="977">
        <v>534881</v>
      </c>
      <c r="H80" s="977">
        <v>608249</v>
      </c>
      <c r="I80" s="977">
        <v>708822</v>
      </c>
      <c r="J80" s="331">
        <f>I80/H80*100</f>
        <v>116.53484017236362</v>
      </c>
    </row>
    <row r="81" spans="1:10" ht="16.5">
      <c r="A81" s="338"/>
      <c r="B81" s="338"/>
      <c r="C81" s="339" t="s">
        <v>266</v>
      </c>
      <c r="D81" s="339" t="s">
        <v>1004</v>
      </c>
      <c r="E81" s="339"/>
      <c r="F81" s="339"/>
      <c r="G81" s="977">
        <v>378030</v>
      </c>
      <c r="H81" s="977">
        <v>378030</v>
      </c>
      <c r="I81" s="977">
        <v>429397</v>
      </c>
      <c r="J81" s="331">
        <f>I81/H81*100</f>
        <v>113.58807502050101</v>
      </c>
    </row>
    <row r="82" spans="1:10" ht="16.5">
      <c r="A82" s="338"/>
      <c r="B82" s="338"/>
      <c r="C82" s="339" t="s">
        <v>267</v>
      </c>
      <c r="D82" s="1052" t="s">
        <v>1124</v>
      </c>
      <c r="E82" s="1052"/>
      <c r="F82" s="1052"/>
      <c r="G82" s="977">
        <v>9552190</v>
      </c>
      <c r="H82" s="977">
        <v>9552190</v>
      </c>
      <c r="I82" s="977"/>
      <c r="J82" s="331"/>
    </row>
    <row r="83" spans="1:10" ht="16.5">
      <c r="A83" s="338"/>
      <c r="B83" s="338"/>
      <c r="C83" s="339" t="s">
        <v>299</v>
      </c>
      <c r="D83" s="339" t="s">
        <v>426</v>
      </c>
      <c r="E83" s="338"/>
      <c r="F83" s="338"/>
      <c r="G83" s="977">
        <v>2000</v>
      </c>
      <c r="H83" s="977">
        <v>2000</v>
      </c>
      <c r="I83" s="977">
        <v>429</v>
      </c>
      <c r="J83" s="331">
        <f>I83/H83*100</f>
        <v>21.45</v>
      </c>
    </row>
    <row r="84" spans="1:10" ht="16.5">
      <c r="A84" s="338"/>
      <c r="B84" s="338"/>
      <c r="C84" s="339" t="s">
        <v>268</v>
      </c>
      <c r="D84" s="339" t="s">
        <v>1134</v>
      </c>
      <c r="E84" s="338"/>
      <c r="F84" s="338"/>
      <c r="G84" s="977"/>
      <c r="H84" s="977"/>
      <c r="I84" s="977">
        <v>32975</v>
      </c>
      <c r="J84" s="331"/>
    </row>
    <row r="85" spans="1:10" ht="16.5">
      <c r="A85" s="338"/>
      <c r="B85" s="338"/>
      <c r="C85" s="339" t="s">
        <v>269</v>
      </c>
      <c r="D85" s="339" t="s">
        <v>1135</v>
      </c>
      <c r="E85" s="338"/>
      <c r="F85" s="338"/>
      <c r="G85" s="977"/>
      <c r="H85" s="977"/>
      <c r="I85" s="977">
        <v>10669</v>
      </c>
      <c r="J85" s="331"/>
    </row>
    <row r="86" spans="1:10" ht="16.5">
      <c r="A86" s="338"/>
      <c r="B86" s="338"/>
      <c r="C86" s="339" t="s">
        <v>271</v>
      </c>
      <c r="D86" s="1052" t="s">
        <v>580</v>
      </c>
      <c r="E86" s="1059"/>
      <c r="F86" s="1059"/>
      <c r="G86" s="977"/>
      <c r="H86" s="977"/>
      <c r="I86" s="977">
        <v>13</v>
      </c>
      <c r="J86" s="331"/>
    </row>
    <row r="87" spans="1:10" ht="27.75" customHeight="1">
      <c r="A87" s="326" t="s">
        <v>308</v>
      </c>
      <c r="B87" s="338"/>
      <c r="C87" s="338"/>
      <c r="D87" s="338"/>
      <c r="E87" s="338"/>
      <c r="F87" s="338"/>
      <c r="G87" s="966">
        <f>SUM(G78:G86)</f>
        <v>11068723</v>
      </c>
      <c r="H87" s="966">
        <f>SUM(H78:H86)</f>
        <v>11142091</v>
      </c>
      <c r="I87" s="966">
        <f>SUM(I78:I86)</f>
        <v>1778351</v>
      </c>
      <c r="J87" s="340">
        <f>I87/H87*100</f>
        <v>15.960657653935872</v>
      </c>
    </row>
    <row r="88" spans="1:10" ht="15.75" customHeight="1">
      <c r="A88" s="326"/>
      <c r="B88" s="326"/>
      <c r="C88" s="326"/>
      <c r="D88" s="326"/>
      <c r="E88" s="326"/>
      <c r="F88" s="326"/>
      <c r="G88" s="967"/>
      <c r="H88" s="967"/>
      <c r="I88" s="967"/>
      <c r="J88" s="340"/>
    </row>
    <row r="89" spans="1:10" ht="15.75" customHeight="1">
      <c r="A89" s="1051" t="s">
        <v>1125</v>
      </c>
      <c r="B89" s="1051"/>
      <c r="C89" s="1051"/>
      <c r="D89" s="1051"/>
      <c r="E89" s="1051"/>
      <c r="F89" s="1051"/>
      <c r="G89" s="967">
        <f>G87+G73+G60+G51</f>
        <v>59436558</v>
      </c>
      <c r="H89" s="967">
        <f>H87+H73+H60+H51</f>
        <v>65613741</v>
      </c>
      <c r="I89" s="967">
        <f>I87+I73+I60+I51</f>
        <v>22857836</v>
      </c>
      <c r="J89" s="340">
        <f>I89/H89*100</f>
        <v>34.83696501926327</v>
      </c>
    </row>
    <row r="90" spans="1:10" ht="15.75" customHeight="1">
      <c r="A90" s="326"/>
      <c r="B90" s="326"/>
      <c r="C90" s="326"/>
      <c r="D90" s="326"/>
      <c r="E90" s="326"/>
      <c r="F90" s="326"/>
      <c r="G90" s="967"/>
      <c r="H90" s="967"/>
      <c r="I90" s="967"/>
      <c r="J90" s="340"/>
    </row>
    <row r="91" spans="1:10" ht="16.5">
      <c r="A91" s="326" t="s">
        <v>920</v>
      </c>
      <c r="B91" s="1028" t="s">
        <v>427</v>
      </c>
      <c r="C91" s="1028"/>
      <c r="D91" s="1028"/>
      <c r="E91" s="1028"/>
      <c r="F91" s="1028"/>
      <c r="G91" s="984"/>
      <c r="H91" s="972"/>
      <c r="I91" s="972"/>
      <c r="J91" s="340"/>
    </row>
    <row r="92" spans="1:10" ht="15" customHeight="1">
      <c r="A92" s="326"/>
      <c r="B92" s="722" t="s">
        <v>263</v>
      </c>
      <c r="C92" s="1027" t="s">
        <v>950</v>
      </c>
      <c r="D92" s="1027"/>
      <c r="E92" s="1027"/>
      <c r="F92" s="1027"/>
      <c r="G92" s="977">
        <v>4260731</v>
      </c>
      <c r="H92" s="987">
        <v>15259553</v>
      </c>
      <c r="I92" s="987">
        <v>15259553</v>
      </c>
      <c r="J92" s="340">
        <f>I92/H92*100</f>
        <v>100</v>
      </c>
    </row>
    <row r="93" spans="1:10" ht="16.5" customHeight="1">
      <c r="A93" s="329"/>
      <c r="B93" s="332" t="s">
        <v>265</v>
      </c>
      <c r="C93" s="1058" t="s">
        <v>1133</v>
      </c>
      <c r="D93" s="1058"/>
      <c r="E93" s="1058"/>
      <c r="F93" s="1058"/>
      <c r="G93" s="987"/>
      <c r="H93" s="987">
        <v>588284</v>
      </c>
      <c r="I93" s="987">
        <v>588284</v>
      </c>
      <c r="J93" s="340">
        <f>I93/H93*100</f>
        <v>100</v>
      </c>
    </row>
    <row r="94" spans="1:10" ht="16.5">
      <c r="A94" s="326" t="s">
        <v>702</v>
      </c>
      <c r="B94" s="326"/>
      <c r="C94" s="326"/>
      <c r="D94" s="326"/>
      <c r="E94" s="326"/>
      <c r="F94" s="326"/>
      <c r="G94" s="967">
        <f>SUM(G92:G93)</f>
        <v>4260731</v>
      </c>
      <c r="H94" s="988">
        <f>H92+H93</f>
        <v>15847837</v>
      </c>
      <c r="I94" s="988">
        <f>I92+I93</f>
        <v>15847837</v>
      </c>
      <c r="J94" s="340">
        <f>I94/H94*100</f>
        <v>100</v>
      </c>
    </row>
    <row r="95" spans="1:10" ht="16.5">
      <c r="A95" s="329"/>
      <c r="B95" s="329"/>
      <c r="C95" s="329"/>
      <c r="D95" s="329"/>
      <c r="E95" s="329"/>
      <c r="F95" s="329"/>
      <c r="G95" s="989"/>
      <c r="H95" s="973"/>
      <c r="I95" s="973"/>
      <c r="J95" s="340"/>
    </row>
    <row r="96" spans="1:10" ht="15.75">
      <c r="A96" s="342" t="s">
        <v>430</v>
      </c>
      <c r="B96" s="342"/>
      <c r="C96" s="342"/>
      <c r="D96" s="342"/>
      <c r="E96" s="342"/>
      <c r="F96" s="342"/>
      <c r="G96" s="967">
        <f>G87+G94+G73+G60+G51</f>
        <v>63697289</v>
      </c>
      <c r="H96" s="967">
        <f>H87+H94+H73+H60+H51</f>
        <v>81461578</v>
      </c>
      <c r="I96" s="967">
        <f>I87+I94+I73+I60+I51</f>
        <v>38705673</v>
      </c>
      <c r="J96" s="340">
        <f>I96/H96*100</f>
        <v>47.51402311406244</v>
      </c>
    </row>
  </sheetData>
  <sheetProtection password="AF00" sheet="1"/>
  <mergeCells count="50">
    <mergeCell ref="D55:F55"/>
    <mergeCell ref="D82:F82"/>
    <mergeCell ref="B50:F50"/>
    <mergeCell ref="A51:F51"/>
    <mergeCell ref="D49:F49"/>
    <mergeCell ref="C93:F93"/>
    <mergeCell ref="C77:F77"/>
    <mergeCell ref="D86:F86"/>
    <mergeCell ref="A60:F60"/>
    <mergeCell ref="C53:F53"/>
    <mergeCell ref="C59:F59"/>
    <mergeCell ref="A89:F89"/>
    <mergeCell ref="B91:F91"/>
    <mergeCell ref="C92:F92"/>
    <mergeCell ref="C35:F35"/>
    <mergeCell ref="D36:F36"/>
    <mergeCell ref="E40:F40"/>
    <mergeCell ref="D39:F39"/>
    <mergeCell ref="E41:F41"/>
    <mergeCell ref="D54:F54"/>
    <mergeCell ref="D32:F32"/>
    <mergeCell ref="E33:F33"/>
    <mergeCell ref="B10:F10"/>
    <mergeCell ref="D12:F12"/>
    <mergeCell ref="E13:F13"/>
    <mergeCell ref="D23:F23"/>
    <mergeCell ref="J8:J9"/>
    <mergeCell ref="G9:H9"/>
    <mergeCell ref="I8:I9"/>
    <mergeCell ref="D24:F24"/>
    <mergeCell ref="C31:F31"/>
    <mergeCell ref="E29:F29"/>
    <mergeCell ref="A8:F9"/>
    <mergeCell ref="A1:J1"/>
    <mergeCell ref="A2:J2"/>
    <mergeCell ref="A3:J3"/>
    <mergeCell ref="A4:J4"/>
    <mergeCell ref="A5:J5"/>
    <mergeCell ref="H7:J7"/>
    <mergeCell ref="A6:J6"/>
    <mergeCell ref="C42:F42"/>
    <mergeCell ref="D56:F56"/>
    <mergeCell ref="D57:F57"/>
    <mergeCell ref="D58:F58"/>
    <mergeCell ref="B52:F52"/>
    <mergeCell ref="B43:F43"/>
    <mergeCell ref="C44:F44"/>
    <mergeCell ref="D46:F46"/>
    <mergeCell ref="D47:F47"/>
    <mergeCell ref="D48:F48"/>
  </mergeCells>
  <printOptions/>
  <pageMargins left="0.2755905511811024" right="0.3937007874015748" top="0.4330708661417323" bottom="0.2362204724409449" header="0.35433070866141736" footer="0.1968503937007874"/>
  <pageSetup horizontalDpi="200" verticalDpi="2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26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4.375" style="0" customWidth="1"/>
    <col min="2" max="2" width="10.375" style="0" customWidth="1"/>
    <col min="3" max="3" width="45.75390625" style="0" customWidth="1"/>
    <col min="4" max="4" width="19.25390625" style="0" customWidth="1"/>
    <col min="5" max="5" width="18.00390625" style="0" customWidth="1"/>
    <col min="6" max="6" width="16.125" style="0" customWidth="1"/>
    <col min="7" max="7" width="21.625" style="0" customWidth="1"/>
  </cols>
  <sheetData>
    <row r="1" spans="4:7" ht="12.75">
      <c r="D1" s="1021" t="s">
        <v>1147</v>
      </c>
      <c r="E1" s="1021"/>
      <c r="F1" s="1021"/>
      <c r="G1" s="1021"/>
    </row>
    <row r="2" spans="2:7" ht="15.75">
      <c r="B2" s="1062"/>
      <c r="C2" s="1062"/>
      <c r="D2" s="1062"/>
      <c r="E2" s="1062"/>
      <c r="F2" s="1062"/>
      <c r="G2" s="1062"/>
    </row>
    <row r="3" spans="2:16" ht="15.75"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</row>
    <row r="4" spans="2:16" ht="15.75">
      <c r="B4" s="1061" t="s">
        <v>604</v>
      </c>
      <c r="C4" s="1061"/>
      <c r="D4" s="1061"/>
      <c r="E4" s="1061"/>
      <c r="F4" s="1061"/>
      <c r="G4" s="1061"/>
      <c r="H4" s="390"/>
      <c r="I4" s="390"/>
      <c r="J4" s="390"/>
      <c r="K4" s="390"/>
      <c r="L4" s="390"/>
      <c r="M4" s="390"/>
      <c r="N4" s="390"/>
      <c r="O4" s="390"/>
      <c r="P4" s="390"/>
    </row>
    <row r="5" spans="2:16" ht="15.75">
      <c r="B5" s="1061" t="s">
        <v>10</v>
      </c>
      <c r="C5" s="1061"/>
      <c r="D5" s="1061"/>
      <c r="E5" s="1061"/>
      <c r="F5" s="1061"/>
      <c r="G5" s="1061"/>
      <c r="H5" s="390"/>
      <c r="I5" s="390"/>
      <c r="J5" s="390"/>
      <c r="K5" s="390"/>
      <c r="L5" s="390"/>
      <c r="M5" s="390"/>
      <c r="N5" s="390"/>
      <c r="O5" s="390"/>
      <c r="P5" s="390"/>
    </row>
    <row r="6" spans="2:16" ht="15.75">
      <c r="B6" s="1061" t="s">
        <v>1066</v>
      </c>
      <c r="C6" s="1061"/>
      <c r="D6" s="1061"/>
      <c r="E6" s="1061"/>
      <c r="F6" s="1061"/>
      <c r="G6" s="1061"/>
      <c r="H6" s="390"/>
      <c r="I6" s="390"/>
      <c r="J6" s="390"/>
      <c r="K6" s="390"/>
      <c r="L6" s="390"/>
      <c r="M6" s="390"/>
      <c r="N6" s="390"/>
      <c r="O6" s="390"/>
      <c r="P6" s="390"/>
    </row>
    <row r="7" spans="2:16" ht="15.75">
      <c r="B7" s="1061"/>
      <c r="C7" s="1066"/>
      <c r="D7" s="1066"/>
      <c r="E7" s="1066"/>
      <c r="F7" s="1066"/>
      <c r="G7" s="1066"/>
      <c r="H7" s="390"/>
      <c r="I7" s="390"/>
      <c r="J7" s="390"/>
      <c r="K7" s="390"/>
      <c r="L7" s="390"/>
      <c r="M7" s="390"/>
      <c r="N7" s="390"/>
      <c r="O7" s="390"/>
      <c r="P7" s="390"/>
    </row>
    <row r="8" spans="2:16" ht="16.5" thickBot="1">
      <c r="B8" s="392"/>
      <c r="C8" s="392"/>
      <c r="D8" s="392"/>
      <c r="E8" s="392"/>
      <c r="F8" s="392"/>
      <c r="G8" s="393" t="s">
        <v>965</v>
      </c>
      <c r="H8" s="392"/>
      <c r="I8" s="392"/>
      <c r="J8" s="414"/>
      <c r="K8" s="392"/>
      <c r="L8" s="392"/>
      <c r="M8" s="392"/>
      <c r="N8" s="414"/>
      <c r="O8" s="414"/>
      <c r="P8" s="392"/>
    </row>
    <row r="9" spans="1:16" ht="16.5" thickBot="1">
      <c r="A9" s="1063" t="s">
        <v>1036</v>
      </c>
      <c r="B9" s="1067" t="s">
        <v>431</v>
      </c>
      <c r="C9" s="1070" t="s">
        <v>432</v>
      </c>
      <c r="D9" s="1073" t="s">
        <v>11</v>
      </c>
      <c r="E9" s="1076" t="s">
        <v>5</v>
      </c>
      <c r="F9" s="1077"/>
      <c r="G9" s="1078"/>
      <c r="H9" s="415"/>
      <c r="I9" s="415"/>
      <c r="J9" s="415"/>
      <c r="K9" s="415"/>
      <c r="L9" s="415"/>
      <c r="M9" s="415"/>
      <c r="N9" s="415"/>
      <c r="O9" s="415"/>
      <c r="P9" s="415"/>
    </row>
    <row r="10" spans="1:16" ht="15.75">
      <c r="A10" s="1064"/>
      <c r="B10" s="1068"/>
      <c r="C10" s="1071"/>
      <c r="D10" s="1074"/>
      <c r="E10" s="1079" t="s">
        <v>433</v>
      </c>
      <c r="F10" s="1079" t="s">
        <v>6</v>
      </c>
      <c r="G10" s="1080" t="s">
        <v>7</v>
      </c>
      <c r="H10" s="416"/>
      <c r="I10" s="416"/>
      <c r="J10" s="416"/>
      <c r="K10" s="416"/>
      <c r="L10" s="416"/>
      <c r="M10" s="416"/>
      <c r="N10" s="416"/>
      <c r="O10" s="416"/>
      <c r="P10" s="416"/>
    </row>
    <row r="11" spans="1:16" ht="12" customHeight="1" thickBot="1">
      <c r="A11" s="1064"/>
      <c r="B11" s="1068"/>
      <c r="C11" s="1071"/>
      <c r="D11" s="1074"/>
      <c r="E11" s="1079"/>
      <c r="F11" s="1079"/>
      <c r="G11" s="1080"/>
      <c r="H11" s="416"/>
      <c r="I11" s="416"/>
      <c r="J11" s="416"/>
      <c r="K11" s="416"/>
      <c r="L11" s="416"/>
      <c r="M11" s="416"/>
      <c r="N11" s="416"/>
      <c r="O11" s="416"/>
      <c r="P11" s="416"/>
    </row>
    <row r="12" spans="1:16" ht="15.75">
      <c r="A12" s="1064"/>
      <c r="B12" s="1068"/>
      <c r="C12" s="1071"/>
      <c r="D12" s="1074"/>
      <c r="E12" s="1081" t="s">
        <v>8</v>
      </c>
      <c r="F12" s="1082"/>
      <c r="G12" s="1083"/>
      <c r="H12" s="416"/>
      <c r="I12" s="416"/>
      <c r="J12" s="416"/>
      <c r="K12" s="416"/>
      <c r="L12" s="416"/>
      <c r="M12" s="416"/>
      <c r="N12" s="416"/>
      <c r="O12" s="416"/>
      <c r="P12" s="416"/>
    </row>
    <row r="13" spans="1:16" ht="3.75" customHeight="1" thickBot="1">
      <c r="A13" s="1065"/>
      <c r="B13" s="1069"/>
      <c r="C13" s="1072"/>
      <c r="D13" s="1075"/>
      <c r="E13" s="1079"/>
      <c r="F13" s="1084"/>
      <c r="G13" s="1085"/>
      <c r="H13" s="416"/>
      <c r="I13" s="416"/>
      <c r="J13" s="416"/>
      <c r="K13" s="416"/>
      <c r="L13" s="416"/>
      <c r="M13" s="416"/>
      <c r="N13" s="416"/>
      <c r="O13" s="416"/>
      <c r="P13" s="416"/>
    </row>
    <row r="14" spans="1:16" ht="32.25" customHeight="1">
      <c r="A14" s="757" t="s">
        <v>731</v>
      </c>
      <c r="B14" s="417" t="s">
        <v>434</v>
      </c>
      <c r="C14" s="418" t="s">
        <v>435</v>
      </c>
      <c r="D14" s="396">
        <f aca="true" t="shared" si="0" ref="D14:D23">E14+F14+G14</f>
        <v>265094</v>
      </c>
      <c r="E14" s="419">
        <v>265094</v>
      </c>
      <c r="F14" s="396"/>
      <c r="G14" s="420"/>
      <c r="H14" s="421"/>
      <c r="I14" s="421"/>
      <c r="J14" s="422"/>
      <c r="K14" s="423"/>
      <c r="L14" s="424"/>
      <c r="M14" s="424"/>
      <c r="N14" s="422"/>
      <c r="O14" s="422"/>
      <c r="P14" s="424"/>
    </row>
    <row r="15" spans="1:16" ht="28.5" customHeight="1">
      <c r="A15" s="756" t="s">
        <v>732</v>
      </c>
      <c r="B15" s="356" t="s">
        <v>724</v>
      </c>
      <c r="C15" s="404" t="s">
        <v>725</v>
      </c>
      <c r="D15" s="425">
        <f t="shared" si="0"/>
        <v>16344273</v>
      </c>
      <c r="E15" s="426">
        <v>16344273</v>
      </c>
      <c r="F15" s="425"/>
      <c r="G15" s="427"/>
      <c r="H15" s="421"/>
      <c r="I15" s="421"/>
      <c r="J15" s="422"/>
      <c r="K15" s="424"/>
      <c r="L15" s="424"/>
      <c r="M15" s="424"/>
      <c r="N15" s="422"/>
      <c r="O15" s="422"/>
      <c r="P15" s="424"/>
    </row>
    <row r="16" spans="1:16" ht="15.75">
      <c r="A16" s="756" t="s">
        <v>733</v>
      </c>
      <c r="B16" s="356" t="s">
        <v>1115</v>
      </c>
      <c r="C16" s="404" t="s">
        <v>954</v>
      </c>
      <c r="D16" s="425">
        <f t="shared" si="0"/>
        <v>15259553</v>
      </c>
      <c r="E16" s="426">
        <v>15259553</v>
      </c>
      <c r="F16" s="425"/>
      <c r="G16" s="427"/>
      <c r="H16" s="421"/>
      <c r="I16" s="421"/>
      <c r="J16" s="422"/>
      <c r="K16" s="424"/>
      <c r="L16" s="424"/>
      <c r="M16" s="424"/>
      <c r="N16" s="422"/>
      <c r="O16" s="422"/>
      <c r="P16" s="424"/>
    </row>
    <row r="17" spans="1:16" ht="15.75">
      <c r="A17" s="756" t="s">
        <v>734</v>
      </c>
      <c r="B17" s="356" t="s">
        <v>727</v>
      </c>
      <c r="C17" s="404" t="s">
        <v>728</v>
      </c>
      <c r="D17" s="425">
        <f t="shared" si="0"/>
        <v>2470538</v>
      </c>
      <c r="E17" s="425">
        <v>2470538</v>
      </c>
      <c r="G17" s="427"/>
      <c r="H17" s="421"/>
      <c r="I17" s="421"/>
      <c r="J17" s="422"/>
      <c r="K17" s="424"/>
      <c r="L17" s="424"/>
      <c r="M17" s="424"/>
      <c r="N17" s="422"/>
      <c r="O17" s="422"/>
      <c r="P17" s="424"/>
    </row>
    <row r="18" spans="1:16" ht="15.75">
      <c r="A18" s="756" t="s">
        <v>735</v>
      </c>
      <c r="B18" s="356" t="s">
        <v>551</v>
      </c>
      <c r="C18" s="404" t="s">
        <v>552</v>
      </c>
      <c r="D18" s="425">
        <f t="shared" si="0"/>
        <v>77082</v>
      </c>
      <c r="E18" s="426">
        <v>77082</v>
      </c>
      <c r="F18" s="425"/>
      <c r="G18" s="427"/>
      <c r="H18" s="421"/>
      <c r="I18" s="421"/>
      <c r="J18" s="422"/>
      <c r="K18" s="424"/>
      <c r="L18" s="424"/>
      <c r="M18" s="424"/>
      <c r="N18" s="422"/>
      <c r="O18" s="422"/>
      <c r="P18" s="424"/>
    </row>
    <row r="19" spans="1:16" ht="31.5">
      <c r="A19" s="756" t="s">
        <v>757</v>
      </c>
      <c r="B19" s="356" t="s">
        <v>840</v>
      </c>
      <c r="C19" s="404" t="s">
        <v>841</v>
      </c>
      <c r="D19" s="425">
        <f t="shared" si="0"/>
        <v>756978</v>
      </c>
      <c r="E19" s="426">
        <v>756978</v>
      </c>
      <c r="F19" s="425"/>
      <c r="G19" s="427"/>
      <c r="H19" s="421"/>
      <c r="I19" s="421"/>
      <c r="J19" s="422"/>
      <c r="K19" s="424"/>
      <c r="L19" s="424"/>
      <c r="M19" s="424"/>
      <c r="N19" s="422"/>
      <c r="O19" s="422"/>
      <c r="P19" s="424"/>
    </row>
    <row r="20" spans="1:16" ht="15.75">
      <c r="A20" s="756" t="s">
        <v>758</v>
      </c>
      <c r="B20" s="356" t="s">
        <v>955</v>
      </c>
      <c r="C20" s="404" t="s">
        <v>1116</v>
      </c>
      <c r="D20" s="425">
        <f t="shared" si="0"/>
        <v>119804</v>
      </c>
      <c r="E20" s="426">
        <v>119804</v>
      </c>
      <c r="F20" s="425"/>
      <c r="G20" s="427"/>
      <c r="H20" s="421"/>
      <c r="I20" s="421"/>
      <c r="J20" s="422"/>
      <c r="K20" s="424"/>
      <c r="L20" s="424"/>
      <c r="M20" s="424"/>
      <c r="N20" s="422"/>
      <c r="O20" s="422"/>
      <c r="P20" s="424"/>
    </row>
    <row r="21" spans="1:16" ht="15.75">
      <c r="A21" s="756" t="s">
        <v>759</v>
      </c>
      <c r="B21" s="356">
        <v>104051</v>
      </c>
      <c r="C21" s="404" t="s">
        <v>953</v>
      </c>
      <c r="D21" s="425">
        <f t="shared" si="0"/>
        <v>52000</v>
      </c>
      <c r="E21" s="426">
        <v>52000</v>
      </c>
      <c r="F21" s="425"/>
      <c r="G21" s="427"/>
      <c r="H21" s="421"/>
      <c r="I21" s="421"/>
      <c r="J21" s="422"/>
      <c r="K21" s="424"/>
      <c r="L21" s="424"/>
      <c r="M21" s="424"/>
      <c r="N21" s="422"/>
      <c r="O21" s="422"/>
      <c r="P21" s="424"/>
    </row>
    <row r="22" spans="1:16" ht="15.75">
      <c r="A22" s="758" t="s">
        <v>760</v>
      </c>
      <c r="B22" s="356">
        <v>107051</v>
      </c>
      <c r="C22" s="404" t="s">
        <v>306</v>
      </c>
      <c r="D22" s="425">
        <f t="shared" si="0"/>
        <v>900205</v>
      </c>
      <c r="E22" s="426">
        <v>900205</v>
      </c>
      <c r="F22" s="425"/>
      <c r="G22" s="427"/>
      <c r="H22" s="421"/>
      <c r="I22" s="421"/>
      <c r="J22" s="422"/>
      <c r="K22" s="424"/>
      <c r="L22" s="424"/>
      <c r="M22" s="424"/>
      <c r="N22" s="422"/>
      <c r="O22" s="422"/>
      <c r="P22" s="424"/>
    </row>
    <row r="23" spans="1:16" ht="32.25" thickBot="1">
      <c r="A23" s="964" t="s">
        <v>273</v>
      </c>
      <c r="B23" s="428">
        <v>900020</v>
      </c>
      <c r="C23" s="429" t="s">
        <v>12</v>
      </c>
      <c r="D23" s="958">
        <f t="shared" si="0"/>
        <v>2460146</v>
      </c>
      <c r="E23" s="959">
        <v>2188693</v>
      </c>
      <c r="F23" s="960">
        <v>271453</v>
      </c>
      <c r="G23" s="430"/>
      <c r="H23" s="421"/>
      <c r="I23" s="421"/>
      <c r="J23" s="422"/>
      <c r="K23" s="424"/>
      <c r="L23" s="424"/>
      <c r="M23" s="424"/>
      <c r="N23" s="422"/>
      <c r="O23" s="422"/>
      <c r="P23" s="424"/>
    </row>
    <row r="24" spans="1:16" ht="16.5" thickBot="1">
      <c r="A24" s="759" t="s">
        <v>274</v>
      </c>
      <c r="B24" s="363"/>
      <c r="C24" s="431" t="s">
        <v>9</v>
      </c>
      <c r="D24" s="432">
        <f>SUM(D14:D23)</f>
        <v>38705673</v>
      </c>
      <c r="E24" s="433">
        <f>SUM(E14:E23)</f>
        <v>38434220</v>
      </c>
      <c r="F24" s="411">
        <f>SUM(F14:F23)</f>
        <v>271453</v>
      </c>
      <c r="G24" s="432">
        <f>SUM(G14:G22)</f>
        <v>0</v>
      </c>
      <c r="H24" s="421"/>
      <c r="I24" s="421"/>
      <c r="J24" s="434"/>
      <c r="K24" s="421"/>
      <c r="L24" s="421"/>
      <c r="M24" s="421"/>
      <c r="N24" s="434"/>
      <c r="O24" s="421"/>
      <c r="P24" s="421"/>
    </row>
    <row r="26" ht="12.75">
      <c r="D26" s="461"/>
    </row>
  </sheetData>
  <sheetProtection password="AF00" sheet="1"/>
  <mergeCells count="16">
    <mergeCell ref="A9:A13"/>
    <mergeCell ref="B7:G7"/>
    <mergeCell ref="B9:B13"/>
    <mergeCell ref="C9:C13"/>
    <mergeCell ref="D9:D13"/>
    <mergeCell ref="E9:G9"/>
    <mergeCell ref="E10:E11"/>
    <mergeCell ref="F10:F11"/>
    <mergeCell ref="G10:G11"/>
    <mergeCell ref="E12:G13"/>
    <mergeCell ref="B3:P3"/>
    <mergeCell ref="B4:G4"/>
    <mergeCell ref="B2:G2"/>
    <mergeCell ref="D1:G1"/>
    <mergeCell ref="B5:G5"/>
    <mergeCell ref="B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33"/>
  <sheetViews>
    <sheetView zoomScalePageLayoutView="0" workbookViewId="0" topLeftCell="A1">
      <selection activeCell="S8" sqref="S8"/>
    </sheetView>
  </sheetViews>
  <sheetFormatPr defaultColWidth="9.00390625" defaultRowHeight="12.75"/>
  <cols>
    <col min="1" max="1" width="5.00390625" style="0" customWidth="1"/>
    <col min="2" max="2" width="9.25390625" style="0" bestFit="1" customWidth="1"/>
    <col min="3" max="3" width="37.125" style="0" customWidth="1"/>
    <col min="4" max="4" width="13.00390625" style="0" customWidth="1"/>
    <col min="5" max="5" width="13.375" style="0" customWidth="1"/>
    <col min="6" max="6" width="11.125" style="0" customWidth="1"/>
    <col min="7" max="7" width="10.875" style="0" customWidth="1"/>
    <col min="8" max="8" width="11.125" style="0" customWidth="1"/>
    <col min="9" max="9" width="9.375" style="0" bestFit="1" customWidth="1"/>
    <col min="10" max="10" width="11.125" style="0" customWidth="1"/>
    <col min="11" max="11" width="10.875" style="0" customWidth="1"/>
    <col min="12" max="12" width="9.625" style="0" customWidth="1"/>
    <col min="13" max="14" width="10.125" style="0" bestFit="1" customWidth="1"/>
    <col min="15" max="15" width="11.625" style="0" customWidth="1"/>
    <col min="16" max="16" width="11.25390625" style="0" customWidth="1"/>
  </cols>
  <sheetData>
    <row r="1" spans="1:16" ht="12.75">
      <c r="A1" s="1086" t="s">
        <v>1148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</row>
    <row r="2" spans="2:16" ht="15.75">
      <c r="B2" s="1061" t="s">
        <v>325</v>
      </c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  <c r="P2" s="1061"/>
    </row>
    <row r="3" spans="2:16" ht="15.75">
      <c r="B3" s="1061" t="s">
        <v>533</v>
      </c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</row>
    <row r="4" spans="2:16" ht="18">
      <c r="B4" s="1105" t="s">
        <v>1066</v>
      </c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</row>
    <row r="5" spans="2:16" ht="16.5">
      <c r="B5" s="1098"/>
      <c r="C5" s="1099"/>
      <c r="D5" s="1099"/>
      <c r="E5" s="1099"/>
      <c r="F5" s="1099"/>
      <c r="G5" s="1099"/>
      <c r="H5" s="1099"/>
      <c r="I5" s="1099"/>
      <c r="J5" s="1099"/>
      <c r="K5" s="1099"/>
      <c r="L5" s="1099"/>
      <c r="M5" s="1099"/>
      <c r="N5" s="1099"/>
      <c r="O5" s="1099"/>
      <c r="P5" s="1099"/>
    </row>
    <row r="6" spans="2:16" ht="14.25" customHeight="1" thickBot="1">
      <c r="B6" s="346"/>
      <c r="C6" s="346"/>
      <c r="D6" s="346"/>
      <c r="E6" s="346"/>
      <c r="F6" s="347"/>
      <c r="G6" s="346"/>
      <c r="H6" s="346"/>
      <c r="I6" s="347"/>
      <c r="J6" s="347"/>
      <c r="K6" s="346"/>
      <c r="L6" s="345"/>
      <c r="P6" t="s">
        <v>968</v>
      </c>
    </row>
    <row r="7" spans="1:16" ht="17.25" thickBot="1">
      <c r="A7" s="1063" t="s">
        <v>1036</v>
      </c>
      <c r="B7" s="1103" t="s">
        <v>322</v>
      </c>
      <c r="C7" s="1087" t="s">
        <v>432</v>
      </c>
      <c r="D7" s="1093" t="s">
        <v>536</v>
      </c>
      <c r="E7" s="1094"/>
      <c r="F7" s="1095"/>
      <c r="G7" s="1096" t="s">
        <v>537</v>
      </c>
      <c r="H7" s="1096"/>
      <c r="I7" s="1097"/>
      <c r="J7" s="1100" t="s">
        <v>538</v>
      </c>
      <c r="K7" s="1101"/>
      <c r="L7" s="1102"/>
      <c r="M7" s="1100" t="s">
        <v>15</v>
      </c>
      <c r="N7" s="1101"/>
      <c r="O7" s="1102"/>
      <c r="P7" s="1106" t="s">
        <v>324</v>
      </c>
    </row>
    <row r="8" spans="1:16" ht="23.25" customHeight="1" thickBot="1">
      <c r="A8" s="1064"/>
      <c r="B8" s="1104"/>
      <c r="C8" s="1088"/>
      <c r="D8" s="389" t="s">
        <v>532</v>
      </c>
      <c r="E8" s="389" t="s">
        <v>323</v>
      </c>
      <c r="F8" s="1089" t="s">
        <v>297</v>
      </c>
      <c r="G8" s="389" t="s">
        <v>532</v>
      </c>
      <c r="H8" s="389" t="s">
        <v>323</v>
      </c>
      <c r="I8" s="1089" t="s">
        <v>297</v>
      </c>
      <c r="J8" s="389" t="s">
        <v>532</v>
      </c>
      <c r="K8" s="389" t="s">
        <v>323</v>
      </c>
      <c r="L8" s="1089" t="s">
        <v>297</v>
      </c>
      <c r="M8" s="389" t="s">
        <v>532</v>
      </c>
      <c r="N8" s="389" t="s">
        <v>323</v>
      </c>
      <c r="O8" s="1089" t="s">
        <v>297</v>
      </c>
      <c r="P8" s="1104"/>
    </row>
    <row r="9" spans="1:16" ht="24" customHeight="1" thickBot="1">
      <c r="A9" s="1065"/>
      <c r="B9" s="1036"/>
      <c r="C9" s="1040"/>
      <c r="D9" s="1091" t="s">
        <v>258</v>
      </c>
      <c r="E9" s="1092"/>
      <c r="F9" s="1090"/>
      <c r="G9" s="1091" t="s">
        <v>258</v>
      </c>
      <c r="H9" s="1092"/>
      <c r="I9" s="1090"/>
      <c r="J9" s="1091" t="s">
        <v>258</v>
      </c>
      <c r="K9" s="1092"/>
      <c r="L9" s="1090"/>
      <c r="M9" s="1091" t="s">
        <v>258</v>
      </c>
      <c r="N9" s="1092"/>
      <c r="O9" s="1090"/>
      <c r="P9" s="1036"/>
    </row>
    <row r="10" spans="1:16" ht="33" customHeight="1">
      <c r="A10" s="763" t="s">
        <v>731</v>
      </c>
      <c r="B10" s="350" t="s">
        <v>434</v>
      </c>
      <c r="C10" s="351" t="s">
        <v>435</v>
      </c>
      <c r="D10" s="671">
        <f>'5Működ.kiad.'!S11</f>
        <v>6822951</v>
      </c>
      <c r="E10" s="672">
        <f>'5Működ.kiad.'!T11</f>
        <v>16172649</v>
      </c>
      <c r="F10" s="673">
        <f>'5Működ.kiad.'!U11</f>
        <v>6794237</v>
      </c>
      <c r="G10" s="674"/>
      <c r="H10" s="675"/>
      <c r="I10" s="673"/>
      <c r="J10" s="676"/>
      <c r="K10" s="677"/>
      <c r="L10" s="678"/>
      <c r="M10" s="679">
        <f>D10+G10+J10</f>
        <v>6822951</v>
      </c>
      <c r="N10" s="679">
        <f>E10+H10+K10</f>
        <v>16172649</v>
      </c>
      <c r="O10" s="680">
        <f>F10+I10+L10</f>
        <v>6794237</v>
      </c>
      <c r="P10" s="452">
        <f>O10/N10*100</f>
        <v>42.01066256987337</v>
      </c>
    </row>
    <row r="11" spans="1:16" ht="16.5">
      <c r="A11" s="760" t="s">
        <v>732</v>
      </c>
      <c r="B11" s="352" t="s">
        <v>721</v>
      </c>
      <c r="C11" s="353" t="s">
        <v>338</v>
      </c>
      <c r="D11" s="671">
        <f>'5Működ.kiad.'!S12</f>
        <v>91440</v>
      </c>
      <c r="E11" s="672">
        <f>'5Működ.kiad.'!T12</f>
        <v>123388</v>
      </c>
      <c r="F11" s="673">
        <f>'5Működ.kiad.'!U12</f>
        <v>118934</v>
      </c>
      <c r="G11" s="674"/>
      <c r="H11" s="675"/>
      <c r="I11" s="673"/>
      <c r="J11" s="681"/>
      <c r="K11" s="682"/>
      <c r="L11" s="683"/>
      <c r="M11" s="679">
        <f aca="true" t="shared" si="0" ref="M11:M30">D11+G11+J11</f>
        <v>91440</v>
      </c>
      <c r="N11" s="679">
        <f aca="true" t="shared" si="1" ref="N11:N30">E11+H11+K11</f>
        <v>123388</v>
      </c>
      <c r="O11" s="680">
        <f aca="true" t="shared" si="2" ref="O11:O30">F11+I11+L11</f>
        <v>118934</v>
      </c>
      <c r="P11" s="452">
        <f aca="true" t="shared" si="3" ref="P11:P30">O11/N11*100</f>
        <v>96.39024864654586</v>
      </c>
    </row>
    <row r="12" spans="1:16" ht="30" customHeight="1">
      <c r="A12" s="760" t="s">
        <v>733</v>
      </c>
      <c r="B12" s="354" t="s">
        <v>722</v>
      </c>
      <c r="C12" s="355" t="s">
        <v>723</v>
      </c>
      <c r="D12" s="671"/>
      <c r="E12" s="672"/>
      <c r="F12" s="673"/>
      <c r="G12" s="674"/>
      <c r="H12" s="675"/>
      <c r="I12" s="673"/>
      <c r="J12" s="681"/>
      <c r="K12" s="682"/>
      <c r="L12" s="683"/>
      <c r="M12" s="679"/>
      <c r="N12" s="679"/>
      <c r="O12" s="680"/>
      <c r="P12" s="452"/>
    </row>
    <row r="13" spans="1:16" ht="30" customHeight="1">
      <c r="A13" s="760" t="s">
        <v>734</v>
      </c>
      <c r="B13" s="356" t="s">
        <v>724</v>
      </c>
      <c r="C13" s="357" t="s">
        <v>725</v>
      </c>
      <c r="D13" s="671"/>
      <c r="E13" s="672">
        <f>'5Működ.kiad.'!T14</f>
        <v>33386</v>
      </c>
      <c r="F13" s="673">
        <f>'5Működ.kiad.'!U14</f>
        <v>33386</v>
      </c>
      <c r="G13" s="674"/>
      <c r="H13" s="675"/>
      <c r="I13" s="673"/>
      <c r="J13" s="681">
        <v>498541</v>
      </c>
      <c r="K13" s="682">
        <v>1086825</v>
      </c>
      <c r="L13" s="682">
        <v>498541</v>
      </c>
      <c r="M13" s="679">
        <f t="shared" si="0"/>
        <v>498541</v>
      </c>
      <c r="N13" s="679">
        <f t="shared" si="1"/>
        <v>1120211</v>
      </c>
      <c r="O13" s="680">
        <f t="shared" si="2"/>
        <v>531927</v>
      </c>
      <c r="P13" s="452">
        <f t="shared" si="3"/>
        <v>47.484536395375514</v>
      </c>
    </row>
    <row r="14" spans="1:16" ht="16.5">
      <c r="A14" s="760" t="s">
        <v>735</v>
      </c>
      <c r="B14" s="354" t="s">
        <v>727</v>
      </c>
      <c r="C14" s="358" t="s">
        <v>728</v>
      </c>
      <c r="D14" s="671"/>
      <c r="E14" s="672">
        <f>'5Működ.kiad.'!T15</f>
        <v>2219480</v>
      </c>
      <c r="F14" s="673">
        <f>'5Működ.kiad.'!U15</f>
        <v>2011657</v>
      </c>
      <c r="G14" s="674"/>
      <c r="H14" s="675">
        <f>'6. Felhalm.kiad.'!N15</f>
        <v>299900</v>
      </c>
      <c r="I14" s="673"/>
      <c r="J14" s="681"/>
      <c r="K14" s="682"/>
      <c r="L14" s="683"/>
      <c r="M14" s="679">
        <f t="shared" si="0"/>
        <v>0</v>
      </c>
      <c r="N14" s="679">
        <f t="shared" si="1"/>
        <v>2519380</v>
      </c>
      <c r="O14" s="680">
        <f t="shared" si="2"/>
        <v>2011657</v>
      </c>
      <c r="P14" s="452">
        <f t="shared" si="3"/>
        <v>79.84730370170439</v>
      </c>
    </row>
    <row r="15" spans="1:16" ht="30" customHeight="1">
      <c r="A15" s="760" t="s">
        <v>757</v>
      </c>
      <c r="B15" s="354" t="s">
        <v>545</v>
      </c>
      <c r="C15" s="358" t="s">
        <v>546</v>
      </c>
      <c r="D15" s="671">
        <f>'5Működ.kiad.'!S16</f>
        <v>2259827</v>
      </c>
      <c r="E15" s="672">
        <f>'5Működ.kiad.'!T16</f>
        <v>2159827</v>
      </c>
      <c r="F15" s="673">
        <f>'5Működ.kiad.'!U16</f>
        <v>2132827</v>
      </c>
      <c r="G15" s="674">
        <f>'6. Felhalm.kiad.'!M16</f>
        <v>817173</v>
      </c>
      <c r="H15" s="675">
        <f>'6. Felhalm.kiad.'!N16</f>
        <v>1822624</v>
      </c>
      <c r="I15" s="673">
        <f>'6. Felhalm.kiad.'!O16</f>
        <v>817173</v>
      </c>
      <c r="J15" s="681"/>
      <c r="K15" s="682"/>
      <c r="L15" s="683"/>
      <c r="M15" s="679">
        <f t="shared" si="0"/>
        <v>3077000</v>
      </c>
      <c r="N15" s="679">
        <f t="shared" si="1"/>
        <v>3982451</v>
      </c>
      <c r="O15" s="680">
        <f t="shared" si="2"/>
        <v>2950000</v>
      </c>
      <c r="P15" s="452">
        <f t="shared" si="3"/>
        <v>74.07498548004735</v>
      </c>
    </row>
    <row r="16" spans="1:16" ht="31.5" customHeight="1">
      <c r="A16" s="760" t="s">
        <v>758</v>
      </c>
      <c r="B16" s="352" t="s">
        <v>547</v>
      </c>
      <c r="C16" s="353" t="s">
        <v>548</v>
      </c>
      <c r="D16" s="671">
        <f>'5Működ.kiad.'!S17</f>
        <v>15240</v>
      </c>
      <c r="E16" s="672">
        <f>'5Működ.kiad.'!T17</f>
        <v>15240</v>
      </c>
      <c r="F16" s="673"/>
      <c r="G16" s="674"/>
      <c r="H16" s="675"/>
      <c r="I16" s="673"/>
      <c r="J16" s="681"/>
      <c r="K16" s="682"/>
      <c r="L16" s="683"/>
      <c r="M16" s="679">
        <f t="shared" si="0"/>
        <v>15240</v>
      </c>
      <c r="N16" s="679">
        <f t="shared" si="1"/>
        <v>15240</v>
      </c>
      <c r="O16" s="680"/>
      <c r="P16" s="452">
        <f t="shared" si="3"/>
        <v>0</v>
      </c>
    </row>
    <row r="17" spans="1:16" ht="18" customHeight="1">
      <c r="A17" s="760" t="s">
        <v>759</v>
      </c>
      <c r="B17" s="352" t="s">
        <v>936</v>
      </c>
      <c r="C17" s="353" t="s">
        <v>937</v>
      </c>
      <c r="D17" s="671">
        <f>'5Működ.kiad.'!S18</f>
        <v>54483</v>
      </c>
      <c r="E17" s="672">
        <f>'5Működ.kiad.'!T18</f>
        <v>11583</v>
      </c>
      <c r="F17" s="673"/>
      <c r="G17" s="674"/>
      <c r="H17" s="675"/>
      <c r="I17" s="673"/>
      <c r="J17" s="681"/>
      <c r="K17" s="682"/>
      <c r="L17" s="683"/>
      <c r="M17" s="679">
        <f t="shared" si="0"/>
        <v>54483</v>
      </c>
      <c r="N17" s="679">
        <f t="shared" si="1"/>
        <v>11583</v>
      </c>
      <c r="O17" s="680"/>
      <c r="P17" s="452">
        <f t="shared" si="3"/>
        <v>0</v>
      </c>
    </row>
    <row r="18" spans="1:16" ht="16.5">
      <c r="A18" s="760" t="s">
        <v>273</v>
      </c>
      <c r="B18" s="352" t="s">
        <v>551</v>
      </c>
      <c r="C18" s="359" t="s">
        <v>552</v>
      </c>
      <c r="D18" s="671">
        <f>'5Működ.kiad.'!S19</f>
        <v>9590804</v>
      </c>
      <c r="E18" s="672">
        <f>'5Működ.kiad.'!T19</f>
        <v>9590804</v>
      </c>
      <c r="F18" s="673"/>
      <c r="G18" s="674">
        <f>'6. Felhalm.kiad.'!M19</f>
        <v>34339195</v>
      </c>
      <c r="H18" s="675">
        <f>'6. Felhalm.kiad.'!N19</f>
        <v>34339195</v>
      </c>
      <c r="I18" s="673"/>
      <c r="J18" s="681"/>
      <c r="K18" s="682"/>
      <c r="L18" s="683"/>
      <c r="M18" s="679">
        <f t="shared" si="0"/>
        <v>43929999</v>
      </c>
      <c r="N18" s="679">
        <f t="shared" si="1"/>
        <v>43929999</v>
      </c>
      <c r="O18" s="680"/>
      <c r="P18" s="452">
        <f t="shared" si="3"/>
        <v>0</v>
      </c>
    </row>
    <row r="19" spans="1:16" ht="21" customHeight="1">
      <c r="A19" s="760" t="s">
        <v>274</v>
      </c>
      <c r="B19" s="352" t="s">
        <v>839</v>
      </c>
      <c r="C19" s="353" t="s">
        <v>336</v>
      </c>
      <c r="D19" s="671">
        <f>'5Működ.kiad.'!S20</f>
        <v>725937</v>
      </c>
      <c r="E19" s="672">
        <f>'5Működ.kiad.'!T20</f>
        <v>728965</v>
      </c>
      <c r="F19" s="673">
        <f>'5Működ.kiad.'!U20</f>
        <v>726454</v>
      </c>
      <c r="G19" s="674"/>
      <c r="H19" s="675"/>
      <c r="I19" s="673"/>
      <c r="J19" s="681"/>
      <c r="K19" s="682"/>
      <c r="L19" s="683"/>
      <c r="M19" s="679">
        <f t="shared" si="0"/>
        <v>725937</v>
      </c>
      <c r="N19" s="679">
        <f t="shared" si="1"/>
        <v>728965</v>
      </c>
      <c r="O19" s="680">
        <f t="shared" si="2"/>
        <v>726454</v>
      </c>
      <c r="P19" s="452">
        <f t="shared" si="3"/>
        <v>99.65553901764831</v>
      </c>
    </row>
    <row r="20" spans="1:16" ht="30" customHeight="1">
      <c r="A20" s="760" t="s">
        <v>300</v>
      </c>
      <c r="B20" s="352" t="s">
        <v>840</v>
      </c>
      <c r="C20" s="353" t="s">
        <v>841</v>
      </c>
      <c r="D20" s="671">
        <f>'5Működ.kiad.'!S21</f>
        <v>783298</v>
      </c>
      <c r="E20" s="672">
        <f>'5Működ.kiad.'!T21</f>
        <v>780270</v>
      </c>
      <c r="F20" s="673">
        <f>'5Működ.kiad.'!U21</f>
        <v>451869</v>
      </c>
      <c r="G20" s="674">
        <f>'6. Felhalm.kiad.'!M21</f>
        <v>709600</v>
      </c>
      <c r="H20" s="675">
        <f>'6. Felhalm.kiad.'!N21</f>
        <v>3925044</v>
      </c>
      <c r="I20" s="673">
        <f>'6. Felhalm.kiad.'!O21</f>
        <v>1925044</v>
      </c>
      <c r="J20" s="681"/>
      <c r="K20" s="682"/>
      <c r="L20" s="683"/>
      <c r="M20" s="679">
        <f t="shared" si="0"/>
        <v>1492898</v>
      </c>
      <c r="N20" s="679">
        <f t="shared" si="1"/>
        <v>4705314</v>
      </c>
      <c r="O20" s="680">
        <f t="shared" si="2"/>
        <v>2376913</v>
      </c>
      <c r="P20" s="452">
        <f t="shared" si="3"/>
        <v>50.51550225978543</v>
      </c>
    </row>
    <row r="21" spans="1:16" ht="16.5">
      <c r="A21" s="760" t="s">
        <v>275</v>
      </c>
      <c r="B21" s="352" t="s">
        <v>553</v>
      </c>
      <c r="C21" s="353" t="s">
        <v>554</v>
      </c>
      <c r="D21" s="671">
        <f>'5Működ.kiad.'!S22</f>
        <v>110236</v>
      </c>
      <c r="E21" s="672">
        <f>'5Működ.kiad.'!T22</f>
        <v>110236</v>
      </c>
      <c r="F21" s="673">
        <f>'5Működ.kiad.'!U22</f>
        <v>102037</v>
      </c>
      <c r="G21" s="674"/>
      <c r="H21" s="675"/>
      <c r="I21" s="673"/>
      <c r="J21" s="681"/>
      <c r="K21" s="682"/>
      <c r="L21" s="683"/>
      <c r="M21" s="679">
        <f t="shared" si="0"/>
        <v>110236</v>
      </c>
      <c r="N21" s="679">
        <f t="shared" si="1"/>
        <v>110236</v>
      </c>
      <c r="O21" s="680">
        <f t="shared" si="2"/>
        <v>102037</v>
      </c>
      <c r="P21" s="452">
        <f t="shared" si="3"/>
        <v>92.56232083892739</v>
      </c>
    </row>
    <row r="22" spans="1:16" ht="16.5">
      <c r="A22" s="760" t="s">
        <v>276</v>
      </c>
      <c r="B22" s="352" t="s">
        <v>842</v>
      </c>
      <c r="C22" s="353" t="s">
        <v>337</v>
      </c>
      <c r="D22" s="671">
        <f>'5Működ.kiad.'!S23</f>
        <v>405129</v>
      </c>
      <c r="E22" s="672">
        <f>'5Működ.kiad.'!T23</f>
        <v>453870</v>
      </c>
      <c r="F22" s="673">
        <f>'5Működ.kiad.'!U23</f>
        <v>419131</v>
      </c>
      <c r="G22" s="674">
        <f>'6. Felhalm.kiad.'!M23</f>
        <v>317500</v>
      </c>
      <c r="H22" s="675">
        <f>'6. Felhalm.kiad.'!N23</f>
        <v>76057</v>
      </c>
      <c r="I22" s="673">
        <f>'6. Felhalm.kiad.'!O23</f>
        <v>8877</v>
      </c>
      <c r="J22" s="681"/>
      <c r="K22" s="682"/>
      <c r="L22" s="683"/>
      <c r="M22" s="679">
        <f t="shared" si="0"/>
        <v>722629</v>
      </c>
      <c r="N22" s="679">
        <f t="shared" si="1"/>
        <v>529927</v>
      </c>
      <c r="O22" s="680">
        <f t="shared" si="2"/>
        <v>428008</v>
      </c>
      <c r="P22" s="452">
        <f t="shared" si="3"/>
        <v>80.76735097475691</v>
      </c>
    </row>
    <row r="23" spans="1:16" ht="30.75" customHeight="1">
      <c r="A23" s="760" t="s">
        <v>277</v>
      </c>
      <c r="B23" s="352" t="s">
        <v>955</v>
      </c>
      <c r="C23" s="353" t="s">
        <v>938</v>
      </c>
      <c r="D23" s="671">
        <f>'5Működ.kiad.'!S24</f>
        <v>840669</v>
      </c>
      <c r="E23" s="672">
        <f>'5Működ.kiad.'!T24</f>
        <v>1397232</v>
      </c>
      <c r="F23" s="673">
        <f>'5Működ.kiad.'!U24</f>
        <v>1271883</v>
      </c>
      <c r="G23" s="674"/>
      <c r="H23" s="675"/>
      <c r="I23" s="673"/>
      <c r="J23" s="681"/>
      <c r="K23" s="682"/>
      <c r="L23" s="683"/>
      <c r="M23" s="679">
        <f t="shared" si="0"/>
        <v>840669</v>
      </c>
      <c r="N23" s="679">
        <f t="shared" si="1"/>
        <v>1397232</v>
      </c>
      <c r="O23" s="680">
        <f t="shared" si="2"/>
        <v>1271883</v>
      </c>
      <c r="P23" s="452">
        <f t="shared" si="3"/>
        <v>91.02876258201931</v>
      </c>
    </row>
    <row r="24" spans="1:16" ht="33">
      <c r="A24" s="760" t="s">
        <v>279</v>
      </c>
      <c r="B24" s="352" t="s">
        <v>939</v>
      </c>
      <c r="C24" s="353" t="s">
        <v>940</v>
      </c>
      <c r="D24" s="671">
        <f>'5Működ.kiad.'!S25</f>
        <v>50000</v>
      </c>
      <c r="E24" s="672">
        <f>'5Működ.kiad.'!T25</f>
        <v>50000</v>
      </c>
      <c r="F24" s="673">
        <f>'5Működ.kiad.'!U25</f>
        <v>50000</v>
      </c>
      <c r="G24" s="674"/>
      <c r="H24" s="675"/>
      <c r="I24" s="673"/>
      <c r="J24" s="681"/>
      <c r="K24" s="682"/>
      <c r="L24" s="683"/>
      <c r="M24" s="679">
        <f t="shared" si="0"/>
        <v>50000</v>
      </c>
      <c r="N24" s="679">
        <f t="shared" si="1"/>
        <v>50000</v>
      </c>
      <c r="O24" s="680">
        <f t="shared" si="2"/>
        <v>50000</v>
      </c>
      <c r="P24" s="452">
        <f t="shared" si="3"/>
        <v>100</v>
      </c>
    </row>
    <row r="25" spans="1:16" ht="16.5">
      <c r="A25" s="760" t="s">
        <v>280</v>
      </c>
      <c r="B25" s="352">
        <v>104037</v>
      </c>
      <c r="C25" s="353" t="s">
        <v>972</v>
      </c>
      <c r="D25" s="671">
        <f>'5Működ.kiad.'!S26</f>
        <v>74100</v>
      </c>
      <c r="E25" s="672">
        <f>'5Működ.kiad.'!T26</f>
        <v>74100</v>
      </c>
      <c r="F25" s="673">
        <f>'5Működ.kiad.'!U26</f>
        <v>41254</v>
      </c>
      <c r="G25" s="674"/>
      <c r="H25" s="675"/>
      <c r="I25" s="673"/>
      <c r="J25" s="681"/>
      <c r="K25" s="682"/>
      <c r="L25" s="683"/>
      <c r="M25" s="679">
        <f t="shared" si="0"/>
        <v>74100</v>
      </c>
      <c r="N25" s="679">
        <f t="shared" si="1"/>
        <v>74100</v>
      </c>
      <c r="O25" s="680">
        <f t="shared" si="2"/>
        <v>41254</v>
      </c>
      <c r="P25" s="452">
        <f t="shared" si="3"/>
        <v>55.67341430499325</v>
      </c>
    </row>
    <row r="26" spans="1:16" ht="22.5" customHeight="1">
      <c r="A26" s="760" t="s">
        <v>281</v>
      </c>
      <c r="B26" s="352">
        <v>104051</v>
      </c>
      <c r="C26" s="353" t="s">
        <v>960</v>
      </c>
      <c r="D26" s="671">
        <f>'5Működ.kiad.'!S27</f>
        <v>52200</v>
      </c>
      <c r="E26" s="672">
        <f>'5Működ.kiad.'!T27</f>
        <v>52200</v>
      </c>
      <c r="F26" s="673">
        <f>'5Működ.kiad.'!U27</f>
        <v>52000</v>
      </c>
      <c r="G26" s="674"/>
      <c r="H26" s="675"/>
      <c r="I26" s="673"/>
      <c r="J26" s="681"/>
      <c r="K26" s="682"/>
      <c r="L26" s="683"/>
      <c r="M26" s="679">
        <f t="shared" si="0"/>
        <v>52200</v>
      </c>
      <c r="N26" s="679">
        <f t="shared" si="1"/>
        <v>52200</v>
      </c>
      <c r="O26" s="680">
        <f t="shared" si="2"/>
        <v>52000</v>
      </c>
      <c r="P26" s="452">
        <f t="shared" si="3"/>
        <v>99.61685823754789</v>
      </c>
    </row>
    <row r="27" spans="1:16" ht="16.5">
      <c r="A27" s="760" t="s">
        <v>282</v>
      </c>
      <c r="B27" s="352">
        <v>106020</v>
      </c>
      <c r="C27" s="360" t="s">
        <v>959</v>
      </c>
      <c r="D27" s="671">
        <f>'5Működ.kiad.'!S28</f>
        <v>60000</v>
      </c>
      <c r="E27" s="672"/>
      <c r="F27" s="673"/>
      <c r="G27" s="674"/>
      <c r="H27" s="675"/>
      <c r="I27" s="673"/>
      <c r="J27" s="681"/>
      <c r="K27" s="682"/>
      <c r="L27" s="683"/>
      <c r="M27" s="679">
        <f t="shared" si="0"/>
        <v>60000</v>
      </c>
      <c r="N27" s="679"/>
      <c r="O27" s="680"/>
      <c r="P27" s="452"/>
    </row>
    <row r="28" spans="1:16" ht="18.75" customHeight="1">
      <c r="A28" s="760" t="s">
        <v>283</v>
      </c>
      <c r="B28" s="352">
        <v>107051</v>
      </c>
      <c r="C28" s="360" t="s">
        <v>306</v>
      </c>
      <c r="D28" s="671">
        <f>'5Működ.kiad.'!S29</f>
        <v>1218966</v>
      </c>
      <c r="E28" s="672">
        <f>'5Működ.kiad.'!T29</f>
        <v>1347694</v>
      </c>
      <c r="F28" s="673">
        <f>'5Működ.kiad.'!U29</f>
        <v>1226370</v>
      </c>
      <c r="G28" s="674"/>
      <c r="H28" s="675"/>
      <c r="I28" s="673"/>
      <c r="J28" s="684"/>
      <c r="K28" s="628"/>
      <c r="L28" s="683"/>
      <c r="M28" s="679">
        <f t="shared" si="0"/>
        <v>1218966</v>
      </c>
      <c r="N28" s="679">
        <f t="shared" si="1"/>
        <v>1347694</v>
      </c>
      <c r="O28" s="680">
        <f t="shared" si="2"/>
        <v>1226370</v>
      </c>
      <c r="P28" s="452">
        <f t="shared" si="3"/>
        <v>90.99765970613507</v>
      </c>
    </row>
    <row r="29" spans="1:16" ht="16.5">
      <c r="A29" s="760" t="s">
        <v>284</v>
      </c>
      <c r="B29" s="615">
        <v>107055</v>
      </c>
      <c r="C29" s="614" t="s">
        <v>973</v>
      </c>
      <c r="D29" s="671">
        <f>'5Működ.kiad.'!S30</f>
        <v>2500000</v>
      </c>
      <c r="E29" s="672">
        <f>'5Működ.kiad.'!T30</f>
        <v>2625207</v>
      </c>
      <c r="F29" s="673">
        <f>'5Működ.kiad.'!U30</f>
        <v>2577813</v>
      </c>
      <c r="G29" s="674"/>
      <c r="H29" s="675">
        <f>'6. Felhalm.kiad.'!N30</f>
        <v>124797</v>
      </c>
      <c r="I29" s="673">
        <f>'6. Felhalm.kiad.'!O30</f>
        <v>124797</v>
      </c>
      <c r="J29" s="684"/>
      <c r="K29" s="628"/>
      <c r="L29" s="683"/>
      <c r="M29" s="679">
        <f t="shared" si="0"/>
        <v>2500000</v>
      </c>
      <c r="N29" s="679">
        <f t="shared" si="1"/>
        <v>2750004</v>
      </c>
      <c r="O29" s="680">
        <f t="shared" si="2"/>
        <v>2702610</v>
      </c>
      <c r="P29" s="452">
        <f t="shared" si="3"/>
        <v>98.27658432496825</v>
      </c>
    </row>
    <row r="30" spans="1:16" ht="30.75" customHeight="1" thickBot="1">
      <c r="A30" s="764" t="s">
        <v>736</v>
      </c>
      <c r="B30" s="361">
        <v>107060</v>
      </c>
      <c r="C30" s="362" t="s">
        <v>1</v>
      </c>
      <c r="D30" s="671">
        <f>'5Működ.kiad.'!S31</f>
        <v>1360000</v>
      </c>
      <c r="E30" s="672">
        <f>'5Működ.kiad.'!T31</f>
        <v>1841005</v>
      </c>
      <c r="F30" s="673">
        <f>'5Működ.kiad.'!U31</f>
        <v>1652159</v>
      </c>
      <c r="G30" s="674"/>
      <c r="H30" s="675"/>
      <c r="I30" s="673"/>
      <c r="J30" s="684"/>
      <c r="K30" s="628"/>
      <c r="L30" s="683"/>
      <c r="M30" s="679">
        <f t="shared" si="0"/>
        <v>1360000</v>
      </c>
      <c r="N30" s="679">
        <f t="shared" si="1"/>
        <v>1841005</v>
      </c>
      <c r="O30" s="680">
        <f t="shared" si="2"/>
        <v>1652159</v>
      </c>
      <c r="P30" s="452">
        <f t="shared" si="3"/>
        <v>89.74223318241938</v>
      </c>
    </row>
    <row r="31" spans="1:16" ht="18.75" customHeight="1" thickBot="1">
      <c r="A31" s="762" t="s">
        <v>737</v>
      </c>
      <c r="B31" s="363"/>
      <c r="C31" s="364" t="s">
        <v>2</v>
      </c>
      <c r="D31" s="643">
        <f aca="true" t="shared" si="4" ref="D31:L31">SUM(D10:D30)</f>
        <v>27015280</v>
      </c>
      <c r="E31" s="643">
        <f t="shared" si="4"/>
        <v>39787136</v>
      </c>
      <c r="F31" s="643">
        <f t="shared" si="4"/>
        <v>19662011</v>
      </c>
      <c r="G31" s="643">
        <f t="shared" si="4"/>
        <v>36183468</v>
      </c>
      <c r="H31" s="643">
        <f t="shared" si="4"/>
        <v>40587617</v>
      </c>
      <c r="I31" s="642">
        <f t="shared" si="4"/>
        <v>2875891</v>
      </c>
      <c r="J31" s="643">
        <f t="shared" si="4"/>
        <v>498541</v>
      </c>
      <c r="K31" s="643">
        <f t="shared" si="4"/>
        <v>1086825</v>
      </c>
      <c r="L31" s="643">
        <f t="shared" si="4"/>
        <v>498541</v>
      </c>
      <c r="M31" s="685">
        <f>D31+G31+J31</f>
        <v>63697289</v>
      </c>
      <c r="N31" s="685">
        <f>E31+H31+K31</f>
        <v>81461578</v>
      </c>
      <c r="O31" s="685">
        <f>F31+I31+L31</f>
        <v>23036443</v>
      </c>
      <c r="P31" s="455">
        <f>O31/N31*100</f>
        <v>28.278905915620733</v>
      </c>
    </row>
    <row r="33" ht="12.75">
      <c r="O33" s="686"/>
    </row>
  </sheetData>
  <sheetProtection password="AF00" sheet="1"/>
  <mergeCells count="21">
    <mergeCell ref="B4:P4"/>
    <mergeCell ref="P7:P9"/>
    <mergeCell ref="I8:I9"/>
    <mergeCell ref="M9:N9"/>
    <mergeCell ref="D9:E9"/>
    <mergeCell ref="F8:F9"/>
    <mergeCell ref="G7:I7"/>
    <mergeCell ref="B5:P5"/>
    <mergeCell ref="M7:O7"/>
    <mergeCell ref="J7:L7"/>
    <mergeCell ref="B7:B9"/>
    <mergeCell ref="A1:P1"/>
    <mergeCell ref="A7:A9"/>
    <mergeCell ref="C7:C9"/>
    <mergeCell ref="L8:L9"/>
    <mergeCell ref="G9:H9"/>
    <mergeCell ref="J9:K9"/>
    <mergeCell ref="B2:P2"/>
    <mergeCell ref="B3:P3"/>
    <mergeCell ref="D7:F7"/>
    <mergeCell ref="O8:O9"/>
  </mergeCells>
  <printOptions/>
  <pageMargins left="0.35433070866141736" right="0.15748031496062992" top="0" bottom="0" header="0.3937007874015748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V32"/>
  <sheetViews>
    <sheetView zoomScalePageLayoutView="0" workbookViewId="0" topLeftCell="A1">
      <selection activeCell="B6" sqref="B6:V6"/>
    </sheetView>
  </sheetViews>
  <sheetFormatPr defaultColWidth="9.00390625" defaultRowHeight="12.75"/>
  <cols>
    <col min="1" max="1" width="4.625" style="0" customWidth="1"/>
    <col min="2" max="2" width="10.375" style="0" customWidth="1"/>
    <col min="3" max="3" width="40.625" style="0" customWidth="1"/>
    <col min="4" max="4" width="9.375" style="0" customWidth="1"/>
    <col min="5" max="5" width="9.875" style="0" customWidth="1"/>
    <col min="6" max="6" width="9.25390625" style="0" customWidth="1"/>
    <col min="7" max="9" width="9.25390625" style="0" bestFit="1" customWidth="1"/>
    <col min="10" max="10" width="10.00390625" style="0" customWidth="1"/>
    <col min="11" max="11" width="9.875" style="0" customWidth="1"/>
    <col min="12" max="14" width="9.25390625" style="0" bestFit="1" customWidth="1"/>
    <col min="15" max="15" width="9.875" style="0" customWidth="1"/>
    <col min="16" max="16" width="9.25390625" style="0" bestFit="1" customWidth="1"/>
    <col min="17" max="17" width="10.125" style="0" bestFit="1" customWidth="1"/>
    <col min="18" max="18" width="9.25390625" style="0" bestFit="1" customWidth="1"/>
    <col min="19" max="19" width="11.00390625" style="0" bestFit="1" customWidth="1"/>
    <col min="20" max="21" width="10.75390625" style="0" customWidth="1"/>
    <col min="22" max="22" width="9.00390625" style="0" customWidth="1"/>
  </cols>
  <sheetData>
    <row r="1" spans="2:20" ht="12.75">
      <c r="B1" s="1086" t="s">
        <v>1149</v>
      </c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  <c r="O1" s="1086"/>
      <c r="P1" s="1086"/>
      <c r="Q1" s="1086"/>
      <c r="R1" s="1086"/>
      <c r="S1" s="1086"/>
      <c r="T1" s="1086"/>
    </row>
    <row r="2" spans="2:20" ht="16.5"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  <c r="Q2" s="1098"/>
      <c r="R2" s="1098"/>
      <c r="S2" s="1098"/>
      <c r="T2" s="1098"/>
    </row>
    <row r="3" spans="2:22" ht="15.75">
      <c r="B3" s="1061" t="s">
        <v>173</v>
      </c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  <c r="Q3" s="1061"/>
      <c r="R3" s="1061"/>
      <c r="S3" s="1061"/>
      <c r="T3" s="1061"/>
      <c r="U3" s="1061"/>
      <c r="V3" s="1061"/>
    </row>
    <row r="4" spans="2:22" ht="15.75">
      <c r="B4" s="1061" t="s">
        <v>533</v>
      </c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</row>
    <row r="5" spans="2:22" ht="15.75">
      <c r="B5" s="1061" t="s">
        <v>1066</v>
      </c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</row>
    <row r="6" spans="2:22" ht="15.75">
      <c r="B6" s="1061"/>
      <c r="C6" s="1061"/>
      <c r="D6" s="1061"/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</row>
    <row r="7" spans="2:21" ht="17.25" thickBot="1"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  <c r="U7" t="s">
        <v>968</v>
      </c>
    </row>
    <row r="8" spans="1:22" ht="23.25" customHeight="1" thickBot="1">
      <c r="A8" s="1063" t="s">
        <v>1036</v>
      </c>
      <c r="B8" s="1103" t="s">
        <v>534</v>
      </c>
      <c r="C8" s="1087" t="s">
        <v>432</v>
      </c>
      <c r="D8" s="1110" t="s">
        <v>539</v>
      </c>
      <c r="E8" s="1122"/>
      <c r="F8" s="1123"/>
      <c r="G8" s="1093" t="s">
        <v>3</v>
      </c>
      <c r="H8" s="1107"/>
      <c r="I8" s="1108"/>
      <c r="J8" s="1093" t="s">
        <v>540</v>
      </c>
      <c r="K8" s="1107"/>
      <c r="L8" s="1108"/>
      <c r="M8" s="1093" t="s">
        <v>541</v>
      </c>
      <c r="N8" s="1107"/>
      <c r="O8" s="1108"/>
      <c r="P8" s="1093" t="s">
        <v>542</v>
      </c>
      <c r="Q8" s="1107"/>
      <c r="R8" s="1108"/>
      <c r="S8" s="1116" t="s">
        <v>4</v>
      </c>
      <c r="T8" s="1117"/>
      <c r="U8" s="1117"/>
      <c r="V8" s="1118"/>
    </row>
    <row r="9" spans="1:22" ht="27" customHeight="1" thickBot="1">
      <c r="A9" s="1064"/>
      <c r="B9" s="1104"/>
      <c r="C9" s="1088"/>
      <c r="D9" s="365" t="s">
        <v>532</v>
      </c>
      <c r="E9" s="322" t="s">
        <v>894</v>
      </c>
      <c r="F9" s="1035" t="s">
        <v>297</v>
      </c>
      <c r="G9" s="365" t="s">
        <v>532</v>
      </c>
      <c r="H9" s="322" t="s">
        <v>894</v>
      </c>
      <c r="I9" s="1035" t="s">
        <v>297</v>
      </c>
      <c r="J9" s="365" t="s">
        <v>532</v>
      </c>
      <c r="K9" s="322" t="s">
        <v>894</v>
      </c>
      <c r="L9" s="1035" t="s">
        <v>297</v>
      </c>
      <c r="M9" s="349" t="s">
        <v>532</v>
      </c>
      <c r="N9" s="348" t="s">
        <v>894</v>
      </c>
      <c r="O9" s="1035" t="s">
        <v>297</v>
      </c>
      <c r="P9" s="365" t="s">
        <v>532</v>
      </c>
      <c r="Q9" s="322" t="s">
        <v>894</v>
      </c>
      <c r="R9" s="1120" t="s">
        <v>297</v>
      </c>
      <c r="S9" s="453" t="s">
        <v>532</v>
      </c>
      <c r="T9" s="454" t="s">
        <v>894</v>
      </c>
      <c r="U9" s="1124" t="s">
        <v>297</v>
      </c>
      <c r="V9" s="1114" t="s">
        <v>14</v>
      </c>
    </row>
    <row r="10" spans="1:22" ht="27" customHeight="1" thickBot="1">
      <c r="A10" s="1064"/>
      <c r="B10" s="1104"/>
      <c r="C10" s="1088"/>
      <c r="D10" s="1110" t="s">
        <v>258</v>
      </c>
      <c r="E10" s="1111"/>
      <c r="F10" s="1109"/>
      <c r="G10" s="1110" t="s">
        <v>258</v>
      </c>
      <c r="H10" s="1111"/>
      <c r="I10" s="1109"/>
      <c r="J10" s="1110" t="s">
        <v>258</v>
      </c>
      <c r="K10" s="1111"/>
      <c r="L10" s="1109"/>
      <c r="M10" s="1120" t="s">
        <v>258</v>
      </c>
      <c r="N10" s="1121"/>
      <c r="O10" s="1119"/>
      <c r="P10" s="1110" t="s">
        <v>258</v>
      </c>
      <c r="Q10" s="1111"/>
      <c r="R10" s="1091"/>
      <c r="S10" s="1112" t="s">
        <v>258</v>
      </c>
      <c r="T10" s="1113"/>
      <c r="U10" s="1125"/>
      <c r="V10" s="1115"/>
    </row>
    <row r="11" spans="1:22" ht="41.25" customHeight="1">
      <c r="A11" s="760" t="s">
        <v>731</v>
      </c>
      <c r="B11" s="350" t="s">
        <v>434</v>
      </c>
      <c r="C11" s="351" t="s">
        <v>435</v>
      </c>
      <c r="D11" s="616">
        <v>4203359</v>
      </c>
      <c r="E11" s="617">
        <v>4384514</v>
      </c>
      <c r="F11" s="618">
        <v>4318763</v>
      </c>
      <c r="G11" s="616">
        <v>954363</v>
      </c>
      <c r="H11" s="617">
        <v>994218</v>
      </c>
      <c r="I11" s="619">
        <v>936828</v>
      </c>
      <c r="J11" s="616">
        <v>1518629</v>
      </c>
      <c r="K11" s="617">
        <v>1459018</v>
      </c>
      <c r="L11" s="619">
        <v>1107286</v>
      </c>
      <c r="M11" s="616"/>
      <c r="N11" s="617"/>
      <c r="O11" s="619"/>
      <c r="P11" s="616">
        <v>146600</v>
      </c>
      <c r="Q11" s="617">
        <v>9334899</v>
      </c>
      <c r="R11" s="620">
        <v>431360</v>
      </c>
      <c r="S11" s="616">
        <f>D11+G11+J11+M11+P11</f>
        <v>6822951</v>
      </c>
      <c r="T11" s="621">
        <f>E11+H11+K11+N11+Q11</f>
        <v>16172649</v>
      </c>
      <c r="U11" s="621">
        <f>F11+I11+L11+O11+R11</f>
        <v>6794237</v>
      </c>
      <c r="V11" s="456">
        <f>U11/T11*100</f>
        <v>42.01066256987337</v>
      </c>
    </row>
    <row r="12" spans="1:22" ht="16.5">
      <c r="A12" s="760" t="s">
        <v>732</v>
      </c>
      <c r="B12" s="352" t="s">
        <v>721</v>
      </c>
      <c r="C12" s="353" t="s">
        <v>338</v>
      </c>
      <c r="D12" s="622"/>
      <c r="E12" s="623"/>
      <c r="F12" s="624"/>
      <c r="G12" s="622"/>
      <c r="H12" s="623"/>
      <c r="I12" s="625"/>
      <c r="J12" s="622">
        <v>91440</v>
      </c>
      <c r="K12" s="623">
        <v>123388</v>
      </c>
      <c r="L12" s="625">
        <v>118934</v>
      </c>
      <c r="M12" s="622"/>
      <c r="N12" s="623"/>
      <c r="O12" s="625"/>
      <c r="P12" s="622"/>
      <c r="Q12" s="623"/>
      <c r="R12" s="626"/>
      <c r="S12" s="622">
        <f aca="true" t="shared" si="0" ref="S12:S31">D12+G12+J12+M12+P12</f>
        <v>91440</v>
      </c>
      <c r="T12" s="627">
        <f>E12+H12+K12+N12+Q12</f>
        <v>123388</v>
      </c>
      <c r="U12" s="627">
        <f>F12+I12+L12+O12+R12</f>
        <v>118934</v>
      </c>
      <c r="V12" s="457">
        <f aca="true" t="shared" si="1" ref="V12:V32">U12/T12*100</f>
        <v>96.39024864654586</v>
      </c>
    </row>
    <row r="13" spans="1:22" ht="33" thickBot="1">
      <c r="A13" s="760" t="s">
        <v>733</v>
      </c>
      <c r="B13" s="354" t="s">
        <v>722</v>
      </c>
      <c r="C13" s="355" t="s">
        <v>723</v>
      </c>
      <c r="D13" s="622"/>
      <c r="E13" s="623"/>
      <c r="F13" s="624"/>
      <c r="G13" s="622"/>
      <c r="H13" s="623"/>
      <c r="I13" s="625"/>
      <c r="J13" s="622"/>
      <c r="K13" s="623"/>
      <c r="L13" s="625"/>
      <c r="M13" s="622"/>
      <c r="N13" s="623"/>
      <c r="O13" s="625"/>
      <c r="P13" s="622"/>
      <c r="Q13" s="623"/>
      <c r="R13" s="626"/>
      <c r="S13" s="622"/>
      <c r="T13" s="627"/>
      <c r="U13" s="627"/>
      <c r="V13" s="457"/>
    </row>
    <row r="14" spans="1:22" ht="32.25">
      <c r="A14" s="760" t="s">
        <v>734</v>
      </c>
      <c r="B14" s="356" t="s">
        <v>724</v>
      </c>
      <c r="C14" s="357" t="s">
        <v>725</v>
      </c>
      <c r="D14" s="622"/>
      <c r="E14" s="623"/>
      <c r="F14" s="624"/>
      <c r="G14" s="622"/>
      <c r="H14" s="623"/>
      <c r="I14" s="625"/>
      <c r="J14" s="622"/>
      <c r="K14" s="623"/>
      <c r="L14" s="625"/>
      <c r="M14" s="622"/>
      <c r="N14" s="623"/>
      <c r="O14" s="625"/>
      <c r="P14" s="622"/>
      <c r="Q14" s="623">
        <v>33386</v>
      </c>
      <c r="R14" s="626">
        <v>33386</v>
      </c>
      <c r="S14" s="616"/>
      <c r="T14" s="627">
        <f>E14+H14+K14+N14+Q14</f>
        <v>33386</v>
      </c>
      <c r="U14" s="627">
        <f>F14+I14+L14+O14+R14</f>
        <v>33386</v>
      </c>
      <c r="V14" s="457">
        <f>U14/T14*100</f>
        <v>100</v>
      </c>
    </row>
    <row r="15" spans="1:22" ht="16.5">
      <c r="A15" s="760" t="s">
        <v>735</v>
      </c>
      <c r="B15" s="354" t="s">
        <v>727</v>
      </c>
      <c r="C15" s="358" t="s">
        <v>728</v>
      </c>
      <c r="D15" s="622"/>
      <c r="E15" s="623">
        <v>1993960</v>
      </c>
      <c r="F15" s="624">
        <v>1810914</v>
      </c>
      <c r="G15" s="622"/>
      <c r="H15" s="623">
        <v>225520</v>
      </c>
      <c r="I15" s="625">
        <v>200743</v>
      </c>
      <c r="J15" s="622"/>
      <c r="K15" s="623"/>
      <c r="L15" s="625"/>
      <c r="M15" s="622"/>
      <c r="N15" s="623"/>
      <c r="O15" s="625"/>
      <c r="P15" s="622"/>
      <c r="Q15" s="623"/>
      <c r="R15" s="626"/>
      <c r="S15" s="622"/>
      <c r="T15" s="627">
        <f aca="true" t="shared" si="2" ref="T15:T23">E15+H15+K15+N15+Q15</f>
        <v>2219480</v>
      </c>
      <c r="U15" s="627">
        <f aca="true" t="shared" si="3" ref="U15:U31">F15+I15+L15+O15+R15</f>
        <v>2011657</v>
      </c>
      <c r="V15" s="457">
        <f t="shared" si="1"/>
        <v>90.63641033034764</v>
      </c>
    </row>
    <row r="16" spans="1:22" ht="20.25" customHeight="1">
      <c r="A16" s="760" t="s">
        <v>757</v>
      </c>
      <c r="B16" s="354" t="s">
        <v>545</v>
      </c>
      <c r="C16" s="358" t="s">
        <v>546</v>
      </c>
      <c r="D16" s="622"/>
      <c r="E16" s="623"/>
      <c r="F16" s="624"/>
      <c r="G16" s="622"/>
      <c r="H16" s="623"/>
      <c r="I16" s="625"/>
      <c r="J16" s="622">
        <v>2259827</v>
      </c>
      <c r="K16" s="623">
        <v>2159827</v>
      </c>
      <c r="L16" s="625">
        <v>2132827</v>
      </c>
      <c r="M16" s="622"/>
      <c r="N16" s="623"/>
      <c r="O16" s="625"/>
      <c r="P16" s="622"/>
      <c r="Q16" s="623"/>
      <c r="R16" s="626"/>
      <c r="S16" s="622">
        <f t="shared" si="0"/>
        <v>2259827</v>
      </c>
      <c r="T16" s="627">
        <f t="shared" si="2"/>
        <v>2159827</v>
      </c>
      <c r="U16" s="627">
        <f t="shared" si="3"/>
        <v>2132827</v>
      </c>
      <c r="V16" s="457">
        <f t="shared" si="1"/>
        <v>98.7498998762401</v>
      </c>
    </row>
    <row r="17" spans="1:22" ht="33">
      <c r="A17" s="760" t="s">
        <v>758</v>
      </c>
      <c r="B17" s="352" t="s">
        <v>547</v>
      </c>
      <c r="C17" s="353" t="s">
        <v>548</v>
      </c>
      <c r="D17" s="622"/>
      <c r="E17" s="623"/>
      <c r="F17" s="624"/>
      <c r="G17" s="622"/>
      <c r="H17" s="623"/>
      <c r="I17" s="625"/>
      <c r="J17" s="622">
        <v>15240</v>
      </c>
      <c r="K17" s="623">
        <v>15240</v>
      </c>
      <c r="L17" s="625">
        <v>0</v>
      </c>
      <c r="M17" s="622"/>
      <c r="N17" s="623"/>
      <c r="O17" s="625"/>
      <c r="P17" s="622"/>
      <c r="Q17" s="623"/>
      <c r="R17" s="626"/>
      <c r="S17" s="622">
        <f t="shared" si="0"/>
        <v>15240</v>
      </c>
      <c r="T17" s="627">
        <f t="shared" si="2"/>
        <v>15240</v>
      </c>
      <c r="U17" s="627"/>
      <c r="V17" s="457"/>
    </row>
    <row r="18" spans="1:22" ht="16.5">
      <c r="A18" s="760" t="s">
        <v>759</v>
      </c>
      <c r="B18" s="352" t="s">
        <v>936</v>
      </c>
      <c r="C18" s="353" t="s">
        <v>937</v>
      </c>
      <c r="D18" s="622"/>
      <c r="E18" s="623"/>
      <c r="F18" s="624"/>
      <c r="G18" s="622"/>
      <c r="H18" s="623"/>
      <c r="I18" s="625"/>
      <c r="J18" s="622">
        <v>54483</v>
      </c>
      <c r="K18" s="623">
        <v>11583</v>
      </c>
      <c r="L18" s="625">
        <v>0</v>
      </c>
      <c r="M18" s="622"/>
      <c r="N18" s="623"/>
      <c r="O18" s="625"/>
      <c r="P18" s="622"/>
      <c r="Q18" s="623"/>
      <c r="R18" s="626"/>
      <c r="S18" s="622">
        <f>D18+G18+J18+M18+P18</f>
        <v>54483</v>
      </c>
      <c r="T18" s="627">
        <f>E18+H18+K18+N18+Q18</f>
        <v>11583</v>
      </c>
      <c r="U18" s="627"/>
      <c r="V18" s="457"/>
    </row>
    <row r="19" spans="1:22" ht="16.5">
      <c r="A19" s="760" t="s">
        <v>760</v>
      </c>
      <c r="B19" s="352" t="s">
        <v>551</v>
      </c>
      <c r="C19" s="359" t="s">
        <v>552</v>
      </c>
      <c r="D19" s="622"/>
      <c r="E19" s="623"/>
      <c r="F19" s="624"/>
      <c r="G19" s="622"/>
      <c r="H19" s="623"/>
      <c r="I19" s="625"/>
      <c r="J19" s="622">
        <v>9590804</v>
      </c>
      <c r="K19" s="623">
        <v>9590804</v>
      </c>
      <c r="L19" s="625">
        <v>0</v>
      </c>
      <c r="M19" s="622"/>
      <c r="N19" s="628"/>
      <c r="O19" s="629"/>
      <c r="P19" s="630"/>
      <c r="Q19" s="623"/>
      <c r="R19" s="626"/>
      <c r="S19" s="622">
        <f t="shared" si="0"/>
        <v>9590804</v>
      </c>
      <c r="T19" s="627">
        <f t="shared" si="2"/>
        <v>9590804</v>
      </c>
      <c r="U19" s="627"/>
      <c r="V19" s="457"/>
    </row>
    <row r="20" spans="1:22" ht="16.5">
      <c r="A20" s="760" t="s">
        <v>273</v>
      </c>
      <c r="B20" s="352" t="s">
        <v>839</v>
      </c>
      <c r="C20" s="353" t="s">
        <v>336</v>
      </c>
      <c r="D20" s="622"/>
      <c r="E20" s="623"/>
      <c r="F20" s="624"/>
      <c r="G20" s="622"/>
      <c r="H20" s="623"/>
      <c r="I20" s="625"/>
      <c r="J20" s="622">
        <v>725937</v>
      </c>
      <c r="K20" s="623">
        <v>728965</v>
      </c>
      <c r="L20" s="625">
        <v>726454</v>
      </c>
      <c r="M20" s="622"/>
      <c r="N20" s="628"/>
      <c r="O20" s="629"/>
      <c r="P20" s="630"/>
      <c r="Q20" s="623"/>
      <c r="R20" s="626"/>
      <c r="S20" s="622">
        <f t="shared" si="0"/>
        <v>725937</v>
      </c>
      <c r="T20" s="627">
        <f t="shared" si="2"/>
        <v>728965</v>
      </c>
      <c r="U20" s="627">
        <f t="shared" si="3"/>
        <v>726454</v>
      </c>
      <c r="V20" s="457">
        <f t="shared" si="1"/>
        <v>99.65553901764831</v>
      </c>
    </row>
    <row r="21" spans="1:22" ht="33">
      <c r="A21" s="760" t="s">
        <v>274</v>
      </c>
      <c r="B21" s="352" t="s">
        <v>840</v>
      </c>
      <c r="C21" s="353" t="s">
        <v>841</v>
      </c>
      <c r="D21" s="622">
        <v>185287</v>
      </c>
      <c r="E21" s="623">
        <v>185287</v>
      </c>
      <c r="F21" s="624"/>
      <c r="G21" s="622">
        <v>40763</v>
      </c>
      <c r="H21" s="623">
        <v>40763</v>
      </c>
      <c r="I21" s="625"/>
      <c r="J21" s="622">
        <v>557248</v>
      </c>
      <c r="K21" s="623">
        <v>554220</v>
      </c>
      <c r="L21" s="625">
        <v>451869</v>
      </c>
      <c r="M21" s="622"/>
      <c r="N21" s="628"/>
      <c r="O21" s="629"/>
      <c r="P21" s="630"/>
      <c r="Q21" s="623"/>
      <c r="R21" s="626"/>
      <c r="S21" s="622">
        <f t="shared" si="0"/>
        <v>783298</v>
      </c>
      <c r="T21" s="627">
        <f t="shared" si="2"/>
        <v>780270</v>
      </c>
      <c r="U21" s="627">
        <f t="shared" si="3"/>
        <v>451869</v>
      </c>
      <c r="V21" s="457">
        <f t="shared" si="1"/>
        <v>57.9118766580799</v>
      </c>
    </row>
    <row r="22" spans="1:22" ht="16.5">
      <c r="A22" s="760" t="s">
        <v>300</v>
      </c>
      <c r="B22" s="352" t="s">
        <v>553</v>
      </c>
      <c r="C22" s="353" t="s">
        <v>554</v>
      </c>
      <c r="D22" s="622"/>
      <c r="E22" s="623"/>
      <c r="F22" s="624"/>
      <c r="G22" s="622"/>
      <c r="H22" s="623"/>
      <c r="I22" s="625"/>
      <c r="J22" s="622">
        <v>110236</v>
      </c>
      <c r="K22" s="623">
        <v>110236</v>
      </c>
      <c r="L22" s="625">
        <v>102037</v>
      </c>
      <c r="M22" s="622"/>
      <c r="N22" s="628"/>
      <c r="O22" s="629"/>
      <c r="P22" s="630"/>
      <c r="Q22" s="623"/>
      <c r="R22" s="626"/>
      <c r="S22" s="622">
        <f t="shared" si="0"/>
        <v>110236</v>
      </c>
      <c r="T22" s="627">
        <f t="shared" si="2"/>
        <v>110236</v>
      </c>
      <c r="U22" s="627">
        <f t="shared" si="3"/>
        <v>102037</v>
      </c>
      <c r="V22" s="457">
        <f t="shared" si="1"/>
        <v>92.56232083892739</v>
      </c>
    </row>
    <row r="23" spans="1:22" ht="16.5">
      <c r="A23" s="760" t="s">
        <v>275</v>
      </c>
      <c r="B23" s="352" t="s">
        <v>842</v>
      </c>
      <c r="C23" s="353" t="s">
        <v>337</v>
      </c>
      <c r="D23" s="622">
        <v>120000</v>
      </c>
      <c r="E23" s="623">
        <v>120000</v>
      </c>
      <c r="F23" s="625">
        <v>120000</v>
      </c>
      <c r="G23" s="622">
        <v>24210</v>
      </c>
      <c r="H23" s="623">
        <v>24210</v>
      </c>
      <c r="I23" s="625">
        <v>24210</v>
      </c>
      <c r="J23" s="622">
        <v>260919</v>
      </c>
      <c r="K23" s="623">
        <v>309660</v>
      </c>
      <c r="L23" s="625">
        <v>274921</v>
      </c>
      <c r="M23" s="622"/>
      <c r="N23" s="623"/>
      <c r="O23" s="625"/>
      <c r="P23" s="622"/>
      <c r="Q23" s="623"/>
      <c r="R23" s="626"/>
      <c r="S23" s="622">
        <f t="shared" si="0"/>
        <v>405129</v>
      </c>
      <c r="T23" s="627">
        <f t="shared" si="2"/>
        <v>453870</v>
      </c>
      <c r="U23" s="627">
        <f t="shared" si="3"/>
        <v>419131</v>
      </c>
      <c r="V23" s="457">
        <f t="shared" si="1"/>
        <v>92.3460462246899</v>
      </c>
    </row>
    <row r="24" spans="1:22" ht="33">
      <c r="A24" s="760" t="s">
        <v>276</v>
      </c>
      <c r="B24" s="352" t="s">
        <v>955</v>
      </c>
      <c r="C24" s="353" t="s">
        <v>938</v>
      </c>
      <c r="D24" s="622">
        <v>280000</v>
      </c>
      <c r="E24" s="623">
        <v>340000</v>
      </c>
      <c r="F24" s="625">
        <v>288592</v>
      </c>
      <c r="G24" s="622">
        <v>177729</v>
      </c>
      <c r="H24" s="623">
        <v>177729</v>
      </c>
      <c r="I24" s="625">
        <v>125185</v>
      </c>
      <c r="J24" s="622">
        <v>382940</v>
      </c>
      <c r="K24" s="623">
        <v>879503</v>
      </c>
      <c r="L24" s="625">
        <v>858106</v>
      </c>
      <c r="M24" s="622"/>
      <c r="N24" s="623"/>
      <c r="O24" s="625"/>
      <c r="P24" s="622"/>
      <c r="Q24" s="623"/>
      <c r="R24" s="626"/>
      <c r="S24" s="622">
        <f t="shared" si="0"/>
        <v>840669</v>
      </c>
      <c r="T24" s="627">
        <f aca="true" t="shared" si="4" ref="T24:T29">E24+H24+K24+N24+Q24</f>
        <v>1397232</v>
      </c>
      <c r="U24" s="627">
        <f t="shared" si="3"/>
        <v>1271883</v>
      </c>
      <c r="V24" s="457">
        <v>100</v>
      </c>
    </row>
    <row r="25" spans="1:22" ht="16.5">
      <c r="A25" s="760" t="s">
        <v>277</v>
      </c>
      <c r="B25" s="352" t="s">
        <v>939</v>
      </c>
      <c r="C25" s="353" t="s">
        <v>940</v>
      </c>
      <c r="D25" s="622"/>
      <c r="E25" s="623"/>
      <c r="F25" s="624"/>
      <c r="G25" s="622"/>
      <c r="H25" s="623"/>
      <c r="I25" s="625"/>
      <c r="J25" s="622"/>
      <c r="K25" s="623"/>
      <c r="L25" s="625"/>
      <c r="M25" s="622">
        <v>50000</v>
      </c>
      <c r="N25" s="623"/>
      <c r="O25" s="625"/>
      <c r="P25" s="622"/>
      <c r="Q25" s="623">
        <v>50000</v>
      </c>
      <c r="R25" s="626">
        <v>50000</v>
      </c>
      <c r="S25" s="622">
        <f>D25+G25+J25+M25+P25</f>
        <v>50000</v>
      </c>
      <c r="T25" s="627">
        <f t="shared" si="4"/>
        <v>50000</v>
      </c>
      <c r="U25" s="627">
        <f>F25+I25+L25+O25+R25</f>
        <v>50000</v>
      </c>
      <c r="V25" s="457">
        <f>U25/T25*100</f>
        <v>100</v>
      </c>
    </row>
    <row r="26" spans="1:22" ht="16.5">
      <c r="A26" s="760" t="s">
        <v>279</v>
      </c>
      <c r="B26" s="352">
        <v>104037</v>
      </c>
      <c r="C26" s="353" t="s">
        <v>972</v>
      </c>
      <c r="D26" s="622"/>
      <c r="E26" s="623"/>
      <c r="F26" s="624"/>
      <c r="G26" s="622"/>
      <c r="H26" s="623"/>
      <c r="I26" s="625"/>
      <c r="J26" s="622">
        <v>74100</v>
      </c>
      <c r="K26" s="623">
        <v>74100</v>
      </c>
      <c r="L26" s="625">
        <v>41254</v>
      </c>
      <c r="M26" s="622"/>
      <c r="N26" s="623"/>
      <c r="O26" s="625"/>
      <c r="P26" s="622"/>
      <c r="Q26" s="623"/>
      <c r="R26" s="626"/>
      <c r="S26" s="622">
        <f>D26+G26+J26+M26+P26</f>
        <v>74100</v>
      </c>
      <c r="T26" s="627">
        <f t="shared" si="4"/>
        <v>74100</v>
      </c>
      <c r="U26" s="627">
        <f>F26+I26+L26+O26+R26</f>
        <v>41254</v>
      </c>
      <c r="V26" s="457">
        <f>U26/T26*100</f>
        <v>55.67341430499325</v>
      </c>
    </row>
    <row r="27" spans="1:22" ht="33">
      <c r="A27" s="760" t="s">
        <v>280</v>
      </c>
      <c r="B27" s="352">
        <v>104051</v>
      </c>
      <c r="C27" s="353" t="s">
        <v>0</v>
      </c>
      <c r="D27" s="622"/>
      <c r="E27" s="623"/>
      <c r="F27" s="624"/>
      <c r="G27" s="622"/>
      <c r="H27" s="623"/>
      <c r="I27" s="625"/>
      <c r="J27" s="622"/>
      <c r="K27" s="623"/>
      <c r="L27" s="625"/>
      <c r="M27" s="622">
        <v>52200</v>
      </c>
      <c r="N27" s="623">
        <v>52200</v>
      </c>
      <c r="O27" s="625">
        <v>52000</v>
      </c>
      <c r="P27" s="622"/>
      <c r="Q27" s="623"/>
      <c r="R27" s="626"/>
      <c r="S27" s="622">
        <f t="shared" si="0"/>
        <v>52200</v>
      </c>
      <c r="T27" s="627">
        <f t="shared" si="4"/>
        <v>52200</v>
      </c>
      <c r="U27" s="627">
        <f t="shared" si="3"/>
        <v>52000</v>
      </c>
      <c r="V27" s="457">
        <f t="shared" si="1"/>
        <v>99.61685823754789</v>
      </c>
    </row>
    <row r="28" spans="1:22" ht="33">
      <c r="A28" s="760" t="s">
        <v>281</v>
      </c>
      <c r="B28" s="352">
        <v>106020</v>
      </c>
      <c r="C28" s="360" t="s">
        <v>844</v>
      </c>
      <c r="D28" s="622"/>
      <c r="E28" s="623"/>
      <c r="F28" s="624"/>
      <c r="G28" s="622"/>
      <c r="H28" s="623"/>
      <c r="I28" s="625"/>
      <c r="J28" s="622"/>
      <c r="K28" s="623"/>
      <c r="L28" s="625"/>
      <c r="M28" s="622">
        <v>60000</v>
      </c>
      <c r="N28" s="623"/>
      <c r="O28" s="625"/>
      <c r="P28" s="622"/>
      <c r="Q28" s="623"/>
      <c r="R28" s="626"/>
      <c r="S28" s="622">
        <f t="shared" si="0"/>
        <v>60000</v>
      </c>
      <c r="T28" s="627"/>
      <c r="U28" s="627"/>
      <c r="V28" s="457"/>
    </row>
    <row r="29" spans="1:22" ht="16.5">
      <c r="A29" s="760" t="s">
        <v>282</v>
      </c>
      <c r="B29" s="352">
        <v>107051</v>
      </c>
      <c r="C29" s="360" t="s">
        <v>306</v>
      </c>
      <c r="D29" s="622"/>
      <c r="E29" s="623"/>
      <c r="F29" s="624"/>
      <c r="G29" s="622"/>
      <c r="H29" s="623"/>
      <c r="I29" s="625"/>
      <c r="J29" s="622">
        <v>1218966</v>
      </c>
      <c r="K29" s="623">
        <v>1347694</v>
      </c>
      <c r="L29" s="625">
        <v>1226370</v>
      </c>
      <c r="M29" s="622"/>
      <c r="N29" s="623"/>
      <c r="O29" s="625"/>
      <c r="P29" s="622"/>
      <c r="Q29" s="623"/>
      <c r="R29" s="626"/>
      <c r="S29" s="622">
        <f t="shared" si="0"/>
        <v>1218966</v>
      </c>
      <c r="T29" s="627">
        <f t="shared" si="4"/>
        <v>1347694</v>
      </c>
      <c r="U29" s="627">
        <f t="shared" si="3"/>
        <v>1226370</v>
      </c>
      <c r="V29" s="457">
        <f t="shared" si="1"/>
        <v>90.99765970613507</v>
      </c>
    </row>
    <row r="30" spans="1:22" ht="16.5">
      <c r="A30" s="760" t="s">
        <v>283</v>
      </c>
      <c r="B30" s="615">
        <v>107055</v>
      </c>
      <c r="C30" s="614" t="s">
        <v>973</v>
      </c>
      <c r="D30" s="622">
        <v>1609500</v>
      </c>
      <c r="E30" s="623">
        <v>1768060</v>
      </c>
      <c r="F30" s="631">
        <v>1768058</v>
      </c>
      <c r="G30" s="632">
        <v>371371</v>
      </c>
      <c r="H30" s="633">
        <v>406816</v>
      </c>
      <c r="I30" s="634">
        <v>406816</v>
      </c>
      <c r="J30" s="632">
        <v>519129</v>
      </c>
      <c r="K30" s="633">
        <v>450331</v>
      </c>
      <c r="L30" s="634">
        <v>402939</v>
      </c>
      <c r="M30" s="632"/>
      <c r="N30" s="633"/>
      <c r="O30" s="634"/>
      <c r="P30" s="632"/>
      <c r="Q30" s="633"/>
      <c r="R30" s="635"/>
      <c r="S30" s="622">
        <f>D30+G30+J30+M30+P30</f>
        <v>2500000</v>
      </c>
      <c r="T30" s="627">
        <f>E30+H30+K30+N30+Q30</f>
        <v>2625207</v>
      </c>
      <c r="U30" s="627">
        <f>F30+I30+L30+O30+R30</f>
        <v>2577813</v>
      </c>
      <c r="V30" s="457">
        <f>U30/T30*100</f>
        <v>98.19465664993274</v>
      </c>
    </row>
    <row r="31" spans="1:22" ht="20.25" customHeight="1" thickBot="1">
      <c r="A31" s="761" t="s">
        <v>284</v>
      </c>
      <c r="B31" s="361">
        <v>107060</v>
      </c>
      <c r="C31" s="362" t="s">
        <v>1</v>
      </c>
      <c r="D31" s="632"/>
      <c r="E31" s="633"/>
      <c r="F31" s="636"/>
      <c r="G31" s="637"/>
      <c r="H31" s="638"/>
      <c r="I31" s="639"/>
      <c r="J31" s="637"/>
      <c r="K31" s="638">
        <v>421005</v>
      </c>
      <c r="L31" s="639">
        <v>421005</v>
      </c>
      <c r="M31" s="637">
        <v>1360000</v>
      </c>
      <c r="N31" s="638">
        <v>1420000</v>
      </c>
      <c r="O31" s="639">
        <v>1231154</v>
      </c>
      <c r="P31" s="637"/>
      <c r="Q31" s="638"/>
      <c r="R31" s="640"/>
      <c r="S31" s="632">
        <f t="shared" si="0"/>
        <v>1360000</v>
      </c>
      <c r="T31" s="641">
        <f>E31+H31+K31+N31+Q31</f>
        <v>1841005</v>
      </c>
      <c r="U31" s="641">
        <f t="shared" si="3"/>
        <v>1652159</v>
      </c>
      <c r="V31" s="458">
        <f t="shared" si="1"/>
        <v>89.74223318241938</v>
      </c>
    </row>
    <row r="32" spans="1:22" ht="17.25" thickBot="1">
      <c r="A32" s="762" t="s">
        <v>736</v>
      </c>
      <c r="B32" s="363"/>
      <c r="C32" s="364" t="s">
        <v>2</v>
      </c>
      <c r="D32" s="642">
        <f aca="true" t="shared" si="5" ref="D32:R32">SUM(D11:D31)</f>
        <v>6398146</v>
      </c>
      <c r="E32" s="642">
        <f t="shared" si="5"/>
        <v>8791821</v>
      </c>
      <c r="F32" s="642">
        <f t="shared" si="5"/>
        <v>8306327</v>
      </c>
      <c r="G32" s="642">
        <f t="shared" si="5"/>
        <v>1568436</v>
      </c>
      <c r="H32" s="642">
        <f t="shared" si="5"/>
        <v>1869256</v>
      </c>
      <c r="I32" s="642">
        <f t="shared" si="5"/>
        <v>1693782</v>
      </c>
      <c r="J32" s="642">
        <f t="shared" si="5"/>
        <v>17379898</v>
      </c>
      <c r="K32" s="643">
        <f t="shared" si="5"/>
        <v>18235574</v>
      </c>
      <c r="L32" s="643">
        <f t="shared" si="5"/>
        <v>7864002</v>
      </c>
      <c r="M32" s="643">
        <f t="shared" si="5"/>
        <v>1522200</v>
      </c>
      <c r="N32" s="643">
        <f t="shared" si="5"/>
        <v>1472200</v>
      </c>
      <c r="O32" s="643">
        <f t="shared" si="5"/>
        <v>1283154</v>
      </c>
      <c r="P32" s="643">
        <f t="shared" si="5"/>
        <v>146600</v>
      </c>
      <c r="Q32" s="643">
        <f t="shared" si="5"/>
        <v>9418285</v>
      </c>
      <c r="R32" s="643">
        <f t="shared" si="5"/>
        <v>514746</v>
      </c>
      <c r="S32" s="644">
        <f>D32+G32+J32+M32+P32</f>
        <v>27015280</v>
      </c>
      <c r="T32" s="645">
        <f>E32+H32+K32+N32+Q32</f>
        <v>39787136</v>
      </c>
      <c r="U32" s="646">
        <f>F32+I32+L32+O32+R32</f>
        <v>19662011</v>
      </c>
      <c r="V32" s="459">
        <f t="shared" si="1"/>
        <v>49.41801038405981</v>
      </c>
    </row>
  </sheetData>
  <sheetProtection password="AF00" sheet="1"/>
  <mergeCells count="28">
    <mergeCell ref="A8:A10"/>
    <mergeCell ref="B5:V5"/>
    <mergeCell ref="B6:V6"/>
    <mergeCell ref="D8:F8"/>
    <mergeCell ref="D10:E10"/>
    <mergeCell ref="F9:F10"/>
    <mergeCell ref="P10:Q10"/>
    <mergeCell ref="J8:L8"/>
    <mergeCell ref="L9:L10"/>
    <mergeCell ref="U9:U10"/>
    <mergeCell ref="S10:T10"/>
    <mergeCell ref="V9:V10"/>
    <mergeCell ref="S8:V8"/>
    <mergeCell ref="M8:O8"/>
    <mergeCell ref="O9:O10"/>
    <mergeCell ref="M10:N10"/>
    <mergeCell ref="P8:R8"/>
    <mergeCell ref="R9:R10"/>
    <mergeCell ref="B1:T1"/>
    <mergeCell ref="B2:T2"/>
    <mergeCell ref="G8:I8"/>
    <mergeCell ref="I9:I10"/>
    <mergeCell ref="G10:H10"/>
    <mergeCell ref="B8:B10"/>
    <mergeCell ref="C8:C10"/>
    <mergeCell ref="J10:K10"/>
    <mergeCell ref="B3:V3"/>
    <mergeCell ref="B4:V4"/>
  </mergeCells>
  <printOptions/>
  <pageMargins left="0.5905511811023623" right="0" top="0.5118110236220472" bottom="0.35433070866141736" header="0.5118110236220472" footer="0.5118110236220472"/>
  <pageSetup horizontalDpi="200" verticalDpi="2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33"/>
  <sheetViews>
    <sheetView zoomScalePageLayoutView="0" workbookViewId="0" topLeftCell="B1">
      <selection activeCell="W13" sqref="W13"/>
    </sheetView>
  </sheetViews>
  <sheetFormatPr defaultColWidth="9.00390625" defaultRowHeight="12.75"/>
  <cols>
    <col min="1" max="1" width="4.875" style="0" customWidth="1"/>
    <col min="2" max="2" width="8.25390625" style="0" customWidth="1"/>
    <col min="3" max="3" width="39.625" style="0" customWidth="1"/>
    <col min="4" max="4" width="9.00390625" style="0" customWidth="1"/>
    <col min="5" max="5" width="10.125" style="0" customWidth="1"/>
    <col min="6" max="6" width="7.875" style="0" customWidth="1"/>
    <col min="8" max="8" width="9.25390625" style="0" customWidth="1"/>
    <col min="9" max="9" width="8.75390625" style="0" customWidth="1"/>
    <col min="10" max="10" width="9.75390625" style="0" customWidth="1"/>
    <col min="11" max="11" width="10.00390625" style="0" customWidth="1"/>
    <col min="12" max="12" width="9.00390625" style="0" customWidth="1"/>
    <col min="13" max="13" width="8.375" style="0" customWidth="1"/>
    <col min="14" max="14" width="9.75390625" style="0" customWidth="1"/>
    <col min="15" max="15" width="8.75390625" style="0" customWidth="1"/>
    <col min="16" max="16" width="5.625" style="0" customWidth="1"/>
  </cols>
  <sheetData>
    <row r="1" spans="2:15" ht="12.75">
      <c r="B1" s="1086" t="s">
        <v>1150</v>
      </c>
      <c r="C1" s="1086"/>
      <c r="D1" s="1086"/>
      <c r="E1" s="1086"/>
      <c r="F1" s="1086"/>
      <c r="G1" s="1086"/>
      <c r="H1" s="1086"/>
      <c r="I1" s="1086"/>
      <c r="J1" s="1086"/>
      <c r="K1" s="1086"/>
      <c r="L1" s="1086"/>
      <c r="M1" s="1086"/>
      <c r="N1" s="1086"/>
      <c r="O1" s="1086"/>
    </row>
    <row r="2" spans="2:15" ht="15.75"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1"/>
    </row>
    <row r="3" spans="2:16" ht="15.75">
      <c r="B3" s="1061" t="s">
        <v>332</v>
      </c>
      <c r="C3" s="1061"/>
      <c r="D3" s="1061"/>
      <c r="E3" s="1061"/>
      <c r="F3" s="1061"/>
      <c r="G3" s="1061"/>
      <c r="H3" s="1061"/>
      <c r="I3" s="1061"/>
      <c r="J3" s="1061"/>
      <c r="K3" s="1061"/>
      <c r="L3" s="1061"/>
      <c r="M3" s="1061"/>
      <c r="N3" s="1061"/>
      <c r="O3" s="1061"/>
      <c r="P3" s="1061"/>
    </row>
    <row r="4" spans="2:16" ht="15.75">
      <c r="B4" s="1061" t="s">
        <v>533</v>
      </c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</row>
    <row r="5" spans="2:16" ht="15.75">
      <c r="B5" s="1061" t="s">
        <v>1066</v>
      </c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</row>
    <row r="6" spans="2:16" ht="16.5"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</row>
    <row r="7" spans="2:15" ht="17.25" thickBot="1"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 t="s">
        <v>965</v>
      </c>
    </row>
    <row r="8" spans="1:16" ht="20.25" customHeight="1" thickBot="1">
      <c r="A8" s="1063" t="s">
        <v>1036</v>
      </c>
      <c r="B8" s="1103" t="s">
        <v>322</v>
      </c>
      <c r="C8" s="1087" t="s">
        <v>432</v>
      </c>
      <c r="D8" s="1110" t="s">
        <v>543</v>
      </c>
      <c r="E8" s="1122"/>
      <c r="F8" s="1123"/>
      <c r="G8" s="1093" t="s">
        <v>544</v>
      </c>
      <c r="H8" s="1107"/>
      <c r="I8" s="1108"/>
      <c r="J8" s="1093" t="s">
        <v>326</v>
      </c>
      <c r="K8" s="1107"/>
      <c r="L8" s="1108"/>
      <c r="M8" s="1093" t="s">
        <v>331</v>
      </c>
      <c r="N8" s="1107"/>
      <c r="O8" s="1107"/>
      <c r="P8" s="1108"/>
    </row>
    <row r="9" spans="1:16" ht="20.25" customHeight="1" thickBot="1">
      <c r="A9" s="1064"/>
      <c r="B9" s="1104"/>
      <c r="C9" s="1088"/>
      <c r="D9" s="365" t="s">
        <v>532</v>
      </c>
      <c r="E9" s="322" t="s">
        <v>894</v>
      </c>
      <c r="F9" s="1035" t="s">
        <v>297</v>
      </c>
      <c r="G9" s="365" t="s">
        <v>532</v>
      </c>
      <c r="H9" s="322" t="s">
        <v>894</v>
      </c>
      <c r="I9" s="1035" t="s">
        <v>297</v>
      </c>
      <c r="J9" s="365" t="s">
        <v>532</v>
      </c>
      <c r="K9" s="322" t="s">
        <v>894</v>
      </c>
      <c r="L9" s="1035" t="s">
        <v>297</v>
      </c>
      <c r="M9" s="365" t="s">
        <v>532</v>
      </c>
      <c r="N9" s="322" t="s">
        <v>894</v>
      </c>
      <c r="O9" s="1035" t="s">
        <v>297</v>
      </c>
      <c r="P9" s="1035" t="s">
        <v>13</v>
      </c>
    </row>
    <row r="10" spans="1:16" ht="19.5" customHeight="1" thickBot="1">
      <c r="A10" s="1065"/>
      <c r="B10" s="1104"/>
      <c r="C10" s="1088"/>
      <c r="D10" s="1110" t="s">
        <v>258</v>
      </c>
      <c r="E10" s="1111"/>
      <c r="F10" s="1109"/>
      <c r="G10" s="1110" t="s">
        <v>258</v>
      </c>
      <c r="H10" s="1111"/>
      <c r="I10" s="1109"/>
      <c r="J10" s="1110" t="s">
        <v>258</v>
      </c>
      <c r="K10" s="1111"/>
      <c r="L10" s="1109"/>
      <c r="M10" s="1110" t="s">
        <v>258</v>
      </c>
      <c r="N10" s="1111"/>
      <c r="O10" s="1109"/>
      <c r="P10" s="1109"/>
    </row>
    <row r="11" spans="1:16" ht="27" customHeight="1">
      <c r="A11" s="763" t="s">
        <v>731</v>
      </c>
      <c r="B11" s="435" t="s">
        <v>434</v>
      </c>
      <c r="C11" s="436" t="s">
        <v>435</v>
      </c>
      <c r="D11" s="649"/>
      <c r="E11" s="650"/>
      <c r="F11" s="651"/>
      <c r="G11" s="649"/>
      <c r="H11" s="650"/>
      <c r="I11" s="652"/>
      <c r="J11" s="649"/>
      <c r="K11" s="650"/>
      <c r="L11" s="652"/>
      <c r="M11" s="653"/>
      <c r="N11" s="654"/>
      <c r="O11" s="654"/>
      <c r="P11" s="451"/>
    </row>
    <row r="12" spans="1:16" ht="12.75">
      <c r="A12" s="760" t="s">
        <v>732</v>
      </c>
      <c r="B12" s="437" t="s">
        <v>721</v>
      </c>
      <c r="C12" s="438" t="s">
        <v>338</v>
      </c>
      <c r="D12" s="655"/>
      <c r="E12" s="656"/>
      <c r="F12" s="657"/>
      <c r="G12" s="655"/>
      <c r="H12" s="656"/>
      <c r="I12" s="658"/>
      <c r="J12" s="655"/>
      <c r="K12" s="656"/>
      <c r="L12" s="658"/>
      <c r="M12" s="655"/>
      <c r="N12" s="656"/>
      <c r="O12" s="656"/>
      <c r="P12" s="439"/>
    </row>
    <row r="13" spans="1:16" ht="25.5">
      <c r="A13" s="760" t="s">
        <v>733</v>
      </c>
      <c r="B13" s="440" t="s">
        <v>722</v>
      </c>
      <c r="C13" s="441" t="s">
        <v>723</v>
      </c>
      <c r="D13" s="655"/>
      <c r="E13" s="656"/>
      <c r="F13" s="657"/>
      <c r="G13" s="655"/>
      <c r="H13" s="656"/>
      <c r="I13" s="658"/>
      <c r="J13" s="655"/>
      <c r="K13" s="656"/>
      <c r="L13" s="658"/>
      <c r="M13" s="655"/>
      <c r="N13" s="656"/>
      <c r="O13" s="656"/>
      <c r="P13" s="442"/>
    </row>
    <row r="14" spans="1:16" ht="23.25" customHeight="1">
      <c r="A14" s="760" t="s">
        <v>734</v>
      </c>
      <c r="B14" s="437" t="s">
        <v>724</v>
      </c>
      <c r="C14" s="438" t="s">
        <v>725</v>
      </c>
      <c r="D14" s="655"/>
      <c r="E14" s="656"/>
      <c r="F14" s="657"/>
      <c r="G14" s="655"/>
      <c r="H14" s="656"/>
      <c r="I14" s="658"/>
      <c r="J14" s="655"/>
      <c r="K14" s="656"/>
      <c r="L14" s="658"/>
      <c r="M14" s="655"/>
      <c r="N14" s="656"/>
      <c r="O14" s="656"/>
      <c r="P14" s="442"/>
    </row>
    <row r="15" spans="1:16" ht="18" customHeight="1">
      <c r="A15" s="760" t="s">
        <v>735</v>
      </c>
      <c r="B15" s="440" t="s">
        <v>727</v>
      </c>
      <c r="C15" s="441" t="s">
        <v>728</v>
      </c>
      <c r="D15" s="655"/>
      <c r="E15" s="656">
        <v>299900</v>
      </c>
      <c r="F15" s="657"/>
      <c r="G15" s="655"/>
      <c r="H15" s="656"/>
      <c r="I15" s="658"/>
      <c r="J15" s="655"/>
      <c r="K15" s="656"/>
      <c r="L15" s="658"/>
      <c r="M15" s="655"/>
      <c r="N15" s="656">
        <f aca="true" t="shared" si="0" ref="M15:O16">E15+H15+K15</f>
        <v>299900</v>
      </c>
      <c r="O15" s="656"/>
      <c r="P15" s="442"/>
    </row>
    <row r="16" spans="1:16" ht="21.75" customHeight="1">
      <c r="A16" s="760" t="s">
        <v>757</v>
      </c>
      <c r="B16" s="440" t="s">
        <v>545</v>
      </c>
      <c r="C16" s="441" t="s">
        <v>546</v>
      </c>
      <c r="D16" s="655"/>
      <c r="E16" s="656"/>
      <c r="F16" s="657"/>
      <c r="G16" s="655">
        <v>817173</v>
      </c>
      <c r="H16" s="656">
        <v>1822624</v>
      </c>
      <c r="I16" s="658">
        <v>817173</v>
      </c>
      <c r="J16" s="655"/>
      <c r="K16" s="656"/>
      <c r="L16" s="658"/>
      <c r="M16" s="655">
        <f t="shared" si="0"/>
        <v>817173</v>
      </c>
      <c r="N16" s="656">
        <f t="shared" si="0"/>
        <v>1822624</v>
      </c>
      <c r="O16" s="656">
        <f t="shared" si="0"/>
        <v>817173</v>
      </c>
      <c r="P16" s="442">
        <f>O16/N16*100</f>
        <v>44.83497419105641</v>
      </c>
    </row>
    <row r="17" spans="1:16" ht="25.5">
      <c r="A17" s="760" t="s">
        <v>758</v>
      </c>
      <c r="B17" s="437" t="s">
        <v>547</v>
      </c>
      <c r="C17" s="438" t="s">
        <v>548</v>
      </c>
      <c r="D17" s="655"/>
      <c r="E17" s="656"/>
      <c r="F17" s="657"/>
      <c r="G17" s="655"/>
      <c r="H17" s="656"/>
      <c r="I17" s="658"/>
      <c r="J17" s="655"/>
      <c r="K17" s="656"/>
      <c r="L17" s="658"/>
      <c r="M17" s="655"/>
      <c r="N17" s="656"/>
      <c r="O17" s="656"/>
      <c r="P17" s="442"/>
    </row>
    <row r="18" spans="1:16" ht="16.5">
      <c r="A18" s="760" t="s">
        <v>759</v>
      </c>
      <c r="B18" s="352" t="s">
        <v>936</v>
      </c>
      <c r="C18" s="353" t="s">
        <v>937</v>
      </c>
      <c r="D18" s="655"/>
      <c r="E18" s="656"/>
      <c r="F18" s="657"/>
      <c r="G18" s="655"/>
      <c r="H18" s="656"/>
      <c r="I18" s="658"/>
      <c r="J18" s="655"/>
      <c r="K18" s="656"/>
      <c r="L18" s="658"/>
      <c r="M18" s="655"/>
      <c r="N18" s="656"/>
      <c r="O18" s="656"/>
      <c r="P18" s="442"/>
    </row>
    <row r="19" spans="1:16" ht="12.75">
      <c r="A19" s="760" t="s">
        <v>273</v>
      </c>
      <c r="B19" s="437" t="s">
        <v>551</v>
      </c>
      <c r="C19" s="443" t="s">
        <v>552</v>
      </c>
      <c r="D19" s="655">
        <v>34339195</v>
      </c>
      <c r="E19" s="656">
        <v>34339195</v>
      </c>
      <c r="F19" s="657"/>
      <c r="G19" s="655"/>
      <c r="H19" s="656"/>
      <c r="I19" s="658"/>
      <c r="J19" s="655"/>
      <c r="K19" s="656"/>
      <c r="L19" s="658"/>
      <c r="M19" s="655">
        <f>D19+G19+J19</f>
        <v>34339195</v>
      </c>
      <c r="N19" s="656">
        <f>E19+H19+K19</f>
        <v>34339195</v>
      </c>
      <c r="O19" s="656"/>
      <c r="P19" s="442"/>
    </row>
    <row r="20" spans="1:16" ht="12.75">
      <c r="A20" s="760" t="s">
        <v>274</v>
      </c>
      <c r="B20" s="437" t="s">
        <v>839</v>
      </c>
      <c r="C20" s="438" t="s">
        <v>336</v>
      </c>
      <c r="D20" s="655"/>
      <c r="E20" s="656"/>
      <c r="F20" s="657"/>
      <c r="G20" s="655"/>
      <c r="H20" s="656"/>
      <c r="I20" s="658"/>
      <c r="J20" s="655"/>
      <c r="K20" s="656"/>
      <c r="L20" s="658"/>
      <c r="M20" s="655"/>
      <c r="N20" s="656"/>
      <c r="O20" s="656"/>
      <c r="P20" s="442"/>
    </row>
    <row r="21" spans="1:16" ht="23.25" customHeight="1">
      <c r="A21" s="760" t="s">
        <v>300</v>
      </c>
      <c r="B21" s="437" t="s">
        <v>840</v>
      </c>
      <c r="C21" s="438" t="s">
        <v>841</v>
      </c>
      <c r="D21" s="655">
        <v>709600</v>
      </c>
      <c r="E21" s="656">
        <v>3925044</v>
      </c>
      <c r="F21" s="657">
        <v>1925044</v>
      </c>
      <c r="G21" s="655"/>
      <c r="H21" s="656"/>
      <c r="I21" s="658"/>
      <c r="J21" s="655"/>
      <c r="K21" s="656"/>
      <c r="L21" s="658"/>
      <c r="M21" s="655">
        <f>D21+G21+J21</f>
        <v>709600</v>
      </c>
      <c r="N21" s="656">
        <f>E21+H21+K21</f>
        <v>3925044</v>
      </c>
      <c r="O21" s="656">
        <f>F21+I21+L21</f>
        <v>1925044</v>
      </c>
      <c r="P21" s="442">
        <f>O21/N21*100</f>
        <v>49.045157200785525</v>
      </c>
    </row>
    <row r="22" spans="1:16" ht="12.75">
      <c r="A22" s="760" t="s">
        <v>275</v>
      </c>
      <c r="B22" s="437" t="s">
        <v>553</v>
      </c>
      <c r="C22" s="438" t="s">
        <v>554</v>
      </c>
      <c r="D22" s="655"/>
      <c r="E22" s="656"/>
      <c r="F22" s="657"/>
      <c r="G22" s="655"/>
      <c r="H22" s="656"/>
      <c r="I22" s="658"/>
      <c r="J22" s="655"/>
      <c r="K22" s="656"/>
      <c r="L22" s="658"/>
      <c r="M22" s="655"/>
      <c r="N22" s="656"/>
      <c r="O22" s="656"/>
      <c r="P22" s="442"/>
    </row>
    <row r="23" spans="1:16" ht="12.75">
      <c r="A23" s="760" t="s">
        <v>276</v>
      </c>
      <c r="B23" s="437" t="s">
        <v>842</v>
      </c>
      <c r="C23" s="438" t="s">
        <v>337</v>
      </c>
      <c r="D23" s="655">
        <v>317500</v>
      </c>
      <c r="E23" s="656">
        <v>76057</v>
      </c>
      <c r="F23" s="658">
        <v>8877</v>
      </c>
      <c r="G23" s="655"/>
      <c r="H23" s="656"/>
      <c r="I23" s="658"/>
      <c r="J23" s="655"/>
      <c r="K23" s="656"/>
      <c r="L23" s="658"/>
      <c r="M23" s="655">
        <f>D23+G23+J23</f>
        <v>317500</v>
      </c>
      <c r="N23" s="656">
        <f>E23+H23+K23</f>
        <v>76057</v>
      </c>
      <c r="O23" s="656">
        <f>F23+I23+L23</f>
        <v>8877</v>
      </c>
      <c r="P23" s="442">
        <f>O23/N23*100</f>
        <v>11.671509525750425</v>
      </c>
    </row>
    <row r="24" spans="1:16" ht="33">
      <c r="A24" s="760" t="s">
        <v>277</v>
      </c>
      <c r="B24" s="352" t="s">
        <v>955</v>
      </c>
      <c r="C24" s="353" t="s">
        <v>938</v>
      </c>
      <c r="D24" s="655"/>
      <c r="E24" s="656"/>
      <c r="F24" s="658"/>
      <c r="G24" s="655"/>
      <c r="H24" s="656"/>
      <c r="I24" s="658"/>
      <c r="J24" s="655"/>
      <c r="K24" s="656"/>
      <c r="L24" s="658"/>
      <c r="M24" s="655"/>
      <c r="N24" s="656"/>
      <c r="O24" s="656"/>
      <c r="P24" s="442"/>
    </row>
    <row r="25" spans="1:16" ht="16.5">
      <c r="A25" s="760" t="s">
        <v>279</v>
      </c>
      <c r="B25" s="352" t="s">
        <v>939</v>
      </c>
      <c r="C25" s="353" t="s">
        <v>940</v>
      </c>
      <c r="D25" s="655"/>
      <c r="E25" s="656"/>
      <c r="F25" s="657"/>
      <c r="G25" s="655"/>
      <c r="H25" s="656"/>
      <c r="I25" s="658"/>
      <c r="J25" s="655"/>
      <c r="K25" s="656"/>
      <c r="L25" s="658"/>
      <c r="M25" s="655"/>
      <c r="N25" s="656"/>
      <c r="O25" s="656"/>
      <c r="P25" s="442"/>
    </row>
    <row r="26" spans="1:16" ht="19.5" customHeight="1">
      <c r="A26" s="760" t="s">
        <v>280</v>
      </c>
      <c r="B26" s="437">
        <v>104051</v>
      </c>
      <c r="C26" s="438" t="s">
        <v>0</v>
      </c>
      <c r="D26" s="655"/>
      <c r="E26" s="656"/>
      <c r="F26" s="657"/>
      <c r="G26" s="655"/>
      <c r="H26" s="656"/>
      <c r="I26" s="658"/>
      <c r="J26" s="655"/>
      <c r="K26" s="656"/>
      <c r="L26" s="658"/>
      <c r="M26" s="655"/>
      <c r="N26" s="656"/>
      <c r="O26" s="656"/>
      <c r="P26" s="442"/>
    </row>
    <row r="27" spans="1:16" ht="12.75">
      <c r="A27" s="760" t="s">
        <v>281</v>
      </c>
      <c r="B27" s="437">
        <v>105010</v>
      </c>
      <c r="C27" s="438" t="s">
        <v>843</v>
      </c>
      <c r="D27" s="655"/>
      <c r="E27" s="656"/>
      <c r="F27" s="657"/>
      <c r="G27" s="655"/>
      <c r="H27" s="656"/>
      <c r="I27" s="658"/>
      <c r="J27" s="655"/>
      <c r="K27" s="656"/>
      <c r="L27" s="658"/>
      <c r="M27" s="655"/>
      <c r="N27" s="656"/>
      <c r="O27" s="656"/>
      <c r="P27" s="442"/>
    </row>
    <row r="28" spans="1:16" ht="18" customHeight="1">
      <c r="A28" s="760" t="s">
        <v>282</v>
      </c>
      <c r="B28" s="437">
        <v>106020</v>
      </c>
      <c r="C28" s="444" t="s">
        <v>844</v>
      </c>
      <c r="D28" s="655"/>
      <c r="E28" s="656"/>
      <c r="F28" s="657"/>
      <c r="G28" s="655"/>
      <c r="H28" s="656"/>
      <c r="I28" s="658"/>
      <c r="J28" s="655"/>
      <c r="K28" s="656"/>
      <c r="L28" s="658"/>
      <c r="M28" s="655"/>
      <c r="N28" s="656"/>
      <c r="O28" s="656"/>
      <c r="P28" s="442"/>
    </row>
    <row r="29" spans="1:16" ht="12.75">
      <c r="A29" s="760" t="s">
        <v>283</v>
      </c>
      <c r="B29" s="437">
        <v>107051</v>
      </c>
      <c r="C29" s="444" t="s">
        <v>306</v>
      </c>
      <c r="D29" s="655"/>
      <c r="E29" s="656"/>
      <c r="F29" s="657"/>
      <c r="G29" s="655"/>
      <c r="H29" s="656"/>
      <c r="I29" s="658"/>
      <c r="J29" s="655"/>
      <c r="K29" s="656"/>
      <c r="L29" s="658"/>
      <c r="M29" s="655"/>
      <c r="N29" s="656"/>
      <c r="O29" s="656"/>
      <c r="P29" s="442"/>
    </row>
    <row r="30" spans="1:16" ht="12.75">
      <c r="A30" s="760" t="s">
        <v>284</v>
      </c>
      <c r="B30" s="648">
        <v>107055</v>
      </c>
      <c r="C30" s="647" t="s">
        <v>973</v>
      </c>
      <c r="D30" s="655"/>
      <c r="E30" s="656">
        <v>124797</v>
      </c>
      <c r="F30" s="659">
        <v>124797</v>
      </c>
      <c r="G30" s="660"/>
      <c r="H30" s="661"/>
      <c r="I30" s="662"/>
      <c r="J30" s="660"/>
      <c r="K30" s="661"/>
      <c r="L30" s="662"/>
      <c r="M30" s="655"/>
      <c r="N30" s="656">
        <f>E30+H30+K30</f>
        <v>124797</v>
      </c>
      <c r="O30" s="656">
        <f>F30+I30+L30</f>
        <v>124797</v>
      </c>
      <c r="P30" s="442">
        <f>O30/N30*100</f>
        <v>100</v>
      </c>
    </row>
    <row r="31" spans="1:16" ht="20.25" customHeight="1" thickBot="1">
      <c r="A31" s="761" t="s">
        <v>736</v>
      </c>
      <c r="B31" s="445">
        <v>107060</v>
      </c>
      <c r="C31" s="446" t="s">
        <v>1</v>
      </c>
      <c r="D31" s="660"/>
      <c r="E31" s="661"/>
      <c r="F31" s="663"/>
      <c r="G31" s="664"/>
      <c r="H31" s="665"/>
      <c r="I31" s="666"/>
      <c r="J31" s="664"/>
      <c r="K31" s="665"/>
      <c r="L31" s="666"/>
      <c r="M31" s="655"/>
      <c r="N31" s="656"/>
      <c r="O31" s="656"/>
      <c r="P31" s="442"/>
    </row>
    <row r="32" spans="1:16" ht="13.5" thickBot="1">
      <c r="A32" s="762" t="s">
        <v>737</v>
      </c>
      <c r="B32" s="447"/>
      <c r="C32" s="448" t="s">
        <v>2</v>
      </c>
      <c r="D32" s="667">
        <f aca="true" t="shared" si="1" ref="D32:M32">SUM(D11:D31)</f>
        <v>35366295</v>
      </c>
      <c r="E32" s="667">
        <f t="shared" si="1"/>
        <v>38764993</v>
      </c>
      <c r="F32" s="667">
        <f t="shared" si="1"/>
        <v>2058718</v>
      </c>
      <c r="G32" s="667">
        <f t="shared" si="1"/>
        <v>817173</v>
      </c>
      <c r="H32" s="667">
        <f t="shared" si="1"/>
        <v>1822624</v>
      </c>
      <c r="I32" s="667">
        <f t="shared" si="1"/>
        <v>817173</v>
      </c>
      <c r="J32" s="667"/>
      <c r="K32" s="668"/>
      <c r="L32" s="668"/>
      <c r="M32" s="669">
        <f t="shared" si="1"/>
        <v>36183468</v>
      </c>
      <c r="N32" s="669">
        <f>E32+H32+K32</f>
        <v>40587617</v>
      </c>
      <c r="O32" s="669">
        <f>F32+I32+L32</f>
        <v>2875891</v>
      </c>
      <c r="P32" s="450">
        <f>O32/N32*100</f>
        <v>7.085636488587148</v>
      </c>
    </row>
    <row r="33" spans="2:16" ht="12.75">
      <c r="B33" s="449"/>
      <c r="C33" s="449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449"/>
    </row>
  </sheetData>
  <sheetProtection password="AF00" sheet="1"/>
  <mergeCells count="22">
    <mergeCell ref="P9:P10"/>
    <mergeCell ref="M8:P8"/>
    <mergeCell ref="B3:P3"/>
    <mergeCell ref="I9:I10"/>
    <mergeCell ref="B4:P4"/>
    <mergeCell ref="L9:L10"/>
    <mergeCell ref="A8:A10"/>
    <mergeCell ref="B6:P6"/>
    <mergeCell ref="G8:I8"/>
    <mergeCell ref="G10:H10"/>
    <mergeCell ref="O9:O10"/>
    <mergeCell ref="B5:P5"/>
    <mergeCell ref="J8:L8"/>
    <mergeCell ref="J10:K10"/>
    <mergeCell ref="M10:N10"/>
    <mergeCell ref="D10:E10"/>
    <mergeCell ref="B1:O1"/>
    <mergeCell ref="B2:O2"/>
    <mergeCell ref="B8:B10"/>
    <mergeCell ref="C8:C10"/>
    <mergeCell ref="D8:F8"/>
    <mergeCell ref="F9:F10"/>
  </mergeCells>
  <printOptions/>
  <pageMargins left="0.15748031496062992" right="0.15748031496062992" top="0.15748031496062992" bottom="0.35433070866141736" header="0.2362204724409449" footer="0.35433070866141736"/>
  <pageSetup horizontalDpi="200" verticalDpi="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G42"/>
  <sheetViews>
    <sheetView zoomScale="75" zoomScaleNormal="75" zoomScalePageLayoutView="0" workbookViewId="0" topLeftCell="A1">
      <selection activeCell="Q27" sqref="Q27"/>
    </sheetView>
  </sheetViews>
  <sheetFormatPr defaultColWidth="9.00390625" defaultRowHeight="12.75"/>
  <cols>
    <col min="1" max="1" width="6.125" style="17" customWidth="1"/>
    <col min="2" max="2" width="9.125" style="17" customWidth="1"/>
    <col min="3" max="3" width="63.125" style="17" customWidth="1"/>
    <col min="4" max="4" width="15.75390625" style="17" customWidth="1"/>
    <col min="5" max="5" width="22.375" style="17" customWidth="1"/>
    <col min="6" max="6" width="23.375" style="17" customWidth="1"/>
    <col min="7" max="7" width="24.625" style="17" customWidth="1"/>
    <col min="8" max="16384" width="9.125" style="17" customWidth="1"/>
  </cols>
  <sheetData>
    <row r="2" spans="2:7" s="38" customFormat="1" ht="15" customHeight="1">
      <c r="B2" s="1129"/>
      <c r="C2" s="1129"/>
      <c r="D2" s="1129"/>
      <c r="E2" s="1129"/>
      <c r="F2" s="1129"/>
      <c r="G2" s="1129"/>
    </row>
    <row r="3" spans="2:7" s="75" customFormat="1" ht="15.75">
      <c r="B3" s="1130" t="s">
        <v>1151</v>
      </c>
      <c r="C3" s="1130"/>
      <c r="D3" s="1130"/>
      <c r="E3" s="1130"/>
      <c r="F3" s="1130"/>
      <c r="G3" s="1130"/>
    </row>
    <row r="4" spans="4:7" s="51" customFormat="1" ht="15" customHeight="1">
      <c r="D4" s="50"/>
      <c r="E4" s="78"/>
      <c r="F4" s="78"/>
      <c r="G4" s="78"/>
    </row>
    <row r="5" spans="2:7" s="12" customFormat="1" ht="15" customHeight="1">
      <c r="B5" s="1061" t="s">
        <v>581</v>
      </c>
      <c r="C5" s="1061"/>
      <c r="D5" s="1061"/>
      <c r="E5" s="1061"/>
      <c r="F5" s="1061"/>
      <c r="G5" s="1061"/>
    </row>
    <row r="6" spans="2:7" s="12" customFormat="1" ht="15.75">
      <c r="B6" s="1061" t="s">
        <v>603</v>
      </c>
      <c r="C6" s="1061"/>
      <c r="D6" s="1061"/>
      <c r="E6" s="1061"/>
      <c r="F6" s="1061"/>
      <c r="G6" s="1061"/>
    </row>
    <row r="7" spans="2:7" s="12" customFormat="1" ht="15" customHeight="1">
      <c r="B7" s="1061" t="s">
        <v>1066</v>
      </c>
      <c r="C7" s="1061"/>
      <c r="D7" s="1061"/>
      <c r="E7" s="1061"/>
      <c r="F7" s="1061"/>
      <c r="G7" s="1061"/>
    </row>
    <row r="8" spans="2:7" s="12" customFormat="1" ht="15" customHeight="1">
      <c r="B8" s="1061"/>
      <c r="C8" s="1066"/>
      <c r="D8" s="1066"/>
      <c r="E8" s="1066"/>
      <c r="F8" s="1066"/>
      <c r="G8" s="1066"/>
    </row>
    <row r="9" spans="2:7" s="75" customFormat="1" ht="15.75" customHeight="1" thickBot="1">
      <c r="B9" s="392"/>
      <c r="C9" s="392"/>
      <c r="D9" s="392"/>
      <c r="E9" s="392"/>
      <c r="F9" s="392"/>
      <c r="G9" s="393" t="s">
        <v>969</v>
      </c>
    </row>
    <row r="10" spans="1:7" s="75" customFormat="1" ht="16.5" customHeight="1" thickBot="1">
      <c r="A10" s="1126" t="s">
        <v>1036</v>
      </c>
      <c r="B10" s="1067" t="s">
        <v>431</v>
      </c>
      <c r="C10" s="1070" t="s">
        <v>432</v>
      </c>
      <c r="D10" s="1073" t="s">
        <v>535</v>
      </c>
      <c r="E10" s="1076" t="s">
        <v>5</v>
      </c>
      <c r="F10" s="1077"/>
      <c r="G10" s="1078"/>
    </row>
    <row r="11" spans="1:7" s="75" customFormat="1" ht="33" customHeight="1">
      <c r="A11" s="1127"/>
      <c r="B11" s="1068"/>
      <c r="C11" s="1071"/>
      <c r="D11" s="1074"/>
      <c r="E11" s="1079" t="s">
        <v>433</v>
      </c>
      <c r="F11" s="1079" t="s">
        <v>6</v>
      </c>
      <c r="G11" s="1080" t="s">
        <v>7</v>
      </c>
    </row>
    <row r="12" spans="1:7" s="75" customFormat="1" ht="22.5" customHeight="1" thickBot="1">
      <c r="A12" s="1127"/>
      <c r="B12" s="1068"/>
      <c r="C12" s="1071"/>
      <c r="D12" s="1074"/>
      <c r="E12" s="1079"/>
      <c r="F12" s="1079"/>
      <c r="G12" s="1080"/>
    </row>
    <row r="13" spans="1:7" ht="13.5" thickBot="1">
      <c r="A13" s="1128"/>
      <c r="B13" s="1068"/>
      <c r="C13" s="1071"/>
      <c r="D13" s="1074"/>
      <c r="E13" s="1081" t="s">
        <v>8</v>
      </c>
      <c r="F13" s="1082"/>
      <c r="G13" s="1083"/>
    </row>
    <row r="14" spans="2:7" ht="3" customHeight="1" thickBot="1">
      <c r="B14" s="1069"/>
      <c r="C14" s="1072"/>
      <c r="D14" s="1075"/>
      <c r="E14" s="1131"/>
      <c r="F14" s="1084"/>
      <c r="G14" s="1085"/>
    </row>
    <row r="15" spans="1:7" ht="31.5">
      <c r="A15" s="765" t="s">
        <v>731</v>
      </c>
      <c r="B15" s="394" t="s">
        <v>434</v>
      </c>
      <c r="C15" s="395" t="s">
        <v>435</v>
      </c>
      <c r="D15" s="961">
        <f>E15+F15</f>
        <v>6794237</v>
      </c>
      <c r="E15" s="962">
        <v>6270381</v>
      </c>
      <c r="F15" s="963">
        <v>523856</v>
      </c>
      <c r="G15" s="397"/>
    </row>
    <row r="16" spans="1:7" ht="15.75">
      <c r="A16" s="766" t="s">
        <v>732</v>
      </c>
      <c r="B16" s="398" t="s">
        <v>721</v>
      </c>
      <c r="C16" s="395" t="s">
        <v>338</v>
      </c>
      <c r="D16" s="399">
        <f>E16+F16+G16</f>
        <v>118934</v>
      </c>
      <c r="E16" s="400">
        <v>118934</v>
      </c>
      <c r="F16" s="401"/>
      <c r="G16" s="402"/>
    </row>
    <row r="17" spans="1:7" ht="15.75">
      <c r="A17" s="766" t="s">
        <v>733</v>
      </c>
      <c r="B17" s="398" t="s">
        <v>722</v>
      </c>
      <c r="C17" s="403" t="s">
        <v>723</v>
      </c>
      <c r="D17" s="399">
        <f aca="true" t="shared" si="0" ref="D17:D36">E17+F17+G17</f>
        <v>498541</v>
      </c>
      <c r="E17" s="400">
        <v>498541</v>
      </c>
      <c r="F17" s="401"/>
      <c r="G17" s="402"/>
    </row>
    <row r="18" spans="1:7" ht="15.75">
      <c r="A18" s="766" t="s">
        <v>734</v>
      </c>
      <c r="B18" s="356" t="s">
        <v>724</v>
      </c>
      <c r="C18" s="404" t="s">
        <v>725</v>
      </c>
      <c r="D18" s="399">
        <f t="shared" si="0"/>
        <v>33386</v>
      </c>
      <c r="E18" s="400">
        <v>33386</v>
      </c>
      <c r="F18" s="401"/>
      <c r="G18" s="402"/>
    </row>
    <row r="19" spans="1:7" ht="15.75">
      <c r="A19" s="766" t="s">
        <v>735</v>
      </c>
      <c r="B19" s="398" t="s">
        <v>727</v>
      </c>
      <c r="C19" s="395" t="s">
        <v>728</v>
      </c>
      <c r="D19" s="399">
        <f t="shared" si="0"/>
        <v>2011657</v>
      </c>
      <c r="E19" s="401">
        <v>2011657</v>
      </c>
      <c r="G19" s="402"/>
    </row>
    <row r="20" spans="1:7" ht="15.75">
      <c r="A20" s="766" t="s">
        <v>757</v>
      </c>
      <c r="B20" s="398" t="s">
        <v>545</v>
      </c>
      <c r="C20" s="405" t="s">
        <v>546</v>
      </c>
      <c r="D20" s="399">
        <f t="shared" si="0"/>
        <v>2950000</v>
      </c>
      <c r="E20" s="400">
        <v>2950000</v>
      </c>
      <c r="F20" s="401"/>
      <c r="G20" s="402"/>
    </row>
    <row r="21" spans="1:7" ht="31.5">
      <c r="A21" s="766" t="s">
        <v>758</v>
      </c>
      <c r="B21" s="398" t="s">
        <v>547</v>
      </c>
      <c r="C21" s="395" t="s">
        <v>548</v>
      </c>
      <c r="D21" s="399">
        <f t="shared" si="0"/>
        <v>0</v>
      </c>
      <c r="E21" s="400">
        <v>0</v>
      </c>
      <c r="F21" s="401"/>
      <c r="G21" s="402"/>
    </row>
    <row r="22" spans="1:7" ht="16.5">
      <c r="A22" s="766" t="s">
        <v>759</v>
      </c>
      <c r="B22" s="352" t="s">
        <v>936</v>
      </c>
      <c r="C22" s="353" t="s">
        <v>937</v>
      </c>
      <c r="D22" s="399">
        <f t="shared" si="0"/>
        <v>0</v>
      </c>
      <c r="E22" s="400">
        <v>0</v>
      </c>
      <c r="F22" s="401"/>
      <c r="G22" s="402"/>
    </row>
    <row r="23" spans="1:7" ht="15.75">
      <c r="A23" s="766" t="s">
        <v>760</v>
      </c>
      <c r="B23" s="398" t="s">
        <v>549</v>
      </c>
      <c r="C23" s="406" t="s">
        <v>550</v>
      </c>
      <c r="D23" s="399">
        <f t="shared" si="0"/>
        <v>0</v>
      </c>
      <c r="E23" s="400">
        <v>0</v>
      </c>
      <c r="F23" s="401"/>
      <c r="G23" s="402"/>
    </row>
    <row r="24" spans="1:7" ht="15.75">
      <c r="A24" s="766" t="s">
        <v>273</v>
      </c>
      <c r="B24" s="398" t="s">
        <v>551</v>
      </c>
      <c r="C24" s="395" t="s">
        <v>552</v>
      </c>
      <c r="D24" s="399">
        <f t="shared" si="0"/>
        <v>0</v>
      </c>
      <c r="E24" s="400">
        <v>0</v>
      </c>
      <c r="F24" s="401"/>
      <c r="G24" s="402"/>
    </row>
    <row r="25" spans="1:7" ht="15.75">
      <c r="A25" s="766" t="s">
        <v>274</v>
      </c>
      <c r="B25" s="398" t="s">
        <v>839</v>
      </c>
      <c r="C25" s="395" t="s">
        <v>336</v>
      </c>
      <c r="D25" s="399">
        <f t="shared" si="0"/>
        <v>726454</v>
      </c>
      <c r="E25" s="400">
        <v>726454</v>
      </c>
      <c r="F25" s="401"/>
      <c r="G25" s="402"/>
    </row>
    <row r="26" spans="1:7" ht="15.75">
      <c r="A26" s="766" t="s">
        <v>300</v>
      </c>
      <c r="B26" s="398" t="s">
        <v>840</v>
      </c>
      <c r="C26" s="395" t="s">
        <v>841</v>
      </c>
      <c r="D26" s="399">
        <f t="shared" si="0"/>
        <v>2376913</v>
      </c>
      <c r="E26" s="400">
        <v>2376913</v>
      </c>
      <c r="F26" s="401"/>
      <c r="G26" s="402"/>
    </row>
    <row r="27" spans="1:7" ht="15.75">
      <c r="A27" s="766" t="s">
        <v>275</v>
      </c>
      <c r="B27" s="398" t="s">
        <v>553</v>
      </c>
      <c r="C27" s="395" t="s">
        <v>554</v>
      </c>
      <c r="D27" s="399">
        <f t="shared" si="0"/>
        <v>102037</v>
      </c>
      <c r="E27" s="400">
        <v>102037</v>
      </c>
      <c r="F27" s="401"/>
      <c r="G27" s="402"/>
    </row>
    <row r="28" spans="1:7" ht="15.75">
      <c r="A28" s="766" t="s">
        <v>276</v>
      </c>
      <c r="B28" s="398" t="s">
        <v>842</v>
      </c>
      <c r="C28" s="395" t="s">
        <v>337</v>
      </c>
      <c r="D28" s="399">
        <f t="shared" si="0"/>
        <v>428008</v>
      </c>
      <c r="E28" s="400">
        <v>428008</v>
      </c>
      <c r="F28" s="401"/>
      <c r="G28" s="402"/>
    </row>
    <row r="29" spans="1:7" ht="15.75">
      <c r="A29" s="766" t="s">
        <v>277</v>
      </c>
      <c r="B29" s="398" t="s">
        <v>955</v>
      </c>
      <c r="C29" s="395" t="s">
        <v>956</v>
      </c>
      <c r="D29" s="399">
        <f t="shared" si="0"/>
        <v>1271883</v>
      </c>
      <c r="E29" s="400">
        <v>795267</v>
      </c>
      <c r="F29" s="401">
        <v>476616</v>
      </c>
      <c r="G29" s="402"/>
    </row>
    <row r="30" spans="1:7" ht="15.75">
      <c r="A30" s="766" t="s">
        <v>279</v>
      </c>
      <c r="B30" s="398" t="s">
        <v>939</v>
      </c>
      <c r="C30" s="395" t="s">
        <v>957</v>
      </c>
      <c r="D30" s="399">
        <f t="shared" si="0"/>
        <v>50000</v>
      </c>
      <c r="E30" s="400"/>
      <c r="F30" s="401">
        <v>50000</v>
      </c>
      <c r="G30" s="402"/>
    </row>
    <row r="31" spans="1:7" ht="16.5">
      <c r="A31" s="766" t="s">
        <v>280</v>
      </c>
      <c r="B31" s="352">
        <v>104037</v>
      </c>
      <c r="C31" s="353" t="s">
        <v>972</v>
      </c>
      <c r="D31" s="399">
        <f t="shared" si="0"/>
        <v>41254</v>
      </c>
      <c r="E31" s="400">
        <v>41254</v>
      </c>
      <c r="F31" s="401"/>
      <c r="G31" s="402"/>
    </row>
    <row r="32" spans="1:7" ht="15.75">
      <c r="A32" s="766" t="s">
        <v>281</v>
      </c>
      <c r="B32" s="398">
        <v>104051</v>
      </c>
      <c r="C32" s="395" t="s">
        <v>0</v>
      </c>
      <c r="D32" s="399">
        <f t="shared" si="0"/>
        <v>52000</v>
      </c>
      <c r="E32" s="400"/>
      <c r="F32" s="401"/>
      <c r="G32" s="402">
        <v>52000</v>
      </c>
    </row>
    <row r="33" spans="1:7" ht="15.75">
      <c r="A33" s="766" t="s">
        <v>282</v>
      </c>
      <c r="B33" s="398">
        <v>107051</v>
      </c>
      <c r="C33" s="404" t="s">
        <v>306</v>
      </c>
      <c r="D33" s="399">
        <f t="shared" si="0"/>
        <v>1226370</v>
      </c>
      <c r="E33" s="400">
        <v>1226370</v>
      </c>
      <c r="F33" s="401"/>
      <c r="G33" s="402"/>
    </row>
    <row r="34" spans="1:7" ht="16.5">
      <c r="A34" s="766" t="s">
        <v>283</v>
      </c>
      <c r="B34" s="615">
        <v>107055</v>
      </c>
      <c r="C34" s="614" t="s">
        <v>973</v>
      </c>
      <c r="D34" s="399">
        <f t="shared" si="0"/>
        <v>2702610</v>
      </c>
      <c r="E34" s="407">
        <v>2702610</v>
      </c>
      <c r="F34" s="408"/>
      <c r="G34" s="409"/>
    </row>
    <row r="35" spans="1:7" ht="16.5" thickBot="1">
      <c r="A35" s="767" t="s">
        <v>284</v>
      </c>
      <c r="B35" s="398">
        <v>107060</v>
      </c>
      <c r="C35" s="395" t="s">
        <v>845</v>
      </c>
      <c r="D35" s="410">
        <f t="shared" si="0"/>
        <v>1652159</v>
      </c>
      <c r="E35" s="407">
        <v>1652159</v>
      </c>
      <c r="F35" s="408"/>
      <c r="G35" s="409"/>
    </row>
    <row r="36" spans="1:7" ht="16.5" thickBot="1">
      <c r="A36" s="768" t="s">
        <v>736</v>
      </c>
      <c r="B36" s="363"/>
      <c r="C36" s="364" t="s">
        <v>9</v>
      </c>
      <c r="D36" s="411">
        <f t="shared" si="0"/>
        <v>23036443</v>
      </c>
      <c r="E36" s="412">
        <f>SUM(E15:E35)</f>
        <v>21933971</v>
      </c>
      <c r="F36" s="413">
        <f>SUM(F15:F35)</f>
        <v>1050472</v>
      </c>
      <c r="G36" s="411">
        <f>SUM(G15:G35)</f>
        <v>52000</v>
      </c>
    </row>
    <row r="42" ht="12.75">
      <c r="D42" s="460"/>
    </row>
  </sheetData>
  <sheetProtection password="AF00" sheet="1"/>
  <mergeCells count="15">
    <mergeCell ref="B2:G2"/>
    <mergeCell ref="B10:B14"/>
    <mergeCell ref="C10:C14"/>
    <mergeCell ref="D10:D14"/>
    <mergeCell ref="E10:G10"/>
    <mergeCell ref="B5:G5"/>
    <mergeCell ref="B3:G3"/>
    <mergeCell ref="E13:G14"/>
    <mergeCell ref="B6:G6"/>
    <mergeCell ref="B7:G7"/>
    <mergeCell ref="E11:E12"/>
    <mergeCell ref="F11:F12"/>
    <mergeCell ref="G11:G12"/>
    <mergeCell ref="B8:G8"/>
    <mergeCell ref="A10:A13"/>
  </mergeCells>
  <printOptions horizontalCentered="1"/>
  <pageMargins left="0.2362204724409449" right="0.1968503937007874" top="0" bottom="0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U45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4.125" style="9" customWidth="1"/>
    <col min="2" max="2" width="5.625" style="9" customWidth="1"/>
    <col min="3" max="3" width="9.125" style="9" customWidth="1"/>
    <col min="4" max="4" width="33.25390625" style="9" customWidth="1"/>
    <col min="5" max="5" width="11.125" style="9" customWidth="1"/>
    <col min="6" max="6" width="12.375" style="9" customWidth="1"/>
    <col min="7" max="7" width="12.875" style="9" customWidth="1"/>
    <col min="8" max="8" width="12.75390625" style="9" customWidth="1"/>
    <col min="9" max="11" width="10.75390625" style="9" customWidth="1"/>
    <col min="12" max="16384" width="9.125" style="9" customWidth="1"/>
  </cols>
  <sheetData>
    <row r="1" spans="2:11" s="75" customFormat="1" ht="12.75">
      <c r="B1"/>
      <c r="C1"/>
      <c r="D1"/>
      <c r="E1"/>
      <c r="F1"/>
      <c r="G1"/>
      <c r="H1"/>
      <c r="I1"/>
      <c r="J1"/>
      <c r="K1"/>
    </row>
    <row r="2" spans="1:11" ht="15.75" customHeight="1">
      <c r="A2" s="1139" t="s">
        <v>1152</v>
      </c>
      <c r="B2" s="1030"/>
      <c r="C2" s="1030"/>
      <c r="D2" s="1030"/>
      <c r="E2" s="1030"/>
      <c r="F2" s="1030"/>
      <c r="G2" s="1030"/>
      <c r="H2" s="1030"/>
      <c r="I2" s="1030"/>
      <c r="J2"/>
      <c r="K2"/>
    </row>
    <row r="3" spans="2:11" s="52" customFormat="1" ht="12.75" customHeight="1">
      <c r="B3" s="1134"/>
      <c r="C3" s="1134"/>
      <c r="D3" s="1134"/>
      <c r="E3" s="1134"/>
      <c r="F3" s="1134"/>
      <c r="G3" s="1134"/>
      <c r="H3"/>
      <c r="I3"/>
      <c r="J3"/>
      <c r="K3"/>
    </row>
    <row r="4" spans="2:11" ht="15.75">
      <c r="B4" s="1062"/>
      <c r="C4" s="1062"/>
      <c r="D4" s="1062"/>
      <c r="E4" s="1062"/>
      <c r="F4" s="1062"/>
      <c r="G4" s="1062"/>
      <c r="H4" s="1062"/>
      <c r="I4" s="1062"/>
      <c r="J4"/>
      <c r="K4"/>
    </row>
    <row r="5" spans="2:11" ht="15.75">
      <c r="B5" s="52"/>
      <c r="C5" s="52"/>
      <c r="D5" s="52"/>
      <c r="E5" s="52"/>
      <c r="F5" s="52"/>
      <c r="G5" s="52"/>
      <c r="H5"/>
      <c r="I5"/>
      <c r="J5"/>
      <c r="K5"/>
    </row>
    <row r="6" spans="2:11" ht="15.75">
      <c r="B6" s="1062" t="s">
        <v>581</v>
      </c>
      <c r="C6" s="1062"/>
      <c r="D6" s="1062"/>
      <c r="E6" s="1062"/>
      <c r="F6" s="1062"/>
      <c r="G6" s="1062"/>
      <c r="H6" s="1062"/>
      <c r="I6" s="1062"/>
      <c r="J6"/>
      <c r="K6"/>
    </row>
    <row r="7" spans="2:11" s="52" customFormat="1" ht="15.75">
      <c r="B7" s="1062" t="s">
        <v>846</v>
      </c>
      <c r="C7" s="1062"/>
      <c r="D7" s="1062"/>
      <c r="E7" s="1062"/>
      <c r="F7" s="1062"/>
      <c r="G7" s="1062"/>
      <c r="H7" s="1062"/>
      <c r="I7" s="1062"/>
      <c r="J7"/>
      <c r="K7"/>
    </row>
    <row r="8" spans="2:11" s="52" customFormat="1" ht="15.75">
      <c r="B8" s="1062" t="s">
        <v>1067</v>
      </c>
      <c r="C8" s="1066"/>
      <c r="D8" s="1066"/>
      <c r="E8" s="1066"/>
      <c r="F8" s="1066"/>
      <c r="G8" s="1066"/>
      <c r="H8" s="1066"/>
      <c r="I8" s="1066"/>
      <c r="J8"/>
      <c r="K8"/>
    </row>
    <row r="9" spans="2:11" s="38" customFormat="1" ht="12.75">
      <c r="B9" s="1022"/>
      <c r="C9" s="1022"/>
      <c r="D9" s="1022"/>
      <c r="E9" s="1022"/>
      <c r="F9" s="1022"/>
      <c r="G9" s="1022"/>
      <c r="H9" s="1140"/>
      <c r="I9" s="1140"/>
      <c r="J9"/>
      <c r="K9"/>
    </row>
    <row r="10" spans="2:11" s="38" customFormat="1" ht="15.75" thickBot="1">
      <c r="B10" s="52"/>
      <c r="C10" s="52"/>
      <c r="D10" s="52"/>
      <c r="E10" s="52"/>
      <c r="F10" s="52"/>
      <c r="G10" s="80"/>
      <c r="H10"/>
      <c r="I10" s="80" t="s">
        <v>969</v>
      </c>
      <c r="J10"/>
      <c r="K10"/>
    </row>
    <row r="11" spans="1:11" s="38" customFormat="1" ht="24.75" customHeight="1" thickBot="1">
      <c r="A11" s="1143" t="s">
        <v>1105</v>
      </c>
      <c r="B11" s="1145" t="s">
        <v>259</v>
      </c>
      <c r="C11" s="1146"/>
      <c r="D11" s="1146"/>
      <c r="E11" s="1147"/>
      <c r="F11" s="769" t="s">
        <v>296</v>
      </c>
      <c r="G11" s="488" t="s">
        <v>323</v>
      </c>
      <c r="H11" s="1141" t="s">
        <v>297</v>
      </c>
      <c r="I11" s="1141" t="s">
        <v>14</v>
      </c>
      <c r="J11"/>
      <c r="K11"/>
    </row>
    <row r="12" spans="1:11" s="52" customFormat="1" ht="28.5" customHeight="1" thickBot="1">
      <c r="A12" s="1144"/>
      <c r="B12" s="1148"/>
      <c r="C12" s="1149"/>
      <c r="D12" s="1149"/>
      <c r="E12" s="1150"/>
      <c r="F12" s="1132" t="s">
        <v>258</v>
      </c>
      <c r="G12" s="1133"/>
      <c r="H12" s="1142"/>
      <c r="I12" s="1142" t="s">
        <v>298</v>
      </c>
      <c r="J12"/>
      <c r="K12"/>
    </row>
    <row r="13" spans="2:11" s="52" customFormat="1" ht="16.5" customHeight="1">
      <c r="B13" s="466"/>
      <c r="C13" s="466"/>
      <c r="D13" s="466"/>
      <c r="E13" s="466"/>
      <c r="F13" s="466"/>
      <c r="G13" s="467"/>
      <c r="H13"/>
      <c r="I13"/>
      <c r="J13"/>
      <c r="K13"/>
    </row>
    <row r="14" spans="1:11" s="52" customFormat="1" ht="16.5" customHeight="1">
      <c r="A14" s="1151" t="s">
        <v>977</v>
      </c>
      <c r="B14" s="1053"/>
      <c r="C14" s="1053"/>
      <c r="D14" s="1053"/>
      <c r="E14" s="469"/>
      <c r="F14" s="479"/>
      <c r="G14" s="479"/>
      <c r="H14" s="479"/>
      <c r="I14" s="479"/>
      <c r="J14"/>
      <c r="K14"/>
    </row>
    <row r="15" spans="1:11" s="52" customFormat="1" ht="39.75" customHeight="1">
      <c r="A15" s="771" t="s">
        <v>346</v>
      </c>
      <c r="B15" s="1138" t="s">
        <v>978</v>
      </c>
      <c r="C15" s="1154"/>
      <c r="D15" s="1154"/>
      <c r="E15" s="1154"/>
      <c r="F15" s="487"/>
      <c r="G15" s="487"/>
      <c r="H15" s="479"/>
      <c r="I15" s="479"/>
      <c r="J15"/>
      <c r="K15"/>
    </row>
    <row r="16" spans="1:11" s="52" customFormat="1" ht="16.5" customHeight="1">
      <c r="A16" s="80" t="s">
        <v>263</v>
      </c>
      <c r="B16" s="478" t="s">
        <v>942</v>
      </c>
      <c r="C16" s="478"/>
      <c r="D16" s="478"/>
      <c r="E16" s="478"/>
      <c r="F16" s="687">
        <v>0</v>
      </c>
      <c r="G16" s="876">
        <v>50000</v>
      </c>
      <c r="H16" s="479">
        <v>50000</v>
      </c>
      <c r="I16" s="482">
        <f>H16/G16*100</f>
        <v>100</v>
      </c>
      <c r="J16"/>
      <c r="K16"/>
    </row>
    <row r="17" spans="2:11" s="52" customFormat="1" ht="12" customHeight="1">
      <c r="B17" s="478"/>
      <c r="C17" s="478"/>
      <c r="D17" s="478"/>
      <c r="E17" s="478"/>
      <c r="F17" s="687"/>
      <c r="G17" s="876"/>
      <c r="H17" s="479"/>
      <c r="I17" s="482"/>
      <c r="J17" s="479"/>
      <c r="K17" s="461"/>
    </row>
    <row r="18" spans="1:11" s="52" customFormat="1" ht="34.5" customHeight="1">
      <c r="A18" s="1138" t="s">
        <v>979</v>
      </c>
      <c r="B18" s="1053"/>
      <c r="C18" s="1053"/>
      <c r="D18" s="1053"/>
      <c r="E18" s="1053"/>
      <c r="F18" s="688">
        <v>0</v>
      </c>
      <c r="G18" s="877">
        <f>G16</f>
        <v>50000</v>
      </c>
      <c r="H18" s="480">
        <f>H16</f>
        <v>50000</v>
      </c>
      <c r="I18" s="879">
        <f>H18/G18*100</f>
        <v>100</v>
      </c>
      <c r="J18" s="479"/>
      <c r="K18" s="461"/>
    </row>
    <row r="19" spans="1:11" s="52" customFormat="1" ht="44.25" customHeight="1">
      <c r="A19" s="772" t="s">
        <v>907</v>
      </c>
      <c r="B19" s="1137" t="s">
        <v>847</v>
      </c>
      <c r="C19" s="1137"/>
      <c r="D19" s="1137"/>
      <c r="E19" s="1137"/>
      <c r="F19" s="484"/>
      <c r="G19" s="483"/>
      <c r="H19" s="479"/>
      <c r="I19" s="482"/>
      <c r="J19" s="479"/>
      <c r="K19" s="461"/>
    </row>
    <row r="20" spans="1:11" s="17" customFormat="1" ht="16.5">
      <c r="A20" s="272" t="s">
        <v>263</v>
      </c>
      <c r="B20" s="475" t="s">
        <v>327</v>
      </c>
      <c r="C20" s="475"/>
      <c r="D20" s="475"/>
      <c r="E20" s="475"/>
      <c r="F20" s="485">
        <v>85000</v>
      </c>
      <c r="G20" s="483">
        <v>85600</v>
      </c>
      <c r="H20" s="479">
        <v>85600</v>
      </c>
      <c r="I20" s="482">
        <f aca="true" t="shared" si="0" ref="I20:I26">H20/G20*100</f>
        <v>100</v>
      </c>
      <c r="J20" s="479"/>
      <c r="K20" s="461"/>
    </row>
    <row r="21" spans="1:11" s="17" customFormat="1" ht="16.5">
      <c r="A21" s="272" t="s">
        <v>264</v>
      </c>
      <c r="B21" s="475" t="s">
        <v>974</v>
      </c>
      <c r="C21" s="475"/>
      <c r="D21" s="475"/>
      <c r="E21" s="475"/>
      <c r="F21" s="485">
        <v>6000</v>
      </c>
      <c r="G21" s="483">
        <v>5400</v>
      </c>
      <c r="H21" s="479">
        <v>4060</v>
      </c>
      <c r="I21" s="482">
        <f t="shared" si="0"/>
        <v>75.18518518518519</v>
      </c>
      <c r="J21" s="479"/>
      <c r="K21" s="461"/>
    </row>
    <row r="22" spans="1:11" s="17" customFormat="1" ht="16.5">
      <c r="A22" s="272" t="s">
        <v>265</v>
      </c>
      <c r="B22" s="475" t="s">
        <v>975</v>
      </c>
      <c r="C22" s="475"/>
      <c r="D22" s="475"/>
      <c r="E22" s="475"/>
      <c r="F22" s="485">
        <v>41700</v>
      </c>
      <c r="G22" s="483">
        <v>41700</v>
      </c>
      <c r="H22" s="479">
        <v>41700</v>
      </c>
      <c r="I22" s="482">
        <f t="shared" si="0"/>
        <v>100</v>
      </c>
      <c r="J22" s="479"/>
      <c r="K22" s="461"/>
    </row>
    <row r="23" spans="1:11" s="17" customFormat="1" ht="16.5">
      <c r="A23" s="272" t="s">
        <v>266</v>
      </c>
      <c r="B23" s="475" t="s">
        <v>976</v>
      </c>
      <c r="C23" s="475"/>
      <c r="D23" s="475"/>
      <c r="E23" s="475"/>
      <c r="F23" s="485">
        <v>13900</v>
      </c>
      <c r="G23" s="483">
        <v>13900</v>
      </c>
      <c r="H23" s="479"/>
      <c r="I23" s="482">
        <f t="shared" si="0"/>
        <v>0</v>
      </c>
      <c r="J23" s="479"/>
      <c r="K23" s="461"/>
    </row>
    <row r="24" spans="1:11" s="17" customFormat="1" ht="16.5">
      <c r="A24" s="272" t="s">
        <v>267</v>
      </c>
      <c r="B24" s="1136" t="s">
        <v>1103</v>
      </c>
      <c r="C24" s="1136"/>
      <c r="D24" s="1136"/>
      <c r="E24" s="475"/>
      <c r="F24" s="485"/>
      <c r="G24" s="878">
        <v>300000</v>
      </c>
      <c r="H24" s="479">
        <v>300000</v>
      </c>
      <c r="I24" s="482">
        <f t="shared" si="0"/>
        <v>100</v>
      </c>
      <c r="J24" s="479"/>
      <c r="K24" s="461"/>
    </row>
    <row r="25" spans="1:11" s="17" customFormat="1" ht="16.5">
      <c r="A25" s="272" t="s">
        <v>299</v>
      </c>
      <c r="B25" s="1136" t="s">
        <v>1104</v>
      </c>
      <c r="C25" s="1136"/>
      <c r="D25" s="1136"/>
      <c r="E25" s="475"/>
      <c r="F25" s="485"/>
      <c r="G25" s="878">
        <v>100000</v>
      </c>
      <c r="H25" s="479"/>
      <c r="I25" s="482">
        <f t="shared" si="0"/>
        <v>0</v>
      </c>
      <c r="J25" s="479"/>
      <c r="K25" s="461"/>
    </row>
    <row r="26" spans="1:11" s="17" customFormat="1" ht="33.75" customHeight="1">
      <c r="A26" s="1138" t="s">
        <v>847</v>
      </c>
      <c r="B26" s="1053"/>
      <c r="C26" s="1053"/>
      <c r="D26" s="1053"/>
      <c r="E26" s="1053"/>
      <c r="F26" s="486">
        <f>F20+F21+F22+F23</f>
        <v>146600</v>
      </c>
      <c r="G26" s="486">
        <f>SUM(G20:G25)</f>
        <v>546600</v>
      </c>
      <c r="H26" s="486">
        <f>SUM(H20:H25)</f>
        <v>431360</v>
      </c>
      <c r="I26" s="879">
        <f t="shared" si="0"/>
        <v>78.91694109037688</v>
      </c>
      <c r="J26" s="479"/>
      <c r="K26" s="461"/>
    </row>
    <row r="27" spans="2:255" s="17" customFormat="1" ht="16.5">
      <c r="B27" s="473"/>
      <c r="C27" s="474"/>
      <c r="D27" s="474"/>
      <c r="E27" s="474"/>
      <c r="F27" s="484"/>
      <c r="G27" s="483"/>
      <c r="H27" s="479"/>
      <c r="I27" s="482"/>
      <c r="J27" s="479"/>
      <c r="K27" s="461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</row>
    <row r="28" spans="1:255" s="17" customFormat="1" ht="16.5">
      <c r="A28" s="771" t="s">
        <v>912</v>
      </c>
      <c r="B28" s="1138" t="s">
        <v>328</v>
      </c>
      <c r="C28" s="1152"/>
      <c r="D28" s="1152"/>
      <c r="E28" s="1152"/>
      <c r="F28" s="484"/>
      <c r="G28" s="483"/>
      <c r="H28" s="479"/>
      <c r="I28" s="482"/>
      <c r="J28" s="479"/>
      <c r="K28" s="461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</row>
    <row r="29" spans="1:255" s="17" customFormat="1" ht="30" customHeight="1">
      <c r="A29" s="272" t="s">
        <v>263</v>
      </c>
      <c r="B29" s="1135" t="s">
        <v>1101</v>
      </c>
      <c r="C29" s="1135"/>
      <c r="D29" s="1135"/>
      <c r="E29" s="471"/>
      <c r="F29" s="480"/>
      <c r="G29" s="483">
        <v>33386</v>
      </c>
      <c r="H29" s="479">
        <v>33386</v>
      </c>
      <c r="I29" s="482">
        <f>H29/G29*100</f>
        <v>100</v>
      </c>
      <c r="J29" s="479"/>
      <c r="K29" s="461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</row>
    <row r="30" spans="1:255" s="17" customFormat="1" ht="36.75" customHeight="1">
      <c r="A30" s="272"/>
      <c r="B30" s="1153" t="s">
        <v>1102</v>
      </c>
      <c r="C30" s="1153"/>
      <c r="D30" s="1153"/>
      <c r="E30" s="471"/>
      <c r="F30" s="480"/>
      <c r="G30" s="477">
        <f>G29</f>
        <v>33386</v>
      </c>
      <c r="H30" s="480">
        <f>H29</f>
        <v>33386</v>
      </c>
      <c r="I30" s="879">
        <f>H30/G30*100</f>
        <v>100</v>
      </c>
      <c r="J30" s="479"/>
      <c r="K30" s="461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</row>
    <row r="31" spans="1:255" s="17" customFormat="1" ht="30" customHeight="1">
      <c r="A31" s="272"/>
      <c r="B31" s="875"/>
      <c r="C31" s="875"/>
      <c r="D31" s="875"/>
      <c r="E31" s="471"/>
      <c r="F31" s="480"/>
      <c r="G31" s="483"/>
      <c r="H31" s="480"/>
      <c r="I31" s="482"/>
      <c r="J31" s="479"/>
      <c r="K31" s="461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</row>
    <row r="32" spans="1:255" s="17" customFormat="1" ht="16.5">
      <c r="A32" s="770" t="s">
        <v>915</v>
      </c>
      <c r="B32" s="476" t="s">
        <v>980</v>
      </c>
      <c r="C32" s="345"/>
      <c r="D32" s="468"/>
      <c r="E32" s="471"/>
      <c r="F32" s="480"/>
      <c r="G32" s="477"/>
      <c r="H32" s="480"/>
      <c r="I32" s="482"/>
      <c r="J32" s="479"/>
      <c r="K32" s="461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</row>
    <row r="33" spans="2:11" s="17" customFormat="1" ht="13.5" customHeight="1">
      <c r="B33" s="345"/>
      <c r="C33" s="345"/>
      <c r="D33" s="468"/>
      <c r="E33" s="471"/>
      <c r="F33" s="479"/>
      <c r="G33" s="483"/>
      <c r="H33" s="479"/>
      <c r="I33" s="482"/>
      <c r="J33" s="479"/>
      <c r="K33" s="461"/>
    </row>
    <row r="34" spans="1:11" s="17" customFormat="1" ht="21.75" customHeight="1">
      <c r="A34" s="1151" t="s">
        <v>329</v>
      </c>
      <c r="B34" s="1053"/>
      <c r="C34" s="1053"/>
      <c r="D34" s="1053"/>
      <c r="E34" s="469"/>
      <c r="F34" s="477">
        <f>F26</f>
        <v>146600</v>
      </c>
      <c r="G34" s="477">
        <f>G18+G26+G30</f>
        <v>629986</v>
      </c>
      <c r="H34" s="477">
        <f>H18+H26+H30</f>
        <v>514746</v>
      </c>
      <c r="I34" s="879">
        <f>H34/G34*100</f>
        <v>81.70753000860337</v>
      </c>
      <c r="J34" s="479"/>
      <c r="K34" s="461"/>
    </row>
    <row r="35" spans="2:11" s="17" customFormat="1" ht="13.5" customHeight="1">
      <c r="B35" s="468"/>
      <c r="C35" s="469"/>
      <c r="D35" s="469"/>
      <c r="E35" s="469"/>
      <c r="F35" s="479"/>
      <c r="G35" s="483"/>
      <c r="H35" s="479"/>
      <c r="I35" s="482"/>
      <c r="J35" s="479"/>
      <c r="K35" s="461"/>
    </row>
    <row r="36" spans="2:11" ht="16.5">
      <c r="B36" s="469"/>
      <c r="C36" s="469"/>
      <c r="D36" s="469"/>
      <c r="E36" s="469"/>
      <c r="F36" s="479"/>
      <c r="G36" s="479"/>
      <c r="H36" s="479"/>
      <c r="I36" s="479"/>
      <c r="J36" s="479"/>
      <c r="K36" s="461"/>
    </row>
    <row r="37" spans="2:11" ht="16.5">
      <c r="B37" s="478"/>
      <c r="C37" s="478"/>
      <c r="D37" s="478"/>
      <c r="E37" s="478"/>
      <c r="F37" s="478"/>
      <c r="G37" s="478"/>
      <c r="H37" s="479"/>
      <c r="I37" s="479"/>
      <c r="J37" s="479"/>
      <c r="K37" s="461"/>
    </row>
    <row r="38" spans="2:11" ht="16.5">
      <c r="B38" s="478"/>
      <c r="C38" s="478"/>
      <c r="D38" s="478"/>
      <c r="E38" s="478"/>
      <c r="F38" s="478"/>
      <c r="G38" s="478"/>
      <c r="H38" s="479"/>
      <c r="I38" s="479"/>
      <c r="J38" s="479"/>
      <c r="K38" s="461"/>
    </row>
    <row r="39" spans="2:11" ht="16.5">
      <c r="B39" s="478"/>
      <c r="C39" s="478"/>
      <c r="D39" s="478"/>
      <c r="E39" s="478"/>
      <c r="F39" s="478"/>
      <c r="G39" s="478"/>
      <c r="H39" s="479"/>
      <c r="I39" s="479"/>
      <c r="J39" s="479"/>
      <c r="K39" s="461"/>
    </row>
    <row r="40" spans="2:11" ht="16.5">
      <c r="B40" s="478"/>
      <c r="C40" s="478"/>
      <c r="D40" s="478"/>
      <c r="E40" s="478"/>
      <c r="F40" s="478"/>
      <c r="G40" s="478"/>
      <c r="H40" s="479"/>
      <c r="I40" s="479"/>
      <c r="J40" s="479"/>
      <c r="K40" s="461"/>
    </row>
    <row r="41" spans="2:11" ht="16.5">
      <c r="B41" s="478"/>
      <c r="C41" s="478"/>
      <c r="D41" s="478"/>
      <c r="E41" s="478"/>
      <c r="F41" s="478"/>
      <c r="G41" s="478"/>
      <c r="H41" s="479"/>
      <c r="I41" s="479"/>
      <c r="J41" s="479"/>
      <c r="K41" s="461"/>
    </row>
    <row r="42" spans="2:11" ht="15.75">
      <c r="B42" s="478"/>
      <c r="C42" s="478"/>
      <c r="D42" s="478"/>
      <c r="E42" s="478"/>
      <c r="F42" s="478"/>
      <c r="G42" s="478"/>
      <c r="H42" s="461"/>
      <c r="I42" s="461"/>
      <c r="J42" s="461"/>
      <c r="K42" s="461"/>
    </row>
    <row r="43" spans="2:11" ht="15.75">
      <c r="B43" s="52"/>
      <c r="C43" s="52"/>
      <c r="D43" s="52"/>
      <c r="E43" s="52"/>
      <c r="F43" s="52"/>
      <c r="G43" s="52"/>
      <c r="H43" s="481"/>
      <c r="I43" s="481"/>
      <c r="J43" s="481"/>
      <c r="K43" s="481"/>
    </row>
    <row r="44" spans="2:7" ht="15.75">
      <c r="B44" s="52"/>
      <c r="C44" s="52"/>
      <c r="D44" s="52"/>
      <c r="E44" s="52"/>
      <c r="F44" s="52"/>
      <c r="G44" s="52"/>
    </row>
    <row r="45" spans="2:7" ht="15.75">
      <c r="B45" s="52"/>
      <c r="C45" s="52"/>
      <c r="D45" s="52"/>
      <c r="E45" s="52"/>
      <c r="F45" s="52"/>
      <c r="G45" s="52"/>
    </row>
  </sheetData>
  <sheetProtection password="AF00" sheet="1"/>
  <mergeCells count="23">
    <mergeCell ref="A34:D34"/>
    <mergeCell ref="B28:E28"/>
    <mergeCell ref="B30:D30"/>
    <mergeCell ref="B15:E15"/>
    <mergeCell ref="A14:D14"/>
    <mergeCell ref="A18:E18"/>
    <mergeCell ref="A2:I2"/>
    <mergeCell ref="B6:I6"/>
    <mergeCell ref="B9:I9"/>
    <mergeCell ref="B8:I8"/>
    <mergeCell ref="B7:I7"/>
    <mergeCell ref="H11:H12"/>
    <mergeCell ref="I11:I12"/>
    <mergeCell ref="A11:A12"/>
    <mergeCell ref="B4:I4"/>
    <mergeCell ref="B11:E12"/>
    <mergeCell ref="F12:G12"/>
    <mergeCell ref="B3:G3"/>
    <mergeCell ref="B29:D29"/>
    <mergeCell ref="B24:D24"/>
    <mergeCell ref="B25:D25"/>
    <mergeCell ref="B19:E19"/>
    <mergeCell ref="A26:E2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Balka 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 László</dc:creator>
  <cp:keywords/>
  <dc:description/>
  <cp:lastModifiedBy>Lok Ildikó</cp:lastModifiedBy>
  <cp:lastPrinted>2018-05-02T13:05:17Z</cp:lastPrinted>
  <dcterms:created xsi:type="dcterms:W3CDTF">2000-01-23T08:36:31Z</dcterms:created>
  <dcterms:modified xsi:type="dcterms:W3CDTF">2018-05-02T13:37:38Z</dcterms:modified>
  <cp:category/>
  <cp:version/>
  <cp:contentType/>
  <cp:contentStatus/>
</cp:coreProperties>
</file>