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<sst xmlns="http://schemas.openxmlformats.org/spreadsheetml/2006/main" count="111" uniqueCount="97">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</sst>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8" xfId="0" applyFont="1" applyBorder="1" applyAlignment="1" applyProtection="1">
      <alignment horizontal="left" wrapText="1" indent="1"/>
      <protection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3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C60"/>
  <sheetViews>
    <sheetView tabSelected="1" view="pageLayout" zoomScaleNormal="145" workbookViewId="0" topLeftCell="A1">
      <selection activeCell="C36" activeCellId="1" sqref="C38 C36"/>
    </sheetView>
  </sheetViews>
  <sheetFormatPr defaultColWidth="9.00390625" defaultRowHeight="12.75"/>
  <cols>
    <col min="1" max="1" width="13.875" style="73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164997804</v>
      </c>
    </row>
    <row r="9" spans="1:3" s="28" customFormat="1" ht="12" customHeight="1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>
      <c r="A10" s="32" t="s">
        <v>18</v>
      </c>
      <c r="B10" s="33" t="s">
        <v>19</v>
      </c>
      <c r="C10" s="34">
        <f>31214302+33071+3500000</f>
        <v>34747373</v>
      </c>
    </row>
    <row r="11" spans="1:3" s="28" customFormat="1" ht="12" customHeight="1">
      <c r="A11" s="32" t="s">
        <v>20</v>
      </c>
      <c r="B11" s="33" t="s">
        <v>21</v>
      </c>
      <c r="C11" s="35">
        <f>70218340+143307+157480</f>
        <v>70519127</v>
      </c>
    </row>
    <row r="12" spans="1:3" s="28" customFormat="1" ht="12" customHeight="1">
      <c r="A12" s="32" t="s">
        <v>22</v>
      </c>
      <c r="B12" s="33" t="s">
        <v>23</v>
      </c>
      <c r="C12" s="36"/>
    </row>
    <row r="13" spans="1:3" s="28" customFormat="1" ht="12" customHeight="1">
      <c r="A13" s="32" t="s">
        <v>24</v>
      </c>
      <c r="B13" s="33" t="s">
        <v>25</v>
      </c>
      <c r="C13" s="36">
        <v>20539068</v>
      </c>
    </row>
    <row r="14" spans="1:3" s="28" customFormat="1" ht="12" customHeight="1">
      <c r="A14" s="32" t="s">
        <v>26</v>
      </c>
      <c r="B14" s="33" t="s">
        <v>27</v>
      </c>
      <c r="C14" s="35">
        <f>24504500+8929+38693+14223+42520</f>
        <v>24608865</v>
      </c>
    </row>
    <row r="15" spans="1:3" s="28" customFormat="1" ht="12" customHeight="1">
      <c r="A15" s="32" t="s">
        <v>28</v>
      </c>
      <c r="B15" s="37" t="s">
        <v>29</v>
      </c>
      <c r="C15" s="36">
        <v>14308000</v>
      </c>
    </row>
    <row r="16" spans="1:3" s="28" customFormat="1" ht="12" customHeight="1">
      <c r="A16" s="32" t="s">
        <v>30</v>
      </c>
      <c r="B16" s="33" t="s">
        <v>31</v>
      </c>
      <c r="C16" s="38"/>
    </row>
    <row r="17" spans="1:3" s="39" customFormat="1" ht="12" customHeight="1">
      <c r="A17" s="32" t="s">
        <v>32</v>
      </c>
      <c r="B17" s="33" t="s">
        <v>33</v>
      </c>
      <c r="C17" s="36"/>
    </row>
    <row r="18" spans="1:3" s="39" customFormat="1" ht="12" customHeight="1">
      <c r="A18" s="32" t="s">
        <v>34</v>
      </c>
      <c r="B18" s="33" t="s">
        <v>35</v>
      </c>
      <c r="C18" s="40"/>
    </row>
    <row r="19" spans="1:3" s="39" customFormat="1" ht="12" customHeight="1" thickBot="1">
      <c r="A19" s="32" t="s">
        <v>36</v>
      </c>
      <c r="B19" s="37" t="s">
        <v>37</v>
      </c>
      <c r="C19" s="40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>
      <c r="A21" s="32" t="s">
        <v>40</v>
      </c>
      <c r="B21" s="41" t="s">
        <v>41</v>
      </c>
      <c r="C21" s="36"/>
    </row>
    <row r="22" spans="1:3" s="39" customFormat="1" ht="12" customHeight="1">
      <c r="A22" s="32" t="s">
        <v>42</v>
      </c>
      <c r="B22" s="33" t="s">
        <v>43</v>
      </c>
      <c r="C22" s="36"/>
    </row>
    <row r="23" spans="1:3" s="39" customFormat="1" ht="12" customHeight="1">
      <c r="A23" s="32" t="s">
        <v>44</v>
      </c>
      <c r="B23" s="33" t="s">
        <v>45</v>
      </c>
      <c r="C23" s="36"/>
    </row>
    <row r="24" spans="1:3" s="39" customFormat="1" ht="12" customHeight="1" thickBot="1">
      <c r="A24" s="32" t="s">
        <v>46</v>
      </c>
      <c r="B24" s="33" t="s">
        <v>47</v>
      </c>
      <c r="C24" s="36"/>
    </row>
    <row r="25" spans="1:3" s="39" customFormat="1" ht="12" customHeight="1" thickBot="1">
      <c r="A25" s="42" t="s">
        <v>48</v>
      </c>
      <c r="B25" s="43" t="s">
        <v>49</v>
      </c>
      <c r="C25" s="44"/>
    </row>
    <row r="26" spans="1:3" s="39" customFormat="1" ht="12" customHeight="1" thickBot="1">
      <c r="A26" s="42" t="s">
        <v>50</v>
      </c>
      <c r="B26" s="43" t="s">
        <v>51</v>
      </c>
      <c r="C26" s="27">
        <f>+C27+C28</f>
        <v>0</v>
      </c>
    </row>
    <row r="27" spans="1:3" s="39" customFormat="1" ht="12" customHeight="1">
      <c r="A27" s="45" t="s">
        <v>52</v>
      </c>
      <c r="B27" s="46" t="s">
        <v>43</v>
      </c>
      <c r="C27" s="47"/>
    </row>
    <row r="28" spans="1:3" s="39" customFormat="1" ht="12" customHeight="1">
      <c r="A28" s="45" t="s">
        <v>53</v>
      </c>
      <c r="B28" s="48" t="s">
        <v>54</v>
      </c>
      <c r="C28" s="49"/>
    </row>
    <row r="29" spans="1:3" s="39" customFormat="1" ht="12" customHeight="1" thickBot="1">
      <c r="A29" s="32" t="s">
        <v>55</v>
      </c>
      <c r="B29" s="50" t="s">
        <v>56</v>
      </c>
      <c r="C29" s="51"/>
    </row>
    <row r="30" spans="1:3" s="39" customFormat="1" ht="12" customHeight="1" thickBot="1">
      <c r="A30" s="42" t="s">
        <v>57</v>
      </c>
      <c r="B30" s="43" t="s">
        <v>58</v>
      </c>
      <c r="C30" s="27">
        <f>+C31+C32+C33</f>
        <v>0</v>
      </c>
    </row>
    <row r="31" spans="1:3" s="39" customFormat="1" ht="12" customHeight="1">
      <c r="A31" s="45" t="s">
        <v>59</v>
      </c>
      <c r="B31" s="46" t="s">
        <v>60</v>
      </c>
      <c r="C31" s="47"/>
    </row>
    <row r="32" spans="1:3" s="39" customFormat="1" ht="12" customHeight="1">
      <c r="A32" s="45" t="s">
        <v>61</v>
      </c>
      <c r="B32" s="48" t="s">
        <v>62</v>
      </c>
      <c r="C32" s="49"/>
    </row>
    <row r="33" spans="1:3" s="39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2"/>
    </row>
    <row r="36" spans="1:3" s="28" customFormat="1" ht="12" customHeight="1" thickBot="1">
      <c r="A36" s="19" t="s">
        <v>69</v>
      </c>
      <c r="B36" s="43" t="s">
        <v>70</v>
      </c>
      <c r="C36" s="53">
        <f>+C8+C20+C25+C26+C30+C34+C35</f>
        <v>164997804</v>
      </c>
    </row>
    <row r="37" spans="1:3" s="28" customFormat="1" ht="12" customHeight="1" thickBot="1">
      <c r="A37" s="54" t="s">
        <v>71</v>
      </c>
      <c r="B37" s="43" t="s">
        <v>72</v>
      </c>
      <c r="C37" s="53">
        <f>+C38+C39+C40</f>
        <v>163841939</v>
      </c>
    </row>
    <row r="38" spans="1:3" s="28" customFormat="1" ht="12" customHeight="1">
      <c r="A38" s="45" t="s">
        <v>73</v>
      </c>
      <c r="B38" s="46" t="s">
        <v>74</v>
      </c>
      <c r="C38" s="47">
        <v>2265992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9" customFormat="1" ht="12" customHeight="1" thickBot="1">
      <c r="A40" s="32" t="s">
        <v>77</v>
      </c>
      <c r="B40" s="50" t="s">
        <v>78</v>
      </c>
      <c r="C40" s="55">
        <f>202169674+215612-34745860-464966+381000-3500000+270367-2749880</f>
        <v>161575947</v>
      </c>
    </row>
    <row r="41" spans="1:3" s="39" customFormat="1" ht="15" customHeight="1" thickBot="1">
      <c r="A41" s="54" t="s">
        <v>79</v>
      </c>
      <c r="B41" s="56" t="s">
        <v>80</v>
      </c>
      <c r="C41" s="57">
        <f>+C36+C37</f>
        <v>328839743</v>
      </c>
    </row>
    <row r="42" spans="1:3" s="39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66"/>
    </row>
    <row r="45" spans="1:3" s="67" customFormat="1" ht="12" customHeight="1" thickBot="1">
      <c r="A45" s="42" t="s">
        <v>14</v>
      </c>
      <c r="B45" s="43" t="s">
        <v>82</v>
      </c>
      <c r="C45" s="27">
        <f>SUM(C46:C50)</f>
        <v>327456312</v>
      </c>
    </row>
    <row r="46" spans="1:3" ht="12" customHeight="1">
      <c r="A46" s="32" t="s">
        <v>16</v>
      </c>
      <c r="B46" s="41" t="s">
        <v>83</v>
      </c>
      <c r="C46" s="68">
        <f>81034160+181808+112360-15308800+105973+124089-2254000</f>
        <v>63995590</v>
      </c>
    </row>
    <row r="47" spans="1:3" ht="12" customHeight="1">
      <c r="A47" s="32" t="s">
        <v>18</v>
      </c>
      <c r="B47" s="33" t="s">
        <v>84</v>
      </c>
      <c r="C47" s="69">
        <f>20018301+33804+22247-3360936+69499-495880</f>
        <v>16287035</v>
      </c>
    </row>
    <row r="48" spans="1:3" ht="12" customHeight="1">
      <c r="A48" s="32" t="s">
        <v>20</v>
      </c>
      <c r="B48" s="33" t="s">
        <v>85</v>
      </c>
      <c r="C48" s="69">
        <f>262391117-15811124-133428-124245+381000+470367</f>
        <v>247173687</v>
      </c>
    </row>
    <row r="49" spans="1:3" ht="12" customHeight="1">
      <c r="A49" s="32" t="s">
        <v>22</v>
      </c>
      <c r="B49" s="33" t="s">
        <v>86</v>
      </c>
      <c r="C49" s="70"/>
    </row>
    <row r="50" spans="1:3" ht="12" customHeight="1" thickBot="1">
      <c r="A50" s="32" t="s">
        <v>24</v>
      </c>
      <c r="B50" s="33" t="s">
        <v>87</v>
      </c>
      <c r="C50" s="70"/>
    </row>
    <row r="51" spans="1:3" ht="12" customHeight="1" thickBot="1">
      <c r="A51" s="42" t="s">
        <v>38</v>
      </c>
      <c r="B51" s="43" t="s">
        <v>88</v>
      </c>
      <c r="C51" s="27">
        <f>SUM(C52:C54)</f>
        <v>1383431</v>
      </c>
    </row>
    <row r="52" spans="1:3" s="67" customFormat="1" ht="12" customHeight="1">
      <c r="A52" s="32" t="s">
        <v>40</v>
      </c>
      <c r="B52" s="41" t="s">
        <v>89</v>
      </c>
      <c r="C52" s="47">
        <f>1276298-265000+66900</f>
        <v>1078198</v>
      </c>
    </row>
    <row r="53" spans="1:3" ht="12" customHeight="1">
      <c r="A53" s="32" t="s">
        <v>42</v>
      </c>
      <c r="B53" s="33" t="s">
        <v>90</v>
      </c>
      <c r="C53" s="70">
        <f>500000-134607-60160</f>
        <v>305233</v>
      </c>
    </row>
    <row r="54" spans="1:3" ht="12" customHeight="1">
      <c r="A54" s="32" t="s">
        <v>44</v>
      </c>
      <c r="B54" s="33" t="s">
        <v>91</v>
      </c>
      <c r="C54" s="70"/>
    </row>
    <row r="55" spans="1:3" ht="12" customHeight="1" thickBot="1">
      <c r="A55" s="32" t="s">
        <v>46</v>
      </c>
      <c r="B55" s="33" t="s">
        <v>92</v>
      </c>
      <c r="C55" s="70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71" t="s">
        <v>94</v>
      </c>
      <c r="C57" s="72">
        <f>+C45+C51+C56</f>
        <v>328839743</v>
      </c>
    </row>
    <row r="58" ht="15" customHeight="1" thickBot="1">
      <c r="C58" s="74"/>
    </row>
    <row r="59" spans="1:3" ht="14.25" customHeight="1" thickBot="1">
      <c r="A59" s="75" t="s">
        <v>95</v>
      </c>
      <c r="B59" s="76"/>
      <c r="C59" s="77">
        <v>25</v>
      </c>
    </row>
    <row r="60" spans="1:3" ht="13.5" thickBot="1">
      <c r="A60" s="75" t="s">
        <v>96</v>
      </c>
      <c r="B60" s="76"/>
      <c r="C60" s="7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2017-09-28T09:13:01Z</dcterms:created>
  <dcterms:modified xsi:type="dcterms:W3CDTF">2017-09-28T09:13:03Z</dcterms:modified>
  <cp:category/>
  <cp:version/>
  <cp:contentType/>
  <cp:contentStatus/>
</cp:coreProperties>
</file>