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1. sz. mell EOI" sheetId="1" r:id="rId1"/>
  </sheets>
  <externalReferences>
    <externalReference r:id="rId2"/>
  </externalReferences>
  <definedNames>
    <definedName name="_xlnm.Print_Titles" localSheetId="0">'9.3.1. sz. mell EOI'!$2:$7</definedName>
  </definedNames>
  <calcPr calcId="145621"/>
</workbook>
</file>

<file path=xl/calcChain.xml><?xml version="1.0" encoding="utf-8"?>
<calcChain xmlns="http://schemas.openxmlformats.org/spreadsheetml/2006/main">
  <c r="C61" i="1" l="1"/>
  <c r="C55" i="1"/>
  <c r="C53" i="1"/>
  <c r="C50" i="1"/>
  <c r="C49" i="1"/>
  <c r="C48" i="1"/>
  <c r="C47" i="1"/>
  <c r="C59" i="1" s="1"/>
  <c r="C42" i="1"/>
  <c r="C39" i="1" s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<sst xmlns="http://schemas.openxmlformats.org/spreadsheetml/2006/main" count="112" uniqueCount="98">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</sst>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7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Fill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tabSelected="1" topLeftCell="A37" workbookViewId="0">
      <selection activeCell="C43" sqref="C43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ht="12.75" customHeight="1" x14ac:dyDescent="0.2">
      <c r="A1" s="1" t="str">
        <f>CONCATENATE("16. melléklet"," ",[1]ALAPADATOK!A7," ",[1]ALAPADATOK!B7," ",[1]ALAPADATOK!C7," ",[1]ALAPADATOK!D7," ",[1]ALAPADATOK!E7," ",[1]ALAPADATOK!F7," ",[1]ALAPADATOK!G7," ",[1]ALAPADATOK!H7)</f>
        <v>16. melléklet a 4 / 2021. ( III.25.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8197206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600000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4600000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1011380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v>1677073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305753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3000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52">
        <v>274000</v>
      </c>
    </row>
    <row r="37" spans="1:3" s="29" customFormat="1" ht="12" customHeight="1" thickBot="1" x14ac:dyDescent="0.25">
      <c r="A37" s="43" t="s">
        <v>69</v>
      </c>
      <c r="B37" s="44" t="s">
        <v>70</v>
      </c>
      <c r="C37" s="53"/>
    </row>
    <row r="38" spans="1:3" s="29" customFormat="1" ht="12" customHeight="1" thickBot="1" x14ac:dyDescent="0.25">
      <c r="A38" s="20" t="s">
        <v>71</v>
      </c>
      <c r="B38" s="44" t="s">
        <v>72</v>
      </c>
      <c r="C38" s="54">
        <f>+C9+C21+C26+C27+C32+C36+C37</f>
        <v>8471206</v>
      </c>
    </row>
    <row r="39" spans="1:3" s="29" customFormat="1" ht="12" customHeight="1" thickBot="1" x14ac:dyDescent="0.25">
      <c r="A39" s="55" t="s">
        <v>73</v>
      </c>
      <c r="B39" s="44" t="s">
        <v>74</v>
      </c>
      <c r="C39" s="54">
        <f>+C40+C41+C42</f>
        <v>332617574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1261346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6">
        <f>335938966-2631637-1951101</f>
        <v>331356228</v>
      </c>
    </row>
    <row r="43" spans="1:3" s="38" customFormat="1" ht="15" customHeight="1" thickBot="1" x14ac:dyDescent="0.25">
      <c r="A43" s="55" t="s">
        <v>81</v>
      </c>
      <c r="B43" s="57" t="s">
        <v>82</v>
      </c>
      <c r="C43" s="58">
        <f>+C38+C39</f>
        <v>341088780</v>
      </c>
    </row>
    <row r="44" spans="1:3" x14ac:dyDescent="0.2">
      <c r="A44" s="59"/>
      <c r="B44" s="60"/>
      <c r="C44" s="61"/>
    </row>
    <row r="45" spans="1:3" s="23" customFormat="1" ht="16.5" customHeight="1" thickBot="1" x14ac:dyDescent="0.25">
      <c r="A45" s="62"/>
      <c r="B45" s="63"/>
      <c r="C45" s="64"/>
    </row>
    <row r="46" spans="1:3" s="67" customFormat="1" ht="12" customHeight="1" thickBot="1" x14ac:dyDescent="0.25">
      <c r="A46" s="65"/>
      <c r="B46" s="66" t="s">
        <v>83</v>
      </c>
      <c r="C46" s="58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340288780</v>
      </c>
    </row>
    <row r="48" spans="1:3" ht="12" customHeight="1" x14ac:dyDescent="0.2">
      <c r="A48" s="33" t="s">
        <v>16</v>
      </c>
      <c r="B48" s="40" t="s">
        <v>85</v>
      </c>
      <c r="C48" s="68">
        <f>218334179-1760664+18000</f>
        <v>216591515</v>
      </c>
    </row>
    <row r="49" spans="1:3" ht="12" customHeight="1" x14ac:dyDescent="0.2">
      <c r="A49" s="33" t="s">
        <v>18</v>
      </c>
      <c r="B49" s="34" t="s">
        <v>86</v>
      </c>
      <c r="C49" s="69">
        <f>38909967-272903</f>
        <v>38637064</v>
      </c>
    </row>
    <row r="50" spans="1:3" ht="12" customHeight="1" x14ac:dyDescent="0.2">
      <c r="A50" s="33" t="s">
        <v>20</v>
      </c>
      <c r="B50" s="34" t="s">
        <v>87</v>
      </c>
      <c r="C50" s="69">
        <f>87035872-280570+256000-1951101</f>
        <v>85060201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7" customFormat="1" ht="12" customHeight="1" thickBot="1" x14ac:dyDescent="0.25">
      <c r="A53" s="43" t="s">
        <v>38</v>
      </c>
      <c r="B53" s="44" t="s">
        <v>90</v>
      </c>
      <c r="C53" s="28">
        <f>SUM(C54:C56)</f>
        <v>800000</v>
      </c>
    </row>
    <row r="54" spans="1:3" ht="12" customHeight="1" x14ac:dyDescent="0.2">
      <c r="A54" s="33" t="s">
        <v>40</v>
      </c>
      <c r="B54" s="40" t="s">
        <v>91</v>
      </c>
      <c r="C54" s="48">
        <v>800000</v>
      </c>
    </row>
    <row r="55" spans="1:3" ht="12" customHeight="1" x14ac:dyDescent="0.2">
      <c r="A55" s="33" t="s">
        <v>42</v>
      </c>
      <c r="B55" s="34" t="s">
        <v>92</v>
      </c>
      <c r="C55" s="35">
        <f>317500-317500</f>
        <v>0</v>
      </c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70" t="s">
        <v>96</v>
      </c>
      <c r="C59" s="71">
        <f>+C47+C53+C58</f>
        <v>341088780</v>
      </c>
    </row>
    <row r="60" spans="1:3" ht="14.25" customHeight="1" thickBot="1" x14ac:dyDescent="0.25">
      <c r="C60" s="73"/>
    </row>
    <row r="61" spans="1:3" ht="13.5" thickBot="1" x14ac:dyDescent="0.25">
      <c r="A61" s="74" t="s">
        <v>97</v>
      </c>
      <c r="B61" s="75"/>
      <c r="C61" s="76">
        <f>54-0.67</f>
        <v>53.33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2021-03-26T09:41:57Z</dcterms:created>
  <dcterms:modified xsi:type="dcterms:W3CDTF">2021-03-26T09:41:58Z</dcterms:modified>
</cp:coreProperties>
</file>