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_dr. Szabóné Horti Zsuzsanna\Pusztamonostor költségvetés 2019\"/>
    </mc:Choice>
  </mc:AlternateContent>
  <bookViews>
    <workbookView xWindow="0" yWindow="0" windowWidth="21570" windowHeight="10215"/>
  </bookViews>
  <sheets>
    <sheet name="2018" sheetId="1" r:id="rId1"/>
  </sheets>
  <definedNames>
    <definedName name="_xlnm.Print_Area" localSheetId="0">'2018'!$A$1:$Y$93</definedName>
  </definedNames>
  <calcPr calcId="162913"/>
</workbook>
</file>

<file path=xl/calcChain.xml><?xml version="1.0" encoding="utf-8"?>
<calcChain xmlns="http://schemas.openxmlformats.org/spreadsheetml/2006/main">
  <c r="Q93" i="1" l="1"/>
  <c r="Q91" i="1"/>
  <c r="Q88" i="1"/>
  <c r="Q87" i="1"/>
  <c r="Q82" i="1"/>
  <c r="Q43" i="1"/>
  <c r="Q38" i="1"/>
  <c r="Q28" i="1"/>
  <c r="Q24" i="1"/>
  <c r="Q23" i="1"/>
  <c r="Q17" i="1"/>
  <c r="Q60" i="1"/>
  <c r="Q63" i="1"/>
  <c r="Q70" i="1"/>
  <c r="Q73" i="1"/>
  <c r="Q79" i="1"/>
  <c r="Q71" i="1" l="1"/>
  <c r="Y76" i="1"/>
  <c r="Y77" i="1"/>
  <c r="Y78" i="1" l="1"/>
  <c r="Y75" i="1"/>
  <c r="T91" i="1"/>
  <c r="U91" i="1"/>
  <c r="T87" i="1"/>
  <c r="U87" i="1"/>
  <c r="T82" i="1"/>
  <c r="U82" i="1"/>
  <c r="T79" i="1"/>
  <c r="U79" i="1"/>
  <c r="T73" i="1"/>
  <c r="U73" i="1"/>
  <c r="T70" i="1"/>
  <c r="U70" i="1"/>
  <c r="T63" i="1"/>
  <c r="U63" i="1"/>
  <c r="T60" i="1"/>
  <c r="U60" i="1"/>
  <c r="T43" i="1"/>
  <c r="U43" i="1"/>
  <c r="T38" i="1"/>
  <c r="U38" i="1"/>
  <c r="T28" i="1"/>
  <c r="U28" i="1"/>
  <c r="T23" i="1"/>
  <c r="U23" i="1"/>
  <c r="T17" i="1"/>
  <c r="T24" i="1" s="1"/>
  <c r="U17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R91" i="1"/>
  <c r="S91" i="1"/>
  <c r="V91" i="1"/>
  <c r="W91" i="1"/>
  <c r="X91" i="1"/>
  <c r="C91" i="1"/>
  <c r="U24" i="1" l="1"/>
  <c r="U88" i="1" s="1"/>
  <c r="U93" i="1" s="1"/>
  <c r="U71" i="1"/>
  <c r="T71" i="1"/>
  <c r="T88" i="1"/>
  <c r="T93" i="1" s="1"/>
  <c r="Y92" i="1" l="1"/>
  <c r="Y89" i="1"/>
  <c r="Y90" i="1"/>
  <c r="Y83" i="1"/>
  <c r="Y84" i="1"/>
  <c r="Y85" i="1"/>
  <c r="Y86" i="1"/>
  <c r="Y74" i="1"/>
  <c r="Y80" i="1"/>
  <c r="Y81" i="1"/>
  <c r="Y72" i="1"/>
  <c r="Y54" i="1"/>
  <c r="Y55" i="1"/>
  <c r="Y56" i="1"/>
  <c r="Y57" i="1"/>
  <c r="Y58" i="1"/>
  <c r="Y59" i="1"/>
  <c r="Y61" i="1"/>
  <c r="Y62" i="1"/>
  <c r="Y64" i="1"/>
  <c r="Y65" i="1"/>
  <c r="Y66" i="1"/>
  <c r="Y67" i="1"/>
  <c r="Y68" i="1"/>
  <c r="Y69" i="1"/>
  <c r="Y49" i="1"/>
  <c r="Y50" i="1"/>
  <c r="Y51" i="1"/>
  <c r="Y52" i="1"/>
  <c r="Y53" i="1"/>
  <c r="Y48" i="1"/>
  <c r="Y30" i="1"/>
  <c r="Y31" i="1"/>
  <c r="Y32" i="1"/>
  <c r="Y33" i="1"/>
  <c r="Y34" i="1"/>
  <c r="Y35" i="1"/>
  <c r="Y36" i="1"/>
  <c r="Y37" i="1"/>
  <c r="Y39" i="1"/>
  <c r="Y40" i="1"/>
  <c r="Y41" i="1"/>
  <c r="Y42" i="1"/>
  <c r="Y29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R87" i="1"/>
  <c r="S87" i="1"/>
  <c r="V87" i="1"/>
  <c r="W87" i="1"/>
  <c r="X87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R82" i="1"/>
  <c r="S82" i="1"/>
  <c r="V82" i="1"/>
  <c r="W82" i="1"/>
  <c r="X82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R79" i="1"/>
  <c r="S79" i="1"/>
  <c r="V79" i="1"/>
  <c r="W79" i="1"/>
  <c r="X79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R73" i="1"/>
  <c r="S73" i="1"/>
  <c r="V73" i="1"/>
  <c r="W73" i="1"/>
  <c r="X73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R70" i="1"/>
  <c r="S70" i="1"/>
  <c r="V70" i="1"/>
  <c r="W70" i="1"/>
  <c r="X70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R63" i="1"/>
  <c r="S63" i="1"/>
  <c r="V63" i="1"/>
  <c r="W63" i="1"/>
  <c r="X63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R60" i="1"/>
  <c r="S60" i="1"/>
  <c r="V60" i="1"/>
  <c r="W60" i="1"/>
  <c r="X60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R43" i="1"/>
  <c r="S43" i="1"/>
  <c r="V43" i="1"/>
  <c r="W43" i="1"/>
  <c r="X43" i="1"/>
  <c r="D38" i="1"/>
  <c r="E38" i="1"/>
  <c r="F38" i="1"/>
  <c r="G38" i="1"/>
  <c r="H38" i="1"/>
  <c r="I38" i="1"/>
  <c r="J38" i="1"/>
  <c r="K38" i="1"/>
  <c r="L38" i="1"/>
  <c r="L71" i="1" s="1"/>
  <c r="M38" i="1"/>
  <c r="N38" i="1"/>
  <c r="O38" i="1"/>
  <c r="P38" i="1"/>
  <c r="P71" i="1" s="1"/>
  <c r="R38" i="1"/>
  <c r="S38" i="1"/>
  <c r="V38" i="1"/>
  <c r="W38" i="1"/>
  <c r="X3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R28" i="1"/>
  <c r="S28" i="1"/>
  <c r="V28" i="1"/>
  <c r="W28" i="1"/>
  <c r="X28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R23" i="1"/>
  <c r="S23" i="1"/>
  <c r="V23" i="1"/>
  <c r="W23" i="1"/>
  <c r="X23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R17" i="1"/>
  <c r="S17" i="1"/>
  <c r="V17" i="1"/>
  <c r="W17" i="1"/>
  <c r="X17" i="1"/>
  <c r="X71" i="1" l="1"/>
  <c r="R71" i="1"/>
  <c r="M71" i="1"/>
  <c r="I71" i="1"/>
  <c r="E71" i="1"/>
  <c r="Y91" i="1"/>
  <c r="V24" i="1"/>
  <c r="G24" i="1"/>
  <c r="O71" i="1"/>
  <c r="K71" i="1"/>
  <c r="G71" i="1"/>
  <c r="O24" i="1"/>
  <c r="K24" i="1"/>
  <c r="S24" i="1"/>
  <c r="N24" i="1"/>
  <c r="J24" i="1"/>
  <c r="F24" i="1"/>
  <c r="X24" i="1"/>
  <c r="R24" i="1"/>
  <c r="M24" i="1"/>
  <c r="I24" i="1"/>
  <c r="E24" i="1"/>
  <c r="S71" i="1"/>
  <c r="N71" i="1"/>
  <c r="F71" i="1"/>
  <c r="H71" i="1"/>
  <c r="D71" i="1"/>
  <c r="W24" i="1"/>
  <c r="P24" i="1"/>
  <c r="L24" i="1"/>
  <c r="H24" i="1"/>
  <c r="D24" i="1"/>
  <c r="J71" i="1"/>
  <c r="V71" i="1"/>
  <c r="W71" i="1"/>
  <c r="C43" i="1" l="1"/>
  <c r="Y43" i="1" s="1"/>
  <c r="X88" i="1" l="1"/>
  <c r="X93" i="1" s="1"/>
  <c r="C87" i="1"/>
  <c r="Y87" i="1" s="1"/>
  <c r="C82" i="1"/>
  <c r="Y82" i="1" s="1"/>
  <c r="C79" i="1"/>
  <c r="Y79" i="1" s="1"/>
  <c r="C73" i="1"/>
  <c r="Y73" i="1" s="1"/>
  <c r="C70" i="1"/>
  <c r="Y70" i="1" s="1"/>
  <c r="Y11" i="1"/>
  <c r="Y12" i="1"/>
  <c r="Y13" i="1"/>
  <c r="Y14" i="1"/>
  <c r="Y15" i="1"/>
  <c r="Y16" i="1"/>
  <c r="Y18" i="1"/>
  <c r="Y19" i="1"/>
  <c r="Y20" i="1"/>
  <c r="Y21" i="1"/>
  <c r="Y22" i="1"/>
  <c r="Y25" i="1"/>
  <c r="Y26" i="1"/>
  <c r="Y27" i="1"/>
  <c r="C63" i="1"/>
  <c r="Y63" i="1" s="1"/>
  <c r="C60" i="1"/>
  <c r="Y60" i="1" s="1"/>
  <c r="Y10" i="1"/>
  <c r="C38" i="1"/>
  <c r="Y38" i="1" s="1"/>
  <c r="C28" i="1"/>
  <c r="Y28" i="1" s="1"/>
  <c r="C23" i="1"/>
  <c r="C17" i="1"/>
  <c r="Y23" i="1" l="1"/>
  <c r="Y17" i="1"/>
  <c r="Y24" i="1" s="1"/>
  <c r="C71" i="1"/>
  <c r="Y71" i="1" s="1"/>
  <c r="C24" i="1"/>
  <c r="S88" i="1"/>
  <c r="S93" i="1" s="1"/>
  <c r="R88" i="1"/>
  <c r="R93" i="1" s="1"/>
  <c r="G88" i="1"/>
  <c r="G93" i="1" s="1"/>
  <c r="F88" i="1"/>
  <c r="F93" i="1" s="1"/>
  <c r="E88" i="1"/>
  <c r="E93" i="1" s="1"/>
  <c r="K88" i="1"/>
  <c r="K93" i="1" s="1"/>
  <c r="W88" i="1" l="1"/>
  <c r="W93" i="1" s="1"/>
  <c r="M88" i="1"/>
  <c r="M93" i="1" s="1"/>
  <c r="V88" i="1"/>
  <c r="V93" i="1" s="1"/>
  <c r="H88" i="1"/>
  <c r="H93" i="1" s="1"/>
  <c r="C88" i="1"/>
  <c r="D88" i="1"/>
  <c r="D93" i="1" s="1"/>
  <c r="I88" i="1"/>
  <c r="I93" i="1" s="1"/>
  <c r="O88" i="1"/>
  <c r="O93" i="1" s="1"/>
  <c r="P88" i="1"/>
  <c r="P93" i="1" s="1"/>
  <c r="L88" i="1"/>
  <c r="L93" i="1" s="1"/>
  <c r="J88" i="1"/>
  <c r="J93" i="1" s="1"/>
  <c r="N88" i="1"/>
  <c r="N93" i="1" s="1"/>
  <c r="C93" i="1" l="1"/>
  <c r="Y93" i="1" s="1"/>
  <c r="Y88" i="1"/>
</calcChain>
</file>

<file path=xl/sharedStrings.xml><?xml version="1.0" encoding="utf-8"?>
<sst xmlns="http://schemas.openxmlformats.org/spreadsheetml/2006/main" count="295" uniqueCount="178">
  <si>
    <t>ÖSSZESEN</t>
  </si>
  <si>
    <t>Alapilletmény</t>
  </si>
  <si>
    <t>Jubileumi jutalom</t>
  </si>
  <si>
    <t>Szociális ágazati összevont pótlék</t>
  </si>
  <si>
    <t>Kulturális illetménypótlék</t>
  </si>
  <si>
    <t>Cafeteria</t>
  </si>
  <si>
    <t>0511091</t>
  </si>
  <si>
    <t>Közlekedési ktg.térítés</t>
  </si>
  <si>
    <t>Egyéb sajátos juttatás</t>
  </si>
  <si>
    <t>Polgármester illetménye</t>
  </si>
  <si>
    <t>Polgármester cafeteria</t>
  </si>
  <si>
    <t>Polgármester ktg.térítése</t>
  </si>
  <si>
    <t>Megbízási díj</t>
  </si>
  <si>
    <t>Reprezentáció</t>
  </si>
  <si>
    <t>Szocho</t>
  </si>
  <si>
    <t>EHO</t>
  </si>
  <si>
    <t>Munkáltató átal fiz. SZJA</t>
  </si>
  <si>
    <t>Gyógyszer beszerzés</t>
  </si>
  <si>
    <t>Könyvbeszerzés</t>
  </si>
  <si>
    <t>Folyóirat beszerzés</t>
  </si>
  <si>
    <t>Egyéb szakmai anyag beszerzés</t>
  </si>
  <si>
    <t>Élelmiszer beszerzés</t>
  </si>
  <si>
    <t>Irodaszer</t>
  </si>
  <si>
    <t>Üzemanyag, hajtó- és kenőanyag</t>
  </si>
  <si>
    <t>Munkaruha</t>
  </si>
  <si>
    <t>Egyéb üzemeltetési anyag</t>
  </si>
  <si>
    <t>Inform-i eszk-ök bérlése</t>
  </si>
  <si>
    <t>Adatátviteli c. távközlési díj (Internet)</t>
  </si>
  <si>
    <t>Egyéb különféle informatikai szóig.</t>
  </si>
  <si>
    <t>Nem adatátviteli c. távközlési díj (Telefon)</t>
  </si>
  <si>
    <t>5</t>
  </si>
  <si>
    <t>Villamosenergia-szolg.díj</t>
  </si>
  <si>
    <t>Gázenergia-szolg.díj</t>
  </si>
  <si>
    <t>Víz- és csatorna szolg.díj</t>
  </si>
  <si>
    <t>053321</t>
  </si>
  <si>
    <t>Vásárolt élelmezés</t>
  </si>
  <si>
    <t>053341</t>
  </si>
  <si>
    <t>Karbantartás, kisjavítás</t>
  </si>
  <si>
    <t>Egyéb szakmai szolgáltatás</t>
  </si>
  <si>
    <t>Számlázott szellemi tev.</t>
  </si>
  <si>
    <t>Biztosítási díj</t>
  </si>
  <si>
    <t>Pénzügyi szóig.</t>
  </si>
  <si>
    <t>Szállítási szóig.</t>
  </si>
  <si>
    <t>Postai szóig. Díj</t>
  </si>
  <si>
    <t>Egyéb üzemeltetési szóig.</t>
  </si>
  <si>
    <t>Belföldi kiküldetés</t>
  </si>
  <si>
    <t>053421</t>
  </si>
  <si>
    <t>Reklám- és propaganda kiadások</t>
  </si>
  <si>
    <t>Műk.c. előzetesen félsz, nem levonható ÁFA</t>
  </si>
  <si>
    <t>Műk.c. előzetesen félsz, levonható ÁFA</t>
  </si>
  <si>
    <t>Fizetendő ÁFA</t>
  </si>
  <si>
    <t>Kamatkiadások</t>
  </si>
  <si>
    <t>Díjak és egyéb befizetések</t>
  </si>
  <si>
    <t>Egyéb dologi kiadások</t>
  </si>
  <si>
    <t>Rendkívüli települési támogatás</t>
  </si>
  <si>
    <t>Műk.c. pénzeszköz átadás ÁH-n kívülre</t>
  </si>
  <si>
    <t>055131</t>
  </si>
  <si>
    <t>Működési céltartalék (Közfoglalkoztatotti bér saját erő)</t>
  </si>
  <si>
    <t>Egyéb TE beszerzése</t>
  </si>
  <si>
    <t>Beruházási célú előzetesen felszám ÁFA</t>
  </si>
  <si>
    <t>Ingatlanok felújítása (Óvoda)</t>
  </si>
  <si>
    <t>Felújítási c. előzetesen felszám. ÁFA</t>
  </si>
  <si>
    <t>KIADÁSOK ÖSSZESEN</t>
  </si>
  <si>
    <r>
      <rPr>
        <b/>
        <sz val="8"/>
        <rFont val="Arial"/>
        <family val="2"/>
        <charset val="238"/>
      </rPr>
      <t>Szakfeladat száma:</t>
    </r>
  </si>
  <si>
    <r>
      <rPr>
        <b/>
        <sz val="8"/>
        <rFont val="Arial"/>
        <family val="2"/>
        <charset val="238"/>
      </rPr>
      <t>COFOG</t>
    </r>
  </si>
  <si>
    <r>
      <rPr>
        <b/>
        <sz val="8"/>
        <rFont val="Arial"/>
        <family val="2"/>
        <charset val="238"/>
      </rPr>
      <t>részletező kód ASP 2018</t>
    </r>
  </si>
  <si>
    <r>
      <rPr>
        <b/>
        <sz val="8"/>
        <rFont val="Arial"/>
        <family val="2"/>
        <charset val="238"/>
      </rPr>
      <t>Előirányzat FK</t>
    </r>
  </si>
  <si>
    <r>
      <rPr>
        <b/>
        <sz val="8"/>
        <rFont val="Arial"/>
        <family val="2"/>
        <charset val="238"/>
      </rPr>
      <t>Megnevezés</t>
    </r>
  </si>
  <si>
    <r>
      <rPr>
        <b/>
        <sz val="8"/>
        <rFont val="Arial"/>
        <family val="2"/>
        <charset val="238"/>
      </rPr>
      <t>FOGLALKOZTATOTTAK SZEMÉLYI JUTTATÁSAI</t>
    </r>
  </si>
  <si>
    <r>
      <rPr>
        <b/>
        <sz val="8"/>
        <rFont val="Arial"/>
        <family val="2"/>
        <charset val="238"/>
      </rPr>
      <t>KÜLSŐ SZEMÉLYI JUTTATÁSOK</t>
    </r>
  </si>
  <si>
    <r>
      <rPr>
        <b/>
        <sz val="8"/>
        <rFont val="Arial"/>
        <family val="2"/>
        <charset val="238"/>
      </rPr>
      <t>SZEMÉLYI JUTTATÁSOK</t>
    </r>
  </si>
  <si>
    <r>
      <rPr>
        <b/>
        <sz val="8"/>
        <rFont val="Arial"/>
        <family val="2"/>
        <charset val="238"/>
      </rPr>
      <t>MUNKAADÓT TERHELŐ JÁRULÉKOK</t>
    </r>
  </si>
  <si>
    <t>082091</t>
  </si>
  <si>
    <t>5pm17</t>
  </si>
  <si>
    <t>TOP-5.3.1.-Helyi identitás pályázat</t>
  </si>
  <si>
    <t>053111</t>
  </si>
  <si>
    <t>0511061</t>
  </si>
  <si>
    <t>0511011</t>
  </si>
  <si>
    <t>0511071</t>
  </si>
  <si>
    <t>0511131</t>
  </si>
  <si>
    <t>051211</t>
  </si>
  <si>
    <t>051221</t>
  </si>
  <si>
    <t>051231</t>
  </si>
  <si>
    <t>0521</t>
  </si>
  <si>
    <t>053121</t>
  </si>
  <si>
    <t>053211</t>
  </si>
  <si>
    <t>053221</t>
  </si>
  <si>
    <t>053311</t>
  </si>
  <si>
    <t>053361</t>
  </si>
  <si>
    <t>053371</t>
  </si>
  <si>
    <t>053411</t>
  </si>
  <si>
    <t>053511</t>
  </si>
  <si>
    <t>053521</t>
  </si>
  <si>
    <t>053531</t>
  </si>
  <si>
    <t>053551</t>
  </si>
  <si>
    <t>05481</t>
  </si>
  <si>
    <t>055121</t>
  </si>
  <si>
    <t>05641</t>
  </si>
  <si>
    <t>Ingatlanok felújítása (Művház + PH)</t>
  </si>
  <si>
    <t>05671</t>
  </si>
  <si>
    <t>05711</t>
  </si>
  <si>
    <t>05741</t>
  </si>
  <si>
    <t>05731</t>
  </si>
  <si>
    <t>059151</t>
  </si>
  <si>
    <t>KOMMUNIKÁCIÓS SZOLGÁLTATÁSOK</t>
  </si>
  <si>
    <t>TOP-1.4.1-15— JN1-2016-00018 Óvodafejlesztés Pusztamonostor településen</t>
  </si>
  <si>
    <t>KÉSZLETBESZERZÉS</t>
  </si>
  <si>
    <t>KÜLÖNFÉLE BEFIZETÉSEK ÉS EGYÉB DOLOGI KIAD</t>
  </si>
  <si>
    <t>DOLOGI KIADÁSOK ÖSSZESEN</t>
  </si>
  <si>
    <t>KIKÜLDETÉS, REKLÁM- ÉS PROPAGANDA KIADÁSI</t>
  </si>
  <si>
    <t>SZOLGÁLTATÁSI KIADÁSOK</t>
  </si>
  <si>
    <t>RTT ÖSSZESEN</t>
  </si>
  <si>
    <t>EGYÉB MŰK.C. KIADÁSOK ÖSSZESEN</t>
  </si>
  <si>
    <t>BERUHÁZÁS ÖSSZESEN</t>
  </si>
  <si>
    <t>FELÚJÍTÁS ÖSSZESEN</t>
  </si>
  <si>
    <t>MŰKÖDÉSI KIADÁSOK</t>
  </si>
  <si>
    <t>FINANSZÍROZÁSOK ÖSSZESEN</t>
  </si>
  <si>
    <r>
      <rPr>
        <b/>
        <sz val="8"/>
        <rFont val="Arial"/>
        <family val="2"/>
        <charset val="238"/>
      </rPr>
      <t>9990001</t>
    </r>
  </si>
  <si>
    <r>
      <rPr>
        <b/>
        <sz val="8"/>
        <rFont val="Arial"/>
        <family val="2"/>
        <charset val="238"/>
      </rPr>
      <t>011130</t>
    </r>
  </si>
  <si>
    <r>
      <rPr>
        <b/>
        <sz val="8"/>
        <rFont val="Arial"/>
        <family val="2"/>
        <charset val="238"/>
      </rPr>
      <t>066020</t>
    </r>
  </si>
  <si>
    <r>
      <rPr>
        <b/>
        <sz val="8"/>
        <rFont val="Arial"/>
        <family val="2"/>
        <charset val="238"/>
      </rPr>
      <t>066010</t>
    </r>
  </si>
  <si>
    <r>
      <rPr>
        <b/>
        <sz val="8"/>
        <rFont val="Arial"/>
        <family val="2"/>
        <charset val="238"/>
      </rPr>
      <t>013320</t>
    </r>
  </si>
  <si>
    <r>
      <rPr>
        <b/>
        <sz val="8"/>
        <rFont val="Arial"/>
        <family val="2"/>
        <charset val="238"/>
      </rPr>
      <t>064010</t>
    </r>
  </si>
  <si>
    <r>
      <rPr>
        <b/>
        <sz val="8"/>
        <rFont val="Arial"/>
        <family val="2"/>
        <charset val="238"/>
      </rPr>
      <t>018030</t>
    </r>
  </si>
  <si>
    <r>
      <rPr>
        <b/>
        <sz val="8"/>
        <rFont val="Arial"/>
        <family val="2"/>
        <charset val="238"/>
      </rPr>
      <t>074031</t>
    </r>
  </si>
  <si>
    <r>
      <rPr>
        <b/>
        <sz val="8"/>
        <rFont val="Arial"/>
        <family val="2"/>
        <charset val="238"/>
      </rPr>
      <t>107052</t>
    </r>
  </si>
  <si>
    <r>
      <rPr>
        <b/>
        <sz val="8"/>
        <rFont val="Arial"/>
        <family val="2"/>
        <charset val="238"/>
      </rPr>
      <t>104037</t>
    </r>
  </si>
  <si>
    <r>
      <rPr>
        <b/>
        <sz val="8"/>
        <rFont val="Arial"/>
        <family val="2"/>
        <charset val="238"/>
      </rPr>
      <t>013350</t>
    </r>
  </si>
  <si>
    <r>
      <rPr>
        <b/>
        <sz val="8"/>
        <rFont val="Arial"/>
        <family val="2"/>
        <charset val="238"/>
      </rPr>
      <t>082092</t>
    </r>
  </si>
  <si>
    <r>
      <rPr>
        <b/>
        <sz val="8"/>
        <rFont val="Arial"/>
        <family val="2"/>
        <charset val="238"/>
      </rPr>
      <t>082044</t>
    </r>
  </si>
  <si>
    <r>
      <rPr>
        <b/>
        <sz val="8"/>
        <rFont val="Arial"/>
        <family val="2"/>
        <charset val="238"/>
      </rPr>
      <t>041233</t>
    </r>
  </si>
  <si>
    <r>
      <rPr>
        <b/>
        <sz val="8"/>
        <rFont val="Arial"/>
        <family val="2"/>
        <charset val="238"/>
      </rPr>
      <t>084031</t>
    </r>
  </si>
  <si>
    <r>
      <rPr>
        <b/>
        <sz val="8"/>
        <rFont val="Arial"/>
        <family val="2"/>
        <charset val="238"/>
      </rPr>
      <t>107060</t>
    </r>
  </si>
  <si>
    <r>
      <rPr>
        <b/>
        <sz val="8"/>
        <rFont val="Arial"/>
        <family val="2"/>
        <charset val="238"/>
      </rPr>
      <t>5</t>
    </r>
  </si>
  <si>
    <r>
      <rPr>
        <b/>
        <sz val="8"/>
        <rFont val="Arial"/>
        <family val="2"/>
        <charset val="238"/>
      </rPr>
      <t>5pm8</t>
    </r>
  </si>
  <si>
    <r>
      <rPr>
        <b/>
        <sz val="8"/>
        <rFont val="Arial"/>
        <family val="2"/>
        <charset val="238"/>
      </rPr>
      <t>5pm9</t>
    </r>
  </si>
  <si>
    <r>
      <rPr>
        <b/>
        <sz val="8"/>
        <rFont val="Arial"/>
        <family val="2"/>
        <charset val="238"/>
      </rPr>
      <t>5pm5</t>
    </r>
  </si>
  <si>
    <r>
      <rPr>
        <b/>
        <sz val="8"/>
        <rFont val="Arial"/>
        <family val="2"/>
        <charset val="238"/>
      </rPr>
      <t>5pm4</t>
    </r>
  </si>
  <si>
    <r>
      <rPr>
        <b/>
        <sz val="8"/>
        <rFont val="Arial"/>
        <family val="2"/>
        <charset val="238"/>
      </rPr>
      <t>Önk. Jogalkotás</t>
    </r>
  </si>
  <si>
    <r>
      <rPr>
        <b/>
        <sz val="8"/>
        <rFont val="Arial"/>
        <family val="2"/>
        <charset val="238"/>
      </rPr>
      <t>Város-, Községgazd.</t>
    </r>
  </si>
  <si>
    <r>
      <rPr>
        <b/>
        <sz val="8"/>
        <rFont val="Arial"/>
        <family val="2"/>
        <charset val="238"/>
      </rPr>
      <t>Zöldterület kezelés</t>
    </r>
  </si>
  <si>
    <r>
      <rPr>
        <b/>
        <sz val="8"/>
        <rFont val="Arial"/>
        <family val="2"/>
        <charset val="238"/>
      </rPr>
      <t>Köztemető fenntartás</t>
    </r>
  </si>
  <si>
    <r>
      <rPr>
        <b/>
        <sz val="8"/>
        <rFont val="Arial"/>
        <family val="2"/>
        <charset val="238"/>
      </rPr>
      <t>Közvilágítás</t>
    </r>
  </si>
  <si>
    <r>
      <rPr>
        <b/>
        <sz val="8"/>
        <rFont val="Arial"/>
        <family val="2"/>
        <charset val="238"/>
      </rPr>
      <t>Finanszírozá s Óvoda</t>
    </r>
  </si>
  <si>
    <r>
      <rPr>
        <b/>
        <sz val="8"/>
        <rFont val="Arial"/>
        <family val="2"/>
        <charset val="238"/>
      </rPr>
      <t>Finanszírozás Konyha</t>
    </r>
  </si>
  <si>
    <r>
      <rPr>
        <b/>
        <sz val="8"/>
        <rFont val="Arial"/>
        <family val="2"/>
        <charset val="238"/>
      </rPr>
      <t>Védőnő</t>
    </r>
  </si>
  <si>
    <r>
      <rPr>
        <b/>
        <sz val="8"/>
        <rFont val="Arial"/>
        <family val="2"/>
        <charset val="238"/>
      </rPr>
      <t>Házi segítségny.</t>
    </r>
  </si>
  <si>
    <r>
      <rPr>
        <b/>
        <sz val="8"/>
        <rFont val="Arial"/>
        <family val="2"/>
        <charset val="238"/>
      </rPr>
      <t>Szünidei étk.</t>
    </r>
  </si>
  <si>
    <r>
      <rPr>
        <b/>
        <sz val="8"/>
        <rFont val="Arial"/>
        <family val="2"/>
        <charset val="238"/>
      </rPr>
      <t>Nem lakóing. Üzemeltető s</t>
    </r>
  </si>
  <si>
    <r>
      <rPr>
        <b/>
        <sz val="8"/>
        <rFont val="Arial"/>
        <family val="2"/>
        <charset val="238"/>
      </rPr>
      <t>Települési rendezvény ek</t>
    </r>
  </si>
  <si>
    <r>
      <rPr>
        <b/>
        <sz val="8"/>
        <rFont val="Arial"/>
        <family val="2"/>
        <charset val="238"/>
      </rPr>
      <t>Könyvtár + Művház</t>
    </r>
  </si>
  <si>
    <r>
      <rPr>
        <b/>
        <sz val="8"/>
        <rFont val="Arial"/>
        <family val="2"/>
        <charset val="238"/>
      </rPr>
      <t>Közfoglalko ztatás 8 fő</t>
    </r>
  </si>
  <si>
    <r>
      <rPr>
        <b/>
        <sz val="8"/>
        <rFont val="Arial"/>
        <family val="2"/>
        <charset val="238"/>
      </rPr>
      <t>Civil szerv. Támog.</t>
    </r>
  </si>
  <si>
    <r>
      <rPr>
        <b/>
        <sz val="8"/>
        <rFont val="Arial"/>
        <family val="2"/>
        <charset val="238"/>
      </rPr>
      <t>RTT (Segélyek)</t>
    </r>
  </si>
  <si>
    <r>
      <rPr>
        <b/>
        <sz val="8"/>
        <rFont val="Arial"/>
        <family val="2"/>
        <charset val="238"/>
      </rPr>
      <t>TOP-3.2.1-15-JN1 2016-00073 Épületenergetikai fejlesztések Pusztamonostor településen</t>
    </r>
  </si>
  <si>
    <r>
      <rPr>
        <b/>
        <sz val="8"/>
        <rFont val="Arial"/>
        <family val="2"/>
        <charset val="238"/>
      </rPr>
      <t>S</t>
    </r>
  </si>
  <si>
    <r>
      <rPr>
        <b/>
        <sz val="8"/>
        <rFont val="Arial"/>
        <family val="2"/>
        <charset val="238"/>
      </rPr>
      <t>Nem lakóing. Üzemelteté s</t>
    </r>
  </si>
  <si>
    <r>
      <rPr>
        <b/>
        <sz val="8"/>
        <rFont val="Arial"/>
        <family val="2"/>
        <charset val="238"/>
      </rPr>
      <t>TOP-1.4.1-15— JN1-2016-00018 Óvodafejlesztés Pusztamonostor településen</t>
    </r>
  </si>
  <si>
    <t>059141</t>
  </si>
  <si>
    <t>ÁH-n belüli megelőlegezések visszafizetése</t>
  </si>
  <si>
    <t>Intézmény finanszírozás</t>
  </si>
  <si>
    <t>056010</t>
  </si>
  <si>
    <t>052080</t>
  </si>
  <si>
    <t>Szennyvíz csatorna</t>
  </si>
  <si>
    <t>KEHOP 2.2.2-15-2015-00003 Szennyvíz agglomeráció</t>
  </si>
  <si>
    <t>Egyéb TE felújítása (Járda, Szennyvízátemelő)</t>
  </si>
  <si>
    <t>Céltartalék</t>
  </si>
  <si>
    <t>Általános tartalék</t>
  </si>
  <si>
    <t>055061</t>
  </si>
  <si>
    <t>Műk.c. pénzeszköz átadás ÁH-n belülre</t>
  </si>
  <si>
    <t>8.2. sz. tájékoztató</t>
  </si>
  <si>
    <t>5pm14</t>
  </si>
  <si>
    <t>5pm19</t>
  </si>
  <si>
    <t>041233</t>
  </si>
  <si>
    <t>Közfoglalkoztatás         4 fő</t>
  </si>
  <si>
    <t>091110</t>
  </si>
  <si>
    <t>5pm2</t>
  </si>
  <si>
    <t>5pm18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</si>
</sst>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indent="5"/>
    </xf>
    <xf numFmtId="0" fontId="1" fillId="0" borderId="5" xfId="0" applyFont="1" applyBorder="1" applyAlignment="1">
      <alignment horizontal="left" indent="7"/>
    </xf>
    <xf numFmtId="0" fontId="1" fillId="0" borderId="5" xfId="0" applyFont="1" applyBorder="1" applyAlignment="1">
      <alignment horizontal="left" indent="4"/>
    </xf>
    <xf numFmtId="0" fontId="1" fillId="0" borderId="5" xfId="0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vertical="top"/>
    </xf>
    <xf numFmtId="3" fontId="1" fillId="0" borderId="5" xfId="0" applyNumberFormat="1" applyFont="1" applyBorder="1" applyAlignment="1">
      <alignment horizontal="left" vertical="center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1" fillId="0" borderId="3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 vertical="center"/>
    </xf>
    <xf numFmtId="49" fontId="1" fillId="0" borderId="0" xfId="0" applyNumberFormat="1" applyFont="1"/>
    <xf numFmtId="49" fontId="1" fillId="0" borderId="16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/>
    <xf numFmtId="0" fontId="2" fillId="0" borderId="0" xfId="0" applyFon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3" fontId="2" fillId="0" borderId="5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indent="2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left" vertical="top" indent="2"/>
    </xf>
    <xf numFmtId="3" fontId="1" fillId="0" borderId="3" xfId="0" applyNumberFormat="1" applyFont="1" applyBorder="1" applyAlignment="1">
      <alignment horizontal="justify"/>
    </xf>
    <xf numFmtId="3" fontId="2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top"/>
    </xf>
    <xf numFmtId="3" fontId="2" fillId="0" borderId="7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/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top"/>
    </xf>
    <xf numFmtId="3" fontId="1" fillId="0" borderId="4" xfId="0" applyNumberFormat="1" applyFont="1" applyBorder="1" applyAlignment="1">
      <alignment horizontal="left" vertical="top" indent="2"/>
    </xf>
    <xf numFmtId="3" fontId="1" fillId="0" borderId="4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justify"/>
    </xf>
    <xf numFmtId="3" fontId="2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/>
    <xf numFmtId="3" fontId="1" fillId="0" borderId="4" xfId="0" applyNumberFormat="1" applyFont="1" applyBorder="1" applyAlignment="1">
      <alignment horizontal="justify" vertical="top"/>
    </xf>
    <xf numFmtId="3" fontId="1" fillId="0" borderId="6" xfId="0" applyNumberFormat="1" applyFont="1" applyBorder="1" applyAlignment="1">
      <alignment vertical="top"/>
    </xf>
    <xf numFmtId="3" fontId="1" fillId="0" borderId="4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left" vertical="top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14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zoomScale="154" zoomScaleNormal="154" zoomScaleSheetLayoutView="100" workbookViewId="0">
      <pane xSplit="4" ySplit="7" topLeftCell="P44" activePane="bottomRight" state="frozen"/>
      <selection pane="topRight" activeCell="E1" sqref="E1"/>
      <selection pane="bottomLeft" activeCell="A8" sqref="A8"/>
      <selection pane="bottomRight" activeCell="V46" sqref="V46"/>
    </sheetView>
  </sheetViews>
  <sheetFormatPr defaultColWidth="8.85546875" defaultRowHeight="11.25" x14ac:dyDescent="0.2"/>
  <cols>
    <col min="1" max="1" width="8.85546875" style="30"/>
    <col min="2" max="2" width="36.85546875" style="1" customWidth="1"/>
    <col min="3" max="3" width="8.7109375" style="1" customWidth="1"/>
    <col min="4" max="4" width="8" style="1"/>
    <col min="5" max="5" width="7.85546875" style="1" bestFit="1" customWidth="1"/>
    <col min="6" max="6" width="7.28515625" style="1"/>
    <col min="7" max="9" width="8.7109375" style="1" bestFit="1" customWidth="1"/>
    <col min="10" max="10" width="9.5703125" style="1"/>
    <col min="11" max="11" width="8.28515625" style="1" customWidth="1"/>
    <col min="12" max="12" width="7.7109375" style="1" customWidth="1"/>
    <col min="13" max="13" width="8.85546875" style="1" customWidth="1"/>
    <col min="14" max="14" width="7.85546875" style="1" bestFit="1" customWidth="1"/>
    <col min="15" max="16" width="7.7109375" style="1" customWidth="1"/>
    <col min="17" max="17" width="6.7109375" style="1" customWidth="1"/>
    <col min="18" max="18" width="7.28515625" style="1" customWidth="1"/>
    <col min="19" max="19" width="8.42578125" style="1" customWidth="1"/>
    <col min="20" max="20" width="8.42578125" style="82" customWidth="1"/>
    <col min="21" max="21" width="10.5703125" style="82" customWidth="1"/>
    <col min="22" max="23" width="9.85546875" style="1"/>
    <col min="24" max="24" width="8.85546875" style="1"/>
    <col min="25" max="25" width="10.28515625" style="1"/>
    <col min="26" max="16384" width="8.85546875" style="1"/>
  </cols>
  <sheetData>
    <row r="1" spans="1:25" ht="12.75" x14ac:dyDescent="0.2">
      <c r="A1" s="23"/>
      <c r="X1" s="85" t="s">
        <v>170</v>
      </c>
      <c r="Y1" s="86"/>
    </row>
    <row r="3" spans="1:25" x14ac:dyDescent="0.2">
      <c r="A3" s="24"/>
    </row>
    <row r="5" spans="1:25" x14ac:dyDescent="0.2">
      <c r="A5" s="25"/>
      <c r="B5" s="3" t="s">
        <v>63</v>
      </c>
      <c r="C5" s="42" t="s">
        <v>117</v>
      </c>
      <c r="D5" s="42" t="s">
        <v>117</v>
      </c>
      <c r="E5" s="42" t="s">
        <v>117</v>
      </c>
      <c r="F5" s="42" t="s">
        <v>117</v>
      </c>
      <c r="G5" s="42" t="s">
        <v>117</v>
      </c>
      <c r="H5" s="42" t="s">
        <v>117</v>
      </c>
      <c r="I5" s="42" t="s">
        <v>117</v>
      </c>
      <c r="J5" s="42" t="s">
        <v>117</v>
      </c>
      <c r="K5" s="42" t="s">
        <v>117</v>
      </c>
      <c r="L5" s="42" t="s">
        <v>117</v>
      </c>
      <c r="M5" s="42" t="s">
        <v>117</v>
      </c>
      <c r="N5" s="42" t="s">
        <v>117</v>
      </c>
      <c r="O5" s="42" t="s">
        <v>117</v>
      </c>
      <c r="P5" s="42" t="s">
        <v>117</v>
      </c>
      <c r="Q5" s="100">
        <v>9990001</v>
      </c>
      <c r="R5" s="4" t="s">
        <v>117</v>
      </c>
      <c r="S5" s="42" t="s">
        <v>117</v>
      </c>
      <c r="T5" s="45">
        <v>9990001</v>
      </c>
      <c r="U5" s="45">
        <v>9990001</v>
      </c>
      <c r="V5" s="42" t="s">
        <v>117</v>
      </c>
      <c r="W5" s="42" t="s">
        <v>117</v>
      </c>
      <c r="X5" s="43">
        <v>9990001</v>
      </c>
      <c r="Y5" s="90" t="s">
        <v>0</v>
      </c>
    </row>
    <row r="6" spans="1:25" x14ac:dyDescent="0.2">
      <c r="A6" s="25"/>
      <c r="B6" s="3" t="s">
        <v>64</v>
      </c>
      <c r="C6" s="36" t="s">
        <v>118</v>
      </c>
      <c r="D6" s="36" t="s">
        <v>119</v>
      </c>
      <c r="E6" s="36" t="s">
        <v>120</v>
      </c>
      <c r="F6" s="36" t="s">
        <v>121</v>
      </c>
      <c r="G6" s="36" t="s">
        <v>122</v>
      </c>
      <c r="H6" s="36" t="s">
        <v>123</v>
      </c>
      <c r="I6" s="36" t="s">
        <v>123</v>
      </c>
      <c r="J6" s="36" t="s">
        <v>124</v>
      </c>
      <c r="K6" s="36" t="s">
        <v>125</v>
      </c>
      <c r="L6" s="4" t="s">
        <v>126</v>
      </c>
      <c r="M6" s="36" t="s">
        <v>127</v>
      </c>
      <c r="N6" s="36" t="s">
        <v>128</v>
      </c>
      <c r="O6" s="36" t="s">
        <v>129</v>
      </c>
      <c r="P6" s="42" t="s">
        <v>130</v>
      </c>
      <c r="Q6" s="100" t="s">
        <v>173</v>
      </c>
      <c r="R6" s="4" t="s">
        <v>131</v>
      </c>
      <c r="S6" s="36" t="s">
        <v>132</v>
      </c>
      <c r="T6" s="44" t="s">
        <v>162</v>
      </c>
      <c r="U6" s="44" t="s">
        <v>161</v>
      </c>
      <c r="V6" s="44" t="s">
        <v>175</v>
      </c>
      <c r="W6" s="36" t="s">
        <v>127</v>
      </c>
      <c r="X6" s="44" t="s">
        <v>72</v>
      </c>
      <c r="Y6" s="90"/>
    </row>
    <row r="7" spans="1:25" x14ac:dyDescent="0.2">
      <c r="A7" s="25"/>
      <c r="B7" s="3" t="s">
        <v>65</v>
      </c>
      <c r="C7" s="36" t="s">
        <v>133</v>
      </c>
      <c r="D7" s="36" t="s">
        <v>133</v>
      </c>
      <c r="E7" s="36" t="s">
        <v>133</v>
      </c>
      <c r="F7" s="36" t="s">
        <v>133</v>
      </c>
      <c r="G7" s="36" t="s">
        <v>133</v>
      </c>
      <c r="H7" s="36" t="s">
        <v>134</v>
      </c>
      <c r="I7" s="36" t="s">
        <v>135</v>
      </c>
      <c r="J7" s="36" t="s">
        <v>133</v>
      </c>
      <c r="K7" s="36" t="s">
        <v>133</v>
      </c>
      <c r="L7" s="36" t="s">
        <v>133</v>
      </c>
      <c r="M7" s="36" t="s">
        <v>133</v>
      </c>
      <c r="N7" s="36" t="s">
        <v>133</v>
      </c>
      <c r="O7" s="36" t="s">
        <v>133</v>
      </c>
      <c r="P7" s="43" t="s">
        <v>171</v>
      </c>
      <c r="Q7" s="43" t="s">
        <v>172</v>
      </c>
      <c r="R7" s="36" t="s">
        <v>133</v>
      </c>
      <c r="S7" s="36" t="s">
        <v>133</v>
      </c>
      <c r="T7" s="45" t="s">
        <v>176</v>
      </c>
      <c r="U7" s="45" t="s">
        <v>177</v>
      </c>
      <c r="V7" s="36" t="s">
        <v>136</v>
      </c>
      <c r="W7" s="36" t="s">
        <v>137</v>
      </c>
      <c r="X7" s="45" t="s">
        <v>73</v>
      </c>
      <c r="Y7" s="2"/>
    </row>
    <row r="8" spans="1:25" ht="124.5" thickBot="1" x14ac:dyDescent="0.25">
      <c r="A8" s="25"/>
      <c r="B8" s="2"/>
      <c r="C8" s="46" t="s">
        <v>138</v>
      </c>
      <c r="D8" s="46" t="s">
        <v>139</v>
      </c>
      <c r="E8" s="46" t="s">
        <v>140</v>
      </c>
      <c r="F8" s="46" t="s">
        <v>141</v>
      </c>
      <c r="G8" s="47" t="s">
        <v>142</v>
      </c>
      <c r="H8" s="46" t="s">
        <v>143</v>
      </c>
      <c r="I8" s="46" t="s">
        <v>144</v>
      </c>
      <c r="J8" s="47" t="s">
        <v>145</v>
      </c>
      <c r="K8" s="46" t="s">
        <v>146</v>
      </c>
      <c r="L8" s="46" t="s">
        <v>147</v>
      </c>
      <c r="M8" s="46" t="s">
        <v>148</v>
      </c>
      <c r="N8" s="46" t="s">
        <v>149</v>
      </c>
      <c r="O8" s="46" t="s">
        <v>150</v>
      </c>
      <c r="P8" s="46" t="s">
        <v>151</v>
      </c>
      <c r="Q8" s="101" t="s">
        <v>174</v>
      </c>
      <c r="R8" s="46" t="s">
        <v>152</v>
      </c>
      <c r="S8" s="46" t="s">
        <v>153</v>
      </c>
      <c r="T8" s="48" t="s">
        <v>163</v>
      </c>
      <c r="U8" s="48" t="s">
        <v>164</v>
      </c>
      <c r="V8" s="48" t="s">
        <v>105</v>
      </c>
      <c r="W8" s="46" t="s">
        <v>154</v>
      </c>
      <c r="X8" s="48" t="s">
        <v>74</v>
      </c>
      <c r="Y8" s="2"/>
    </row>
    <row r="9" spans="1:25" x14ac:dyDescent="0.2">
      <c r="A9" s="26" t="s">
        <v>66</v>
      </c>
      <c r="B9" s="3" t="s">
        <v>67</v>
      </c>
      <c r="C9" s="2"/>
      <c r="D9" s="2"/>
      <c r="E9" s="2"/>
      <c r="F9" s="2"/>
      <c r="G9" s="2"/>
      <c r="H9" s="2"/>
      <c r="I9" s="2"/>
      <c r="J9" s="49"/>
      <c r="K9" s="2"/>
      <c r="L9" s="2"/>
      <c r="M9" s="2"/>
      <c r="N9" s="2"/>
      <c r="O9" s="2"/>
      <c r="P9" s="2"/>
      <c r="Q9" s="2"/>
      <c r="R9" s="2"/>
      <c r="S9" s="2"/>
      <c r="T9" s="83"/>
      <c r="U9" s="83"/>
      <c r="V9" s="2"/>
      <c r="W9" s="2"/>
      <c r="X9" s="2"/>
      <c r="Y9" s="2"/>
    </row>
    <row r="10" spans="1:25" x14ac:dyDescent="0.2">
      <c r="A10" s="96" t="s">
        <v>77</v>
      </c>
      <c r="B10" s="4" t="s">
        <v>1</v>
      </c>
      <c r="C10" s="11">
        <v>4537000</v>
      </c>
      <c r="D10" s="50">
        <v>2028000</v>
      </c>
      <c r="E10" s="51"/>
      <c r="F10" s="51"/>
      <c r="G10" s="51"/>
      <c r="H10" s="51"/>
      <c r="I10" s="51"/>
      <c r="J10" s="52"/>
      <c r="K10" s="11">
        <v>2425000</v>
      </c>
      <c r="L10" s="53"/>
      <c r="M10" s="51"/>
      <c r="N10" s="11"/>
      <c r="O10" s="11">
        <v>6711000</v>
      </c>
      <c r="P10" s="11">
        <v>1091000</v>
      </c>
      <c r="Q10" s="11"/>
      <c r="R10" s="51"/>
      <c r="S10" s="51"/>
      <c r="T10" s="50"/>
      <c r="U10" s="50"/>
      <c r="V10" s="51"/>
      <c r="W10" s="51"/>
      <c r="X10" s="51"/>
      <c r="Y10" s="11">
        <f t="shared" ref="Y10:Y27" si="0">SUM(C10:W10)</f>
        <v>16792000</v>
      </c>
    </row>
    <row r="11" spans="1:25" x14ac:dyDescent="0.2">
      <c r="A11" s="97"/>
      <c r="B11" s="2" t="s">
        <v>4</v>
      </c>
      <c r="C11" s="51"/>
      <c r="D11" s="51"/>
      <c r="E11" s="51"/>
      <c r="F11" s="51"/>
      <c r="G11" s="51"/>
      <c r="H11" s="51"/>
      <c r="I11" s="51"/>
      <c r="J11" s="52"/>
      <c r="K11" s="51"/>
      <c r="L11" s="51"/>
      <c r="M11" s="51"/>
      <c r="N11" s="11"/>
      <c r="O11" s="51"/>
      <c r="P11" s="51"/>
      <c r="Q11" s="51"/>
      <c r="R11" s="51"/>
      <c r="S11" s="51"/>
      <c r="T11" s="50"/>
      <c r="U11" s="50"/>
      <c r="V11" s="51"/>
      <c r="W11" s="51"/>
      <c r="X11" s="51"/>
      <c r="Y11" s="11">
        <f t="shared" si="0"/>
        <v>0</v>
      </c>
    </row>
    <row r="12" spans="1:25" x14ac:dyDescent="0.2">
      <c r="A12" s="98"/>
      <c r="B12" s="2" t="s">
        <v>3</v>
      </c>
      <c r="C12" s="51"/>
      <c r="D12" s="51"/>
      <c r="E12" s="51"/>
      <c r="F12" s="51"/>
      <c r="G12" s="51"/>
      <c r="H12" s="51"/>
      <c r="I12" s="51"/>
      <c r="J12" s="52"/>
      <c r="K12" s="50"/>
      <c r="L12" s="51"/>
      <c r="M12" s="50"/>
      <c r="N12" s="51"/>
      <c r="O12" s="51"/>
      <c r="P12" s="51"/>
      <c r="Q12" s="51"/>
      <c r="R12" s="51"/>
      <c r="S12" s="51"/>
      <c r="T12" s="50"/>
      <c r="U12" s="50"/>
      <c r="V12" s="51"/>
      <c r="W12" s="51"/>
      <c r="X12" s="51"/>
      <c r="Y12" s="11">
        <f t="shared" si="0"/>
        <v>0</v>
      </c>
    </row>
    <row r="13" spans="1:25" x14ac:dyDescent="0.2">
      <c r="A13" s="26" t="s">
        <v>76</v>
      </c>
      <c r="B13" s="2" t="s">
        <v>2</v>
      </c>
      <c r="C13" s="51"/>
      <c r="D13" s="51"/>
      <c r="E13" s="51"/>
      <c r="F13" s="51"/>
      <c r="G13" s="51"/>
      <c r="H13" s="51"/>
      <c r="I13" s="51"/>
      <c r="J13" s="52"/>
      <c r="K13" s="51"/>
      <c r="L13" s="51"/>
      <c r="M13" s="51"/>
      <c r="N13" s="50"/>
      <c r="O13" s="11"/>
      <c r="P13" s="51"/>
      <c r="Q13" s="51"/>
      <c r="R13" s="51"/>
      <c r="S13" s="51"/>
      <c r="T13" s="50"/>
      <c r="U13" s="50"/>
      <c r="V13" s="51"/>
      <c r="W13" s="51"/>
      <c r="X13" s="51"/>
      <c r="Y13" s="11">
        <f t="shared" si="0"/>
        <v>0</v>
      </c>
    </row>
    <row r="14" spans="1:25" x14ac:dyDescent="0.2">
      <c r="A14" s="26" t="s">
        <v>78</v>
      </c>
      <c r="B14" s="4" t="s">
        <v>5</v>
      </c>
      <c r="C14" s="11">
        <v>240000</v>
      </c>
      <c r="D14" s="51">
        <v>120000</v>
      </c>
      <c r="E14" s="51"/>
      <c r="F14" s="51"/>
      <c r="G14" s="51"/>
      <c r="H14" s="51"/>
      <c r="I14" s="51"/>
      <c r="J14" s="52"/>
      <c r="K14" s="11">
        <v>120000</v>
      </c>
      <c r="L14" s="51"/>
      <c r="M14" s="51"/>
      <c r="N14" s="51"/>
      <c r="O14" s="11">
        <v>360000</v>
      </c>
      <c r="P14" s="51"/>
      <c r="Q14" s="51"/>
      <c r="R14" s="51"/>
      <c r="S14" s="51"/>
      <c r="T14" s="50"/>
      <c r="U14" s="50"/>
      <c r="V14" s="51"/>
      <c r="W14" s="51"/>
      <c r="X14" s="51"/>
      <c r="Y14" s="11">
        <f t="shared" si="0"/>
        <v>840000</v>
      </c>
    </row>
    <row r="15" spans="1:25" x14ac:dyDescent="0.2">
      <c r="A15" s="25" t="s">
        <v>6</v>
      </c>
      <c r="B15" s="2" t="s">
        <v>7</v>
      </c>
      <c r="C15" s="51"/>
      <c r="D15" s="51"/>
      <c r="E15" s="51"/>
      <c r="F15" s="51"/>
      <c r="G15" s="51"/>
      <c r="H15" s="51"/>
      <c r="I15" s="51"/>
      <c r="J15" s="52"/>
      <c r="K15" s="50">
        <v>72000</v>
      </c>
      <c r="L15" s="51"/>
      <c r="M15" s="51"/>
      <c r="N15" s="51"/>
      <c r="O15" s="51"/>
      <c r="P15" s="51"/>
      <c r="Q15" s="51"/>
      <c r="R15" s="51"/>
      <c r="S15" s="51"/>
      <c r="T15" s="50"/>
      <c r="U15" s="50"/>
      <c r="V15" s="51"/>
      <c r="W15" s="51"/>
      <c r="X15" s="51"/>
      <c r="Y15" s="11">
        <f t="shared" si="0"/>
        <v>72000</v>
      </c>
    </row>
    <row r="16" spans="1:25" x14ac:dyDescent="0.2">
      <c r="A16" s="26" t="s">
        <v>79</v>
      </c>
      <c r="B16" s="4" t="s">
        <v>8</v>
      </c>
      <c r="C16" s="11">
        <v>30000</v>
      </c>
      <c r="D16" s="51"/>
      <c r="E16" s="51"/>
      <c r="F16" s="51"/>
      <c r="G16" s="51"/>
      <c r="H16" s="51"/>
      <c r="I16" s="51"/>
      <c r="J16" s="52"/>
      <c r="K16" s="51"/>
      <c r="L16" s="51"/>
      <c r="M16" s="51"/>
      <c r="N16" s="51"/>
      <c r="O16" s="11"/>
      <c r="P16" s="50">
        <v>51000</v>
      </c>
      <c r="Q16" s="50"/>
      <c r="R16" s="51"/>
      <c r="S16" s="51"/>
      <c r="T16" s="50"/>
      <c r="U16" s="50"/>
      <c r="V16" s="51"/>
      <c r="W16" s="51"/>
      <c r="X16" s="51"/>
      <c r="Y16" s="11">
        <f t="shared" si="0"/>
        <v>81000</v>
      </c>
    </row>
    <row r="17" spans="1:25" x14ac:dyDescent="0.2">
      <c r="A17" s="25"/>
      <c r="B17" s="2" t="s">
        <v>68</v>
      </c>
      <c r="C17" s="54">
        <f>SUM(C10:C16)</f>
        <v>4807000</v>
      </c>
      <c r="D17" s="54">
        <f t="shared" ref="D17:X17" si="1">SUM(D10:D16)</f>
        <v>2148000</v>
      </c>
      <c r="E17" s="54">
        <f t="shared" si="1"/>
        <v>0</v>
      </c>
      <c r="F17" s="54">
        <f t="shared" si="1"/>
        <v>0</v>
      </c>
      <c r="G17" s="54">
        <f t="shared" si="1"/>
        <v>0</v>
      </c>
      <c r="H17" s="54">
        <f t="shared" si="1"/>
        <v>0</v>
      </c>
      <c r="I17" s="54">
        <f t="shared" si="1"/>
        <v>0</v>
      </c>
      <c r="J17" s="54">
        <f t="shared" si="1"/>
        <v>0</v>
      </c>
      <c r="K17" s="54">
        <f t="shared" si="1"/>
        <v>2617000</v>
      </c>
      <c r="L17" s="54">
        <f t="shared" si="1"/>
        <v>0</v>
      </c>
      <c r="M17" s="54">
        <f t="shared" si="1"/>
        <v>0</v>
      </c>
      <c r="N17" s="54">
        <f t="shared" si="1"/>
        <v>0</v>
      </c>
      <c r="O17" s="54">
        <f t="shared" si="1"/>
        <v>7071000</v>
      </c>
      <c r="P17" s="54">
        <f t="shared" si="1"/>
        <v>1142000</v>
      </c>
      <c r="Q17" s="54">
        <f t="shared" si="1"/>
        <v>0</v>
      </c>
      <c r="R17" s="54">
        <f t="shared" si="1"/>
        <v>0</v>
      </c>
      <c r="S17" s="54">
        <f t="shared" si="1"/>
        <v>0</v>
      </c>
      <c r="T17" s="54">
        <f t="shared" si="1"/>
        <v>0</v>
      </c>
      <c r="U17" s="54">
        <f t="shared" si="1"/>
        <v>0</v>
      </c>
      <c r="V17" s="54">
        <f t="shared" si="1"/>
        <v>0</v>
      </c>
      <c r="W17" s="54">
        <f t="shared" si="1"/>
        <v>0</v>
      </c>
      <c r="X17" s="54">
        <f t="shared" si="1"/>
        <v>0</v>
      </c>
      <c r="Y17" s="54">
        <f>SUM(Y10:Y16)</f>
        <v>17785000</v>
      </c>
    </row>
    <row r="18" spans="1:25" x14ac:dyDescent="0.2">
      <c r="A18" s="96" t="s">
        <v>80</v>
      </c>
      <c r="B18" s="2" t="s">
        <v>9</v>
      </c>
      <c r="C18" s="50">
        <v>5984000</v>
      </c>
      <c r="D18" s="51"/>
      <c r="E18" s="51"/>
      <c r="F18" s="51"/>
      <c r="G18" s="51"/>
      <c r="H18" s="51"/>
      <c r="I18" s="51"/>
      <c r="J18" s="52"/>
      <c r="K18" s="51"/>
      <c r="L18" s="51"/>
      <c r="M18" s="51"/>
      <c r="N18" s="51"/>
      <c r="O18" s="51"/>
      <c r="P18" s="51"/>
      <c r="Q18" s="51"/>
      <c r="R18" s="51"/>
      <c r="S18" s="51"/>
      <c r="T18" s="50"/>
      <c r="U18" s="50"/>
      <c r="V18" s="51"/>
      <c r="W18" s="51"/>
      <c r="X18" s="51"/>
      <c r="Y18" s="11">
        <f t="shared" si="0"/>
        <v>5984000</v>
      </c>
    </row>
    <row r="19" spans="1:25" x14ac:dyDescent="0.2">
      <c r="A19" s="97"/>
      <c r="B19" s="4" t="s">
        <v>10</v>
      </c>
      <c r="C19" s="11">
        <v>149000</v>
      </c>
      <c r="D19" s="51"/>
      <c r="E19" s="51"/>
      <c r="F19" s="51"/>
      <c r="G19" s="51"/>
      <c r="H19" s="51"/>
      <c r="I19" s="51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0"/>
      <c r="U19" s="50"/>
      <c r="V19" s="51"/>
      <c r="W19" s="51"/>
      <c r="X19" s="51"/>
      <c r="Y19" s="11">
        <f t="shared" si="0"/>
        <v>149000</v>
      </c>
    </row>
    <row r="20" spans="1:25" x14ac:dyDescent="0.2">
      <c r="A20" s="98"/>
      <c r="B20" s="4" t="s">
        <v>11</v>
      </c>
      <c r="C20" s="11">
        <v>898000</v>
      </c>
      <c r="D20" s="51"/>
      <c r="E20" s="51"/>
      <c r="F20" s="51"/>
      <c r="G20" s="51"/>
      <c r="H20" s="51"/>
      <c r="I20" s="51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0"/>
      <c r="U20" s="50"/>
      <c r="V20" s="51"/>
      <c r="W20" s="51"/>
      <c r="X20" s="51"/>
      <c r="Y20" s="11">
        <f t="shared" si="0"/>
        <v>898000</v>
      </c>
    </row>
    <row r="21" spans="1:25" x14ac:dyDescent="0.2">
      <c r="A21" s="26" t="s">
        <v>81</v>
      </c>
      <c r="B21" s="4" t="s">
        <v>12</v>
      </c>
      <c r="C21" s="11"/>
      <c r="D21" s="51"/>
      <c r="E21" s="51"/>
      <c r="F21" s="51"/>
      <c r="G21" s="51"/>
      <c r="H21" s="51"/>
      <c r="I21" s="51"/>
      <c r="J21" s="11">
        <v>1180000</v>
      </c>
      <c r="K21" s="51"/>
      <c r="L21" s="51"/>
      <c r="M21" s="51"/>
      <c r="N21" s="51"/>
      <c r="O21" s="51"/>
      <c r="P21" s="51"/>
      <c r="Q21" s="51"/>
      <c r="R21" s="51"/>
      <c r="S21" s="51"/>
      <c r="T21" s="50"/>
      <c r="U21" s="50"/>
      <c r="V21" s="51"/>
      <c r="W21" s="51"/>
      <c r="X21" s="51"/>
      <c r="Y21" s="11">
        <f t="shared" si="0"/>
        <v>1180000</v>
      </c>
    </row>
    <row r="22" spans="1:25" x14ac:dyDescent="0.2">
      <c r="A22" s="26" t="s">
        <v>82</v>
      </c>
      <c r="B22" s="4" t="s">
        <v>13</v>
      </c>
      <c r="C22" s="11">
        <v>1100000</v>
      </c>
      <c r="D22" s="51"/>
      <c r="E22" s="51"/>
      <c r="F22" s="51"/>
      <c r="G22" s="51"/>
      <c r="H22" s="51"/>
      <c r="I22" s="51"/>
      <c r="J22" s="52"/>
      <c r="K22" s="51"/>
      <c r="L22" s="51"/>
      <c r="M22" s="51"/>
      <c r="N22" s="11">
        <v>200000</v>
      </c>
      <c r="O22" s="51"/>
      <c r="P22" s="51"/>
      <c r="Q22" s="51"/>
      <c r="R22" s="51"/>
      <c r="S22" s="51"/>
      <c r="T22" s="50"/>
      <c r="U22" s="50"/>
      <c r="V22" s="51"/>
      <c r="W22" s="51"/>
      <c r="X22" s="51"/>
      <c r="Y22" s="11">
        <f t="shared" si="0"/>
        <v>1300000</v>
      </c>
    </row>
    <row r="23" spans="1:25" x14ac:dyDescent="0.2">
      <c r="A23" s="25"/>
      <c r="B23" s="2" t="s">
        <v>69</v>
      </c>
      <c r="C23" s="54">
        <f>SUM(C18:C22)</f>
        <v>8131000</v>
      </c>
      <c r="D23" s="54">
        <f t="shared" ref="D23:Y23" si="2">SUM(D18:D22)</f>
        <v>0</v>
      </c>
      <c r="E23" s="54">
        <f t="shared" si="2"/>
        <v>0</v>
      </c>
      <c r="F23" s="54">
        <f t="shared" si="2"/>
        <v>0</v>
      </c>
      <c r="G23" s="54">
        <f t="shared" si="2"/>
        <v>0</v>
      </c>
      <c r="H23" s="54">
        <f t="shared" si="2"/>
        <v>0</v>
      </c>
      <c r="I23" s="54">
        <f t="shared" si="2"/>
        <v>0</v>
      </c>
      <c r="J23" s="54">
        <f t="shared" si="2"/>
        <v>1180000</v>
      </c>
      <c r="K23" s="54">
        <f t="shared" si="2"/>
        <v>0</v>
      </c>
      <c r="L23" s="54">
        <f t="shared" si="2"/>
        <v>0</v>
      </c>
      <c r="M23" s="54">
        <f t="shared" si="2"/>
        <v>0</v>
      </c>
      <c r="N23" s="54">
        <f t="shared" si="2"/>
        <v>200000</v>
      </c>
      <c r="O23" s="54">
        <f t="shared" si="2"/>
        <v>0</v>
      </c>
      <c r="P23" s="54">
        <f t="shared" si="2"/>
        <v>0</v>
      </c>
      <c r="Q23" s="54">
        <f t="shared" si="2"/>
        <v>0</v>
      </c>
      <c r="R23" s="54">
        <f t="shared" si="2"/>
        <v>0</v>
      </c>
      <c r="S23" s="54">
        <f t="shared" si="2"/>
        <v>0</v>
      </c>
      <c r="T23" s="54">
        <f t="shared" si="2"/>
        <v>0</v>
      </c>
      <c r="U23" s="54">
        <f t="shared" si="2"/>
        <v>0</v>
      </c>
      <c r="V23" s="54">
        <f t="shared" si="2"/>
        <v>0</v>
      </c>
      <c r="W23" s="54">
        <f t="shared" si="2"/>
        <v>0</v>
      </c>
      <c r="X23" s="54">
        <f t="shared" si="2"/>
        <v>0</v>
      </c>
      <c r="Y23" s="54">
        <f t="shared" si="2"/>
        <v>9511000</v>
      </c>
    </row>
    <row r="24" spans="1:25" x14ac:dyDescent="0.2">
      <c r="A24" s="25"/>
      <c r="B24" s="2" t="s">
        <v>70</v>
      </c>
      <c r="C24" s="54">
        <f>SUM(C23,C17)</f>
        <v>12938000</v>
      </c>
      <c r="D24" s="54">
        <f t="shared" ref="D24:Y24" si="3">SUM(D23,D17)</f>
        <v>2148000</v>
      </c>
      <c r="E24" s="54">
        <f t="shared" si="3"/>
        <v>0</v>
      </c>
      <c r="F24" s="54">
        <f t="shared" si="3"/>
        <v>0</v>
      </c>
      <c r="G24" s="54">
        <f t="shared" si="3"/>
        <v>0</v>
      </c>
      <c r="H24" s="54">
        <f t="shared" si="3"/>
        <v>0</v>
      </c>
      <c r="I24" s="54">
        <f t="shared" si="3"/>
        <v>0</v>
      </c>
      <c r="J24" s="54">
        <f t="shared" si="3"/>
        <v>1180000</v>
      </c>
      <c r="K24" s="54">
        <f t="shared" si="3"/>
        <v>2617000</v>
      </c>
      <c r="L24" s="54">
        <f t="shared" si="3"/>
        <v>0</v>
      </c>
      <c r="M24" s="54">
        <f t="shared" si="3"/>
        <v>0</v>
      </c>
      <c r="N24" s="54">
        <f t="shared" si="3"/>
        <v>200000</v>
      </c>
      <c r="O24" s="54">
        <f t="shared" si="3"/>
        <v>7071000</v>
      </c>
      <c r="P24" s="54">
        <f t="shared" si="3"/>
        <v>1142000</v>
      </c>
      <c r="Q24" s="54">
        <f t="shared" si="3"/>
        <v>0</v>
      </c>
      <c r="R24" s="54">
        <f t="shared" si="3"/>
        <v>0</v>
      </c>
      <c r="S24" s="54">
        <f t="shared" si="3"/>
        <v>0</v>
      </c>
      <c r="T24" s="54">
        <f t="shared" si="3"/>
        <v>0</v>
      </c>
      <c r="U24" s="54">
        <f t="shared" si="3"/>
        <v>0</v>
      </c>
      <c r="V24" s="54">
        <f t="shared" si="3"/>
        <v>0</v>
      </c>
      <c r="W24" s="54">
        <f t="shared" si="3"/>
        <v>0</v>
      </c>
      <c r="X24" s="54">
        <f t="shared" si="3"/>
        <v>0</v>
      </c>
      <c r="Y24" s="54">
        <f t="shared" si="3"/>
        <v>27296000</v>
      </c>
    </row>
    <row r="25" spans="1:25" x14ac:dyDescent="0.2">
      <c r="A25" s="96" t="s">
        <v>83</v>
      </c>
      <c r="B25" s="4" t="s">
        <v>14</v>
      </c>
      <c r="C25" s="11">
        <v>2290000</v>
      </c>
      <c r="D25" s="50">
        <v>419000</v>
      </c>
      <c r="E25" s="51"/>
      <c r="F25" s="51"/>
      <c r="G25" s="51"/>
      <c r="H25" s="51"/>
      <c r="I25" s="51"/>
      <c r="J25" s="11">
        <v>230000</v>
      </c>
      <c r="K25" s="11">
        <v>509000</v>
      </c>
      <c r="L25" s="51"/>
      <c r="M25" s="51"/>
      <c r="N25" s="50">
        <v>46000</v>
      </c>
      <c r="O25" s="11">
        <v>1379000</v>
      </c>
      <c r="P25" s="11">
        <v>112000</v>
      </c>
      <c r="Q25" s="11"/>
      <c r="R25" s="51"/>
      <c r="S25" s="51"/>
      <c r="T25" s="50"/>
      <c r="U25" s="50"/>
      <c r="V25" s="51"/>
      <c r="W25" s="51"/>
      <c r="X25" s="51"/>
      <c r="Y25" s="11">
        <f t="shared" si="0"/>
        <v>4985000</v>
      </c>
    </row>
    <row r="26" spans="1:25" x14ac:dyDescent="0.2">
      <c r="A26" s="97"/>
      <c r="B26" s="4" t="s">
        <v>15</v>
      </c>
      <c r="C26" s="11"/>
      <c r="D26" s="50"/>
      <c r="E26" s="51"/>
      <c r="F26" s="51"/>
      <c r="G26" s="51"/>
      <c r="H26" s="51"/>
      <c r="I26" s="51"/>
      <c r="J26" s="52"/>
      <c r="K26" s="11"/>
      <c r="L26" s="51"/>
      <c r="M26" s="51"/>
      <c r="N26" s="50"/>
      <c r="O26" s="11"/>
      <c r="P26" s="51"/>
      <c r="Q26" s="51"/>
      <c r="R26" s="51"/>
      <c r="S26" s="51"/>
      <c r="T26" s="50"/>
      <c r="U26" s="50"/>
      <c r="V26" s="51"/>
      <c r="W26" s="51"/>
      <c r="X26" s="51"/>
      <c r="Y26" s="11">
        <f t="shared" si="0"/>
        <v>0</v>
      </c>
    </row>
    <row r="27" spans="1:25" x14ac:dyDescent="0.2">
      <c r="A27" s="98"/>
      <c r="B27" s="4" t="s">
        <v>16</v>
      </c>
      <c r="C27" s="11">
        <v>66000</v>
      </c>
      <c r="D27" s="50">
        <v>18000</v>
      </c>
      <c r="E27" s="51"/>
      <c r="F27" s="51"/>
      <c r="G27" s="51"/>
      <c r="H27" s="51"/>
      <c r="I27" s="51"/>
      <c r="J27" s="52"/>
      <c r="K27" s="11">
        <v>18000</v>
      </c>
      <c r="L27" s="51"/>
      <c r="M27" s="51"/>
      <c r="N27" s="50">
        <v>36000</v>
      </c>
      <c r="O27" s="11">
        <v>72000</v>
      </c>
      <c r="P27" s="51"/>
      <c r="Q27" s="51"/>
      <c r="R27" s="51"/>
      <c r="S27" s="51"/>
      <c r="T27" s="50"/>
      <c r="U27" s="50"/>
      <c r="V27" s="51"/>
      <c r="W27" s="51"/>
      <c r="X27" s="51"/>
      <c r="Y27" s="11">
        <f t="shared" si="0"/>
        <v>210000</v>
      </c>
    </row>
    <row r="28" spans="1:25" x14ac:dyDescent="0.2">
      <c r="A28" s="25"/>
      <c r="B28" s="2" t="s">
        <v>71</v>
      </c>
      <c r="C28" s="54">
        <f>SUM(C25:C27)</f>
        <v>2356000</v>
      </c>
      <c r="D28" s="54">
        <f t="shared" ref="D28:X28" si="4">SUM(D25:D27)</f>
        <v>437000</v>
      </c>
      <c r="E28" s="54">
        <f t="shared" si="4"/>
        <v>0</v>
      </c>
      <c r="F28" s="54">
        <f t="shared" si="4"/>
        <v>0</v>
      </c>
      <c r="G28" s="54">
        <f t="shared" si="4"/>
        <v>0</v>
      </c>
      <c r="H28" s="54">
        <f t="shared" si="4"/>
        <v>0</v>
      </c>
      <c r="I28" s="54">
        <f t="shared" si="4"/>
        <v>0</v>
      </c>
      <c r="J28" s="54">
        <f t="shared" si="4"/>
        <v>230000</v>
      </c>
      <c r="K28" s="54">
        <f t="shared" si="4"/>
        <v>527000</v>
      </c>
      <c r="L28" s="54">
        <f t="shared" si="4"/>
        <v>0</v>
      </c>
      <c r="M28" s="54">
        <f t="shared" si="4"/>
        <v>0</v>
      </c>
      <c r="N28" s="54">
        <f t="shared" si="4"/>
        <v>82000</v>
      </c>
      <c r="O28" s="54">
        <f t="shared" si="4"/>
        <v>1451000</v>
      </c>
      <c r="P28" s="54">
        <f t="shared" si="4"/>
        <v>112000</v>
      </c>
      <c r="Q28" s="54">
        <f t="shared" si="4"/>
        <v>0</v>
      </c>
      <c r="R28" s="54">
        <f t="shared" si="4"/>
        <v>0</v>
      </c>
      <c r="S28" s="54">
        <f t="shared" si="4"/>
        <v>0</v>
      </c>
      <c r="T28" s="54">
        <f t="shared" si="4"/>
        <v>0</v>
      </c>
      <c r="U28" s="54">
        <f t="shared" si="4"/>
        <v>0</v>
      </c>
      <c r="V28" s="54">
        <f t="shared" si="4"/>
        <v>0</v>
      </c>
      <c r="W28" s="54">
        <f t="shared" si="4"/>
        <v>0</v>
      </c>
      <c r="X28" s="54">
        <f t="shared" si="4"/>
        <v>0</v>
      </c>
      <c r="Y28" s="54">
        <f>SUM(C28:X28)</f>
        <v>5195000</v>
      </c>
    </row>
    <row r="29" spans="1:25" x14ac:dyDescent="0.2">
      <c r="A29" s="93" t="s">
        <v>75</v>
      </c>
      <c r="B29" s="4" t="s">
        <v>17</v>
      </c>
      <c r="C29" s="11"/>
      <c r="D29" s="51"/>
      <c r="E29" s="51"/>
      <c r="F29" s="51"/>
      <c r="G29" s="51"/>
      <c r="H29" s="51"/>
      <c r="I29" s="51"/>
      <c r="J29" s="11">
        <v>10000</v>
      </c>
      <c r="K29" s="51"/>
      <c r="L29" s="51"/>
      <c r="M29" s="51"/>
      <c r="N29" s="51"/>
      <c r="O29" s="51"/>
      <c r="P29" s="51"/>
      <c r="Q29" s="51"/>
      <c r="R29" s="51"/>
      <c r="S29" s="51"/>
      <c r="T29" s="50"/>
      <c r="U29" s="50"/>
      <c r="V29" s="51"/>
      <c r="W29" s="51"/>
      <c r="X29" s="51"/>
      <c r="Y29" s="11">
        <f>SUM(C29:X29)</f>
        <v>10000</v>
      </c>
    </row>
    <row r="30" spans="1:25" x14ac:dyDescent="0.2">
      <c r="A30" s="94"/>
      <c r="B30" s="4" t="s">
        <v>18</v>
      </c>
      <c r="C30" s="11"/>
      <c r="D30" s="51"/>
      <c r="E30" s="51"/>
      <c r="F30" s="51"/>
      <c r="G30" s="51"/>
      <c r="H30" s="51"/>
      <c r="I30" s="51"/>
      <c r="J30" s="11"/>
      <c r="K30" s="51"/>
      <c r="L30" s="51"/>
      <c r="M30" s="51"/>
      <c r="N30" s="11">
        <v>10000</v>
      </c>
      <c r="O30" s="11"/>
      <c r="P30" s="55"/>
      <c r="Q30" s="55"/>
      <c r="R30" s="51"/>
      <c r="S30" s="51"/>
      <c r="T30" s="50"/>
      <c r="U30" s="50"/>
      <c r="V30" s="51"/>
      <c r="W30" s="51"/>
      <c r="X30" s="51"/>
      <c r="Y30" s="11">
        <f t="shared" ref="Y30:Y43" si="5">SUM(C30:X30)</f>
        <v>10000</v>
      </c>
    </row>
    <row r="31" spans="1:25" x14ac:dyDescent="0.2">
      <c r="A31" s="94"/>
      <c r="B31" s="4" t="s">
        <v>19</v>
      </c>
      <c r="C31" s="51"/>
      <c r="D31" s="51"/>
      <c r="E31" s="51"/>
      <c r="F31" s="51"/>
      <c r="G31" s="51"/>
      <c r="H31" s="51"/>
      <c r="I31" s="51"/>
      <c r="J31" s="52"/>
      <c r="K31" s="51"/>
      <c r="L31" s="51"/>
      <c r="M31" s="51"/>
      <c r="N31" s="51"/>
      <c r="O31" s="51"/>
      <c r="P31" s="50"/>
      <c r="Q31" s="50"/>
      <c r="R31" s="51"/>
      <c r="S31" s="51"/>
      <c r="T31" s="50"/>
      <c r="U31" s="50"/>
      <c r="V31" s="51"/>
      <c r="W31" s="51"/>
      <c r="X31" s="51"/>
      <c r="Y31" s="11">
        <f t="shared" si="5"/>
        <v>0</v>
      </c>
    </row>
    <row r="32" spans="1:25" x14ac:dyDescent="0.2">
      <c r="A32" s="95"/>
      <c r="B32" s="5" t="s">
        <v>20</v>
      </c>
      <c r="C32" s="51"/>
      <c r="D32" s="51"/>
      <c r="E32" s="51"/>
      <c r="F32" s="51"/>
      <c r="G32" s="51"/>
      <c r="H32" s="51"/>
      <c r="I32" s="51"/>
      <c r="J32" s="11">
        <v>35000</v>
      </c>
      <c r="K32" s="51"/>
      <c r="L32" s="51"/>
      <c r="M32" s="51"/>
      <c r="N32" s="56"/>
      <c r="O32" s="11"/>
      <c r="P32" s="51"/>
      <c r="Q32" s="51"/>
      <c r="R32" s="51"/>
      <c r="S32" s="51"/>
      <c r="T32" s="50"/>
      <c r="U32" s="50"/>
      <c r="V32" s="51"/>
      <c r="W32" s="51"/>
      <c r="X32" s="50">
        <v>455000</v>
      </c>
      <c r="Y32" s="11">
        <f t="shared" si="5"/>
        <v>490000</v>
      </c>
    </row>
    <row r="33" spans="1:26" x14ac:dyDescent="0.2">
      <c r="A33" s="96" t="s">
        <v>84</v>
      </c>
      <c r="B33" s="2" t="s">
        <v>21</v>
      </c>
      <c r="C33" s="11"/>
      <c r="D33" s="51"/>
      <c r="E33" s="51"/>
      <c r="F33" s="51"/>
      <c r="G33" s="51"/>
      <c r="H33" s="51"/>
      <c r="I33" s="51"/>
      <c r="J33" s="52"/>
      <c r="K33" s="51"/>
      <c r="L33" s="51"/>
      <c r="M33" s="51"/>
      <c r="N33" s="11">
        <v>120000</v>
      </c>
      <c r="O33" s="50"/>
      <c r="P33" s="51"/>
      <c r="Q33" s="51"/>
      <c r="R33" s="51"/>
      <c r="S33" s="51"/>
      <c r="T33" s="50"/>
      <c r="U33" s="50"/>
      <c r="V33" s="51"/>
      <c r="W33" s="51"/>
      <c r="X33" s="51"/>
      <c r="Y33" s="11">
        <f t="shared" si="5"/>
        <v>120000</v>
      </c>
    </row>
    <row r="34" spans="1:26" x14ac:dyDescent="0.2">
      <c r="A34" s="97"/>
      <c r="B34" s="4" t="s">
        <v>22</v>
      </c>
      <c r="C34" s="11">
        <v>200000</v>
      </c>
      <c r="D34" s="51"/>
      <c r="E34" s="51"/>
      <c r="F34" s="51"/>
      <c r="G34" s="51"/>
      <c r="H34" s="51"/>
      <c r="I34" s="51"/>
      <c r="J34" s="11"/>
      <c r="K34" s="51"/>
      <c r="L34" s="51"/>
      <c r="M34" s="51"/>
      <c r="N34" s="51"/>
      <c r="O34" s="11"/>
      <c r="P34" s="51"/>
      <c r="Q34" s="51"/>
      <c r="R34" s="51"/>
      <c r="S34" s="51"/>
      <c r="T34" s="50"/>
      <c r="U34" s="50"/>
      <c r="V34" s="51"/>
      <c r="W34" s="51"/>
      <c r="X34" s="51"/>
      <c r="Y34" s="11">
        <f t="shared" si="5"/>
        <v>200000</v>
      </c>
    </row>
    <row r="35" spans="1:26" x14ac:dyDescent="0.2">
      <c r="A35" s="97"/>
      <c r="B35" s="4" t="s">
        <v>23</v>
      </c>
      <c r="C35" s="11">
        <v>280000</v>
      </c>
      <c r="D35" s="51"/>
      <c r="E35" s="11">
        <v>245000</v>
      </c>
      <c r="F35" s="51"/>
      <c r="G35" s="51"/>
      <c r="H35" s="51"/>
      <c r="I35" s="51"/>
      <c r="J35" s="52"/>
      <c r="K35" s="51"/>
      <c r="L35" s="51"/>
      <c r="M35" s="51"/>
      <c r="N35" s="51"/>
      <c r="O35" s="51"/>
      <c r="P35" s="51"/>
      <c r="Q35" s="51"/>
      <c r="R35" s="51"/>
      <c r="S35" s="51"/>
      <c r="T35" s="50"/>
      <c r="U35" s="50"/>
      <c r="V35" s="51"/>
      <c r="W35" s="51"/>
      <c r="X35" s="51"/>
      <c r="Y35" s="11">
        <f t="shared" si="5"/>
        <v>525000</v>
      </c>
    </row>
    <row r="36" spans="1:26" x14ac:dyDescent="0.2">
      <c r="A36" s="97"/>
      <c r="B36" s="4" t="s">
        <v>24</v>
      </c>
      <c r="C36" s="50">
        <v>10000</v>
      </c>
      <c r="D36" s="50">
        <v>15000</v>
      </c>
      <c r="E36" s="51"/>
      <c r="F36" s="51"/>
      <c r="G36" s="51"/>
      <c r="H36" s="51"/>
      <c r="I36" s="51"/>
      <c r="J36" s="57">
        <v>10000</v>
      </c>
      <c r="K36" s="11">
        <v>15000</v>
      </c>
      <c r="L36" s="51"/>
      <c r="M36" s="51"/>
      <c r="N36" s="51"/>
      <c r="O36" s="50">
        <v>10000</v>
      </c>
      <c r="P36" s="51"/>
      <c r="Q36" s="51"/>
      <c r="R36" s="51"/>
      <c r="S36" s="51"/>
      <c r="T36" s="50"/>
      <c r="U36" s="50"/>
      <c r="V36" s="51"/>
      <c r="W36" s="51"/>
      <c r="X36" s="51"/>
      <c r="Y36" s="11">
        <f t="shared" si="5"/>
        <v>60000</v>
      </c>
    </row>
    <row r="37" spans="1:26" x14ac:dyDescent="0.2">
      <c r="A37" s="98"/>
      <c r="B37" s="2" t="s">
        <v>25</v>
      </c>
      <c r="C37" s="50">
        <v>200000</v>
      </c>
      <c r="D37" s="51"/>
      <c r="E37" s="50">
        <v>394000</v>
      </c>
      <c r="F37" s="50">
        <v>10000</v>
      </c>
      <c r="G37" s="51"/>
      <c r="H37" s="51"/>
      <c r="I37" s="51"/>
      <c r="J37" s="52"/>
      <c r="K37" s="50">
        <v>5000</v>
      </c>
      <c r="L37" s="50"/>
      <c r="M37" s="50">
        <v>120000</v>
      </c>
      <c r="N37" s="51"/>
      <c r="O37" s="11">
        <v>15000</v>
      </c>
      <c r="P37" s="51"/>
      <c r="Q37" s="51"/>
      <c r="R37" s="51"/>
      <c r="S37" s="50">
        <v>615000</v>
      </c>
      <c r="T37" s="50"/>
      <c r="U37" s="50"/>
      <c r="V37" s="51"/>
      <c r="W37" s="51"/>
      <c r="X37" s="51"/>
      <c r="Y37" s="11">
        <f t="shared" si="5"/>
        <v>1359000</v>
      </c>
    </row>
    <row r="38" spans="1:26" s="35" customFormat="1" x14ac:dyDescent="0.2">
      <c r="A38" s="32"/>
      <c r="B38" s="37" t="s">
        <v>106</v>
      </c>
      <c r="C38" s="54">
        <f>SUM(C29:C37)</f>
        <v>690000</v>
      </c>
      <c r="D38" s="54">
        <f t="shared" ref="D38:X38" si="6">SUM(D29:D37)</f>
        <v>15000</v>
      </c>
      <c r="E38" s="54">
        <f t="shared" si="6"/>
        <v>639000</v>
      </c>
      <c r="F38" s="54">
        <f t="shared" si="6"/>
        <v>10000</v>
      </c>
      <c r="G38" s="54">
        <f t="shared" si="6"/>
        <v>0</v>
      </c>
      <c r="H38" s="54">
        <f t="shared" si="6"/>
        <v>0</v>
      </c>
      <c r="I38" s="54">
        <f t="shared" si="6"/>
        <v>0</v>
      </c>
      <c r="J38" s="54">
        <f t="shared" si="6"/>
        <v>55000</v>
      </c>
      <c r="K38" s="54">
        <f t="shared" si="6"/>
        <v>20000</v>
      </c>
      <c r="L38" s="54">
        <f t="shared" si="6"/>
        <v>0</v>
      </c>
      <c r="M38" s="54">
        <f t="shared" si="6"/>
        <v>120000</v>
      </c>
      <c r="N38" s="54">
        <f t="shared" si="6"/>
        <v>130000</v>
      </c>
      <c r="O38" s="54">
        <f t="shared" si="6"/>
        <v>25000</v>
      </c>
      <c r="P38" s="54">
        <f t="shared" si="6"/>
        <v>0</v>
      </c>
      <c r="Q38" s="54">
        <f t="shared" si="6"/>
        <v>0</v>
      </c>
      <c r="R38" s="54">
        <f t="shared" si="6"/>
        <v>0</v>
      </c>
      <c r="S38" s="54">
        <f t="shared" si="6"/>
        <v>615000</v>
      </c>
      <c r="T38" s="54">
        <f t="shared" si="6"/>
        <v>0</v>
      </c>
      <c r="U38" s="54">
        <f t="shared" si="6"/>
        <v>0</v>
      </c>
      <c r="V38" s="54">
        <f t="shared" si="6"/>
        <v>0</v>
      </c>
      <c r="W38" s="54">
        <f t="shared" si="6"/>
        <v>0</v>
      </c>
      <c r="X38" s="54">
        <f t="shared" si="6"/>
        <v>455000</v>
      </c>
      <c r="Y38" s="12">
        <f t="shared" si="5"/>
        <v>2774000</v>
      </c>
    </row>
    <row r="39" spans="1:26" x14ac:dyDescent="0.2">
      <c r="A39" s="96" t="s">
        <v>85</v>
      </c>
      <c r="B39" s="4" t="s">
        <v>26</v>
      </c>
      <c r="C39" s="11">
        <v>255000</v>
      </c>
      <c r="D39" s="51"/>
      <c r="E39" s="51"/>
      <c r="F39" s="51"/>
      <c r="G39" s="51"/>
      <c r="H39" s="51"/>
      <c r="I39" s="51"/>
      <c r="J39" s="11">
        <v>82000</v>
      </c>
      <c r="K39" s="51"/>
      <c r="L39" s="51"/>
      <c r="M39" s="51"/>
      <c r="N39" s="50">
        <v>40000</v>
      </c>
      <c r="O39" s="11">
        <v>35000</v>
      </c>
      <c r="P39" s="51"/>
      <c r="Q39" s="51"/>
      <c r="R39" s="51"/>
      <c r="S39" s="51"/>
      <c r="T39" s="50"/>
      <c r="U39" s="50"/>
      <c r="V39" s="51"/>
      <c r="W39" s="51"/>
      <c r="X39" s="51"/>
      <c r="Y39" s="11">
        <f t="shared" si="5"/>
        <v>412000</v>
      </c>
    </row>
    <row r="40" spans="1:26" x14ac:dyDescent="0.2">
      <c r="A40" s="97"/>
      <c r="B40" s="4" t="s">
        <v>27</v>
      </c>
      <c r="C40" s="11">
        <v>145000</v>
      </c>
      <c r="D40" s="51"/>
      <c r="E40" s="51"/>
      <c r="F40" s="51"/>
      <c r="G40" s="51"/>
      <c r="H40" s="51"/>
      <c r="I40" s="51"/>
      <c r="J40" s="52"/>
      <c r="K40" s="51"/>
      <c r="L40" s="51"/>
      <c r="M40" s="51"/>
      <c r="N40" s="50">
        <v>30000</v>
      </c>
      <c r="O40" s="11">
        <v>32000</v>
      </c>
      <c r="P40" s="51"/>
      <c r="Q40" s="51"/>
      <c r="R40" s="51"/>
      <c r="S40" s="51"/>
      <c r="T40" s="50"/>
      <c r="U40" s="50"/>
      <c r="V40" s="51"/>
      <c r="W40" s="51"/>
      <c r="X40" s="51"/>
      <c r="Y40" s="11">
        <f t="shared" si="5"/>
        <v>207000</v>
      </c>
    </row>
    <row r="41" spans="1:26" x14ac:dyDescent="0.2">
      <c r="A41" s="98"/>
      <c r="B41" s="4" t="s">
        <v>28</v>
      </c>
      <c r="C41" s="11">
        <v>250000</v>
      </c>
      <c r="D41" s="51"/>
      <c r="E41" s="51"/>
      <c r="F41" s="51"/>
      <c r="G41" s="51"/>
      <c r="H41" s="51"/>
      <c r="I41" s="51"/>
      <c r="J41" s="52"/>
      <c r="K41" s="51"/>
      <c r="L41" s="51"/>
      <c r="M41" s="51"/>
      <c r="N41" s="51"/>
      <c r="O41" s="11"/>
      <c r="P41" s="55"/>
      <c r="Q41" s="55"/>
      <c r="R41" s="51"/>
      <c r="S41" s="51"/>
      <c r="T41" s="50"/>
      <c r="U41" s="50"/>
      <c r="V41" s="51"/>
      <c r="W41" s="51"/>
      <c r="X41" s="51"/>
      <c r="Y41" s="11">
        <f t="shared" si="5"/>
        <v>250000</v>
      </c>
    </row>
    <row r="42" spans="1:26" x14ac:dyDescent="0.2">
      <c r="A42" s="26" t="s">
        <v>86</v>
      </c>
      <c r="B42" s="4" t="s">
        <v>29</v>
      </c>
      <c r="C42" s="11">
        <v>260000</v>
      </c>
      <c r="D42" s="51"/>
      <c r="E42" s="51"/>
      <c r="F42" s="51"/>
      <c r="G42" s="51"/>
      <c r="H42" s="51"/>
      <c r="I42" s="51"/>
      <c r="J42" s="52"/>
      <c r="K42" s="51"/>
      <c r="L42" s="51"/>
      <c r="M42" s="51"/>
      <c r="N42" s="50">
        <v>30000</v>
      </c>
      <c r="O42" s="11"/>
      <c r="P42" s="51"/>
      <c r="Q42" s="51"/>
      <c r="R42" s="51"/>
      <c r="S42" s="51"/>
      <c r="T42" s="50"/>
      <c r="U42" s="50"/>
      <c r="V42" s="51"/>
      <c r="W42" s="51"/>
      <c r="X42" s="51"/>
      <c r="Y42" s="11">
        <f t="shared" si="5"/>
        <v>290000</v>
      </c>
    </row>
    <row r="43" spans="1:26" s="35" customFormat="1" ht="12" thickBot="1" x14ac:dyDescent="0.25">
      <c r="A43" s="32"/>
      <c r="B43" s="33" t="s">
        <v>104</v>
      </c>
      <c r="C43" s="58">
        <f>SUM(C39:C42)</f>
        <v>910000</v>
      </c>
      <c r="D43" s="58">
        <f t="shared" ref="D43:X43" si="7">SUM(D39:D42)</f>
        <v>0</v>
      </c>
      <c r="E43" s="58">
        <f t="shared" si="7"/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82000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100000</v>
      </c>
      <c r="O43" s="58">
        <f t="shared" si="7"/>
        <v>67000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12">
        <f t="shared" si="5"/>
        <v>1159000</v>
      </c>
      <c r="Z43" s="34"/>
    </row>
    <row r="44" spans="1:26" ht="12" thickBot="1" x14ac:dyDescent="0.25">
      <c r="A44" s="27"/>
      <c r="B44" s="7" t="s">
        <v>63</v>
      </c>
      <c r="C44" s="59" t="s">
        <v>117</v>
      </c>
      <c r="D44" s="59" t="s">
        <v>117</v>
      </c>
      <c r="E44" s="59" t="s">
        <v>117</v>
      </c>
      <c r="F44" s="59" t="s">
        <v>117</v>
      </c>
      <c r="G44" s="59" t="s">
        <v>117</v>
      </c>
      <c r="H44" s="59" t="s">
        <v>117</v>
      </c>
      <c r="I44" s="59" t="s">
        <v>117</v>
      </c>
      <c r="J44" s="59" t="s">
        <v>117</v>
      </c>
      <c r="K44" s="59" t="s">
        <v>117</v>
      </c>
      <c r="L44" s="59" t="s">
        <v>117</v>
      </c>
      <c r="M44" s="59" t="s">
        <v>117</v>
      </c>
      <c r="N44" s="60" t="s">
        <v>117</v>
      </c>
      <c r="O44" s="61" t="s">
        <v>117</v>
      </c>
      <c r="P44" s="61" t="s">
        <v>117</v>
      </c>
      <c r="Q44" s="99">
        <v>9990001</v>
      </c>
      <c r="R44" s="62" t="s">
        <v>117</v>
      </c>
      <c r="S44" s="61" t="s">
        <v>117</v>
      </c>
      <c r="T44" s="45">
        <v>9990001</v>
      </c>
      <c r="U44" s="45">
        <v>9990001</v>
      </c>
      <c r="V44" s="61" t="s">
        <v>117</v>
      </c>
      <c r="W44" s="61" t="s">
        <v>117</v>
      </c>
      <c r="X44" s="43">
        <v>9990001</v>
      </c>
      <c r="Y44" s="91" t="s">
        <v>0</v>
      </c>
      <c r="Z44" s="14"/>
    </row>
    <row r="45" spans="1:26" ht="12" thickBot="1" x14ac:dyDescent="0.25">
      <c r="A45" s="27"/>
      <c r="B45" s="8" t="s">
        <v>64</v>
      </c>
      <c r="C45" s="63" t="s">
        <v>118</v>
      </c>
      <c r="D45" s="63" t="s">
        <v>119</v>
      </c>
      <c r="E45" s="63" t="s">
        <v>120</v>
      </c>
      <c r="F45" s="63" t="s">
        <v>121</v>
      </c>
      <c r="G45" s="63" t="s">
        <v>122</v>
      </c>
      <c r="H45" s="63" t="s">
        <v>123</v>
      </c>
      <c r="I45" s="63" t="s">
        <v>123</v>
      </c>
      <c r="J45" s="63" t="s">
        <v>124</v>
      </c>
      <c r="K45" s="63" t="s">
        <v>125</v>
      </c>
      <c r="L45" s="64" t="s">
        <v>126</v>
      </c>
      <c r="M45" s="63" t="s">
        <v>127</v>
      </c>
      <c r="N45" s="60" t="s">
        <v>128</v>
      </c>
      <c r="O45" s="36" t="s">
        <v>129</v>
      </c>
      <c r="P45" s="42" t="s">
        <v>130</v>
      </c>
      <c r="Q45" s="100" t="s">
        <v>173</v>
      </c>
      <c r="R45" s="4" t="s">
        <v>131</v>
      </c>
      <c r="S45" s="36" t="s">
        <v>132</v>
      </c>
      <c r="T45" s="44" t="s">
        <v>162</v>
      </c>
      <c r="U45" s="44" t="s">
        <v>161</v>
      </c>
      <c r="V45" s="36" t="s">
        <v>127</v>
      </c>
      <c r="W45" s="36" t="s">
        <v>127</v>
      </c>
      <c r="X45" s="44" t="s">
        <v>72</v>
      </c>
      <c r="Y45" s="92"/>
      <c r="Z45" s="15"/>
    </row>
    <row r="46" spans="1:26" ht="12" thickBot="1" x14ac:dyDescent="0.25">
      <c r="A46" s="27"/>
      <c r="B46" s="9" t="s">
        <v>65</v>
      </c>
      <c r="C46" s="63" t="s">
        <v>133</v>
      </c>
      <c r="D46" s="63" t="s">
        <v>133</v>
      </c>
      <c r="E46" s="63" t="s">
        <v>133</v>
      </c>
      <c r="F46" s="63" t="s">
        <v>133</v>
      </c>
      <c r="G46" s="63" t="s">
        <v>133</v>
      </c>
      <c r="H46" s="63" t="s">
        <v>134</v>
      </c>
      <c r="I46" s="63" t="s">
        <v>135</v>
      </c>
      <c r="J46" s="63" t="s">
        <v>30</v>
      </c>
      <c r="K46" s="63" t="s">
        <v>133</v>
      </c>
      <c r="L46" s="63" t="s">
        <v>155</v>
      </c>
      <c r="M46" s="63" t="s">
        <v>133</v>
      </c>
      <c r="N46" s="60" t="s">
        <v>133</v>
      </c>
      <c r="O46" s="36" t="s">
        <v>133</v>
      </c>
      <c r="P46" s="43" t="s">
        <v>171</v>
      </c>
      <c r="Q46" s="43" t="s">
        <v>172</v>
      </c>
      <c r="R46" s="36" t="s">
        <v>133</v>
      </c>
      <c r="S46" s="36" t="s">
        <v>133</v>
      </c>
      <c r="T46" s="45" t="s">
        <v>176</v>
      </c>
      <c r="U46" s="45" t="s">
        <v>177</v>
      </c>
      <c r="V46" s="36" t="s">
        <v>136</v>
      </c>
      <c r="W46" s="36" t="s">
        <v>137</v>
      </c>
      <c r="X46" s="45" t="s">
        <v>73</v>
      </c>
      <c r="Y46" s="16"/>
      <c r="Z46" s="14"/>
    </row>
    <row r="47" spans="1:26" ht="124.5" thickBot="1" x14ac:dyDescent="0.25">
      <c r="A47" s="27"/>
      <c r="B47" s="10"/>
      <c r="C47" s="65" t="s">
        <v>138</v>
      </c>
      <c r="D47" s="65" t="s">
        <v>139</v>
      </c>
      <c r="E47" s="66" t="s">
        <v>140</v>
      </c>
      <c r="F47" s="65" t="s">
        <v>141</v>
      </c>
      <c r="G47" s="67" t="s">
        <v>142</v>
      </c>
      <c r="H47" s="66" t="s">
        <v>143</v>
      </c>
      <c r="I47" s="66" t="s">
        <v>144</v>
      </c>
      <c r="J47" s="68" t="s">
        <v>145</v>
      </c>
      <c r="K47" s="65" t="s">
        <v>146</v>
      </c>
      <c r="L47" s="66" t="s">
        <v>147</v>
      </c>
      <c r="M47" s="66" t="s">
        <v>156</v>
      </c>
      <c r="N47" s="69" t="s">
        <v>149</v>
      </c>
      <c r="O47" s="70" t="s">
        <v>150</v>
      </c>
      <c r="P47" s="70" t="s">
        <v>151</v>
      </c>
      <c r="Q47" s="101" t="s">
        <v>174</v>
      </c>
      <c r="R47" s="70" t="s">
        <v>152</v>
      </c>
      <c r="S47" s="70" t="s">
        <v>153</v>
      </c>
      <c r="T47" s="48" t="s">
        <v>163</v>
      </c>
      <c r="U47" s="48" t="s">
        <v>164</v>
      </c>
      <c r="V47" s="70" t="s">
        <v>157</v>
      </c>
      <c r="W47" s="70" t="s">
        <v>154</v>
      </c>
      <c r="X47" s="48" t="s">
        <v>74</v>
      </c>
      <c r="Y47" s="6"/>
      <c r="Z47" s="13"/>
    </row>
    <row r="48" spans="1:26" ht="12" thickBot="1" x14ac:dyDescent="0.25">
      <c r="A48" s="87" t="s">
        <v>87</v>
      </c>
      <c r="B48" s="17" t="s">
        <v>31</v>
      </c>
      <c r="C48" s="18">
        <v>100000</v>
      </c>
      <c r="D48" s="71"/>
      <c r="E48" s="71"/>
      <c r="F48" s="18">
        <v>10000</v>
      </c>
      <c r="G48" s="18">
        <v>4000000</v>
      </c>
      <c r="H48" s="71"/>
      <c r="I48" s="71"/>
      <c r="J48" s="72"/>
      <c r="K48" s="71"/>
      <c r="L48" s="71"/>
      <c r="M48" s="18">
        <v>60000</v>
      </c>
      <c r="N48" s="73">
        <v>90000</v>
      </c>
      <c r="O48" s="18">
        <v>60000</v>
      </c>
      <c r="P48" s="71"/>
      <c r="Q48" s="71"/>
      <c r="R48" s="71"/>
      <c r="S48" s="71"/>
      <c r="T48" s="73"/>
      <c r="U48" s="73"/>
      <c r="V48" s="71"/>
      <c r="W48" s="71"/>
      <c r="X48" s="71"/>
      <c r="Y48" s="18">
        <f t="shared" ref="Y48:Y74" si="8">SUM(C48:X48)</f>
        <v>4320000</v>
      </c>
    </row>
    <row r="49" spans="1:25" ht="13.5" customHeight="1" thickBot="1" x14ac:dyDescent="0.25">
      <c r="A49" s="89"/>
      <c r="B49" s="17" t="s">
        <v>32</v>
      </c>
      <c r="C49" s="18">
        <v>200000</v>
      </c>
      <c r="D49" s="71"/>
      <c r="E49" s="71"/>
      <c r="F49" s="71"/>
      <c r="G49" s="71"/>
      <c r="H49" s="71"/>
      <c r="I49" s="71"/>
      <c r="J49" s="72"/>
      <c r="K49" s="71"/>
      <c r="L49" s="71"/>
      <c r="M49" s="18">
        <v>550000</v>
      </c>
      <c r="N49" s="73">
        <v>250000</v>
      </c>
      <c r="O49" s="18">
        <v>100000</v>
      </c>
      <c r="P49" s="73"/>
      <c r="Q49" s="73"/>
      <c r="R49" s="71"/>
      <c r="S49" s="71"/>
      <c r="T49" s="73"/>
      <c r="U49" s="73"/>
      <c r="V49" s="71"/>
      <c r="W49" s="71"/>
      <c r="X49" s="71"/>
      <c r="Y49" s="18">
        <f t="shared" si="8"/>
        <v>1100000</v>
      </c>
    </row>
    <row r="50" spans="1:25" ht="13.5" customHeight="1" thickBot="1" x14ac:dyDescent="0.25">
      <c r="A50" s="88"/>
      <c r="B50" s="17" t="s">
        <v>33</v>
      </c>
      <c r="C50" s="18">
        <v>50000</v>
      </c>
      <c r="D50" s="71"/>
      <c r="E50" s="71"/>
      <c r="F50" s="18">
        <v>50000</v>
      </c>
      <c r="G50" s="71"/>
      <c r="H50" s="71"/>
      <c r="I50" s="71"/>
      <c r="J50" s="72"/>
      <c r="K50" s="71"/>
      <c r="L50" s="71"/>
      <c r="M50" s="18">
        <v>130000</v>
      </c>
      <c r="N50" s="73">
        <v>65000</v>
      </c>
      <c r="O50" s="18">
        <v>40000</v>
      </c>
      <c r="P50" s="71"/>
      <c r="Q50" s="71"/>
      <c r="R50" s="71"/>
      <c r="S50" s="71"/>
      <c r="T50" s="73"/>
      <c r="U50" s="73"/>
      <c r="V50" s="71"/>
      <c r="W50" s="71"/>
      <c r="X50" s="71"/>
      <c r="Y50" s="18">
        <f t="shared" si="8"/>
        <v>335000</v>
      </c>
    </row>
    <row r="51" spans="1:25" ht="12" thickBot="1" x14ac:dyDescent="0.25">
      <c r="A51" s="28" t="s">
        <v>34</v>
      </c>
      <c r="B51" s="17" t="s">
        <v>35</v>
      </c>
      <c r="C51" s="71"/>
      <c r="D51" s="71"/>
      <c r="E51" s="71"/>
      <c r="F51" s="71"/>
      <c r="G51" s="71"/>
      <c r="H51" s="71"/>
      <c r="I51" s="71"/>
      <c r="J51" s="72"/>
      <c r="K51" s="71"/>
      <c r="L51" s="18">
        <v>433000</v>
      </c>
      <c r="M51" s="71"/>
      <c r="N51" s="19"/>
      <c r="O51" s="71"/>
      <c r="P51" s="71"/>
      <c r="Q51" s="71"/>
      <c r="R51" s="71"/>
      <c r="S51" s="71"/>
      <c r="T51" s="73"/>
      <c r="U51" s="73"/>
      <c r="V51" s="71"/>
      <c r="W51" s="71"/>
      <c r="X51" s="71"/>
      <c r="Y51" s="18">
        <f t="shared" si="8"/>
        <v>433000</v>
      </c>
    </row>
    <row r="52" spans="1:25" ht="12" thickBot="1" x14ac:dyDescent="0.25">
      <c r="A52" s="29" t="s">
        <v>36</v>
      </c>
      <c r="B52" s="20" t="s">
        <v>37</v>
      </c>
      <c r="C52" s="18">
        <v>20000</v>
      </c>
      <c r="D52" s="71"/>
      <c r="E52" s="71"/>
      <c r="F52" s="18">
        <v>40000</v>
      </c>
      <c r="G52" s="71"/>
      <c r="H52" s="71"/>
      <c r="I52" s="71"/>
      <c r="J52" s="72"/>
      <c r="K52" s="71"/>
      <c r="L52" s="71"/>
      <c r="M52" s="74">
        <v>100000</v>
      </c>
      <c r="N52" s="19"/>
      <c r="O52" s="18">
        <v>100000</v>
      </c>
      <c r="P52" s="71"/>
      <c r="Q52" s="71"/>
      <c r="R52" s="71"/>
      <c r="S52" s="71"/>
      <c r="T52" s="73"/>
      <c r="U52" s="73"/>
      <c r="V52" s="71"/>
      <c r="W52" s="71"/>
      <c r="X52" s="71"/>
      <c r="Y52" s="18">
        <f t="shared" si="8"/>
        <v>260000</v>
      </c>
    </row>
    <row r="53" spans="1:25" ht="12" thickBot="1" x14ac:dyDescent="0.25">
      <c r="A53" s="87" t="s">
        <v>88</v>
      </c>
      <c r="B53" s="21" t="s">
        <v>38</v>
      </c>
      <c r="C53" s="18">
        <v>530000</v>
      </c>
      <c r="D53" s="71"/>
      <c r="E53" s="18"/>
      <c r="F53" s="71"/>
      <c r="G53" s="71"/>
      <c r="H53" s="71"/>
      <c r="I53" s="71"/>
      <c r="J53" s="72"/>
      <c r="K53" s="71"/>
      <c r="L53" s="71"/>
      <c r="M53" s="71"/>
      <c r="N53" s="19">
        <v>320000</v>
      </c>
      <c r="O53" s="73">
        <v>17000</v>
      </c>
      <c r="P53" s="71"/>
      <c r="Q53" s="71"/>
      <c r="R53" s="71"/>
      <c r="S53" s="71"/>
      <c r="T53" s="73"/>
      <c r="U53" s="73"/>
      <c r="V53" s="18">
        <v>803000</v>
      </c>
      <c r="W53" s="18">
        <v>1017000</v>
      </c>
      <c r="X53" s="18">
        <v>1000000</v>
      </c>
      <c r="Y53" s="18">
        <f t="shared" si="8"/>
        <v>3687000</v>
      </c>
    </row>
    <row r="54" spans="1:25" ht="13.5" customHeight="1" thickBot="1" x14ac:dyDescent="0.25">
      <c r="A54" s="88"/>
      <c r="B54" s="22" t="s">
        <v>39</v>
      </c>
      <c r="C54" s="18"/>
      <c r="D54" s="71"/>
      <c r="E54" s="71"/>
      <c r="F54" s="71"/>
      <c r="G54" s="71"/>
      <c r="H54" s="71"/>
      <c r="I54" s="71"/>
      <c r="J54" s="72"/>
      <c r="K54" s="71"/>
      <c r="L54" s="71"/>
      <c r="M54" s="71"/>
      <c r="N54" s="19"/>
      <c r="O54" s="71"/>
      <c r="P54" s="71"/>
      <c r="Q54" s="71"/>
      <c r="R54" s="71"/>
      <c r="S54" s="71"/>
      <c r="T54" s="73"/>
      <c r="U54" s="73"/>
      <c r="V54" s="71"/>
      <c r="W54" s="71"/>
      <c r="X54" s="71"/>
      <c r="Y54" s="18">
        <f t="shared" si="8"/>
        <v>0</v>
      </c>
    </row>
    <row r="55" spans="1:25" ht="12" thickBot="1" x14ac:dyDescent="0.25">
      <c r="A55" s="87" t="s">
        <v>89</v>
      </c>
      <c r="B55" s="17" t="s">
        <v>40</v>
      </c>
      <c r="C55" s="71"/>
      <c r="D55" s="71"/>
      <c r="E55" s="71"/>
      <c r="F55" s="71"/>
      <c r="G55" s="71"/>
      <c r="H55" s="71"/>
      <c r="I55" s="71"/>
      <c r="J55" s="18">
        <v>40000</v>
      </c>
      <c r="K55" s="71"/>
      <c r="L55" s="71"/>
      <c r="M55" s="18">
        <v>530000</v>
      </c>
      <c r="N55" s="19"/>
      <c r="O55" s="71"/>
      <c r="P55" s="71"/>
      <c r="Q55" s="71"/>
      <c r="R55" s="71"/>
      <c r="S55" s="71"/>
      <c r="T55" s="73"/>
      <c r="U55" s="73"/>
      <c r="V55" s="71"/>
      <c r="W55" s="71"/>
      <c r="X55" s="71"/>
      <c r="Y55" s="18">
        <f t="shared" si="8"/>
        <v>570000</v>
      </c>
    </row>
    <row r="56" spans="1:25" ht="13.5" customHeight="1" thickBot="1" x14ac:dyDescent="0.25">
      <c r="A56" s="89"/>
      <c r="B56" s="22" t="s">
        <v>41</v>
      </c>
      <c r="C56" s="73">
        <v>800000</v>
      </c>
      <c r="D56" s="71"/>
      <c r="E56" s="71"/>
      <c r="F56" s="71"/>
      <c r="G56" s="71"/>
      <c r="H56" s="71"/>
      <c r="I56" s="71"/>
      <c r="J56" s="72"/>
      <c r="K56" s="71"/>
      <c r="L56" s="71"/>
      <c r="M56" s="71"/>
      <c r="N56" s="19"/>
      <c r="O56" s="71"/>
      <c r="P56" s="71"/>
      <c r="Q56" s="71"/>
      <c r="R56" s="71"/>
      <c r="S56" s="71"/>
      <c r="T56" s="73"/>
      <c r="U56" s="73"/>
      <c r="V56" s="71"/>
      <c r="W56" s="71"/>
      <c r="X56" s="71"/>
      <c r="Y56" s="18">
        <f t="shared" si="8"/>
        <v>800000</v>
      </c>
    </row>
    <row r="57" spans="1:25" ht="13.5" customHeight="1" thickBot="1" x14ac:dyDescent="0.25">
      <c r="A57" s="89"/>
      <c r="B57" s="17" t="s">
        <v>42</v>
      </c>
      <c r="C57" s="18">
        <v>100000</v>
      </c>
      <c r="D57" s="71"/>
      <c r="E57" s="71"/>
      <c r="F57" s="71"/>
      <c r="G57" s="71"/>
      <c r="H57" s="71"/>
      <c r="I57" s="71"/>
      <c r="J57" s="72"/>
      <c r="K57" s="71"/>
      <c r="L57" s="71"/>
      <c r="M57" s="18">
        <v>87000</v>
      </c>
      <c r="N57" s="19"/>
      <c r="O57" s="18"/>
      <c r="P57" s="75"/>
      <c r="Q57" s="75"/>
      <c r="R57" s="71"/>
      <c r="S57" s="71"/>
      <c r="T57" s="73"/>
      <c r="U57" s="73"/>
      <c r="V57" s="71"/>
      <c r="W57" s="71"/>
      <c r="X57" s="71"/>
      <c r="Y57" s="18">
        <f t="shared" si="8"/>
        <v>187000</v>
      </c>
    </row>
    <row r="58" spans="1:25" ht="13.5" customHeight="1" thickBot="1" x14ac:dyDescent="0.25">
      <c r="A58" s="89"/>
      <c r="B58" s="22" t="s">
        <v>43</v>
      </c>
      <c r="C58" s="18">
        <v>125000</v>
      </c>
      <c r="D58" s="71"/>
      <c r="E58" s="71"/>
      <c r="F58" s="71"/>
      <c r="G58" s="71"/>
      <c r="H58" s="71"/>
      <c r="I58" s="71"/>
      <c r="J58" s="72"/>
      <c r="K58" s="71"/>
      <c r="L58" s="71"/>
      <c r="M58" s="71"/>
      <c r="N58" s="19"/>
      <c r="O58" s="73">
        <v>5000</v>
      </c>
      <c r="P58" s="71"/>
      <c r="Q58" s="71"/>
      <c r="R58" s="71"/>
      <c r="S58" s="71"/>
      <c r="T58" s="73"/>
      <c r="U58" s="73"/>
      <c r="V58" s="71"/>
      <c r="W58" s="71"/>
      <c r="X58" s="71"/>
      <c r="Y58" s="18">
        <f t="shared" si="8"/>
        <v>130000</v>
      </c>
    </row>
    <row r="59" spans="1:25" ht="13.5" customHeight="1" thickBot="1" x14ac:dyDescent="0.25">
      <c r="A59" s="88"/>
      <c r="B59" s="17" t="s">
        <v>44</v>
      </c>
      <c r="C59" s="18">
        <v>400000</v>
      </c>
      <c r="D59" s="71"/>
      <c r="E59" s="18"/>
      <c r="F59" s="71"/>
      <c r="G59" s="71"/>
      <c r="H59" s="71"/>
      <c r="I59" s="71"/>
      <c r="J59" s="18"/>
      <c r="K59" s="71"/>
      <c r="L59" s="71"/>
      <c r="M59" s="71"/>
      <c r="N59" s="19"/>
      <c r="O59" s="18"/>
      <c r="P59" s="71"/>
      <c r="Q59" s="71"/>
      <c r="R59" s="71"/>
      <c r="S59" s="71"/>
      <c r="T59" s="73"/>
      <c r="U59" s="73"/>
      <c r="V59" s="71"/>
      <c r="W59" s="71"/>
      <c r="X59" s="71"/>
      <c r="Y59" s="18">
        <f t="shared" si="8"/>
        <v>400000</v>
      </c>
    </row>
    <row r="60" spans="1:25" s="35" customFormat="1" ht="12" thickBot="1" x14ac:dyDescent="0.25">
      <c r="A60" s="38"/>
      <c r="B60" s="39" t="s">
        <v>110</v>
      </c>
      <c r="C60" s="76">
        <f>SUM(C48:C59)</f>
        <v>2325000</v>
      </c>
      <c r="D60" s="76">
        <f t="shared" ref="D60:X60" si="9">SUM(D48:D59)</f>
        <v>0</v>
      </c>
      <c r="E60" s="76">
        <f t="shared" si="9"/>
        <v>0</v>
      </c>
      <c r="F60" s="76">
        <f t="shared" si="9"/>
        <v>100000</v>
      </c>
      <c r="G60" s="76">
        <f t="shared" si="9"/>
        <v>4000000</v>
      </c>
      <c r="H60" s="76">
        <f t="shared" si="9"/>
        <v>0</v>
      </c>
      <c r="I60" s="76">
        <f t="shared" si="9"/>
        <v>0</v>
      </c>
      <c r="J60" s="76">
        <f t="shared" si="9"/>
        <v>40000</v>
      </c>
      <c r="K60" s="76">
        <f t="shared" si="9"/>
        <v>0</v>
      </c>
      <c r="L60" s="76">
        <f t="shared" si="9"/>
        <v>433000</v>
      </c>
      <c r="M60" s="76">
        <f t="shared" si="9"/>
        <v>1457000</v>
      </c>
      <c r="N60" s="76">
        <f t="shared" si="9"/>
        <v>725000</v>
      </c>
      <c r="O60" s="76">
        <f t="shared" si="9"/>
        <v>322000</v>
      </c>
      <c r="P60" s="76">
        <f t="shared" si="9"/>
        <v>0</v>
      </c>
      <c r="Q60" s="76">
        <f t="shared" si="9"/>
        <v>0</v>
      </c>
      <c r="R60" s="76">
        <f t="shared" si="9"/>
        <v>0</v>
      </c>
      <c r="S60" s="76">
        <f t="shared" si="9"/>
        <v>0</v>
      </c>
      <c r="T60" s="76">
        <f t="shared" si="9"/>
        <v>0</v>
      </c>
      <c r="U60" s="76">
        <f t="shared" si="9"/>
        <v>0</v>
      </c>
      <c r="V60" s="76">
        <f t="shared" si="9"/>
        <v>803000</v>
      </c>
      <c r="W60" s="76">
        <f t="shared" si="9"/>
        <v>1017000</v>
      </c>
      <c r="X60" s="76">
        <f t="shared" si="9"/>
        <v>1000000</v>
      </c>
      <c r="Y60" s="40">
        <f t="shared" si="8"/>
        <v>12222000</v>
      </c>
    </row>
    <row r="61" spans="1:25" ht="12" thickBot="1" x14ac:dyDescent="0.25">
      <c r="A61" s="27" t="s">
        <v>90</v>
      </c>
      <c r="B61" s="22" t="s">
        <v>45</v>
      </c>
      <c r="C61" s="18"/>
      <c r="D61" s="73">
        <v>95000</v>
      </c>
      <c r="E61" s="71"/>
      <c r="F61" s="71"/>
      <c r="G61" s="71"/>
      <c r="H61" s="71"/>
      <c r="I61" s="71"/>
      <c r="J61" s="72"/>
      <c r="K61" s="71"/>
      <c r="L61" s="71"/>
      <c r="M61" s="71"/>
      <c r="N61" s="19"/>
      <c r="O61" s="73"/>
      <c r="P61" s="71"/>
      <c r="Q61" s="71"/>
      <c r="R61" s="71"/>
      <c r="S61" s="71"/>
      <c r="T61" s="73"/>
      <c r="U61" s="73"/>
      <c r="V61" s="71"/>
      <c r="W61" s="71"/>
      <c r="X61" s="71"/>
      <c r="Y61" s="18">
        <f t="shared" si="8"/>
        <v>95000</v>
      </c>
    </row>
    <row r="62" spans="1:25" ht="12" thickBot="1" x14ac:dyDescent="0.25">
      <c r="A62" s="28" t="s">
        <v>46</v>
      </c>
      <c r="B62" s="17" t="s">
        <v>47</v>
      </c>
      <c r="C62" s="18">
        <v>160000</v>
      </c>
      <c r="D62" s="71"/>
      <c r="E62" s="71"/>
      <c r="F62" s="71"/>
      <c r="G62" s="71"/>
      <c r="H62" s="71"/>
      <c r="I62" s="71"/>
      <c r="J62" s="72"/>
      <c r="K62" s="71"/>
      <c r="L62" s="71"/>
      <c r="M62" s="71"/>
      <c r="N62" s="19"/>
      <c r="O62" s="71"/>
      <c r="P62" s="71"/>
      <c r="Q62" s="71"/>
      <c r="R62" s="71"/>
      <c r="S62" s="71"/>
      <c r="T62" s="73"/>
      <c r="U62" s="73"/>
      <c r="V62" s="71"/>
      <c r="W62" s="71"/>
      <c r="X62" s="71"/>
      <c r="Y62" s="18">
        <f t="shared" si="8"/>
        <v>160000</v>
      </c>
    </row>
    <row r="63" spans="1:25" s="35" customFormat="1" ht="12" thickBot="1" x14ac:dyDescent="0.25">
      <c r="A63" s="38"/>
      <c r="B63" s="39" t="s">
        <v>109</v>
      </c>
      <c r="C63" s="76">
        <f>SUM(C61:C62)</f>
        <v>160000</v>
      </c>
      <c r="D63" s="76">
        <f t="shared" ref="D63:X63" si="10">SUM(D61:D62)</f>
        <v>95000</v>
      </c>
      <c r="E63" s="76">
        <f t="shared" si="10"/>
        <v>0</v>
      </c>
      <c r="F63" s="76">
        <f t="shared" si="10"/>
        <v>0</v>
      </c>
      <c r="G63" s="76">
        <f t="shared" si="10"/>
        <v>0</v>
      </c>
      <c r="H63" s="76">
        <f t="shared" si="10"/>
        <v>0</v>
      </c>
      <c r="I63" s="76">
        <f t="shared" si="10"/>
        <v>0</v>
      </c>
      <c r="J63" s="76">
        <f t="shared" si="10"/>
        <v>0</v>
      </c>
      <c r="K63" s="76">
        <f t="shared" si="10"/>
        <v>0</v>
      </c>
      <c r="L63" s="76">
        <f t="shared" si="10"/>
        <v>0</v>
      </c>
      <c r="M63" s="76">
        <f t="shared" si="10"/>
        <v>0</v>
      </c>
      <c r="N63" s="76">
        <f t="shared" si="10"/>
        <v>0</v>
      </c>
      <c r="O63" s="76">
        <f t="shared" si="10"/>
        <v>0</v>
      </c>
      <c r="P63" s="76">
        <f t="shared" si="10"/>
        <v>0</v>
      </c>
      <c r="Q63" s="76">
        <f t="shared" si="10"/>
        <v>0</v>
      </c>
      <c r="R63" s="76">
        <f t="shared" si="10"/>
        <v>0</v>
      </c>
      <c r="S63" s="76">
        <f t="shared" si="10"/>
        <v>0</v>
      </c>
      <c r="T63" s="76">
        <f t="shared" si="10"/>
        <v>0</v>
      </c>
      <c r="U63" s="76">
        <f t="shared" si="10"/>
        <v>0</v>
      </c>
      <c r="V63" s="76">
        <f t="shared" si="10"/>
        <v>0</v>
      </c>
      <c r="W63" s="76">
        <f t="shared" si="10"/>
        <v>0</v>
      </c>
      <c r="X63" s="76">
        <f t="shared" si="10"/>
        <v>0</v>
      </c>
      <c r="Y63" s="40">
        <f t="shared" si="8"/>
        <v>255000</v>
      </c>
    </row>
    <row r="64" spans="1:25" ht="12" thickBot="1" x14ac:dyDescent="0.25">
      <c r="A64" s="87" t="s">
        <v>91</v>
      </c>
      <c r="B64" s="17" t="s">
        <v>48</v>
      </c>
      <c r="C64" s="18">
        <v>1000000</v>
      </c>
      <c r="D64" s="71"/>
      <c r="E64" s="18">
        <v>185000</v>
      </c>
      <c r="F64" s="18">
        <v>30000</v>
      </c>
      <c r="G64" s="18">
        <v>1063000</v>
      </c>
      <c r="H64" s="71"/>
      <c r="I64" s="71"/>
      <c r="J64" s="18">
        <v>45000</v>
      </c>
      <c r="K64" s="18">
        <v>2000</v>
      </c>
      <c r="L64" s="71"/>
      <c r="M64" s="18">
        <v>350000</v>
      </c>
      <c r="N64" s="77">
        <v>350000</v>
      </c>
      <c r="O64" s="18">
        <v>105000</v>
      </c>
      <c r="P64" s="71"/>
      <c r="Q64" s="71"/>
      <c r="R64" s="71"/>
      <c r="S64" s="71">
        <v>165000</v>
      </c>
      <c r="T64" s="73"/>
      <c r="U64" s="73"/>
      <c r="V64" s="18">
        <v>216000</v>
      </c>
      <c r="W64" s="18">
        <v>274000</v>
      </c>
      <c r="X64" s="18">
        <v>393000</v>
      </c>
      <c r="Y64" s="18">
        <f t="shared" si="8"/>
        <v>4178000</v>
      </c>
    </row>
    <row r="65" spans="1:25" ht="13.5" customHeight="1" thickBot="1" x14ac:dyDescent="0.25">
      <c r="A65" s="88"/>
      <c r="B65" s="22" t="s">
        <v>49</v>
      </c>
      <c r="C65" s="71"/>
      <c r="D65" s="71"/>
      <c r="E65" s="71"/>
      <c r="F65" s="71"/>
      <c r="G65" s="71"/>
      <c r="H65" s="71"/>
      <c r="I65" s="71"/>
      <c r="J65" s="72"/>
      <c r="K65" s="71"/>
      <c r="L65" s="18">
        <v>117000</v>
      </c>
      <c r="M65" s="71"/>
      <c r="N65" s="19"/>
      <c r="O65" s="71"/>
      <c r="P65" s="71"/>
      <c r="Q65" s="71"/>
      <c r="R65" s="71"/>
      <c r="S65" s="71"/>
      <c r="T65" s="73"/>
      <c r="U65" s="73"/>
      <c r="V65" s="71"/>
      <c r="W65" s="71"/>
      <c r="X65" s="71"/>
      <c r="Y65" s="18">
        <f t="shared" si="8"/>
        <v>117000</v>
      </c>
    </row>
    <row r="66" spans="1:25" ht="12" thickBot="1" x14ac:dyDescent="0.25">
      <c r="A66" s="27" t="s">
        <v>92</v>
      </c>
      <c r="B66" s="22" t="s">
        <v>50</v>
      </c>
      <c r="C66" s="18">
        <v>1000000</v>
      </c>
      <c r="D66" s="71"/>
      <c r="E66" s="71"/>
      <c r="F66" s="71"/>
      <c r="G66" s="71"/>
      <c r="H66" s="71"/>
      <c r="I66" s="71"/>
      <c r="J66" s="72"/>
      <c r="K66" s="71"/>
      <c r="L66" s="71"/>
      <c r="M66" s="71"/>
      <c r="N66" s="19"/>
      <c r="O66" s="71"/>
      <c r="P66" s="71"/>
      <c r="Q66" s="71"/>
      <c r="R66" s="71"/>
      <c r="S66" s="71"/>
      <c r="T66" s="73"/>
      <c r="U66" s="73"/>
      <c r="V66" s="73">
        <v>11481000</v>
      </c>
      <c r="W66" s="71"/>
      <c r="X66" s="71"/>
      <c r="Y66" s="18">
        <f t="shared" si="8"/>
        <v>12481000</v>
      </c>
    </row>
    <row r="67" spans="1:25" ht="12" thickBot="1" x14ac:dyDescent="0.25">
      <c r="A67" s="27" t="s">
        <v>93</v>
      </c>
      <c r="B67" s="22" t="s">
        <v>51</v>
      </c>
      <c r="C67" s="71"/>
      <c r="D67" s="71"/>
      <c r="E67" s="71"/>
      <c r="F67" s="71"/>
      <c r="G67" s="71"/>
      <c r="H67" s="71"/>
      <c r="I67" s="71"/>
      <c r="J67" s="72"/>
      <c r="K67" s="71"/>
      <c r="L67" s="71"/>
      <c r="M67" s="71"/>
      <c r="N67" s="19"/>
      <c r="O67" s="71"/>
      <c r="P67" s="71"/>
      <c r="Q67" s="71"/>
      <c r="R67" s="71"/>
      <c r="S67" s="71"/>
      <c r="T67" s="73"/>
      <c r="U67" s="73"/>
      <c r="V67" s="71"/>
      <c r="W67" s="71"/>
      <c r="X67" s="71"/>
      <c r="Y67" s="18">
        <f t="shared" si="8"/>
        <v>0</v>
      </c>
    </row>
    <row r="68" spans="1:25" ht="12" thickBot="1" x14ac:dyDescent="0.25">
      <c r="A68" s="87" t="s">
        <v>94</v>
      </c>
      <c r="B68" s="17" t="s">
        <v>52</v>
      </c>
      <c r="C68" s="18">
        <v>1700000</v>
      </c>
      <c r="D68" s="71"/>
      <c r="E68" s="71"/>
      <c r="F68" s="71"/>
      <c r="G68" s="71"/>
      <c r="H68" s="71"/>
      <c r="I68" s="71"/>
      <c r="J68" s="72"/>
      <c r="K68" s="71"/>
      <c r="L68" s="71"/>
      <c r="M68" s="71"/>
      <c r="N68" s="19"/>
      <c r="O68" s="18">
        <v>10000</v>
      </c>
      <c r="P68" s="75"/>
      <c r="Q68" s="75"/>
      <c r="R68" s="71"/>
      <c r="S68" s="71"/>
      <c r="T68" s="73"/>
      <c r="U68" s="73"/>
      <c r="V68" s="71"/>
      <c r="W68" s="71"/>
      <c r="X68" s="71"/>
      <c r="Y68" s="18">
        <f t="shared" si="8"/>
        <v>1710000</v>
      </c>
    </row>
    <row r="69" spans="1:25" ht="13.5" customHeight="1" thickBot="1" x14ac:dyDescent="0.25">
      <c r="A69" s="88"/>
      <c r="B69" s="17" t="s">
        <v>53</v>
      </c>
      <c r="C69" s="18">
        <v>300000</v>
      </c>
      <c r="D69" s="71"/>
      <c r="E69" s="18">
        <v>50000</v>
      </c>
      <c r="F69" s="18">
        <v>50000</v>
      </c>
      <c r="G69" s="71"/>
      <c r="H69" s="71"/>
      <c r="I69" s="71"/>
      <c r="J69" s="18"/>
      <c r="K69" s="18"/>
      <c r="L69" s="71"/>
      <c r="M69" s="18">
        <v>50000</v>
      </c>
      <c r="N69" s="77">
        <v>330000</v>
      </c>
      <c r="O69" s="18"/>
      <c r="P69" s="78"/>
      <c r="Q69" s="78"/>
      <c r="R69" s="71"/>
      <c r="S69" s="71"/>
      <c r="T69" s="73"/>
      <c r="U69" s="73"/>
      <c r="V69" s="71"/>
      <c r="W69" s="71"/>
      <c r="X69" s="71"/>
      <c r="Y69" s="18">
        <f t="shared" si="8"/>
        <v>780000</v>
      </c>
    </row>
    <row r="70" spans="1:25" s="35" customFormat="1" ht="12" thickBot="1" x14ac:dyDescent="0.25">
      <c r="A70" s="38"/>
      <c r="B70" s="39" t="s">
        <v>107</v>
      </c>
      <c r="C70" s="76">
        <f>SUM(C64:C69)</f>
        <v>4000000</v>
      </c>
      <c r="D70" s="76">
        <f t="shared" ref="D70:X70" si="11">SUM(D64:D69)</f>
        <v>0</v>
      </c>
      <c r="E70" s="76">
        <f t="shared" si="11"/>
        <v>235000</v>
      </c>
      <c r="F70" s="76">
        <f t="shared" si="11"/>
        <v>80000</v>
      </c>
      <c r="G70" s="76">
        <f t="shared" si="11"/>
        <v>1063000</v>
      </c>
      <c r="H70" s="76">
        <f t="shared" si="11"/>
        <v>0</v>
      </c>
      <c r="I70" s="76">
        <f t="shared" si="11"/>
        <v>0</v>
      </c>
      <c r="J70" s="76">
        <f t="shared" si="11"/>
        <v>45000</v>
      </c>
      <c r="K70" s="76">
        <f t="shared" si="11"/>
        <v>2000</v>
      </c>
      <c r="L70" s="76">
        <f t="shared" si="11"/>
        <v>117000</v>
      </c>
      <c r="M70" s="76">
        <f t="shared" si="11"/>
        <v>400000</v>
      </c>
      <c r="N70" s="76">
        <f t="shared" si="11"/>
        <v>680000</v>
      </c>
      <c r="O70" s="76">
        <f t="shared" si="11"/>
        <v>115000</v>
      </c>
      <c r="P70" s="76">
        <f t="shared" si="11"/>
        <v>0</v>
      </c>
      <c r="Q70" s="76">
        <f t="shared" si="11"/>
        <v>0</v>
      </c>
      <c r="R70" s="76">
        <f t="shared" si="11"/>
        <v>0</v>
      </c>
      <c r="S70" s="76">
        <f t="shared" si="11"/>
        <v>165000</v>
      </c>
      <c r="T70" s="76">
        <f t="shared" si="11"/>
        <v>0</v>
      </c>
      <c r="U70" s="76">
        <f t="shared" si="11"/>
        <v>0</v>
      </c>
      <c r="V70" s="76">
        <f t="shared" si="11"/>
        <v>11697000</v>
      </c>
      <c r="W70" s="76">
        <f t="shared" si="11"/>
        <v>274000</v>
      </c>
      <c r="X70" s="76">
        <f t="shared" si="11"/>
        <v>393000</v>
      </c>
      <c r="Y70" s="40">
        <f t="shared" si="8"/>
        <v>19266000</v>
      </c>
    </row>
    <row r="71" spans="1:25" s="35" customFormat="1" ht="12" thickBot="1" x14ac:dyDescent="0.25">
      <c r="A71" s="38"/>
      <c r="B71" s="39" t="s">
        <v>108</v>
      </c>
      <c r="C71" s="76">
        <f t="shared" ref="C71" si="12">C38+C43+C60+C63+C70</f>
        <v>8085000</v>
      </c>
      <c r="D71" s="76">
        <f t="shared" ref="D71" si="13">D38+D43+D60+D63+D70</f>
        <v>110000</v>
      </c>
      <c r="E71" s="76">
        <f t="shared" ref="E71" si="14">E38+E43+E60+E63+E70</f>
        <v>874000</v>
      </c>
      <c r="F71" s="76">
        <f t="shared" ref="F71" si="15">F38+F43+F60+F63+F70</f>
        <v>190000</v>
      </c>
      <c r="G71" s="76">
        <f t="shared" ref="G71" si="16">G38+G43+G60+G63+G70</f>
        <v>5063000</v>
      </c>
      <c r="H71" s="76">
        <f t="shared" ref="H71" si="17">H38+H43+H60+H63+H70</f>
        <v>0</v>
      </c>
      <c r="I71" s="76">
        <f t="shared" ref="I71" si="18">I38+I43+I60+I63+I70</f>
        <v>0</v>
      </c>
      <c r="J71" s="76">
        <f t="shared" ref="J71" si="19">J38+J43+J60+J63+J70</f>
        <v>222000</v>
      </c>
      <c r="K71" s="76">
        <f t="shared" ref="K71" si="20">K38+K43+K60+K63+K70</f>
        <v>22000</v>
      </c>
      <c r="L71" s="76">
        <f t="shared" ref="L71" si="21">L38+L43+L60+L63+L70</f>
        <v>550000</v>
      </c>
      <c r="M71" s="76">
        <f t="shared" ref="M71" si="22">M38+M43+M60+M63+M70</f>
        <v>1977000</v>
      </c>
      <c r="N71" s="76">
        <f t="shared" ref="N71" si="23">N38+N43+N60+N63+N70</f>
        <v>1635000</v>
      </c>
      <c r="O71" s="76">
        <f t="shared" ref="O71" si="24">O38+O43+O60+O63+O70</f>
        <v>529000</v>
      </c>
      <c r="P71" s="76">
        <f t="shared" ref="P71:Q71" si="25">P38+P43+P60+P63+P70</f>
        <v>0</v>
      </c>
      <c r="Q71" s="76">
        <f t="shared" si="25"/>
        <v>0</v>
      </c>
      <c r="R71" s="76">
        <f t="shared" ref="R71" si="26">R38+R43+R60+R63+R70</f>
        <v>0</v>
      </c>
      <c r="S71" s="76">
        <f t="shared" ref="S71:U71" si="27">S38+S43+S60+S63+S70</f>
        <v>780000</v>
      </c>
      <c r="T71" s="76">
        <f t="shared" si="27"/>
        <v>0</v>
      </c>
      <c r="U71" s="76">
        <f t="shared" si="27"/>
        <v>0</v>
      </c>
      <c r="V71" s="76">
        <f t="shared" ref="V71" si="28">V38+V43+V60+V63+V70</f>
        <v>12500000</v>
      </c>
      <c r="W71" s="76">
        <f t="shared" ref="W71" si="29">W38+W43+W60+W63+W70</f>
        <v>1291000</v>
      </c>
      <c r="X71" s="76">
        <f t="shared" ref="X71" si="30">X38+X43+X60+X63+X70</f>
        <v>1848000</v>
      </c>
      <c r="Y71" s="40">
        <f t="shared" si="8"/>
        <v>35676000</v>
      </c>
    </row>
    <row r="72" spans="1:25" ht="12" thickBot="1" x14ac:dyDescent="0.25">
      <c r="A72" s="27" t="s">
        <v>95</v>
      </c>
      <c r="B72" s="22" t="s">
        <v>54</v>
      </c>
      <c r="C72" s="71"/>
      <c r="D72" s="71"/>
      <c r="E72" s="71"/>
      <c r="F72" s="71"/>
      <c r="G72" s="71"/>
      <c r="H72" s="71"/>
      <c r="I72" s="71"/>
      <c r="J72" s="72"/>
      <c r="K72" s="71"/>
      <c r="L72" s="71"/>
      <c r="M72" s="71"/>
      <c r="N72" s="19"/>
      <c r="O72" s="71"/>
      <c r="P72" s="71"/>
      <c r="Q72" s="71"/>
      <c r="R72" s="71"/>
      <c r="S72" s="18">
        <v>6000000</v>
      </c>
      <c r="T72" s="18"/>
      <c r="U72" s="18"/>
      <c r="V72" s="71"/>
      <c r="W72" s="71"/>
      <c r="X72" s="71"/>
      <c r="Y72" s="18">
        <f t="shared" si="8"/>
        <v>6000000</v>
      </c>
    </row>
    <row r="73" spans="1:25" s="35" customFormat="1" ht="12" thickBot="1" x14ac:dyDescent="0.25">
      <c r="A73" s="38"/>
      <c r="B73" s="39" t="s">
        <v>111</v>
      </c>
      <c r="C73" s="40">
        <f>SUM(C72)</f>
        <v>0</v>
      </c>
      <c r="D73" s="40">
        <f t="shared" ref="D73:X73" si="31">SUM(D72)</f>
        <v>0</v>
      </c>
      <c r="E73" s="40">
        <f t="shared" si="31"/>
        <v>0</v>
      </c>
      <c r="F73" s="40">
        <f t="shared" si="31"/>
        <v>0</v>
      </c>
      <c r="G73" s="40">
        <f t="shared" si="31"/>
        <v>0</v>
      </c>
      <c r="H73" s="40">
        <f t="shared" si="31"/>
        <v>0</v>
      </c>
      <c r="I73" s="40">
        <f t="shared" si="31"/>
        <v>0</v>
      </c>
      <c r="J73" s="40">
        <f t="shared" si="31"/>
        <v>0</v>
      </c>
      <c r="K73" s="40">
        <f t="shared" si="31"/>
        <v>0</v>
      </c>
      <c r="L73" s="40">
        <f t="shared" si="31"/>
        <v>0</v>
      </c>
      <c r="M73" s="40">
        <f t="shared" si="31"/>
        <v>0</v>
      </c>
      <c r="N73" s="40">
        <f t="shared" si="31"/>
        <v>0</v>
      </c>
      <c r="O73" s="40">
        <f t="shared" si="31"/>
        <v>0</v>
      </c>
      <c r="P73" s="40">
        <f t="shared" si="31"/>
        <v>0</v>
      </c>
      <c r="Q73" s="40">
        <f t="shared" si="31"/>
        <v>0</v>
      </c>
      <c r="R73" s="40">
        <f t="shared" si="31"/>
        <v>0</v>
      </c>
      <c r="S73" s="40">
        <f t="shared" si="31"/>
        <v>6000000</v>
      </c>
      <c r="T73" s="40">
        <f t="shared" si="31"/>
        <v>0</v>
      </c>
      <c r="U73" s="40">
        <f t="shared" si="31"/>
        <v>0</v>
      </c>
      <c r="V73" s="40">
        <f t="shared" si="31"/>
        <v>0</v>
      </c>
      <c r="W73" s="40">
        <f t="shared" si="31"/>
        <v>0</v>
      </c>
      <c r="X73" s="40">
        <f t="shared" si="31"/>
        <v>0</v>
      </c>
      <c r="Y73" s="40">
        <f t="shared" si="8"/>
        <v>6000000</v>
      </c>
    </row>
    <row r="74" spans="1:25" ht="12" thickBot="1" x14ac:dyDescent="0.25">
      <c r="A74" s="27" t="s">
        <v>56</v>
      </c>
      <c r="B74" s="22" t="s">
        <v>166</v>
      </c>
      <c r="C74" s="71"/>
      <c r="D74" s="71"/>
      <c r="E74" s="71"/>
      <c r="F74" s="71"/>
      <c r="G74" s="71"/>
      <c r="H74" s="71"/>
      <c r="I74" s="71"/>
      <c r="J74" s="72"/>
      <c r="K74" s="71"/>
      <c r="L74" s="71"/>
      <c r="M74" s="71"/>
      <c r="N74" s="19"/>
      <c r="O74" s="71"/>
      <c r="P74" s="71"/>
      <c r="Q74" s="71"/>
      <c r="R74" s="71"/>
      <c r="S74" s="71"/>
      <c r="T74" s="73"/>
      <c r="U74" s="73"/>
      <c r="V74" s="71"/>
      <c r="W74" s="71"/>
      <c r="X74" s="71">
        <v>2150000</v>
      </c>
      <c r="Y74" s="18">
        <f t="shared" si="8"/>
        <v>2150000</v>
      </c>
    </row>
    <row r="75" spans="1:25" ht="12" thickBot="1" x14ac:dyDescent="0.25">
      <c r="A75" s="27" t="s">
        <v>56</v>
      </c>
      <c r="B75" s="22" t="s">
        <v>167</v>
      </c>
      <c r="C75" s="73">
        <v>39349909</v>
      </c>
      <c r="D75" s="71"/>
      <c r="E75" s="71"/>
      <c r="F75" s="71"/>
      <c r="G75" s="71"/>
      <c r="H75" s="71"/>
      <c r="I75" s="71"/>
      <c r="J75" s="72"/>
      <c r="K75" s="71"/>
      <c r="L75" s="71"/>
      <c r="M75" s="71"/>
      <c r="N75" s="19"/>
      <c r="O75" s="71"/>
      <c r="P75" s="71"/>
      <c r="Q75" s="71"/>
      <c r="R75" s="71"/>
      <c r="S75" s="71"/>
      <c r="T75" s="73"/>
      <c r="U75" s="73"/>
      <c r="V75" s="71"/>
      <c r="W75" s="71"/>
      <c r="X75" s="71"/>
      <c r="Y75" s="18">
        <f t="shared" ref="Y75:Y79" si="32">SUM(C75:X75)</f>
        <v>39349909</v>
      </c>
    </row>
    <row r="76" spans="1:25" ht="12" thickBot="1" x14ac:dyDescent="0.25">
      <c r="A76" s="27" t="s">
        <v>168</v>
      </c>
      <c r="B76" s="17" t="s">
        <v>169</v>
      </c>
      <c r="C76" s="73"/>
      <c r="D76" s="71"/>
      <c r="E76" s="71"/>
      <c r="F76" s="71"/>
      <c r="G76" s="71"/>
      <c r="H76" s="71"/>
      <c r="I76" s="71"/>
      <c r="J76" s="72"/>
      <c r="K76" s="71"/>
      <c r="L76" s="71"/>
      <c r="M76" s="71"/>
      <c r="N76" s="19"/>
      <c r="O76" s="71"/>
      <c r="P76" s="71"/>
      <c r="Q76" s="71"/>
      <c r="R76" s="71"/>
      <c r="S76" s="73">
        <v>530000</v>
      </c>
      <c r="T76" s="73"/>
      <c r="U76" s="73"/>
      <c r="V76" s="71"/>
      <c r="W76" s="71"/>
      <c r="X76" s="71"/>
      <c r="Y76" s="18">
        <f t="shared" si="32"/>
        <v>530000</v>
      </c>
    </row>
    <row r="77" spans="1:25" ht="12" thickBot="1" x14ac:dyDescent="0.25">
      <c r="A77" s="28" t="s">
        <v>96</v>
      </c>
      <c r="B77" s="17" t="s">
        <v>55</v>
      </c>
      <c r="C77" s="73">
        <v>1200000</v>
      </c>
      <c r="D77" s="71"/>
      <c r="E77" s="71"/>
      <c r="F77" s="71"/>
      <c r="G77" s="71"/>
      <c r="H77" s="71"/>
      <c r="I77" s="71"/>
      <c r="J77" s="72"/>
      <c r="K77" s="71"/>
      <c r="L77" s="71"/>
      <c r="M77" s="71"/>
      <c r="N77" s="19"/>
      <c r="O77" s="71"/>
      <c r="P77" s="71"/>
      <c r="Q77" s="71"/>
      <c r="R77" s="18">
        <v>700000</v>
      </c>
      <c r="S77" s="73">
        <v>96000</v>
      </c>
      <c r="T77" s="73"/>
      <c r="U77" s="73"/>
      <c r="V77" s="71"/>
      <c r="W77" s="71"/>
      <c r="X77" s="71"/>
      <c r="Y77" s="18">
        <f t="shared" si="32"/>
        <v>1996000</v>
      </c>
    </row>
    <row r="78" spans="1:25" ht="12" thickBot="1" x14ac:dyDescent="0.25">
      <c r="A78" s="27" t="s">
        <v>56</v>
      </c>
      <c r="B78" s="19" t="s">
        <v>57</v>
      </c>
      <c r="C78" s="79"/>
      <c r="D78" s="71"/>
      <c r="E78" s="71"/>
      <c r="F78" s="71"/>
      <c r="G78" s="71"/>
      <c r="H78" s="71"/>
      <c r="I78" s="71"/>
      <c r="J78" s="72"/>
      <c r="K78" s="71"/>
      <c r="L78" s="71"/>
      <c r="M78" s="71"/>
      <c r="N78" s="19"/>
      <c r="O78" s="71"/>
      <c r="P78" s="73"/>
      <c r="Q78" s="73">
        <v>287000</v>
      </c>
      <c r="R78" s="71"/>
      <c r="S78" s="71"/>
      <c r="T78" s="73"/>
      <c r="U78" s="73"/>
      <c r="V78" s="71"/>
      <c r="W78" s="71"/>
      <c r="X78" s="71"/>
      <c r="Y78" s="18">
        <f>SUM(C78:X78)</f>
        <v>287000</v>
      </c>
    </row>
    <row r="79" spans="1:25" s="35" customFormat="1" ht="12" thickBot="1" x14ac:dyDescent="0.25">
      <c r="A79" s="38"/>
      <c r="B79" s="39" t="s">
        <v>112</v>
      </c>
      <c r="C79" s="40">
        <f t="shared" ref="C79:X79" si="33">SUM(C74:C78)</f>
        <v>40549909</v>
      </c>
      <c r="D79" s="40">
        <f t="shared" si="33"/>
        <v>0</v>
      </c>
      <c r="E79" s="40">
        <f t="shared" si="33"/>
        <v>0</v>
      </c>
      <c r="F79" s="40">
        <f t="shared" si="33"/>
        <v>0</v>
      </c>
      <c r="G79" s="40">
        <f t="shared" si="33"/>
        <v>0</v>
      </c>
      <c r="H79" s="40">
        <f t="shared" si="33"/>
        <v>0</v>
      </c>
      <c r="I79" s="40">
        <f t="shared" si="33"/>
        <v>0</v>
      </c>
      <c r="J79" s="40">
        <f t="shared" si="33"/>
        <v>0</v>
      </c>
      <c r="K79" s="40">
        <f t="shared" si="33"/>
        <v>0</v>
      </c>
      <c r="L79" s="40">
        <f t="shared" si="33"/>
        <v>0</v>
      </c>
      <c r="M79" s="40">
        <f t="shared" si="33"/>
        <v>0</v>
      </c>
      <c r="N79" s="40">
        <f t="shared" si="33"/>
        <v>0</v>
      </c>
      <c r="O79" s="40">
        <f t="shared" si="33"/>
        <v>0</v>
      </c>
      <c r="P79" s="40">
        <f t="shared" si="33"/>
        <v>0</v>
      </c>
      <c r="Q79" s="40">
        <f t="shared" si="33"/>
        <v>287000</v>
      </c>
      <c r="R79" s="40">
        <f t="shared" si="33"/>
        <v>700000</v>
      </c>
      <c r="S79" s="40">
        <f t="shared" si="33"/>
        <v>626000</v>
      </c>
      <c r="T79" s="40">
        <f t="shared" si="33"/>
        <v>0</v>
      </c>
      <c r="U79" s="40">
        <f t="shared" si="33"/>
        <v>0</v>
      </c>
      <c r="V79" s="40">
        <f t="shared" si="33"/>
        <v>0</v>
      </c>
      <c r="W79" s="40">
        <f t="shared" si="33"/>
        <v>0</v>
      </c>
      <c r="X79" s="40">
        <f t="shared" si="33"/>
        <v>2150000</v>
      </c>
      <c r="Y79" s="40">
        <f t="shared" si="32"/>
        <v>44312909</v>
      </c>
    </row>
    <row r="80" spans="1:25" ht="12" thickBot="1" x14ac:dyDescent="0.25">
      <c r="A80" s="27" t="s">
        <v>97</v>
      </c>
      <c r="B80" s="22" t="s">
        <v>58</v>
      </c>
      <c r="C80" s="73">
        <v>120000</v>
      </c>
      <c r="D80" s="73">
        <v>120000</v>
      </c>
      <c r="E80" s="73"/>
      <c r="F80" s="71"/>
      <c r="G80" s="71"/>
      <c r="H80" s="71"/>
      <c r="I80" s="71"/>
      <c r="J80" s="72"/>
      <c r="K80" s="71"/>
      <c r="L80" s="71"/>
      <c r="M80" s="71"/>
      <c r="N80" s="19"/>
      <c r="O80" s="71"/>
      <c r="P80" s="71"/>
      <c r="Q80" s="71"/>
      <c r="R80" s="71"/>
      <c r="S80" s="71"/>
      <c r="T80" s="73"/>
      <c r="U80" s="73"/>
      <c r="V80" s="71"/>
      <c r="W80" s="71"/>
      <c r="X80" s="71"/>
      <c r="Y80" s="18">
        <f t="shared" ref="Y80:Y90" si="34">SUM(C80:X80)</f>
        <v>240000</v>
      </c>
    </row>
    <row r="81" spans="1:25" ht="12" thickBot="1" x14ac:dyDescent="0.25">
      <c r="A81" s="28" t="s">
        <v>99</v>
      </c>
      <c r="B81" s="17" t="s">
        <v>59</v>
      </c>
      <c r="C81" s="73">
        <v>30000</v>
      </c>
      <c r="D81" s="18">
        <v>30000</v>
      </c>
      <c r="E81" s="18"/>
      <c r="F81" s="71"/>
      <c r="G81" s="71"/>
      <c r="H81" s="71"/>
      <c r="I81" s="71"/>
      <c r="J81" s="72"/>
      <c r="K81" s="71"/>
      <c r="L81" s="71"/>
      <c r="M81" s="73"/>
      <c r="N81" s="19"/>
      <c r="O81" s="71"/>
      <c r="P81" s="71"/>
      <c r="Q81" s="71"/>
      <c r="R81" s="71"/>
      <c r="S81" s="71"/>
      <c r="T81" s="73"/>
      <c r="U81" s="73"/>
      <c r="V81" s="18"/>
      <c r="W81" s="18"/>
      <c r="X81" s="18"/>
      <c r="Y81" s="18">
        <f t="shared" si="34"/>
        <v>60000</v>
      </c>
    </row>
    <row r="82" spans="1:25" s="35" customFormat="1" ht="12" thickBot="1" x14ac:dyDescent="0.25">
      <c r="A82" s="38"/>
      <c r="B82" s="39" t="s">
        <v>113</v>
      </c>
      <c r="C82" s="40">
        <f t="shared" ref="C82:X82" si="35">SUM(C80:C81)</f>
        <v>150000</v>
      </c>
      <c r="D82" s="40">
        <f t="shared" si="35"/>
        <v>150000</v>
      </c>
      <c r="E82" s="40">
        <f t="shared" si="35"/>
        <v>0</v>
      </c>
      <c r="F82" s="40">
        <f t="shared" si="35"/>
        <v>0</v>
      </c>
      <c r="G82" s="40">
        <f t="shared" si="35"/>
        <v>0</v>
      </c>
      <c r="H82" s="40">
        <f t="shared" si="35"/>
        <v>0</v>
      </c>
      <c r="I82" s="40">
        <f t="shared" si="35"/>
        <v>0</v>
      </c>
      <c r="J82" s="40">
        <f t="shared" si="35"/>
        <v>0</v>
      </c>
      <c r="K82" s="40">
        <f t="shared" si="35"/>
        <v>0</v>
      </c>
      <c r="L82" s="40">
        <f t="shared" si="35"/>
        <v>0</v>
      </c>
      <c r="M82" s="40">
        <f t="shared" si="35"/>
        <v>0</v>
      </c>
      <c r="N82" s="40">
        <f t="shared" si="35"/>
        <v>0</v>
      </c>
      <c r="O82" s="40">
        <f t="shared" si="35"/>
        <v>0</v>
      </c>
      <c r="P82" s="40">
        <f t="shared" si="35"/>
        <v>0</v>
      </c>
      <c r="Q82" s="40">
        <f t="shared" si="35"/>
        <v>0</v>
      </c>
      <c r="R82" s="40">
        <f t="shared" si="35"/>
        <v>0</v>
      </c>
      <c r="S82" s="40">
        <f t="shared" si="35"/>
        <v>0</v>
      </c>
      <c r="T82" s="40">
        <f t="shared" si="35"/>
        <v>0</v>
      </c>
      <c r="U82" s="40">
        <f t="shared" si="35"/>
        <v>0</v>
      </c>
      <c r="V82" s="40">
        <f t="shared" si="35"/>
        <v>0</v>
      </c>
      <c r="W82" s="40">
        <f t="shared" si="35"/>
        <v>0</v>
      </c>
      <c r="X82" s="40">
        <f t="shared" si="35"/>
        <v>0</v>
      </c>
      <c r="Y82" s="40">
        <f t="shared" si="34"/>
        <v>300000</v>
      </c>
    </row>
    <row r="83" spans="1:25" ht="12" thickBot="1" x14ac:dyDescent="0.25">
      <c r="A83" s="87" t="s">
        <v>100</v>
      </c>
      <c r="B83" s="22" t="s">
        <v>98</v>
      </c>
      <c r="C83" s="71"/>
      <c r="D83" s="73"/>
      <c r="E83" s="71"/>
      <c r="F83" s="71"/>
      <c r="G83" s="71"/>
      <c r="H83" s="71"/>
      <c r="I83" s="71"/>
      <c r="J83" s="72"/>
      <c r="K83" s="71"/>
      <c r="L83" s="71"/>
      <c r="M83" s="73">
        <v>1180000</v>
      </c>
      <c r="N83" s="19"/>
      <c r="O83" s="71"/>
      <c r="P83" s="71"/>
      <c r="Q83" s="71"/>
      <c r="R83" s="71"/>
      <c r="S83" s="71"/>
      <c r="T83" s="73"/>
      <c r="U83" s="73"/>
      <c r="V83" s="71"/>
      <c r="W83" s="73">
        <v>57343000</v>
      </c>
      <c r="X83" s="71"/>
      <c r="Y83" s="18">
        <f t="shared" si="34"/>
        <v>58523000</v>
      </c>
    </row>
    <row r="84" spans="1:25" ht="13.5" customHeight="1" thickBot="1" x14ac:dyDescent="0.25">
      <c r="A84" s="88"/>
      <c r="B84" s="22" t="s">
        <v>60</v>
      </c>
      <c r="C84" s="71"/>
      <c r="D84" s="71"/>
      <c r="E84" s="71"/>
      <c r="F84" s="71"/>
      <c r="G84" s="71"/>
      <c r="H84" s="71"/>
      <c r="I84" s="71"/>
      <c r="J84" s="72"/>
      <c r="K84" s="71"/>
      <c r="L84" s="71"/>
      <c r="M84" s="71"/>
      <c r="N84" s="19"/>
      <c r="O84" s="71"/>
      <c r="P84" s="71"/>
      <c r="Q84" s="71"/>
      <c r="R84" s="71"/>
      <c r="S84" s="71"/>
      <c r="T84" s="73"/>
      <c r="U84" s="73"/>
      <c r="V84" s="73">
        <v>43080000</v>
      </c>
      <c r="W84" s="71"/>
      <c r="X84" s="71"/>
      <c r="Y84" s="18">
        <f t="shared" si="34"/>
        <v>43080000</v>
      </c>
    </row>
    <row r="85" spans="1:25" ht="13.5" customHeight="1" thickBot="1" x14ac:dyDescent="0.25">
      <c r="A85" s="31" t="s">
        <v>102</v>
      </c>
      <c r="B85" s="22" t="s">
        <v>165</v>
      </c>
      <c r="C85" s="71"/>
      <c r="D85" s="71"/>
      <c r="E85" s="71"/>
      <c r="F85" s="71"/>
      <c r="G85" s="71"/>
      <c r="H85" s="71"/>
      <c r="I85" s="71"/>
      <c r="J85" s="72"/>
      <c r="K85" s="71"/>
      <c r="L85" s="71"/>
      <c r="M85" s="73">
        <v>395000</v>
      </c>
      <c r="N85" s="19"/>
      <c r="O85" s="71"/>
      <c r="P85" s="71"/>
      <c r="Q85" s="71"/>
      <c r="R85" s="71"/>
      <c r="S85" s="71"/>
      <c r="T85" s="73">
        <v>1299000</v>
      </c>
      <c r="U85" s="73">
        <v>531190765</v>
      </c>
      <c r="V85" s="73"/>
      <c r="W85" s="71"/>
      <c r="X85" s="71"/>
      <c r="Y85" s="18">
        <f t="shared" si="34"/>
        <v>532884765</v>
      </c>
    </row>
    <row r="86" spans="1:25" ht="12" thickBot="1" x14ac:dyDescent="0.25">
      <c r="A86" s="27" t="s">
        <v>101</v>
      </c>
      <c r="B86" s="22" t="s">
        <v>61</v>
      </c>
      <c r="C86" s="71"/>
      <c r="D86" s="73"/>
      <c r="E86" s="71"/>
      <c r="F86" s="71"/>
      <c r="G86" s="71"/>
      <c r="H86" s="71"/>
      <c r="I86" s="71"/>
      <c r="J86" s="72"/>
      <c r="K86" s="71"/>
      <c r="L86" s="71"/>
      <c r="M86" s="73">
        <v>745000</v>
      </c>
      <c r="N86" s="19"/>
      <c r="O86" s="71"/>
      <c r="P86" s="71"/>
      <c r="Q86" s="71"/>
      <c r="R86" s="71"/>
      <c r="S86" s="71"/>
      <c r="T86" s="73">
        <v>481000</v>
      </c>
      <c r="U86" s="73"/>
      <c r="V86" s="73"/>
      <c r="W86" s="73">
        <v>15483000</v>
      </c>
      <c r="X86" s="71"/>
      <c r="Y86" s="18">
        <f t="shared" si="34"/>
        <v>16709000</v>
      </c>
    </row>
    <row r="87" spans="1:25" s="35" customFormat="1" ht="12" thickBot="1" x14ac:dyDescent="0.25">
      <c r="A87" s="38"/>
      <c r="B87" s="39" t="s">
        <v>114</v>
      </c>
      <c r="C87" s="40">
        <f>SUM(C83:C86)</f>
        <v>0</v>
      </c>
      <c r="D87" s="40">
        <f t="shared" ref="D87:X87" si="36">SUM(D83:D86)</f>
        <v>0</v>
      </c>
      <c r="E87" s="40">
        <f t="shared" si="36"/>
        <v>0</v>
      </c>
      <c r="F87" s="40">
        <f t="shared" si="36"/>
        <v>0</v>
      </c>
      <c r="G87" s="40">
        <f t="shared" si="36"/>
        <v>0</v>
      </c>
      <c r="H87" s="40">
        <f t="shared" si="36"/>
        <v>0</v>
      </c>
      <c r="I87" s="40">
        <f t="shared" si="36"/>
        <v>0</v>
      </c>
      <c r="J87" s="40">
        <f t="shared" si="36"/>
        <v>0</v>
      </c>
      <c r="K87" s="40">
        <f t="shared" si="36"/>
        <v>0</v>
      </c>
      <c r="L87" s="40">
        <f t="shared" si="36"/>
        <v>0</v>
      </c>
      <c r="M87" s="40">
        <f t="shared" si="36"/>
        <v>2320000</v>
      </c>
      <c r="N87" s="40">
        <f t="shared" si="36"/>
        <v>0</v>
      </c>
      <c r="O87" s="40">
        <f t="shared" si="36"/>
        <v>0</v>
      </c>
      <c r="P87" s="40">
        <f t="shared" si="36"/>
        <v>0</v>
      </c>
      <c r="Q87" s="40">
        <f t="shared" si="36"/>
        <v>0</v>
      </c>
      <c r="R87" s="40">
        <f t="shared" si="36"/>
        <v>0</v>
      </c>
      <c r="S87" s="40">
        <f t="shared" si="36"/>
        <v>0</v>
      </c>
      <c r="T87" s="40">
        <f t="shared" si="36"/>
        <v>1780000</v>
      </c>
      <c r="U87" s="40">
        <f t="shared" si="36"/>
        <v>531190765</v>
      </c>
      <c r="V87" s="40">
        <f t="shared" si="36"/>
        <v>43080000</v>
      </c>
      <c r="W87" s="40">
        <f t="shared" si="36"/>
        <v>72826000</v>
      </c>
      <c r="X87" s="40">
        <f t="shared" si="36"/>
        <v>0</v>
      </c>
      <c r="Y87" s="40">
        <f t="shared" si="34"/>
        <v>651196765</v>
      </c>
    </row>
    <row r="88" spans="1:25" s="35" customFormat="1" ht="12" thickBot="1" x14ac:dyDescent="0.25">
      <c r="A88" s="38"/>
      <c r="B88" s="41" t="s">
        <v>115</v>
      </c>
      <c r="C88" s="40">
        <f t="shared" ref="C88:X88" si="37">C24+C28+C71+C73+C79+C82+C87</f>
        <v>64078909</v>
      </c>
      <c r="D88" s="40">
        <f t="shared" si="37"/>
        <v>2845000</v>
      </c>
      <c r="E88" s="40">
        <f t="shared" si="37"/>
        <v>874000</v>
      </c>
      <c r="F88" s="40">
        <f t="shared" si="37"/>
        <v>190000</v>
      </c>
      <c r="G88" s="40">
        <f t="shared" si="37"/>
        <v>5063000</v>
      </c>
      <c r="H88" s="40">
        <f t="shared" si="37"/>
        <v>0</v>
      </c>
      <c r="I88" s="40">
        <f t="shared" si="37"/>
        <v>0</v>
      </c>
      <c r="J88" s="40">
        <f t="shared" si="37"/>
        <v>1632000</v>
      </c>
      <c r="K88" s="40">
        <f t="shared" si="37"/>
        <v>3166000</v>
      </c>
      <c r="L88" s="40">
        <f t="shared" si="37"/>
        <v>550000</v>
      </c>
      <c r="M88" s="40">
        <f t="shared" si="37"/>
        <v>4297000</v>
      </c>
      <c r="N88" s="40">
        <f t="shared" si="37"/>
        <v>1917000</v>
      </c>
      <c r="O88" s="40">
        <f t="shared" si="37"/>
        <v>9051000</v>
      </c>
      <c r="P88" s="40">
        <f t="shared" si="37"/>
        <v>1254000</v>
      </c>
      <c r="Q88" s="40">
        <f t="shared" si="37"/>
        <v>287000</v>
      </c>
      <c r="R88" s="40">
        <f t="shared" si="37"/>
        <v>700000</v>
      </c>
      <c r="S88" s="40">
        <f t="shared" si="37"/>
        <v>7406000</v>
      </c>
      <c r="T88" s="40">
        <f t="shared" si="37"/>
        <v>1780000</v>
      </c>
      <c r="U88" s="40">
        <f t="shared" si="37"/>
        <v>531190765</v>
      </c>
      <c r="V88" s="40">
        <f t="shared" si="37"/>
        <v>55580000</v>
      </c>
      <c r="W88" s="40">
        <f t="shared" si="37"/>
        <v>74117000</v>
      </c>
      <c r="X88" s="40">
        <f t="shared" si="37"/>
        <v>3998000</v>
      </c>
      <c r="Y88" s="40">
        <f t="shared" si="34"/>
        <v>769976674</v>
      </c>
    </row>
    <row r="89" spans="1:25" ht="12" thickBot="1" x14ac:dyDescent="0.25">
      <c r="A89" s="27" t="s">
        <v>158</v>
      </c>
      <c r="B89" s="22" t="s">
        <v>159</v>
      </c>
      <c r="C89" s="73">
        <v>2999023</v>
      </c>
      <c r="D89" s="71"/>
      <c r="E89" s="71"/>
      <c r="F89" s="71"/>
      <c r="G89" s="71"/>
      <c r="H89" s="71"/>
      <c r="I89" s="71"/>
      <c r="J89" s="72"/>
      <c r="K89" s="71"/>
      <c r="L89" s="71"/>
      <c r="M89" s="71"/>
      <c r="N89" s="19"/>
      <c r="O89" s="71"/>
      <c r="P89" s="71"/>
      <c r="Q89" s="71"/>
      <c r="R89" s="71"/>
      <c r="S89" s="71"/>
      <c r="T89" s="73"/>
      <c r="U89" s="73"/>
      <c r="V89" s="71"/>
      <c r="W89" s="71"/>
      <c r="X89" s="71"/>
      <c r="Y89" s="18">
        <f t="shared" si="34"/>
        <v>2999023</v>
      </c>
    </row>
    <row r="90" spans="1:25" ht="12" thickBot="1" x14ac:dyDescent="0.25">
      <c r="A90" s="27" t="s">
        <v>103</v>
      </c>
      <c r="B90" s="22" t="s">
        <v>160</v>
      </c>
      <c r="C90" s="71"/>
      <c r="D90" s="71"/>
      <c r="E90" s="71"/>
      <c r="F90" s="71"/>
      <c r="G90" s="71"/>
      <c r="H90" s="73">
        <v>44442000</v>
      </c>
      <c r="I90" s="80">
        <v>14427000</v>
      </c>
      <c r="J90" s="72"/>
      <c r="K90" s="71"/>
      <c r="L90" s="71"/>
      <c r="M90" s="71"/>
      <c r="N90" s="19"/>
      <c r="O90" s="71"/>
      <c r="P90" s="71"/>
      <c r="Q90" s="71"/>
      <c r="R90" s="71"/>
      <c r="S90" s="71"/>
      <c r="T90" s="73"/>
      <c r="U90" s="73"/>
      <c r="V90" s="71"/>
      <c r="W90" s="71"/>
      <c r="X90" s="71"/>
      <c r="Y90" s="18">
        <f t="shared" si="34"/>
        <v>58869000</v>
      </c>
    </row>
    <row r="91" spans="1:25" s="35" customFormat="1" ht="12" thickBot="1" x14ac:dyDescent="0.25">
      <c r="A91" s="38"/>
      <c r="B91" s="39" t="s">
        <v>116</v>
      </c>
      <c r="C91" s="40">
        <f>SUM(C89:C90)</f>
        <v>2999023</v>
      </c>
      <c r="D91" s="40">
        <f t="shared" ref="D91:X91" si="38">SUM(D89:D90)</f>
        <v>0</v>
      </c>
      <c r="E91" s="40">
        <f t="shared" si="38"/>
        <v>0</v>
      </c>
      <c r="F91" s="40">
        <f t="shared" si="38"/>
        <v>0</v>
      </c>
      <c r="G91" s="40">
        <f t="shared" si="38"/>
        <v>0</v>
      </c>
      <c r="H91" s="40">
        <f t="shared" si="38"/>
        <v>44442000</v>
      </c>
      <c r="I91" s="40">
        <f t="shared" si="38"/>
        <v>14427000</v>
      </c>
      <c r="J91" s="40">
        <f t="shared" si="38"/>
        <v>0</v>
      </c>
      <c r="K91" s="40">
        <f t="shared" si="38"/>
        <v>0</v>
      </c>
      <c r="L91" s="40">
        <f t="shared" si="38"/>
        <v>0</v>
      </c>
      <c r="M91" s="40">
        <f t="shared" si="38"/>
        <v>0</v>
      </c>
      <c r="N91" s="40">
        <f t="shared" si="38"/>
        <v>0</v>
      </c>
      <c r="O91" s="40">
        <f t="shared" si="38"/>
        <v>0</v>
      </c>
      <c r="P91" s="40">
        <f t="shared" si="38"/>
        <v>0</v>
      </c>
      <c r="Q91" s="40">
        <f t="shared" si="38"/>
        <v>0</v>
      </c>
      <c r="R91" s="40">
        <f t="shared" si="38"/>
        <v>0</v>
      </c>
      <c r="S91" s="40">
        <f t="shared" si="38"/>
        <v>0</v>
      </c>
      <c r="T91" s="40">
        <f t="shared" ref="T91" si="39">SUM(T89:T90)</f>
        <v>0</v>
      </c>
      <c r="U91" s="40">
        <f t="shared" ref="U91" si="40">SUM(U89:U90)</f>
        <v>0</v>
      </c>
      <c r="V91" s="40">
        <f t="shared" si="38"/>
        <v>0</v>
      </c>
      <c r="W91" s="40">
        <f t="shared" si="38"/>
        <v>0</v>
      </c>
      <c r="X91" s="40">
        <f t="shared" si="38"/>
        <v>0</v>
      </c>
      <c r="Y91" s="40">
        <f>SUM(Y89:Y90)</f>
        <v>61868023</v>
      </c>
    </row>
    <row r="92" spans="1:25" ht="12" thickBot="1" x14ac:dyDescent="0.25">
      <c r="A92" s="27"/>
      <c r="B92" s="22"/>
      <c r="C92" s="71"/>
      <c r="D92" s="71"/>
      <c r="E92" s="71"/>
      <c r="F92" s="71"/>
      <c r="G92" s="71"/>
      <c r="H92" s="71"/>
      <c r="I92" s="71"/>
      <c r="J92" s="72"/>
      <c r="K92" s="71"/>
      <c r="L92" s="71"/>
      <c r="M92" s="71"/>
      <c r="N92" s="19"/>
      <c r="O92" s="71"/>
      <c r="P92" s="71"/>
      <c r="Q92" s="71"/>
      <c r="R92" s="71"/>
      <c r="S92" s="71"/>
      <c r="T92" s="73"/>
      <c r="U92" s="73"/>
      <c r="V92" s="71"/>
      <c r="W92" s="71"/>
      <c r="X92" s="71"/>
      <c r="Y92" s="18">
        <f>SUM(C92:X92)</f>
        <v>0</v>
      </c>
    </row>
    <row r="93" spans="1:25" s="35" customFormat="1" ht="12" thickBot="1" x14ac:dyDescent="0.25">
      <c r="A93" s="38"/>
      <c r="B93" s="39" t="s">
        <v>62</v>
      </c>
      <c r="C93" s="81">
        <f>SUM(C88+C91)</f>
        <v>67077932</v>
      </c>
      <c r="D93" s="81">
        <f t="shared" ref="D93:X93" si="41">SUM(D88+D91)</f>
        <v>2845000</v>
      </c>
      <c r="E93" s="81">
        <f t="shared" si="41"/>
        <v>874000</v>
      </c>
      <c r="F93" s="81">
        <f t="shared" si="41"/>
        <v>190000</v>
      </c>
      <c r="G93" s="81">
        <f t="shared" si="41"/>
        <v>5063000</v>
      </c>
      <c r="H93" s="81">
        <f t="shared" si="41"/>
        <v>44442000</v>
      </c>
      <c r="I93" s="81">
        <f t="shared" si="41"/>
        <v>14427000</v>
      </c>
      <c r="J93" s="81">
        <f t="shared" si="41"/>
        <v>1632000</v>
      </c>
      <c r="K93" s="81">
        <f t="shared" si="41"/>
        <v>3166000</v>
      </c>
      <c r="L93" s="81">
        <f t="shared" si="41"/>
        <v>550000</v>
      </c>
      <c r="M93" s="81">
        <f t="shared" si="41"/>
        <v>4297000</v>
      </c>
      <c r="N93" s="81">
        <f t="shared" si="41"/>
        <v>1917000</v>
      </c>
      <c r="O93" s="81">
        <f t="shared" si="41"/>
        <v>9051000</v>
      </c>
      <c r="P93" s="81">
        <f t="shared" si="41"/>
        <v>1254000</v>
      </c>
      <c r="Q93" s="81">
        <f t="shared" si="41"/>
        <v>287000</v>
      </c>
      <c r="R93" s="81">
        <f t="shared" si="41"/>
        <v>700000</v>
      </c>
      <c r="S93" s="81">
        <f t="shared" si="41"/>
        <v>7406000</v>
      </c>
      <c r="T93" s="84">
        <f t="shared" si="41"/>
        <v>1780000</v>
      </c>
      <c r="U93" s="84">
        <f t="shared" si="41"/>
        <v>531190765</v>
      </c>
      <c r="V93" s="81">
        <f t="shared" si="41"/>
        <v>55580000</v>
      </c>
      <c r="W93" s="81">
        <f t="shared" si="41"/>
        <v>74117000</v>
      </c>
      <c r="X93" s="81">
        <f t="shared" si="41"/>
        <v>3998000</v>
      </c>
      <c r="Y93" s="40">
        <f>SUM(C93:X93)</f>
        <v>831844697</v>
      </c>
    </row>
  </sheetData>
  <mergeCells count="15">
    <mergeCell ref="X1:Y1"/>
    <mergeCell ref="A83:A84"/>
    <mergeCell ref="A48:A50"/>
    <mergeCell ref="A53:A54"/>
    <mergeCell ref="A55:A59"/>
    <mergeCell ref="A64:A65"/>
    <mergeCell ref="A68:A69"/>
    <mergeCell ref="Y5:Y6"/>
    <mergeCell ref="Y44:Y45"/>
    <mergeCell ref="A29:A32"/>
    <mergeCell ref="A10:A12"/>
    <mergeCell ref="A18:A20"/>
    <mergeCell ref="A25:A27"/>
    <mergeCell ref="A33:A37"/>
    <mergeCell ref="A39:A41"/>
  </mergeCells>
  <pageMargins left="0.70866141732283472" right="0.70866141732283472" top="0.74803149606299213" bottom="0.74803149606299213" header="0.31496062992125984" footer="0.31496062992125984"/>
  <pageSetup paperSize="8" scale="83" orientation="landscape" r:id="rId1"/>
  <rowBreaks count="1" manualBreakCount="1">
    <brk id="43" max="23" man="1"/>
  </rowBreaks>
  <colBreaks count="1" manualBreakCount="1">
    <brk id="25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2018</vt:lpstr>
      <vt:lpstr>'2018'!Nyomtatási_terület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penzugy9</cp:lastModifiedBy>
  <cp:lastPrinted>2019-02-15T11:41:48Z</cp:lastPrinted>
  <dcterms:created xsi:type="dcterms:W3CDTF">2019-02-01T11:54:11Z</dcterms:created>
  <dcterms:modified xsi:type="dcterms:W3CDTF">2019-02-26T09:34:23Z</dcterms:modified>
</cp:coreProperties>
</file>